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richData/richValueRel.xml" ContentType="application/vnd.ms-excel.richvaluerel+xml"/>
  <Override PartName="/xl/richData/rdrichvalue.xml" ContentType="application/vnd.ms-excel.rdrichvalue+xml"/>
  <Override PartName="/xl/richData/rdrichvaluestructure.xml" ContentType="application/vnd.ms-excel.rdrichvaluestructure+xml"/>
  <Override PartName="/xl/richData/rdRichValueTypes.xml" ContentType="application/vnd.ms-excel.rdrichvaluetype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persons/person.xml" ContentType="application/vnd.ms-excel.person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925"/>
  <workbookPr/>
  <mc:AlternateContent xmlns:mc="http://schemas.openxmlformats.org/markup-compatibility/2006">
    <mc:Choice Requires="x15">
      <x15ac:absPath xmlns:x15ac="http://schemas.microsoft.com/office/spreadsheetml/2010/11/ac" url="https://d.docs.live.net/783f40f3c4c82f28/바탕 화면/게임 계발/2. 바럴스 레인(Valor's Reign)/"/>
    </mc:Choice>
  </mc:AlternateContent>
  <xr:revisionPtr revIDLastSave="1988" documentId="6_{5E755B3B-E3B6-48E1-A28A-CAC2DC907B60}" xr6:coauthVersionLast="47" xr6:coauthVersionMax="47" xr10:uidLastSave="{17883397-257F-4306-9074-5DCC9FC3BCED}"/>
  <bookViews>
    <workbookView xWindow="-120" yWindow="-120" windowWidth="29040" windowHeight="15720" tabRatio="823" activeTab="7" xr2:uid="{D685544B-6BF5-48C8-905D-B6809915FCFF}"/>
  </bookViews>
  <sheets>
    <sheet name="캐릭터 설정정리" sheetId="4" r:id="rId1"/>
    <sheet name="스킬 설정정리" sheetId="14" r:id="rId2"/>
    <sheet name="스킬카드 데이터 정리" sheetId="18" r:id="rId3"/>
    <sheet name="영장(C,H,M,L)" sheetId="3" r:id="rId4"/>
    <sheet name="캐릭터 구성(포지션,클라스)" sheetId="11" r:id="rId5"/>
    <sheet name="캐릭터 구성(탱커,L)" sheetId="1" r:id="rId6"/>
    <sheet name="캐릭터 구성(탱커,M)" sheetId="7" r:id="rId7"/>
    <sheet name="캐릭터 구성(탱커,H)" sheetId="12" r:id="rId8"/>
    <sheet name="캐릭터 구성(탱커,B)" sheetId="15" r:id="rId9"/>
    <sheet name="캐릭터 구성(딜러,L)" sheetId="5" r:id="rId10"/>
    <sheet name="캐릭터 구성(딜러,M)" sheetId="8" r:id="rId11"/>
    <sheet name="캐릭터 구성(딜러,H)" sheetId="10" r:id="rId12"/>
    <sheet name="캐릭터 구성(딜러,B)" sheetId="16" r:id="rId13"/>
    <sheet name="캐릭터 구성(서포터,L)" sheetId="6" r:id="rId14"/>
    <sheet name="캐릭터 구성(서포터,M)" sheetId="9" r:id="rId15"/>
    <sheet name="캐릭터 구성(서포터,H)" sheetId="13" r:id="rId16"/>
    <sheet name="캐릭터 구성(서포터,B)" sheetId="17" r:id="rId17"/>
  </sheets>
  <definedNames>
    <definedName name="_xlnm._FilterDatabase" localSheetId="2" hidden="1">'스킬카드 데이터 정리'!$A$2:$AM$107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P29" i="18" l="1"/>
  <c r="N7" i="18"/>
  <c r="N13" i="18"/>
  <c r="N95" i="18"/>
  <c r="G16" i="18"/>
  <c r="AC107" i="18" a="1"/>
  <c r="AC107" i="18" s="1"/>
  <c r="AC106" i="18" a="1"/>
  <c r="AC106" i="18" s="1"/>
  <c r="V107" i="18"/>
  <c r="J107" i="18"/>
  <c r="I107" i="18"/>
  <c r="H107" i="18"/>
  <c r="G107" i="18"/>
  <c r="B107" i="18" a="1"/>
  <c r="B107" i="18" s="1"/>
  <c r="A107" i="18"/>
  <c r="H106" i="18"/>
  <c r="G106" i="18"/>
  <c r="B106" i="18" a="1"/>
  <c r="B106" i="18" s="1"/>
  <c r="A106" i="18"/>
  <c r="AC105" i="18" a="1"/>
  <c r="AC105" i="18" s="1"/>
  <c r="AC104" i="18" a="1"/>
  <c r="AC104" i="18" s="1"/>
  <c r="O105" i="18"/>
  <c r="J105" i="18"/>
  <c r="I105" i="18"/>
  <c r="H105" i="18"/>
  <c r="G105" i="18"/>
  <c r="B105" i="18" a="1"/>
  <c r="B105" i="18" s="1"/>
  <c r="A105" i="18"/>
  <c r="H104" i="18"/>
  <c r="G104" i="18"/>
  <c r="B104" i="18" a="1"/>
  <c r="B104" i="18" s="1"/>
  <c r="A104" i="18"/>
  <c r="AC103" i="18" a="1"/>
  <c r="AC103" i="18" s="1"/>
  <c r="AC102" i="18" a="1"/>
  <c r="AC102" i="18" s="1"/>
  <c r="AC101" i="18" a="1"/>
  <c r="AC101" i="18" s="1"/>
  <c r="V103" i="18"/>
  <c r="K103" i="18"/>
  <c r="J103" i="18"/>
  <c r="I103" i="18"/>
  <c r="H103" i="18"/>
  <c r="G103" i="18"/>
  <c r="B103" i="18" a="1"/>
  <c r="B103" i="18" s="1"/>
  <c r="A103" i="18"/>
  <c r="Y102" i="18"/>
  <c r="J102" i="18"/>
  <c r="I102" i="18"/>
  <c r="H102" i="18"/>
  <c r="G102" i="18"/>
  <c r="B102" i="18" a="1"/>
  <c r="B102" i="18" s="1"/>
  <c r="A102" i="18"/>
  <c r="H101" i="18"/>
  <c r="G101" i="18"/>
  <c r="B101" i="18" a="1"/>
  <c r="B101" i="18" s="1"/>
  <c r="A101" i="18"/>
  <c r="AC100" i="18" a="1"/>
  <c r="AC100" i="18" s="1"/>
  <c r="AC99" i="18" a="1"/>
  <c r="AC99" i="18" s="1"/>
  <c r="AC98" i="18" a="1"/>
  <c r="AC98" i="18" s="1"/>
  <c r="AC97" i="18" a="1"/>
  <c r="AC97" i="18" s="1"/>
  <c r="S100" i="18"/>
  <c r="Q100" i="18"/>
  <c r="O100" i="18"/>
  <c r="J100" i="18"/>
  <c r="I100" i="18"/>
  <c r="H100" i="18"/>
  <c r="G100" i="18"/>
  <c r="B100" i="18" a="1"/>
  <c r="B100" i="18" s="1"/>
  <c r="A100" i="18"/>
  <c r="Q99" i="18"/>
  <c r="J99" i="18"/>
  <c r="I99" i="18"/>
  <c r="H99" i="18"/>
  <c r="G99" i="18"/>
  <c r="B99" i="18" a="1"/>
  <c r="B99" i="18" s="1"/>
  <c r="A99" i="18"/>
  <c r="O98" i="18"/>
  <c r="J98" i="18"/>
  <c r="I98" i="18"/>
  <c r="H98" i="18"/>
  <c r="G98" i="18"/>
  <c r="B98" i="18" a="1"/>
  <c r="B98" i="18" s="1"/>
  <c r="A98" i="18"/>
  <c r="H97" i="18"/>
  <c r="G97" i="18"/>
  <c r="B97" i="18" a="1"/>
  <c r="B97" i="18" s="1"/>
  <c r="A97" i="18"/>
  <c r="AC96" i="18" a="1"/>
  <c r="AC96" i="18" s="1"/>
  <c r="AC95" i="18" a="1"/>
  <c r="AC95" i="18" s="1"/>
  <c r="AC94" i="18" a="1"/>
  <c r="AC94" i="18" s="1"/>
  <c r="AC93" i="18" a="1"/>
  <c r="AC93" i="18" s="1"/>
  <c r="U96" i="18"/>
  <c r="K96" i="18"/>
  <c r="J96" i="18"/>
  <c r="I96" i="18"/>
  <c r="H96" i="18"/>
  <c r="G96" i="18"/>
  <c r="B96" i="18" a="1"/>
  <c r="B96" i="18" s="1"/>
  <c r="A96" i="18"/>
  <c r="T95" i="18"/>
  <c r="J95" i="18"/>
  <c r="I95" i="18"/>
  <c r="H95" i="18"/>
  <c r="G95" i="18"/>
  <c r="B95" i="18" a="1"/>
  <c r="B95" i="18" s="1"/>
  <c r="A95" i="18"/>
  <c r="Y94" i="18"/>
  <c r="T94" i="18"/>
  <c r="J94" i="18"/>
  <c r="I94" i="18"/>
  <c r="H94" i="18"/>
  <c r="G94" i="18"/>
  <c r="B94" i="18" a="1"/>
  <c r="B94" i="18" s="1"/>
  <c r="A94" i="18"/>
  <c r="H93" i="18"/>
  <c r="G93" i="18"/>
  <c r="B93" i="18" a="1"/>
  <c r="B93" i="18" s="1"/>
  <c r="A93" i="18"/>
  <c r="AC92" i="18" a="1"/>
  <c r="AC92" i="18" s="1"/>
  <c r="AC91" i="18" a="1"/>
  <c r="AC91" i="18" s="1"/>
  <c r="AC90" i="18" a="1"/>
  <c r="AC90" i="18" s="1"/>
  <c r="AC89" i="18" a="1"/>
  <c r="AC89" i="18" s="1"/>
  <c r="AC88" i="18" a="1"/>
  <c r="AC88" i="18" s="1"/>
  <c r="M92" i="18"/>
  <c r="S92" i="18"/>
  <c r="J92" i="18"/>
  <c r="I92" i="18"/>
  <c r="H92" i="18"/>
  <c r="G92" i="18"/>
  <c r="B92" i="18" a="1"/>
  <c r="B92" i="18" s="1"/>
  <c r="A92" i="18"/>
  <c r="Q91" i="18"/>
  <c r="O91" i="18"/>
  <c r="J91" i="18"/>
  <c r="I91" i="18"/>
  <c r="H91" i="18"/>
  <c r="G91" i="18"/>
  <c r="B91" i="18" a="1"/>
  <c r="B91" i="18" s="1"/>
  <c r="A91" i="18"/>
  <c r="K90" i="18"/>
  <c r="J90" i="18"/>
  <c r="I90" i="18"/>
  <c r="H90" i="18"/>
  <c r="G90" i="18"/>
  <c r="B90" i="18" a="1"/>
  <c r="B90" i="18" s="1"/>
  <c r="A90" i="18"/>
  <c r="M89" i="18"/>
  <c r="J89" i="18"/>
  <c r="I89" i="18"/>
  <c r="H89" i="18"/>
  <c r="G89" i="18"/>
  <c r="B89" i="18" a="1"/>
  <c r="B89" i="18" s="1"/>
  <c r="A89" i="18"/>
  <c r="H88" i="18"/>
  <c r="G88" i="18"/>
  <c r="B88" i="18" a="1"/>
  <c r="B88" i="18" s="1"/>
  <c r="A88" i="18"/>
  <c r="AC87" i="18" a="1"/>
  <c r="AC87" i="18" s="1"/>
  <c r="AC86" i="18" a="1"/>
  <c r="AC86" i="18" s="1"/>
  <c r="AC85" i="18" a="1"/>
  <c r="AC85" i="18" s="1"/>
  <c r="J87" i="18"/>
  <c r="I87" i="18"/>
  <c r="H87" i="18"/>
  <c r="B87" i="18" a="1"/>
  <c r="B87" i="18" s="1"/>
  <c r="A87" i="18"/>
  <c r="R86" i="18"/>
  <c r="O86" i="18"/>
  <c r="J86" i="18"/>
  <c r="I86" i="18"/>
  <c r="H86" i="18"/>
  <c r="G86" i="18"/>
  <c r="B86" i="18" a="1"/>
  <c r="B86" i="18" s="1"/>
  <c r="A86" i="18"/>
  <c r="H85" i="18"/>
  <c r="G85" i="18"/>
  <c r="B85" i="18" a="1"/>
  <c r="B85" i="18" s="1"/>
  <c r="A85" i="18"/>
  <c r="AC84" i="18" a="1"/>
  <c r="AC84" i="18" s="1"/>
  <c r="AC83" i="18" a="1"/>
  <c r="AC83" i="18" s="1"/>
  <c r="Y84" i="18"/>
  <c r="J84" i="18"/>
  <c r="I84" i="18"/>
  <c r="H84" i="18"/>
  <c r="G84" i="18"/>
  <c r="B84" i="18" a="1"/>
  <c r="B84" i="18" s="1"/>
  <c r="A84" i="18"/>
  <c r="Q83" i="18"/>
  <c r="P83" i="18"/>
  <c r="J83" i="18"/>
  <c r="I83" i="18"/>
  <c r="H83" i="18"/>
  <c r="G83" i="18"/>
  <c r="B83" i="18" a="1"/>
  <c r="B83" i="18" s="1"/>
  <c r="A83" i="18"/>
  <c r="AC82" i="18" a="1"/>
  <c r="AC82" i="18" s="1"/>
  <c r="AC81" i="18" a="1"/>
  <c r="AC81" i="18" s="1"/>
  <c r="AC80" i="18" a="1"/>
  <c r="AC80" i="18" s="1"/>
  <c r="AC79" i="18" a="1"/>
  <c r="AC79" i="18" s="1"/>
  <c r="AC78" i="18" a="1"/>
  <c r="AC78" i="18" s="1"/>
  <c r="H82" i="18"/>
  <c r="G82" i="18"/>
  <c r="B82" i="18" a="1"/>
  <c r="B82" i="18" s="1"/>
  <c r="A82" i="18"/>
  <c r="Y81" i="18"/>
  <c r="AB81" i="18"/>
  <c r="J81" i="18"/>
  <c r="I81" i="18"/>
  <c r="H81" i="18"/>
  <c r="G81" i="18"/>
  <c r="B81" i="18" a="1"/>
  <c r="B81" i="18" s="1"/>
  <c r="A81" i="18"/>
  <c r="M80" i="18"/>
  <c r="T80" i="18"/>
  <c r="J80" i="18"/>
  <c r="I80" i="18"/>
  <c r="H80" i="18"/>
  <c r="G80" i="18"/>
  <c r="B80" i="18" a="1"/>
  <c r="B80" i="18" s="1"/>
  <c r="A80" i="18"/>
  <c r="Y79" i="18"/>
  <c r="J79" i="18"/>
  <c r="I79" i="18"/>
  <c r="H79" i="18"/>
  <c r="G79" i="18"/>
  <c r="B79" i="18" a="1"/>
  <c r="B79" i="18" s="1"/>
  <c r="A79" i="18"/>
  <c r="H78" i="18"/>
  <c r="G78" i="18"/>
  <c r="B78" i="18" a="1"/>
  <c r="B78" i="18" s="1"/>
  <c r="A78" i="18"/>
  <c r="AC77" i="18" a="1"/>
  <c r="AC77" i="18" s="1"/>
  <c r="K77" i="18"/>
  <c r="J77" i="18"/>
  <c r="I77" i="18"/>
  <c r="H77" i="18"/>
  <c r="G77" i="18"/>
  <c r="B77" i="18" a="1"/>
  <c r="B77" i="18" s="1"/>
  <c r="A77" i="18"/>
  <c r="AC76" i="18" a="1"/>
  <c r="AC76" i="18" s="1"/>
  <c r="P76" i="18"/>
  <c r="K76" i="18"/>
  <c r="J76" i="18"/>
  <c r="I76" i="18"/>
  <c r="H76" i="18"/>
  <c r="G76" i="18"/>
  <c r="B76" i="18" a="1"/>
  <c r="B76" i="18" s="1"/>
  <c r="A76" i="18"/>
  <c r="AC75" i="18" a="1"/>
  <c r="AC75" i="18" s="1"/>
  <c r="H75" i="18"/>
  <c r="G75" i="18"/>
  <c r="B75" i="18" a="1"/>
  <c r="B75" i="18" s="1"/>
  <c r="A75" i="18"/>
  <c r="AC74" i="18" a="1"/>
  <c r="AC74" i="18" s="1"/>
  <c r="O74" i="18"/>
  <c r="J74" i="18"/>
  <c r="I74" i="18"/>
  <c r="H74" i="18"/>
  <c r="G74" i="18"/>
  <c r="B74" i="18" a="1"/>
  <c r="B74" i="18" s="1"/>
  <c r="A74" i="18"/>
  <c r="AC73" i="18" a="1"/>
  <c r="AC73" i="18" s="1"/>
  <c r="H73" i="18"/>
  <c r="G73" i="18"/>
  <c r="B73" i="18" a="1"/>
  <c r="B73" i="18" s="1"/>
  <c r="A73" i="18"/>
  <c r="O72" i="18"/>
  <c r="AC72" i="18" a="1"/>
  <c r="AC72" i="18" s="1"/>
  <c r="J72" i="18"/>
  <c r="I72" i="18"/>
  <c r="H72" i="18"/>
  <c r="G72" i="18"/>
  <c r="B72" i="18" a="1"/>
  <c r="B72" i="18" s="1"/>
  <c r="A72" i="18"/>
  <c r="AC71" i="18" a="1"/>
  <c r="AC71" i="18" s="1"/>
  <c r="H71" i="18"/>
  <c r="G71" i="18"/>
  <c r="B71" i="18" a="1"/>
  <c r="B71" i="18" s="1"/>
  <c r="A71" i="18"/>
  <c r="AC70" i="18" a="1"/>
  <c r="AC70" i="18" s="1"/>
  <c r="L70" i="18"/>
  <c r="J70" i="18"/>
  <c r="I70" i="18"/>
  <c r="H70" i="18"/>
  <c r="G70" i="18"/>
  <c r="B70" i="18" a="1"/>
  <c r="B70" i="18" s="1"/>
  <c r="A70" i="18"/>
  <c r="AC69" i="18" a="1"/>
  <c r="AC69" i="18" s="1"/>
  <c r="L69" i="18"/>
  <c r="J69" i="18"/>
  <c r="I69" i="18"/>
  <c r="H69" i="18"/>
  <c r="G69" i="18"/>
  <c r="B69" i="18" a="1"/>
  <c r="B69" i="18" s="1"/>
  <c r="A69" i="18"/>
  <c r="AC68" i="18" a="1"/>
  <c r="AC68" i="18" s="1"/>
  <c r="H68" i="18"/>
  <c r="G68" i="18"/>
  <c r="B68" i="18" a="1"/>
  <c r="B68" i="18" s="1"/>
  <c r="A68" i="18"/>
  <c r="AC67" i="18" a="1"/>
  <c r="AC67" i="18" s="1"/>
  <c r="L67" i="18"/>
  <c r="J67" i="18"/>
  <c r="I67" i="18"/>
  <c r="H67" i="18"/>
  <c r="G67" i="18"/>
  <c r="B67" i="18" a="1"/>
  <c r="B67" i="18" s="1"/>
  <c r="A67" i="18"/>
  <c r="AC66" i="18" a="1"/>
  <c r="AC66" i="18" s="1"/>
  <c r="L66" i="18"/>
  <c r="J66" i="18"/>
  <c r="I66" i="18"/>
  <c r="H66" i="18"/>
  <c r="G66" i="18"/>
  <c r="B66" i="18" a="1"/>
  <c r="B66" i="18" s="1"/>
  <c r="A66" i="18"/>
  <c r="AC65" i="18" a="1"/>
  <c r="AC65" i="18" s="1"/>
  <c r="L65" i="18"/>
  <c r="J65" i="18"/>
  <c r="I65" i="18"/>
  <c r="H65" i="18"/>
  <c r="G65" i="18"/>
  <c r="B65" i="18" a="1"/>
  <c r="B65" i="18" s="1"/>
  <c r="A65" i="18"/>
  <c r="AC64" i="18" a="1"/>
  <c r="AC64" i="18" s="1"/>
  <c r="H64" i="18"/>
  <c r="G64" i="18"/>
  <c r="B64" i="18" a="1"/>
  <c r="B64" i="18" s="1"/>
  <c r="A64" i="18"/>
  <c r="AC63" i="18" a="1"/>
  <c r="AC63" i="18" s="1"/>
  <c r="T63" i="18"/>
  <c r="Y63" i="18"/>
  <c r="L63" i="18"/>
  <c r="J63" i="18"/>
  <c r="I63" i="18"/>
  <c r="H63" i="18"/>
  <c r="G63" i="18"/>
  <c r="B63" i="18" a="1"/>
  <c r="B63" i="18" s="1"/>
  <c r="A63" i="18"/>
  <c r="AC62" i="18" a="1"/>
  <c r="AC62" i="18" s="1"/>
  <c r="T62" i="18"/>
  <c r="L62" i="18"/>
  <c r="J62" i="18"/>
  <c r="I62" i="18"/>
  <c r="H62" i="18"/>
  <c r="G62" i="18"/>
  <c r="B62" i="18" a="1"/>
  <c r="B62" i="18" s="1"/>
  <c r="A62" i="18"/>
  <c r="AC61" i="18" a="1"/>
  <c r="AC61" i="18" s="1"/>
  <c r="T61" i="18"/>
  <c r="L61" i="18"/>
  <c r="J61" i="18"/>
  <c r="I61" i="18"/>
  <c r="H61" i="18"/>
  <c r="G61" i="18"/>
  <c r="B61" i="18" a="1"/>
  <c r="B61" i="18" s="1"/>
  <c r="A61" i="18"/>
  <c r="AC60" i="18" a="1"/>
  <c r="AC60" i="18" s="1"/>
  <c r="H60" i="18"/>
  <c r="G60" i="18"/>
  <c r="B60" i="18" a="1"/>
  <c r="B60" i="18" s="1"/>
  <c r="A60" i="18"/>
  <c r="AC59" i="18" a="1"/>
  <c r="AC59" i="18" s="1"/>
  <c r="L59" i="18"/>
  <c r="J59" i="18"/>
  <c r="I59" i="18"/>
  <c r="H59" i="18"/>
  <c r="G59" i="18"/>
  <c r="B59" i="18" a="1"/>
  <c r="B59" i="18" s="1"/>
  <c r="A59" i="18"/>
  <c r="AC58" i="18" a="1"/>
  <c r="AC58" i="18" s="1"/>
  <c r="X58" i="18"/>
  <c r="L58" i="18"/>
  <c r="K58" i="18"/>
  <c r="J58" i="18"/>
  <c r="I58" i="18"/>
  <c r="H58" i="18"/>
  <c r="G58" i="18"/>
  <c r="B58" i="18" a="1"/>
  <c r="B58" i="18" s="1"/>
  <c r="A58" i="18"/>
  <c r="AC57" i="18" a="1"/>
  <c r="AC57" i="18" s="1"/>
  <c r="L57" i="18"/>
  <c r="J57" i="18"/>
  <c r="I57" i="18"/>
  <c r="H57" i="18"/>
  <c r="G57" i="18"/>
  <c r="B57" i="18" a="1"/>
  <c r="B57" i="18" s="1"/>
  <c r="A57" i="18"/>
  <c r="AC56" i="18" a="1"/>
  <c r="AC56" i="18" s="1"/>
  <c r="H56" i="18"/>
  <c r="G56" i="18"/>
  <c r="B56" i="18" a="1"/>
  <c r="B56" i="18" s="1"/>
  <c r="A56" i="18"/>
  <c r="AC55" i="18" a="1"/>
  <c r="AC55" i="18" s="1"/>
  <c r="L55" i="18"/>
  <c r="J55" i="18"/>
  <c r="I55" i="18"/>
  <c r="H55" i="18"/>
  <c r="G55" i="18"/>
  <c r="B55" i="18" a="1"/>
  <c r="B55" i="18" s="1"/>
  <c r="A55" i="18"/>
  <c r="AC54" i="18" a="1"/>
  <c r="AC54" i="18" s="1"/>
  <c r="L54" i="18"/>
  <c r="J54" i="18"/>
  <c r="I54" i="18"/>
  <c r="H54" i="18"/>
  <c r="G54" i="18"/>
  <c r="B54" i="18" a="1"/>
  <c r="B54" i="18" s="1"/>
  <c r="A54" i="18"/>
  <c r="AC53" i="18" a="1"/>
  <c r="AC53" i="18" s="1"/>
  <c r="L53" i="18"/>
  <c r="J53" i="18"/>
  <c r="I53" i="18"/>
  <c r="H53" i="18"/>
  <c r="G53" i="18"/>
  <c r="B53" i="18" a="1"/>
  <c r="B53" i="18" s="1"/>
  <c r="A53" i="18"/>
  <c r="AC52" i="18" a="1"/>
  <c r="AC52" i="18" s="1"/>
  <c r="H52" i="18"/>
  <c r="G52" i="18"/>
  <c r="B52" i="18" a="1"/>
  <c r="B52" i="18" s="1"/>
  <c r="A52" i="18"/>
  <c r="AC51" i="18" a="1"/>
  <c r="AC51" i="18" s="1"/>
  <c r="L51" i="18"/>
  <c r="J51" i="18"/>
  <c r="I51" i="18"/>
  <c r="H51" i="18"/>
  <c r="B51" i="18" a="1"/>
  <c r="B51" i="18" s="1"/>
  <c r="A51" i="18"/>
  <c r="AC50" i="18" a="1"/>
  <c r="AC50" i="18" s="1"/>
  <c r="J50" i="18"/>
  <c r="I50" i="18"/>
  <c r="H50" i="18"/>
  <c r="G50" i="18"/>
  <c r="B50" i="18" a="1"/>
  <c r="B50" i="18" s="1"/>
  <c r="A50" i="18"/>
  <c r="AC49" i="18" a="1"/>
  <c r="AC49" i="18" s="1"/>
  <c r="T49" i="18"/>
  <c r="J49" i="18"/>
  <c r="H49" i="18"/>
  <c r="G49" i="18"/>
  <c r="B49" i="18" a="1"/>
  <c r="B49" i="18" s="1"/>
  <c r="A49" i="18"/>
  <c r="AC48" i="18" a="1"/>
  <c r="AC48" i="18" s="1"/>
  <c r="H48" i="18"/>
  <c r="G48" i="18"/>
  <c r="B48" i="18" a="1"/>
  <c r="B48" i="18" s="1"/>
  <c r="A48" i="18"/>
  <c r="AC47" i="18" a="1"/>
  <c r="AC47" i="18" s="1"/>
  <c r="Y47" i="18"/>
  <c r="L47" i="18"/>
  <c r="J47" i="18"/>
  <c r="I47" i="18"/>
  <c r="H47" i="18"/>
  <c r="G47" i="18"/>
  <c r="B47" i="18" a="1"/>
  <c r="B47" i="18" s="1"/>
  <c r="A47" i="18"/>
  <c r="AC46" i="18" a="1"/>
  <c r="AC46" i="18" s="1"/>
  <c r="L46" i="18"/>
  <c r="J46" i="18"/>
  <c r="I46" i="18"/>
  <c r="H46" i="18"/>
  <c r="G46" i="18"/>
  <c r="B46" i="18" a="1"/>
  <c r="B46" i="18" s="1"/>
  <c r="A46" i="18"/>
  <c r="AC45" i="18" a="1"/>
  <c r="AC45" i="18" s="1"/>
  <c r="H45" i="18"/>
  <c r="G45" i="18"/>
  <c r="B45" i="18" a="1"/>
  <c r="B45" i="18" s="1"/>
  <c r="A45" i="18"/>
  <c r="AC44" i="18" a="1"/>
  <c r="AC44" i="18" s="1"/>
  <c r="Y44" i="18"/>
  <c r="L44" i="18"/>
  <c r="J44" i="18"/>
  <c r="I44" i="18"/>
  <c r="H44" i="18"/>
  <c r="G44" i="18"/>
  <c r="B44" i="18" a="1"/>
  <c r="B44" i="18" s="1"/>
  <c r="A44" i="18"/>
  <c r="AC43" i="18" a="1"/>
  <c r="AC43" i="18" s="1"/>
  <c r="H43" i="18"/>
  <c r="G43" i="18"/>
  <c r="B43" i="18" a="1"/>
  <c r="B43" i="18" s="1"/>
  <c r="A43" i="18"/>
  <c r="AC42" i="18" a="1"/>
  <c r="AC42" i="18" s="1"/>
  <c r="L42" i="18"/>
  <c r="J42" i="18"/>
  <c r="I42" i="18"/>
  <c r="H42" i="18"/>
  <c r="G42" i="18"/>
  <c r="B42" i="18" a="1"/>
  <c r="B42" i="18" s="1"/>
  <c r="A42" i="18"/>
  <c r="AC41" i="18" a="1"/>
  <c r="AC41" i="18" s="1"/>
  <c r="L41" i="18"/>
  <c r="J41" i="18"/>
  <c r="I41" i="18"/>
  <c r="H41" i="18"/>
  <c r="G41" i="18"/>
  <c r="B41" i="18" a="1"/>
  <c r="B41" i="18" s="1"/>
  <c r="A41" i="18"/>
  <c r="AC40" i="18" a="1"/>
  <c r="AC40" i="18" s="1"/>
  <c r="H40" i="18"/>
  <c r="G40" i="18"/>
  <c r="B40" i="18" a="1"/>
  <c r="B40" i="18" s="1"/>
  <c r="A40" i="18"/>
  <c r="AC39" i="18" a="1"/>
  <c r="AC39" i="18" s="1"/>
  <c r="L39" i="18"/>
  <c r="J39" i="18"/>
  <c r="I39" i="18"/>
  <c r="H39" i="18"/>
  <c r="G39" i="18"/>
  <c r="B39" i="18" a="1"/>
  <c r="B39" i="18" s="1"/>
  <c r="A39" i="18"/>
  <c r="AC38" i="18" a="1"/>
  <c r="AC38" i="18" s="1"/>
  <c r="H38" i="18"/>
  <c r="G38" i="18"/>
  <c r="B38" i="18" a="1"/>
  <c r="B38" i="18" s="1"/>
  <c r="A38" i="18"/>
  <c r="AC37" i="18" a="1"/>
  <c r="AC37" i="18" s="1"/>
  <c r="AB37" i="18"/>
  <c r="AB4" i="18"/>
  <c r="J37" i="18"/>
  <c r="H37" i="18"/>
  <c r="G37" i="18"/>
  <c r="B37" i="18" a="1"/>
  <c r="B37" i="18" s="1"/>
  <c r="A37" i="18"/>
  <c r="AC36" i="18" a="1"/>
  <c r="AC36" i="18" s="1"/>
  <c r="H36" i="18"/>
  <c r="G36" i="18"/>
  <c r="B36" i="18" a="1"/>
  <c r="B36" i="18" s="1"/>
  <c r="A36" i="18"/>
  <c r="AC35" i="18" a="1"/>
  <c r="AC35" i="18" s="1"/>
  <c r="T35" i="18"/>
  <c r="J35" i="18"/>
  <c r="H35" i="18"/>
  <c r="G35" i="18"/>
  <c r="B35" i="18" a="1"/>
  <c r="B35" i="18" s="1"/>
  <c r="A35" i="18"/>
  <c r="AC32" i="18" a="1"/>
  <c r="AC32" i="18" s="1"/>
  <c r="AC33" i="18" a="1"/>
  <c r="AC33" i="18" s="1"/>
  <c r="AC34" i="18" a="1"/>
  <c r="AC34" i="18" s="1"/>
  <c r="H34" i="18"/>
  <c r="G34" i="18"/>
  <c r="B34" i="18" a="1"/>
  <c r="B34" i="18" s="1"/>
  <c r="A34" i="18"/>
  <c r="K33" i="18"/>
  <c r="J33" i="18"/>
  <c r="I33" i="18"/>
  <c r="H33" i="18"/>
  <c r="G33" i="18"/>
  <c r="B33" i="18" a="1"/>
  <c r="B33" i="18" s="1"/>
  <c r="A33" i="18"/>
  <c r="H32" i="18"/>
  <c r="G32" i="18"/>
  <c r="B32" i="18" a="1"/>
  <c r="B32" i="18" s="1"/>
  <c r="A32" i="18"/>
  <c r="AC31" i="18" a="1"/>
  <c r="AC31" i="18" s="1"/>
  <c r="X31" i="18"/>
  <c r="W31" i="18"/>
  <c r="K31" i="18"/>
  <c r="J31" i="18"/>
  <c r="I31" i="18"/>
  <c r="H31" i="18"/>
  <c r="G31" i="18"/>
  <c r="B31" i="18" a="1"/>
  <c r="B31" i="18" s="1"/>
  <c r="A31" i="18"/>
  <c r="AC30" i="18" a="1"/>
  <c r="AC30" i="18" s="1"/>
  <c r="AC29" i="18" a="1"/>
  <c r="AC29" i="18" s="1"/>
  <c r="T30" i="18"/>
  <c r="L30" i="18"/>
  <c r="J30" i="18"/>
  <c r="I30" i="18"/>
  <c r="H30" i="18"/>
  <c r="G30" i="18"/>
  <c r="B30" i="18" a="1"/>
  <c r="B30" i="18" s="1"/>
  <c r="A30" i="18"/>
  <c r="T29" i="18"/>
  <c r="J29" i="18"/>
  <c r="H29" i="18"/>
  <c r="G29" i="18"/>
  <c r="B29" i="18" a="1"/>
  <c r="B29" i="18" s="1"/>
  <c r="A29" i="18"/>
  <c r="AC28" i="18" a="1"/>
  <c r="AC28" i="18" s="1"/>
  <c r="H28" i="18"/>
  <c r="G28" i="18"/>
  <c r="B28" i="18" a="1"/>
  <c r="B28" i="18" s="1"/>
  <c r="A28" i="18"/>
  <c r="AC27" i="18" a="1"/>
  <c r="AC27" i="18" s="1"/>
  <c r="AB27" i="18"/>
  <c r="K27" i="18"/>
  <c r="J27" i="18"/>
  <c r="I27" i="18"/>
  <c r="H27" i="18"/>
  <c r="G27" i="18"/>
  <c r="B27" i="18" a="1"/>
  <c r="B27" i="18" s="1"/>
  <c r="A27" i="18"/>
  <c r="AC26" i="18" a="1"/>
  <c r="AC26" i="18" s="1"/>
  <c r="AC23" i="18" a="1"/>
  <c r="AC23" i="18" s="1"/>
  <c r="AC24" i="18" a="1"/>
  <c r="AC24" i="18" s="1"/>
  <c r="AC25" i="18" a="1"/>
  <c r="AC25" i="18" s="1"/>
  <c r="AA26" i="18"/>
  <c r="Z26" i="18"/>
  <c r="K26" i="18"/>
  <c r="J26" i="18"/>
  <c r="H26" i="18"/>
  <c r="G26" i="18"/>
  <c r="B26" i="18" a="1"/>
  <c r="B26" i="18" s="1"/>
  <c r="A26" i="18"/>
  <c r="J25" i="18"/>
  <c r="I25" i="18"/>
  <c r="H25" i="18"/>
  <c r="G25" i="18"/>
  <c r="B25" i="18" a="1"/>
  <c r="B25" i="18" s="1"/>
  <c r="A25" i="18"/>
  <c r="J24" i="18"/>
  <c r="I24" i="18"/>
  <c r="H24" i="18"/>
  <c r="G24" i="18"/>
  <c r="B24" i="18" a="1"/>
  <c r="B24" i="18" s="1"/>
  <c r="A24" i="18"/>
  <c r="H23" i="18"/>
  <c r="G23" i="18"/>
  <c r="B23" i="18" a="1"/>
  <c r="B23" i="18" s="1"/>
  <c r="A23" i="18"/>
  <c r="AC22" i="18" a="1"/>
  <c r="AC22" i="18" s="1"/>
  <c r="Y22" i="18"/>
  <c r="L22" i="18"/>
  <c r="K22" i="18"/>
  <c r="J22" i="18"/>
  <c r="I22" i="18"/>
  <c r="H22" i="18"/>
  <c r="G22" i="18"/>
  <c r="B22" i="18" a="1"/>
  <c r="B22" i="18" s="1"/>
  <c r="A22" i="18"/>
  <c r="AC21" i="18" a="1"/>
  <c r="AC21" i="18" s="1"/>
  <c r="L21" i="18"/>
  <c r="J21" i="18"/>
  <c r="I21" i="18"/>
  <c r="H21" i="18"/>
  <c r="G21" i="18"/>
  <c r="B21" i="18" a="1"/>
  <c r="B21" i="18" s="1"/>
  <c r="A21" i="18"/>
  <c r="AC20" i="18" a="1"/>
  <c r="AC20" i="18" s="1"/>
  <c r="AB20" i="18"/>
  <c r="J20" i="18"/>
  <c r="H20" i="18"/>
  <c r="G20" i="18"/>
  <c r="B20" i="18" a="1"/>
  <c r="B20" i="18" s="1"/>
  <c r="A20" i="18"/>
  <c r="AC19" i="18" a="1"/>
  <c r="AC19" i="18" s="1"/>
  <c r="H19" i="18"/>
  <c r="G19" i="18"/>
  <c r="B19" i="18" a="1"/>
  <c r="B19" i="18" s="1"/>
  <c r="A19" i="18"/>
  <c r="Z18" i="18"/>
  <c r="K18" i="18"/>
  <c r="J18" i="18"/>
  <c r="I18" i="18"/>
  <c r="H18" i="18"/>
  <c r="G18" i="18"/>
  <c r="B18" i="18" a="1"/>
  <c r="B18" i="18" s="1"/>
  <c r="A18" i="18"/>
  <c r="AC18" i="18" a="1"/>
  <c r="AC18" i="18" s="1"/>
  <c r="AC17" i="18" a="1"/>
  <c r="AC17" i="18" s="1"/>
  <c r="AC16" i="18" a="1"/>
  <c r="AC16" i="18" s="1"/>
  <c r="AC15" i="18" a="1"/>
  <c r="AC15" i="18" s="1"/>
  <c r="AC14" i="18" a="1"/>
  <c r="AC14" i="18" s="1"/>
  <c r="AC13" i="18" a="1"/>
  <c r="AC13" i="18" s="1"/>
  <c r="S17" i="18"/>
  <c r="J17" i="18"/>
  <c r="I17" i="18"/>
  <c r="H17" i="18"/>
  <c r="G17" i="18"/>
  <c r="B17" i="18" a="1"/>
  <c r="B17" i="18" s="1"/>
  <c r="A17" i="18"/>
  <c r="H16" i="18"/>
  <c r="B16" i="18" a="1"/>
  <c r="B16" i="18" s="1"/>
  <c r="A16" i="18"/>
  <c r="Y15" i="18"/>
  <c r="K15" i="18"/>
  <c r="J15" i="18"/>
  <c r="I15" i="18"/>
  <c r="H15" i="18"/>
  <c r="G15" i="18"/>
  <c r="B15" i="18" a="1"/>
  <c r="B15" i="18" s="1"/>
  <c r="A15" i="18"/>
  <c r="H14" i="18"/>
  <c r="G14" i="18"/>
  <c r="B14" i="18" a="1"/>
  <c r="B14" i="18" s="1"/>
  <c r="A14" i="18"/>
  <c r="L13" i="18"/>
  <c r="J13" i="18"/>
  <c r="I13" i="18"/>
  <c r="H13" i="18"/>
  <c r="G13" i="18"/>
  <c r="B13" i="18" a="1"/>
  <c r="B13" i="18" s="1"/>
  <c r="A13" i="18"/>
  <c r="AC12" i="18" a="1"/>
  <c r="AC12" i="18" s="1"/>
  <c r="AC11" i="18" a="1"/>
  <c r="AC11" i="18" s="1"/>
  <c r="S12" i="18"/>
  <c r="J12" i="18"/>
  <c r="I12" i="18"/>
  <c r="H12" i="18"/>
  <c r="G12" i="18"/>
  <c r="B12" i="18" a="1"/>
  <c r="B12" i="18" s="1"/>
  <c r="A12" i="18"/>
  <c r="H11" i="18"/>
  <c r="G11" i="18"/>
  <c r="B11" i="18" a="1"/>
  <c r="B11" i="18" s="1"/>
  <c r="A11" i="18"/>
  <c r="AC10" i="18" a="1"/>
  <c r="AC10" i="18" s="1"/>
  <c r="AC9" i="18" a="1"/>
  <c r="AC9" i="18" s="1"/>
  <c r="Z10" i="18"/>
  <c r="K10" i="18"/>
  <c r="J10" i="18"/>
  <c r="I10" i="18"/>
  <c r="H10" i="18"/>
  <c r="G10" i="18"/>
  <c r="B10" i="18" a="1"/>
  <c r="B10" i="18" s="1"/>
  <c r="A10" i="18"/>
  <c r="K9" i="18"/>
  <c r="J9" i="18"/>
  <c r="I9" i="18"/>
  <c r="H9" i="18"/>
  <c r="G9" i="18"/>
  <c r="B9" i="18" a="1"/>
  <c r="B9" i="18" s="1"/>
  <c r="A9" i="18"/>
  <c r="AC8" i="18" a="1"/>
  <c r="AC8" i="18" s="1"/>
  <c r="H8" i="18"/>
  <c r="G8" i="18"/>
  <c r="B8" i="18" a="1"/>
  <c r="B8" i="18" s="1"/>
  <c r="A8" i="18"/>
  <c r="AC7" i="18" a="1"/>
  <c r="AC7" i="18" s="1"/>
  <c r="K7" i="18"/>
  <c r="J7" i="18"/>
  <c r="I7" i="18"/>
  <c r="H7" i="18"/>
  <c r="G7" i="18"/>
  <c r="B7" i="18" a="1"/>
  <c r="B7" i="18" s="1"/>
  <c r="A7" i="18"/>
  <c r="AC6" i="18" a="1"/>
  <c r="AC6" i="18" s="1"/>
  <c r="AC4" i="18" a="1"/>
  <c r="AC4" i="18" s="1"/>
  <c r="L6" i="18"/>
  <c r="K6" i="18"/>
  <c r="J6" i="18"/>
  <c r="I6" i="18"/>
  <c r="H6" i="18"/>
  <c r="G6" i="18"/>
  <c r="B6" i="18" a="1"/>
  <c r="B6" i="18" s="1"/>
  <c r="A6" i="18"/>
  <c r="AC5" i="18" a="1"/>
  <c r="AC5" i="18" s="1"/>
  <c r="H5" i="18"/>
  <c r="G5" i="18"/>
  <c r="B5" i="18" a="1"/>
  <c r="B5" i="18" s="1"/>
  <c r="A5" i="18"/>
  <c r="K4" i="18"/>
  <c r="J4" i="18"/>
  <c r="I4" i="18"/>
  <c r="H4" i="18"/>
  <c r="G4" i="18"/>
  <c r="B4" i="18" a="1"/>
  <c r="B4" i="18" s="1"/>
  <c r="A4" i="18"/>
  <c r="AC3" i="18" a="1"/>
  <c r="AC3" i="18" s="1"/>
  <c r="H3" i="18"/>
  <c r="B3" i="18" a="1"/>
  <c r="B3" i="18" s="1"/>
  <c r="G3" i="18"/>
  <c r="A3" i="18"/>
  <c r="S17" i="7"/>
  <c r="L17" i="7"/>
  <c r="S59" i="1"/>
  <c r="L59" i="9"/>
  <c r="E59" i="9"/>
  <c r="S38" i="9"/>
  <c r="E38" i="9"/>
  <c r="L17" i="9"/>
  <c r="S17" i="9"/>
  <c r="Z17" i="9"/>
  <c r="E59" i="8"/>
  <c r="S38" i="8"/>
  <c r="L38" i="15"/>
  <c r="L38" i="8" s="1"/>
  <c r="L17" i="6" s="1"/>
  <c r="L38" i="6" s="1"/>
  <c r="L38" i="9" s="1"/>
  <c r="L17" i="13" s="1"/>
  <c r="Z17" i="13" s="1"/>
  <c r="AG17" i="13" s="1"/>
  <c r="L38" i="13" s="1"/>
  <c r="S38" i="13" s="1"/>
  <c r="L59" i="13" s="1"/>
  <c r="S59" i="13" s="1"/>
  <c r="Z59" i="13" s="1"/>
  <c r="L17" i="17" s="1"/>
  <c r="L38" i="17" s="1"/>
  <c r="E17" i="5"/>
  <c r="E59" i="15"/>
  <c r="E38" i="15"/>
  <c r="E17" i="15"/>
  <c r="E45" i="17"/>
  <c r="E24" i="17"/>
  <c r="E3" i="17"/>
  <c r="E45" i="16"/>
  <c r="E24" i="16"/>
  <c r="E3" i="16"/>
  <c r="E45" i="15"/>
  <c r="E24" i="15"/>
  <c r="K28" i="15" s="1"/>
  <c r="K49" i="15"/>
  <c r="N15" i="15"/>
  <c r="K7" i="16"/>
  <c r="K28" i="17"/>
  <c r="K7" i="17"/>
  <c r="K7" i="15"/>
  <c r="G3" i="17"/>
  <c r="C3" i="17"/>
  <c r="C44" i="17"/>
  <c r="C60" i="17" s="1"/>
  <c r="C23" i="17"/>
  <c r="C39" i="17" s="1"/>
  <c r="C2" i="17"/>
  <c r="C18" i="17" s="1"/>
  <c r="G3" i="16"/>
  <c r="G24" i="16" s="1"/>
  <c r="K28" i="16"/>
  <c r="C3" i="16"/>
  <c r="C44" i="16"/>
  <c r="C60" i="16" s="1"/>
  <c r="C23" i="16"/>
  <c r="C39" i="16" s="1"/>
  <c r="C2" i="16"/>
  <c r="C18" i="16" s="1"/>
  <c r="G3" i="15"/>
  <c r="E3" i="15"/>
  <c r="C3" i="15"/>
  <c r="C44" i="15"/>
  <c r="C23" i="15"/>
  <c r="C2" i="15"/>
  <c r="J60" i="17"/>
  <c r="N59" i="17"/>
  <c r="N57" i="17"/>
  <c r="J49" i="17"/>
  <c r="I49" i="17"/>
  <c r="G45" i="17"/>
  <c r="C45" i="17"/>
  <c r="J39" i="17"/>
  <c r="N38" i="17"/>
  <c r="N36" i="17"/>
  <c r="J28" i="17"/>
  <c r="I28" i="17"/>
  <c r="G24" i="17"/>
  <c r="C24" i="17"/>
  <c r="Q18" i="17"/>
  <c r="J18" i="17"/>
  <c r="U17" i="17"/>
  <c r="N17" i="17"/>
  <c r="U15" i="17"/>
  <c r="N15" i="17"/>
  <c r="J7" i="17"/>
  <c r="I7" i="17"/>
  <c r="J60" i="16"/>
  <c r="N59" i="16"/>
  <c r="N57" i="16"/>
  <c r="J49" i="16"/>
  <c r="I49" i="16"/>
  <c r="C45" i="16"/>
  <c r="J39" i="16"/>
  <c r="N38" i="16"/>
  <c r="N36" i="16"/>
  <c r="J28" i="16"/>
  <c r="I28" i="16"/>
  <c r="C24" i="16"/>
  <c r="Q18" i="16"/>
  <c r="J18" i="16"/>
  <c r="U17" i="16"/>
  <c r="N17" i="16"/>
  <c r="U15" i="16"/>
  <c r="N15" i="16"/>
  <c r="J7" i="16"/>
  <c r="I7" i="16"/>
  <c r="J60" i="15"/>
  <c r="C60" i="15"/>
  <c r="N59" i="15"/>
  <c r="N57" i="15"/>
  <c r="J49" i="15"/>
  <c r="I49" i="15"/>
  <c r="G45" i="15"/>
  <c r="C45" i="15"/>
  <c r="J39" i="15"/>
  <c r="C39" i="15"/>
  <c r="N38" i="15"/>
  <c r="N36" i="15"/>
  <c r="J28" i="15"/>
  <c r="I28" i="15"/>
  <c r="G24" i="15"/>
  <c r="C24" i="15"/>
  <c r="J18" i="15"/>
  <c r="C18" i="15"/>
  <c r="N17" i="15"/>
  <c r="J7" i="15"/>
  <c r="I7" i="15"/>
  <c r="AP59" i="11"/>
  <c r="AI59" i="11"/>
  <c r="AB59" i="11"/>
  <c r="U59" i="11"/>
  <c r="N59" i="11"/>
  <c r="AP17" i="11"/>
  <c r="AI17" i="11"/>
  <c r="AB17" i="11"/>
  <c r="U17" i="11"/>
  <c r="N17" i="11"/>
  <c r="AP38" i="11"/>
  <c r="AI38" i="11"/>
  <c r="AB38" i="11"/>
  <c r="U38" i="11"/>
  <c r="N38" i="11"/>
  <c r="AB59" i="13"/>
  <c r="U59" i="13"/>
  <c r="N59" i="13"/>
  <c r="AB38" i="13"/>
  <c r="U38" i="13"/>
  <c r="N38" i="13"/>
  <c r="AI17" i="13"/>
  <c r="AB17" i="13"/>
  <c r="U17" i="13"/>
  <c r="N17" i="13"/>
  <c r="U59" i="9"/>
  <c r="G87" i="18" s="1"/>
  <c r="N59" i="9"/>
  <c r="U38" i="9"/>
  <c r="N38" i="9"/>
  <c r="AB17" i="9"/>
  <c r="U17" i="9"/>
  <c r="N17" i="9"/>
  <c r="L59" i="6"/>
  <c r="S59" i="6" s="1"/>
  <c r="S17" i="13" s="1"/>
  <c r="Z38" i="13" s="1"/>
  <c r="S17" i="17" s="1"/>
  <c r="L59" i="17" s="1"/>
  <c r="U59" i="6"/>
  <c r="N59" i="6"/>
  <c r="N38" i="6"/>
  <c r="N17" i="6"/>
  <c r="AB59" i="10"/>
  <c r="U59" i="10"/>
  <c r="N59" i="10"/>
  <c r="AB38" i="10"/>
  <c r="U38" i="10"/>
  <c r="N38" i="10"/>
  <c r="AB17" i="10"/>
  <c r="U17" i="10"/>
  <c r="N17" i="10"/>
  <c r="AB59" i="8"/>
  <c r="U59" i="8"/>
  <c r="N59" i="8"/>
  <c r="AB38" i="8"/>
  <c r="G51" i="18" s="1"/>
  <c r="U38" i="8"/>
  <c r="N38" i="8"/>
  <c r="U17" i="8"/>
  <c r="N17" i="8"/>
  <c r="N59" i="5"/>
  <c r="U38" i="5"/>
  <c r="N38" i="5"/>
  <c r="N17" i="5"/>
  <c r="L59" i="12"/>
  <c r="AB59" i="12"/>
  <c r="U59" i="12"/>
  <c r="N59" i="12"/>
  <c r="AI38" i="12"/>
  <c r="S38" i="12"/>
  <c r="N36" i="12"/>
  <c r="N38" i="12"/>
  <c r="J39" i="12"/>
  <c r="U36" i="12"/>
  <c r="U38" i="12"/>
  <c r="Q39" i="12"/>
  <c r="AB38" i="12"/>
  <c r="AB17" i="12"/>
  <c r="U17" i="12"/>
  <c r="N17" i="12"/>
  <c r="U59" i="7"/>
  <c r="N59" i="7"/>
  <c r="N38" i="7"/>
  <c r="U17" i="7"/>
  <c r="U59" i="1"/>
  <c r="W61" i="1"/>
  <c r="N17" i="7"/>
  <c r="S17" i="12"/>
  <c r="S59" i="12" s="1"/>
  <c r="L17" i="5" s="1"/>
  <c r="L38" i="5" s="1"/>
  <c r="S38" i="5" s="1"/>
  <c r="L59" i="5" s="1"/>
  <c r="L17" i="8" s="1"/>
  <c r="S17" i="8" s="1"/>
  <c r="Z38" i="8" s="1"/>
  <c r="L59" i="8" s="1"/>
  <c r="S59" i="8" s="1"/>
  <c r="Z59" i="8" s="1"/>
  <c r="L17" i="10" s="1"/>
  <c r="S17" i="10" s="1"/>
  <c r="Z17" i="10" s="1"/>
  <c r="L38" i="10" s="1"/>
  <c r="S38" i="10" s="1"/>
  <c r="Z38" i="10" s="1"/>
  <c r="L59" i="10" s="1"/>
  <c r="S59" i="10" s="1"/>
  <c r="Z59" i="10" s="1"/>
  <c r="L17" i="16" s="1"/>
  <c r="S17" i="16" s="1"/>
  <c r="L38" i="16" s="1"/>
  <c r="L59" i="16" s="1"/>
  <c r="N59" i="1"/>
  <c r="S38" i="1"/>
  <c r="L59" i="1" s="1"/>
  <c r="L38" i="7" s="1"/>
  <c r="S59" i="7" s="1"/>
  <c r="L17" i="12" s="1"/>
  <c r="Z17" i="12" s="1"/>
  <c r="Z38" i="12" s="1"/>
  <c r="AG38" i="12" s="1"/>
  <c r="Z59" i="12" s="1"/>
  <c r="L17" i="15" s="1"/>
  <c r="L59" i="15" s="1"/>
  <c r="U38" i="1"/>
  <c r="N38" i="1"/>
  <c r="N17" i="1"/>
  <c r="E17" i="12"/>
  <c r="E38" i="12"/>
  <c r="E59" i="12" s="1"/>
  <c r="E38" i="5" s="1"/>
  <c r="E59" i="5" s="1"/>
  <c r="E17" i="8" s="1"/>
  <c r="E59" i="7"/>
  <c r="E38" i="7"/>
  <c r="E17" i="7"/>
  <c r="C18" i="7"/>
  <c r="E59" i="1"/>
  <c r="E38" i="1"/>
  <c r="AB57" i="13"/>
  <c r="U57" i="13"/>
  <c r="N57" i="13"/>
  <c r="AB36" i="13"/>
  <c r="U36" i="13"/>
  <c r="N36" i="13"/>
  <c r="AI15" i="13"/>
  <c r="AB15" i="13"/>
  <c r="U15" i="13"/>
  <c r="N15" i="13"/>
  <c r="AB57" i="10"/>
  <c r="U57" i="10"/>
  <c r="N57" i="10"/>
  <c r="AB15" i="10"/>
  <c r="U15" i="10"/>
  <c r="N15" i="10"/>
  <c r="U57" i="12"/>
  <c r="X60" i="12"/>
  <c r="AB57" i="12"/>
  <c r="N57" i="12"/>
  <c r="C44" i="10"/>
  <c r="C23" i="10"/>
  <c r="C2" i="10"/>
  <c r="C44" i="12"/>
  <c r="C23" i="12"/>
  <c r="C2" i="12"/>
  <c r="S59" i="9" l="1"/>
  <c r="L28" i="17"/>
  <c r="L49" i="15"/>
  <c r="L28" i="15"/>
  <c r="L28" i="16"/>
  <c r="K49" i="17"/>
  <c r="L49" i="17" s="1"/>
  <c r="L7" i="15"/>
  <c r="L7" i="16"/>
  <c r="L7" i="17"/>
  <c r="G45" i="16"/>
  <c r="E38" i="8"/>
  <c r="C45" i="11"/>
  <c r="C24" i="11"/>
  <c r="G45" i="11"/>
  <c r="E45" i="11"/>
  <c r="G24" i="11"/>
  <c r="E24" i="11"/>
  <c r="G45" i="13"/>
  <c r="G24" i="13"/>
  <c r="G3" i="13"/>
  <c r="G45" i="10"/>
  <c r="G24" i="10"/>
  <c r="G3" i="10"/>
  <c r="C44" i="13"/>
  <c r="C60" i="13" s="1"/>
  <c r="C23" i="13"/>
  <c r="C39" i="13" s="1"/>
  <c r="C2" i="13"/>
  <c r="C18" i="13" s="1"/>
  <c r="C60" i="12"/>
  <c r="C39" i="12"/>
  <c r="C18" i="12"/>
  <c r="X60" i="13"/>
  <c r="Q60" i="13"/>
  <c r="J60" i="13"/>
  <c r="J49" i="13"/>
  <c r="I49" i="13"/>
  <c r="E45" i="13"/>
  <c r="K49" i="13" s="1"/>
  <c r="C45" i="13"/>
  <c r="X39" i="13"/>
  <c r="Q39" i="13"/>
  <c r="J39" i="13"/>
  <c r="J28" i="13"/>
  <c r="I28" i="13"/>
  <c r="E24" i="13"/>
  <c r="K28" i="13" s="1"/>
  <c r="C24" i="13"/>
  <c r="AE18" i="13"/>
  <c r="X18" i="13"/>
  <c r="Q18" i="13"/>
  <c r="J18" i="13"/>
  <c r="J7" i="13"/>
  <c r="I7" i="13"/>
  <c r="E3" i="13"/>
  <c r="K7" i="13" s="1"/>
  <c r="C3" i="13"/>
  <c r="Q60" i="12"/>
  <c r="J60" i="12"/>
  <c r="J49" i="12"/>
  <c r="I49" i="12"/>
  <c r="G45" i="12"/>
  <c r="E45" i="12"/>
  <c r="K49" i="12" s="1"/>
  <c r="C45" i="12"/>
  <c r="AE39" i="12"/>
  <c r="X39" i="12"/>
  <c r="AI36" i="12"/>
  <c r="AB36" i="12"/>
  <c r="J28" i="12"/>
  <c r="I28" i="12"/>
  <c r="G24" i="12"/>
  <c r="E24" i="12"/>
  <c r="K28" i="12" s="1"/>
  <c r="C24" i="12"/>
  <c r="X18" i="12"/>
  <c r="Q18" i="12"/>
  <c r="J18" i="12"/>
  <c r="AB15" i="12"/>
  <c r="U15" i="12"/>
  <c r="N15" i="12"/>
  <c r="J7" i="12"/>
  <c r="I7" i="12"/>
  <c r="G3" i="12"/>
  <c r="E3" i="12"/>
  <c r="K7" i="12" s="1"/>
  <c r="C3" i="12"/>
  <c r="AL60" i="11"/>
  <c r="AE60" i="11"/>
  <c r="X60" i="11"/>
  <c r="Q60" i="11"/>
  <c r="J60" i="11"/>
  <c r="AP57" i="11"/>
  <c r="AI57" i="11"/>
  <c r="AB57" i="11"/>
  <c r="U57" i="11"/>
  <c r="N57" i="11"/>
  <c r="J49" i="11"/>
  <c r="I49" i="11"/>
  <c r="K49" i="11"/>
  <c r="L49" i="11" s="1"/>
  <c r="C60" i="11"/>
  <c r="AL39" i="11"/>
  <c r="AE39" i="11"/>
  <c r="X39" i="11"/>
  <c r="Q39" i="11"/>
  <c r="J39" i="11"/>
  <c r="AP36" i="11"/>
  <c r="AI36" i="11"/>
  <c r="AB36" i="11"/>
  <c r="U36" i="11"/>
  <c r="N36" i="11"/>
  <c r="J28" i="11"/>
  <c r="I28" i="11"/>
  <c r="K28" i="11"/>
  <c r="L28" i="11" s="1"/>
  <c r="C39" i="11"/>
  <c r="AL18" i="11"/>
  <c r="AE18" i="11"/>
  <c r="X18" i="11"/>
  <c r="Q18" i="11"/>
  <c r="J18" i="11"/>
  <c r="AP15" i="11"/>
  <c r="AI15" i="11"/>
  <c r="AB15" i="11"/>
  <c r="U15" i="11"/>
  <c r="N15" i="11"/>
  <c r="J7" i="11"/>
  <c r="I7" i="11"/>
  <c r="K7" i="11"/>
  <c r="L7" i="11" s="1"/>
  <c r="C18" i="11"/>
  <c r="X18" i="10"/>
  <c r="Q18" i="10"/>
  <c r="J18" i="10"/>
  <c r="X39" i="10"/>
  <c r="Q39" i="10"/>
  <c r="J39" i="10"/>
  <c r="AB36" i="10"/>
  <c r="U36" i="10"/>
  <c r="N36" i="10"/>
  <c r="X60" i="10"/>
  <c r="C60" i="10"/>
  <c r="C39" i="10"/>
  <c r="C18" i="10"/>
  <c r="E45" i="10"/>
  <c r="K49" i="10" s="1"/>
  <c r="E24" i="10"/>
  <c r="K28" i="10" s="1"/>
  <c r="E3" i="10"/>
  <c r="K7" i="10" s="1"/>
  <c r="Q60" i="10"/>
  <c r="J60" i="10"/>
  <c r="J49" i="10"/>
  <c r="I49" i="10"/>
  <c r="C45" i="10"/>
  <c r="J28" i="10"/>
  <c r="I28" i="10"/>
  <c r="C24" i="10"/>
  <c r="J7" i="10"/>
  <c r="I7" i="10"/>
  <c r="C3" i="10"/>
  <c r="X18" i="9"/>
  <c r="AB15" i="9"/>
  <c r="U57" i="9"/>
  <c r="N57" i="9"/>
  <c r="U36" i="9"/>
  <c r="N36" i="9"/>
  <c r="U15" i="9"/>
  <c r="N15" i="9"/>
  <c r="U57" i="6"/>
  <c r="N57" i="6"/>
  <c r="N36" i="6"/>
  <c r="N15" i="6"/>
  <c r="AB57" i="8"/>
  <c r="U57" i="8"/>
  <c r="N57" i="8"/>
  <c r="AB36" i="8"/>
  <c r="U36" i="8"/>
  <c r="N36" i="8"/>
  <c r="U15" i="8"/>
  <c r="N15" i="8"/>
  <c r="N57" i="5"/>
  <c r="U36" i="5"/>
  <c r="N36" i="5"/>
  <c r="N15" i="5"/>
  <c r="U57" i="1"/>
  <c r="N57" i="1"/>
  <c r="U36" i="1"/>
  <c r="N36" i="1"/>
  <c r="N15" i="1"/>
  <c r="U57" i="7"/>
  <c r="N57" i="7"/>
  <c r="N36" i="7"/>
  <c r="U15" i="7"/>
  <c r="N15" i="7"/>
  <c r="K49" i="16" l="1"/>
  <c r="L49" i="16" s="1"/>
  <c r="E17" i="10"/>
  <c r="E38" i="10" s="1"/>
  <c r="E59" i="10" s="1"/>
  <c r="E17" i="16" s="1"/>
  <c r="E38" i="16" s="1"/>
  <c r="E59" i="16" s="1"/>
  <c r="E17" i="6" s="1"/>
  <c r="L49" i="13"/>
  <c r="L28" i="13"/>
  <c r="L7" i="13"/>
  <c r="L49" i="12"/>
  <c r="L28" i="12"/>
  <c r="L7" i="12"/>
  <c r="L49" i="10"/>
  <c r="L28" i="10"/>
  <c r="L7" i="10"/>
  <c r="Q18" i="7"/>
  <c r="Q18" i="9"/>
  <c r="X60" i="8"/>
  <c r="X39" i="8"/>
  <c r="Q39" i="8"/>
  <c r="J39" i="8"/>
  <c r="Q18" i="8"/>
  <c r="C44" i="9"/>
  <c r="C60" i="9" s="1"/>
  <c r="C23" i="9"/>
  <c r="C39" i="9" s="1"/>
  <c r="C2" i="9"/>
  <c r="C18" i="9" s="1"/>
  <c r="G45" i="9"/>
  <c r="E45" i="9"/>
  <c r="K49" i="9" s="1"/>
  <c r="C45" i="9"/>
  <c r="G24" i="9"/>
  <c r="E24" i="9"/>
  <c r="K28" i="9" s="1"/>
  <c r="C24" i="9"/>
  <c r="E3" i="9"/>
  <c r="K7" i="9" s="1"/>
  <c r="G3" i="9"/>
  <c r="C3" i="9"/>
  <c r="C44" i="8"/>
  <c r="C60" i="8" s="1"/>
  <c r="C23" i="8"/>
  <c r="C39" i="8" s="1"/>
  <c r="C2" i="8"/>
  <c r="C18" i="8" s="1"/>
  <c r="G45" i="8"/>
  <c r="G24" i="8"/>
  <c r="G3" i="8"/>
  <c r="Q60" i="9"/>
  <c r="J60" i="9"/>
  <c r="J49" i="9"/>
  <c r="I49" i="9"/>
  <c r="Q39" i="9"/>
  <c r="J39" i="9"/>
  <c r="J28" i="9"/>
  <c r="I28" i="9"/>
  <c r="J18" i="9"/>
  <c r="J7" i="9"/>
  <c r="I7" i="9"/>
  <c r="Q60" i="8"/>
  <c r="J60" i="8"/>
  <c r="J49" i="8"/>
  <c r="I49" i="8"/>
  <c r="E45" i="8"/>
  <c r="K49" i="8" s="1"/>
  <c r="C45" i="8"/>
  <c r="J28" i="8"/>
  <c r="I28" i="8"/>
  <c r="E24" i="8"/>
  <c r="K28" i="8" s="1"/>
  <c r="C24" i="8"/>
  <c r="J18" i="8"/>
  <c r="J7" i="8"/>
  <c r="I7" i="8"/>
  <c r="E3" i="8"/>
  <c r="K7" i="8" s="1"/>
  <c r="C3" i="8"/>
  <c r="C44" i="7"/>
  <c r="C60" i="7" s="1"/>
  <c r="C23" i="7"/>
  <c r="C39" i="7" s="1"/>
  <c r="E45" i="7"/>
  <c r="K49" i="7" s="1"/>
  <c r="E24" i="7"/>
  <c r="K28" i="7" s="1"/>
  <c r="E3" i="7"/>
  <c r="K7" i="7" s="1"/>
  <c r="C2" i="7"/>
  <c r="Q60" i="7"/>
  <c r="J60" i="7"/>
  <c r="J49" i="7"/>
  <c r="I49" i="7"/>
  <c r="G45" i="7"/>
  <c r="C45" i="7"/>
  <c r="J39" i="7"/>
  <c r="J28" i="7"/>
  <c r="I28" i="7"/>
  <c r="G24" i="7"/>
  <c r="C24" i="7"/>
  <c r="J18" i="7"/>
  <c r="J7" i="7"/>
  <c r="I7" i="7"/>
  <c r="G3" i="7"/>
  <c r="C3" i="7"/>
  <c r="C44" i="6"/>
  <c r="C23" i="6"/>
  <c r="C2" i="6"/>
  <c r="G45" i="6"/>
  <c r="G24" i="6"/>
  <c r="G3" i="6"/>
  <c r="E38" i="6" l="1"/>
  <c r="E59" i="6" s="1"/>
  <c r="L28" i="9"/>
  <c r="L49" i="9"/>
  <c r="L7" i="9"/>
  <c r="L49" i="8"/>
  <c r="L28" i="8"/>
  <c r="L7" i="8"/>
  <c r="L7" i="7"/>
  <c r="L49" i="7"/>
  <c r="L28" i="7"/>
  <c r="C44" i="5"/>
  <c r="C60" i="5" s="1"/>
  <c r="C23" i="5"/>
  <c r="C39" i="5" s="1"/>
  <c r="G45" i="5"/>
  <c r="G24" i="5"/>
  <c r="G3" i="5"/>
  <c r="C2" i="5"/>
  <c r="C18" i="5" s="1"/>
  <c r="Q60" i="6"/>
  <c r="J60" i="6"/>
  <c r="J49" i="6"/>
  <c r="I49" i="6"/>
  <c r="E45" i="6"/>
  <c r="K49" i="6" s="1"/>
  <c r="C45" i="6"/>
  <c r="C60" i="6"/>
  <c r="J39" i="6"/>
  <c r="C39" i="6"/>
  <c r="J28" i="6"/>
  <c r="I28" i="6"/>
  <c r="E24" i="6"/>
  <c r="K28" i="6" s="1"/>
  <c r="C24" i="6"/>
  <c r="J18" i="6"/>
  <c r="J7" i="6"/>
  <c r="I7" i="6"/>
  <c r="E3" i="6"/>
  <c r="K7" i="6" s="1"/>
  <c r="C3" i="6"/>
  <c r="C18" i="6"/>
  <c r="J60" i="5"/>
  <c r="J49" i="5"/>
  <c r="I49" i="5"/>
  <c r="E45" i="5"/>
  <c r="K49" i="5" s="1"/>
  <c r="C45" i="5"/>
  <c r="Q39" i="5"/>
  <c r="J39" i="5"/>
  <c r="J28" i="5"/>
  <c r="I28" i="5"/>
  <c r="E24" i="5"/>
  <c r="K28" i="5" s="1"/>
  <c r="C24" i="5"/>
  <c r="J18" i="5"/>
  <c r="J7" i="5"/>
  <c r="I7" i="5"/>
  <c r="E3" i="5"/>
  <c r="K7" i="5" s="1"/>
  <c r="C3" i="5"/>
  <c r="C44" i="1"/>
  <c r="C60" i="1" s="1"/>
  <c r="Q60" i="1"/>
  <c r="J60" i="1"/>
  <c r="J49" i="1"/>
  <c r="I49" i="1"/>
  <c r="G45" i="1"/>
  <c r="E45" i="1"/>
  <c r="K49" i="1" s="1"/>
  <c r="C45" i="1"/>
  <c r="Q39" i="1"/>
  <c r="J39" i="1"/>
  <c r="J18" i="1"/>
  <c r="C23" i="1"/>
  <c r="C39" i="1" s="1"/>
  <c r="J28" i="1"/>
  <c r="I28" i="1"/>
  <c r="G24" i="1"/>
  <c r="E24" i="1"/>
  <c r="K28" i="1" s="1"/>
  <c r="C24" i="1"/>
  <c r="J7" i="1"/>
  <c r="I7" i="1"/>
  <c r="E17" i="9" l="1"/>
  <c r="L49" i="6"/>
  <c r="L28" i="6"/>
  <c r="L7" i="6"/>
  <c r="L49" i="5"/>
  <c r="L28" i="5"/>
  <c r="L7" i="5"/>
  <c r="L49" i="1"/>
  <c r="L28" i="1"/>
  <c r="E17" i="13" l="1"/>
  <c r="E38" i="13" s="1"/>
  <c r="E59" i="13" s="1"/>
  <c r="E17" i="17" s="1"/>
  <c r="E38" i="17" s="1"/>
  <c r="E59" i="17" s="1"/>
  <c r="G3" i="1"/>
  <c r="E3" i="1"/>
  <c r="K7" i="1" s="1"/>
  <c r="L7" i="1" s="1"/>
  <c r="C3" i="1"/>
  <c r="C2" i="1"/>
  <c r="C18" i="1" l="1"/>
</calcChain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2">
    <metadataType name="XLRICHVALUE" minSupportedVersion="120000" copy="1" pasteAll="1" pasteValues="1" merge="1" splitFirst="1" rowColShift="1" clearFormats="1" clearComments="1" assign="1" coerce="1"/>
    <metadataType name="XLDAPR" minSupportedVersion="120000" copy="1" pasteAll="1" pasteValues="1" merge="1" splitFirst="1" rowColShift="1" clearFormats="1" clearComments="1" assign="1" coerce="1" cellMeta="1"/>
  </metadataTypes>
  <futureMetadata name="XLRICHVALUE" count="37">
    <bk>
      <extLst>
        <ext uri="{3e2802c4-a4d2-4d8b-9148-e3be6c30e623}">
          <xlrd:rvb i="0"/>
        </ext>
      </extLst>
    </bk>
    <bk>
      <extLst>
        <ext uri="{3e2802c4-a4d2-4d8b-9148-e3be6c30e623}">
          <xlrd:rvb i="1"/>
        </ext>
      </extLst>
    </bk>
    <bk>
      <extLst>
        <ext uri="{3e2802c4-a4d2-4d8b-9148-e3be6c30e623}">
          <xlrd:rvb i="2"/>
        </ext>
      </extLst>
    </bk>
    <bk>
      <extLst>
        <ext uri="{3e2802c4-a4d2-4d8b-9148-e3be6c30e623}">
          <xlrd:rvb i="3"/>
        </ext>
      </extLst>
    </bk>
    <bk>
      <extLst>
        <ext uri="{3e2802c4-a4d2-4d8b-9148-e3be6c30e623}">
          <xlrd:rvb i="4"/>
        </ext>
      </extLst>
    </bk>
    <bk>
      <extLst>
        <ext uri="{3e2802c4-a4d2-4d8b-9148-e3be6c30e623}">
          <xlrd:rvb i="5"/>
        </ext>
      </extLst>
    </bk>
    <bk>
      <extLst>
        <ext uri="{3e2802c4-a4d2-4d8b-9148-e3be6c30e623}">
          <xlrd:rvb i="6"/>
        </ext>
      </extLst>
    </bk>
    <bk>
      <extLst>
        <ext uri="{3e2802c4-a4d2-4d8b-9148-e3be6c30e623}">
          <xlrd:rvb i="7"/>
        </ext>
      </extLst>
    </bk>
    <bk>
      <extLst>
        <ext uri="{3e2802c4-a4d2-4d8b-9148-e3be6c30e623}">
          <xlrd:rvb i="8"/>
        </ext>
      </extLst>
    </bk>
    <bk>
      <extLst>
        <ext uri="{3e2802c4-a4d2-4d8b-9148-e3be6c30e623}">
          <xlrd:rvb i="9"/>
        </ext>
      </extLst>
    </bk>
    <bk>
      <extLst>
        <ext uri="{3e2802c4-a4d2-4d8b-9148-e3be6c30e623}">
          <xlrd:rvb i="10"/>
        </ext>
      </extLst>
    </bk>
    <bk>
      <extLst>
        <ext uri="{3e2802c4-a4d2-4d8b-9148-e3be6c30e623}">
          <xlrd:rvb i="11"/>
        </ext>
      </extLst>
    </bk>
    <bk>
      <extLst>
        <ext uri="{3e2802c4-a4d2-4d8b-9148-e3be6c30e623}">
          <xlrd:rvb i="12"/>
        </ext>
      </extLst>
    </bk>
    <bk>
      <extLst>
        <ext uri="{3e2802c4-a4d2-4d8b-9148-e3be6c30e623}">
          <xlrd:rvb i="13"/>
        </ext>
      </extLst>
    </bk>
    <bk>
      <extLst>
        <ext uri="{3e2802c4-a4d2-4d8b-9148-e3be6c30e623}">
          <xlrd:rvb i="14"/>
        </ext>
      </extLst>
    </bk>
    <bk>
      <extLst>
        <ext uri="{3e2802c4-a4d2-4d8b-9148-e3be6c30e623}">
          <xlrd:rvb i="15"/>
        </ext>
      </extLst>
    </bk>
    <bk>
      <extLst>
        <ext uri="{3e2802c4-a4d2-4d8b-9148-e3be6c30e623}">
          <xlrd:rvb i="16"/>
        </ext>
      </extLst>
    </bk>
    <bk>
      <extLst>
        <ext uri="{3e2802c4-a4d2-4d8b-9148-e3be6c30e623}">
          <xlrd:rvb i="17"/>
        </ext>
      </extLst>
    </bk>
    <bk>
      <extLst>
        <ext uri="{3e2802c4-a4d2-4d8b-9148-e3be6c30e623}">
          <xlrd:rvb i="18"/>
        </ext>
      </extLst>
    </bk>
    <bk>
      <extLst>
        <ext uri="{3e2802c4-a4d2-4d8b-9148-e3be6c30e623}">
          <xlrd:rvb i="19"/>
        </ext>
      </extLst>
    </bk>
    <bk>
      <extLst>
        <ext uri="{3e2802c4-a4d2-4d8b-9148-e3be6c30e623}">
          <xlrd:rvb i="20"/>
        </ext>
      </extLst>
    </bk>
    <bk>
      <extLst>
        <ext uri="{3e2802c4-a4d2-4d8b-9148-e3be6c30e623}">
          <xlrd:rvb i="21"/>
        </ext>
      </extLst>
    </bk>
    <bk>
      <extLst>
        <ext uri="{3e2802c4-a4d2-4d8b-9148-e3be6c30e623}">
          <xlrd:rvb i="22"/>
        </ext>
      </extLst>
    </bk>
    <bk>
      <extLst>
        <ext uri="{3e2802c4-a4d2-4d8b-9148-e3be6c30e623}">
          <xlrd:rvb i="23"/>
        </ext>
      </extLst>
    </bk>
    <bk>
      <extLst>
        <ext uri="{3e2802c4-a4d2-4d8b-9148-e3be6c30e623}">
          <xlrd:rvb i="24"/>
        </ext>
      </extLst>
    </bk>
    <bk>
      <extLst>
        <ext uri="{3e2802c4-a4d2-4d8b-9148-e3be6c30e623}">
          <xlrd:rvb i="25"/>
        </ext>
      </extLst>
    </bk>
    <bk>
      <extLst>
        <ext uri="{3e2802c4-a4d2-4d8b-9148-e3be6c30e623}">
          <xlrd:rvb i="26"/>
        </ext>
      </extLst>
    </bk>
    <bk>
      <extLst>
        <ext uri="{3e2802c4-a4d2-4d8b-9148-e3be6c30e623}">
          <xlrd:rvb i="27"/>
        </ext>
      </extLst>
    </bk>
    <bk>
      <extLst>
        <ext uri="{3e2802c4-a4d2-4d8b-9148-e3be6c30e623}">
          <xlrd:rvb i="28"/>
        </ext>
      </extLst>
    </bk>
    <bk>
      <extLst>
        <ext uri="{3e2802c4-a4d2-4d8b-9148-e3be6c30e623}">
          <xlrd:rvb i="29"/>
        </ext>
      </extLst>
    </bk>
    <bk>
      <extLst>
        <ext uri="{3e2802c4-a4d2-4d8b-9148-e3be6c30e623}">
          <xlrd:rvb i="30"/>
        </ext>
      </extLst>
    </bk>
    <bk>
      <extLst>
        <ext uri="{3e2802c4-a4d2-4d8b-9148-e3be6c30e623}">
          <xlrd:rvb i="31"/>
        </ext>
      </extLst>
    </bk>
    <bk>
      <extLst>
        <ext uri="{3e2802c4-a4d2-4d8b-9148-e3be6c30e623}">
          <xlrd:rvb i="32"/>
        </ext>
      </extLst>
    </bk>
    <bk>
      <extLst>
        <ext uri="{3e2802c4-a4d2-4d8b-9148-e3be6c30e623}">
          <xlrd:rvb i="33"/>
        </ext>
      </extLst>
    </bk>
    <bk>
      <extLst>
        <ext uri="{3e2802c4-a4d2-4d8b-9148-e3be6c30e623}">
          <xlrd:rvb i="34"/>
        </ext>
      </extLst>
    </bk>
    <bk>
      <extLst>
        <ext uri="{3e2802c4-a4d2-4d8b-9148-e3be6c30e623}">
          <xlrd:rvb i="35"/>
        </ext>
      </extLst>
    </bk>
    <bk>
      <extLst>
        <ext uri="{3e2802c4-a4d2-4d8b-9148-e3be6c30e623}">
          <xlrd:rvb i="36"/>
        </ext>
      </extLst>
    </bk>
  </futureMetadata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2" v="0"/>
    </bk>
  </cellMetadata>
  <valueMetadata count="37">
    <bk>
      <rc t="1" v="0"/>
    </bk>
    <bk>
      <rc t="1" v="1"/>
    </bk>
    <bk>
      <rc t="1" v="2"/>
    </bk>
    <bk>
      <rc t="1" v="3"/>
    </bk>
    <bk>
      <rc t="1" v="4"/>
    </bk>
    <bk>
      <rc t="1" v="5"/>
    </bk>
    <bk>
      <rc t="1" v="6"/>
    </bk>
    <bk>
      <rc t="1" v="7"/>
    </bk>
    <bk>
      <rc t="1" v="8"/>
    </bk>
    <bk>
      <rc t="1" v="9"/>
    </bk>
    <bk>
      <rc t="1" v="10"/>
    </bk>
    <bk>
      <rc t="1" v="11"/>
    </bk>
    <bk>
      <rc t="1" v="12"/>
    </bk>
    <bk>
      <rc t="1" v="13"/>
    </bk>
    <bk>
      <rc t="1" v="14"/>
    </bk>
    <bk>
      <rc t="1" v="15"/>
    </bk>
    <bk>
      <rc t="1" v="16"/>
    </bk>
    <bk>
      <rc t="1" v="17"/>
    </bk>
    <bk>
      <rc t="1" v="18"/>
    </bk>
    <bk>
      <rc t="1" v="19"/>
    </bk>
    <bk>
      <rc t="1" v="20"/>
    </bk>
    <bk>
      <rc t="1" v="21"/>
    </bk>
    <bk>
      <rc t="1" v="22"/>
    </bk>
    <bk>
      <rc t="1" v="23"/>
    </bk>
    <bk>
      <rc t="1" v="24"/>
    </bk>
    <bk>
      <rc t="1" v="25"/>
    </bk>
    <bk>
      <rc t="1" v="26"/>
    </bk>
    <bk>
      <rc t="1" v="27"/>
    </bk>
    <bk>
      <rc t="1" v="28"/>
    </bk>
    <bk>
      <rc t="1" v="29"/>
    </bk>
    <bk>
      <rc t="1" v="30"/>
    </bk>
    <bk>
      <rc t="1" v="31"/>
    </bk>
    <bk>
      <rc t="1" v="32"/>
    </bk>
    <bk>
      <rc t="1" v="33"/>
    </bk>
    <bk>
      <rc t="1" v="34"/>
    </bk>
    <bk>
      <rc t="1" v="35"/>
    </bk>
    <bk>
      <rc t="1" v="36"/>
    </bk>
  </valueMetadata>
</metadata>
</file>

<file path=xl/sharedStrings.xml><?xml version="1.0" encoding="utf-8"?>
<sst xmlns="http://schemas.openxmlformats.org/spreadsheetml/2006/main" count="2802" uniqueCount="333">
  <si>
    <t>값</t>
    <phoneticPr fontId="2" type="noConversion"/>
  </si>
  <si>
    <t>능력치</t>
    <phoneticPr fontId="2" type="noConversion"/>
  </si>
  <si>
    <t>스킬 수</t>
    <phoneticPr fontId="2" type="noConversion"/>
  </si>
  <si>
    <t>HP+MP</t>
    <phoneticPr fontId="2" type="noConversion"/>
  </si>
  <si>
    <t>효과
범위</t>
    <phoneticPr fontId="2" type="noConversion"/>
  </si>
  <si>
    <t>랭크-1</t>
    <phoneticPr fontId="2" type="noConversion"/>
  </si>
  <si>
    <t>스킬</t>
    <phoneticPr fontId="2" type="noConversion"/>
  </si>
  <si>
    <t>효과</t>
    <phoneticPr fontId="2" type="noConversion"/>
  </si>
  <si>
    <t>MP</t>
    <phoneticPr fontId="2" type="noConversion"/>
  </si>
  <si>
    <t>HP</t>
    <phoneticPr fontId="2" type="noConversion"/>
  </si>
  <si>
    <t>이미지</t>
    <phoneticPr fontId="2" type="noConversion"/>
  </si>
  <si>
    <t>탱커</t>
    <phoneticPr fontId="2" type="noConversion"/>
  </si>
  <si>
    <t>포지션</t>
    <phoneticPr fontId="2" type="noConversion"/>
  </si>
  <si>
    <t>L</t>
    <phoneticPr fontId="2" type="noConversion"/>
  </si>
  <si>
    <t>클라스</t>
    <phoneticPr fontId="2" type="noConversion"/>
  </si>
  <si>
    <t>영장</t>
    <phoneticPr fontId="2" type="noConversion"/>
  </si>
  <si>
    <t>덱종</t>
    <phoneticPr fontId="2" type="noConversion"/>
  </si>
  <si>
    <t>카드</t>
    <phoneticPr fontId="2" type="noConversion"/>
  </si>
  <si>
    <t>이동</t>
    <phoneticPr fontId="2" type="noConversion"/>
  </si>
  <si>
    <t>이름</t>
    <phoneticPr fontId="2" type="noConversion"/>
  </si>
  <si>
    <t>덱</t>
    <phoneticPr fontId="2" type="noConversion"/>
  </si>
  <si>
    <t>특징</t>
    <phoneticPr fontId="2" type="noConversion"/>
  </si>
  <si>
    <t>▶다양한 직업으로 수천가지의 전술을 구사하는종족
▶전사,프리스트,마법사,격투가,마녀,테이머,주술사,거너,도적 등</t>
    <phoneticPr fontId="2" type="noConversion"/>
  </si>
  <si>
    <t>딜러</t>
    <phoneticPr fontId="2" type="noConversion"/>
  </si>
  <si>
    <t>서포터</t>
    <phoneticPr fontId="2" type="noConversion"/>
  </si>
  <si>
    <t>H</t>
    <phoneticPr fontId="2" type="noConversion"/>
  </si>
  <si>
    <t>M</t>
    <phoneticPr fontId="2" type="noConversion"/>
  </si>
  <si>
    <t xml:space="preserve">침착한 수비수	</t>
    <phoneticPr fontId="2" type="noConversion"/>
  </si>
  <si>
    <t>마법 방패를 두른 수호자</t>
    <phoneticPr fontId="2" type="noConversion"/>
  </si>
  <si>
    <t>노련한 전략가</t>
    <phoneticPr fontId="2" type="noConversion"/>
  </si>
  <si>
    <t>교활한 정보원</t>
    <phoneticPr fontId="2" type="noConversion"/>
  </si>
  <si>
    <t>현자의 돌을 지닌 연금술사</t>
    <phoneticPr fontId="2" type="noConversion"/>
  </si>
  <si>
    <t xml:space="preserve">최전선의 창병	</t>
    <phoneticPr fontId="2" type="noConversion"/>
  </si>
  <si>
    <t xml:space="preserve">그림자 속 암살자	</t>
    <phoneticPr fontId="2" type="noConversion"/>
  </si>
  <si>
    <t>죽음과 함께 걷는 암살자</t>
    <phoneticPr fontId="2" type="noConversion"/>
  </si>
  <si>
    <t>지주</t>
    <phoneticPr fontId="2" type="noConversion"/>
  </si>
  <si>
    <t>수생</t>
    <phoneticPr fontId="2" type="noConversion"/>
  </si>
  <si>
    <t>식물</t>
    <phoneticPr fontId="2" type="noConversion"/>
  </si>
  <si>
    <t>천익</t>
    <phoneticPr fontId="2" type="noConversion"/>
  </si>
  <si>
    <t>환수</t>
    <phoneticPr fontId="2" type="noConversion"/>
  </si>
  <si>
    <t>성휘</t>
    <phoneticPr fontId="2" type="noConversion"/>
  </si>
  <si>
    <t>이형</t>
    <phoneticPr fontId="2" type="noConversion"/>
  </si>
  <si>
    <t xml:space="preserve">어설푼 방패병	</t>
    <phoneticPr fontId="2" type="noConversion"/>
  </si>
  <si>
    <t>캐릭터구성</t>
    <phoneticPr fontId="2" type="noConversion"/>
  </si>
  <si>
    <t>불사</t>
    <phoneticPr fontId="2" type="noConversion"/>
  </si>
  <si>
    <t>기계</t>
    <phoneticPr fontId="2" type="noConversion"/>
  </si>
  <si>
    <t>클라스능력치</t>
    <phoneticPr fontId="2" type="noConversion"/>
  </si>
  <si>
    <t>그림자속 수호자</t>
    <phoneticPr fontId="2" type="noConversion"/>
  </si>
  <si>
    <t>스피어러쉬</t>
    <phoneticPr fontId="2" type="noConversion"/>
  </si>
  <si>
    <t>어전트 가드</t>
    <phoneticPr fontId="2" type="noConversion"/>
  </si>
  <si>
    <t>그림자 벽</t>
    <phoneticPr fontId="2" type="noConversion"/>
  </si>
  <si>
    <t>어둠에서의 반격</t>
    <phoneticPr fontId="2" type="noConversion"/>
  </si>
  <si>
    <t>랭크-2</t>
    <phoneticPr fontId="2" type="noConversion"/>
  </si>
  <si>
    <t>랭크</t>
    <phoneticPr fontId="2" type="noConversion"/>
  </si>
  <si>
    <t>-</t>
    <phoneticPr fontId="2" type="noConversion"/>
  </si>
  <si>
    <t>스피어가드</t>
    <phoneticPr fontId="2" type="noConversion"/>
  </si>
  <si>
    <t>하얀검사</t>
    <phoneticPr fontId="2" type="noConversion"/>
  </si>
  <si>
    <t>그림자베기</t>
    <phoneticPr fontId="2" type="noConversion"/>
  </si>
  <si>
    <t>그림자 수리검</t>
    <phoneticPr fontId="2" type="noConversion"/>
  </si>
  <si>
    <t>랭크-3</t>
    <phoneticPr fontId="2" type="noConversion"/>
  </si>
  <si>
    <t>죽음의 발자국</t>
    <phoneticPr fontId="2" type="noConversion"/>
  </si>
  <si>
    <t>자유의 치유사</t>
    <phoneticPr fontId="2" type="noConversion"/>
  </si>
  <si>
    <t>해방의 빛</t>
    <phoneticPr fontId="2" type="noConversion"/>
  </si>
  <si>
    <t>검은 마력의 저주사</t>
    <phoneticPr fontId="2" type="noConversion"/>
  </si>
  <si>
    <t>행운의 치료사</t>
    <phoneticPr fontId="2" type="noConversion"/>
  </si>
  <si>
    <t>행운의 손길</t>
    <phoneticPr fontId="2" type="noConversion"/>
  </si>
  <si>
    <t>저주의 낙인</t>
    <phoneticPr fontId="2" type="noConversion"/>
  </si>
  <si>
    <t>나태한 문지기</t>
    <phoneticPr fontId="2" type="noConversion"/>
  </si>
  <si>
    <t>석양의 보안관</t>
    <phoneticPr fontId="2" type="noConversion"/>
  </si>
  <si>
    <t>푸른눈의 저격수</t>
    <phoneticPr fontId="2" type="noConversion"/>
  </si>
  <si>
    <t>연속사격</t>
    <phoneticPr fontId="2" type="noConversion"/>
  </si>
  <si>
    <t>바람가르기</t>
    <phoneticPr fontId="2" type="noConversion"/>
  </si>
  <si>
    <t>정조준</t>
    <phoneticPr fontId="2" type="noConversion"/>
  </si>
  <si>
    <t>신속</t>
    <phoneticPr fontId="2" type="noConversion"/>
  </si>
  <si>
    <t>크리티컬샷</t>
    <phoneticPr fontId="2" type="noConversion"/>
  </si>
  <si>
    <t>연사</t>
    <phoneticPr fontId="2" type="noConversion"/>
  </si>
  <si>
    <t>속사</t>
    <phoneticPr fontId="2" type="noConversion"/>
  </si>
  <si>
    <t>석양의 신판</t>
    <phoneticPr fontId="2" type="noConversion"/>
  </si>
  <si>
    <t>철벽 태세</t>
    <phoneticPr fontId="2" type="noConversion"/>
  </si>
  <si>
    <t>순응의 반격</t>
    <phoneticPr fontId="2" type="noConversion"/>
  </si>
  <si>
    <t>그래도 일이니까</t>
    <phoneticPr fontId="2" type="noConversion"/>
  </si>
  <si>
    <t>기본데미지</t>
    <phoneticPr fontId="2" type="noConversion"/>
  </si>
  <si>
    <t>데미지감소</t>
    <phoneticPr fontId="2" type="noConversion"/>
  </si>
  <si>
    <t>스킬거리</t>
    <phoneticPr fontId="2" type="noConversion"/>
  </si>
  <si>
    <t>스킬범위</t>
    <phoneticPr fontId="2" type="noConversion"/>
  </si>
  <si>
    <t>합</t>
    <phoneticPr fontId="2" type="noConversion"/>
  </si>
  <si>
    <t>추가데미지</t>
    <phoneticPr fontId="2" type="noConversion"/>
  </si>
  <si>
    <t>추가HP</t>
    <phoneticPr fontId="2" type="noConversion"/>
  </si>
  <si>
    <t>0</t>
    <phoneticPr fontId="2" type="noConversion"/>
  </si>
  <si>
    <t>1</t>
    <phoneticPr fontId="2" type="noConversion"/>
  </si>
  <si>
    <t>2</t>
    <phoneticPr fontId="2" type="noConversion"/>
  </si>
  <si>
    <t>4</t>
    <phoneticPr fontId="2" type="noConversion"/>
  </si>
  <si>
    <t>3</t>
    <phoneticPr fontId="2" type="noConversion"/>
  </si>
  <si>
    <t>5</t>
    <phoneticPr fontId="2" type="noConversion"/>
  </si>
  <si>
    <t>이동</t>
  </si>
  <si>
    <t>오색방진</t>
    <phoneticPr fontId="2" type="noConversion"/>
  </si>
  <si>
    <t>마법반사진</t>
    <phoneticPr fontId="2" type="noConversion"/>
  </si>
  <si>
    <t>햐얀검무</t>
    <phoneticPr fontId="2" type="noConversion"/>
  </si>
  <si>
    <t>카운터</t>
    <phoneticPr fontId="2" type="noConversion"/>
  </si>
  <si>
    <t>+HP</t>
    <phoneticPr fontId="2" type="noConversion"/>
  </si>
  <si>
    <t>-HP</t>
    <phoneticPr fontId="2" type="noConversion"/>
  </si>
  <si>
    <t>+MP</t>
    <phoneticPr fontId="2" type="noConversion"/>
  </si>
  <si>
    <t>-MP</t>
    <phoneticPr fontId="2" type="noConversion"/>
  </si>
  <si>
    <t>전선 재배치</t>
    <phoneticPr fontId="2" type="noConversion"/>
  </si>
  <si>
    <t>지휘 강화령</t>
    <phoneticPr fontId="2" type="noConversion"/>
  </si>
  <si>
    <t>정보 우위</t>
    <phoneticPr fontId="2" type="noConversion"/>
  </si>
  <si>
    <t>어둠의 속삭임</t>
    <phoneticPr fontId="2" type="noConversion"/>
  </si>
  <si>
    <t xml:space="preserve">섬광의 명궁	</t>
    <phoneticPr fontId="2" type="noConversion"/>
  </si>
  <si>
    <t>더러운 거래</t>
    <phoneticPr fontId="2" type="noConversion"/>
  </si>
  <si>
    <t>거짓 정보</t>
    <phoneticPr fontId="2" type="noConversion"/>
  </si>
  <si>
    <t>변환: 생명</t>
    <phoneticPr fontId="2" type="noConversion"/>
  </si>
  <si>
    <t>변환: 물질</t>
    <phoneticPr fontId="2" type="noConversion"/>
  </si>
  <si>
    <t>산군 -강수-</t>
    <phoneticPr fontId="2" type="noConversion"/>
  </si>
  <si>
    <t>광전사 -가르칸-</t>
    <phoneticPr fontId="2" type="noConversion"/>
  </si>
  <si>
    <t>블러드가드 -로간-</t>
    <phoneticPr fontId="2" type="noConversion"/>
  </si>
  <si>
    <t>은결의 마녀 -루안-</t>
    <phoneticPr fontId="2" type="noConversion"/>
  </si>
  <si>
    <t>카이른 블레이즈</t>
    <phoneticPr fontId="2" type="noConversion"/>
  </si>
  <si>
    <t>광무 -잔영-</t>
    <phoneticPr fontId="2" type="noConversion"/>
  </si>
  <si>
    <t>로열 에이드</t>
    <phoneticPr fontId="2" type="noConversion"/>
  </si>
  <si>
    <t>북방의 마법현자 -와이즈-</t>
    <phoneticPr fontId="2" type="noConversion"/>
  </si>
  <si>
    <t>순풍의 가인 -라에나-</t>
    <phoneticPr fontId="2" type="noConversion"/>
  </si>
  <si>
    <t>영장(Primordial)</t>
    <phoneticPr fontId="2" type="noConversion"/>
  </si>
  <si>
    <t>지주(Earthbound)</t>
    <phoneticPr fontId="2" type="noConversion"/>
  </si>
  <si>
    <t>수생(Seaborne)</t>
    <phoneticPr fontId="2" type="noConversion"/>
  </si>
  <si>
    <t>식물(Verdant)</t>
    <phoneticPr fontId="2" type="noConversion"/>
  </si>
  <si>
    <t>천익(Skyborne)</t>
    <phoneticPr fontId="2" type="noConversion"/>
  </si>
  <si>
    <t>환수(Mythkin)</t>
    <phoneticPr fontId="2" type="noConversion"/>
  </si>
  <si>
    <t>성휘(Divinite)</t>
    <phoneticPr fontId="2" type="noConversion"/>
  </si>
  <si>
    <t>이형(Morphid)</t>
    <phoneticPr fontId="2" type="noConversion"/>
  </si>
  <si>
    <t>불사(Undying)</t>
    <phoneticPr fontId="2" type="noConversion"/>
  </si>
  <si>
    <t>기계(Automaton)</t>
    <phoneticPr fontId="2" type="noConversion"/>
  </si>
  <si>
    <t>탱커(Tanker)</t>
    <phoneticPr fontId="2" type="noConversion"/>
  </si>
  <si>
    <t>딜러(Dealer)</t>
    <phoneticPr fontId="2" type="noConversion"/>
  </si>
  <si>
    <t>서포터(Supporter)</t>
    <phoneticPr fontId="2" type="noConversion"/>
  </si>
  <si>
    <t>H(High class)</t>
    <phoneticPr fontId="2" type="noConversion"/>
  </si>
  <si>
    <t>M(Middle class)</t>
    <phoneticPr fontId="2" type="noConversion"/>
  </si>
  <si>
    <t>L(Low class)</t>
    <phoneticPr fontId="2" type="noConversion"/>
  </si>
  <si>
    <t>C(Captain)1</t>
    <phoneticPr fontId="2" type="noConversion"/>
  </si>
  <si>
    <t>C(Captain)2</t>
    <phoneticPr fontId="2" type="noConversion"/>
  </si>
  <si>
    <t>High class</t>
    <phoneticPr fontId="2" type="noConversion"/>
  </si>
  <si>
    <t>Middle class</t>
    <phoneticPr fontId="2" type="noConversion"/>
  </si>
  <si>
    <t>Low class</t>
    <phoneticPr fontId="2" type="noConversion"/>
  </si>
  <si>
    <t>웅인장</t>
    <phoneticPr fontId="2" type="noConversion"/>
  </si>
  <si>
    <t>호쇄광</t>
    <phoneticPr fontId="2" type="noConversion"/>
  </si>
  <si>
    <t>룡윤강벽</t>
    <phoneticPr fontId="2" type="noConversion"/>
  </si>
  <si>
    <t>사일런트 그리모어</t>
    <phoneticPr fontId="2" type="noConversion"/>
  </si>
  <si>
    <t>문릿 케이지</t>
    <phoneticPr fontId="2" type="noConversion"/>
  </si>
  <si>
    <t>미러바인드</t>
    <phoneticPr fontId="2" type="noConversion"/>
  </si>
  <si>
    <t>문브레이커</t>
    <phoneticPr fontId="2" type="noConversion"/>
  </si>
  <si>
    <t>랭크-4</t>
    <phoneticPr fontId="2" type="noConversion"/>
  </si>
  <si>
    <t>7</t>
    <phoneticPr fontId="2" type="noConversion"/>
  </si>
  <si>
    <t>피의 맹세</t>
    <phoneticPr fontId="2" type="noConversion"/>
  </si>
  <si>
    <t>진홍의 벽</t>
    <phoneticPr fontId="2" type="noConversion"/>
  </si>
  <si>
    <t>상처 전환</t>
    <phoneticPr fontId="2" type="noConversion"/>
  </si>
  <si>
    <t>화염의 심판</t>
    <phoneticPr fontId="2" type="noConversion"/>
  </si>
  <si>
    <t>불타는 맹세</t>
    <phoneticPr fontId="2" type="noConversion"/>
  </si>
  <si>
    <t>블러드 프렌지</t>
    <phoneticPr fontId="2" type="noConversion"/>
  </si>
  <si>
    <t>크림슨 로어</t>
    <phoneticPr fontId="2" type="noConversion"/>
  </si>
  <si>
    <t>헬팽 스트라이크</t>
    <phoneticPr fontId="2" type="noConversion"/>
  </si>
  <si>
    <t>광무-일섬</t>
    <phoneticPr fontId="2" type="noConversion"/>
  </si>
  <si>
    <t>광무-난무</t>
    <phoneticPr fontId="2" type="noConversion"/>
  </si>
  <si>
    <t>광무-연정</t>
    <phoneticPr fontId="2" type="noConversion"/>
  </si>
  <si>
    <t>로열 펄스</t>
    <phoneticPr fontId="2" type="noConversion"/>
  </si>
  <si>
    <t>배너 오브 바우</t>
    <phoneticPr fontId="2" type="noConversion"/>
  </si>
  <si>
    <t>사일런트 오더</t>
    <phoneticPr fontId="2" type="noConversion"/>
  </si>
  <si>
    <t>커맨딩 그레이스</t>
    <phoneticPr fontId="2" type="noConversion"/>
  </si>
  <si>
    <t>프로즌 팩트</t>
    <phoneticPr fontId="2" type="noConversion"/>
  </si>
  <si>
    <t>앱솔루트</t>
    <phoneticPr fontId="2" type="noConversion"/>
  </si>
  <si>
    <t>바람의 노래</t>
    <phoneticPr fontId="2" type="noConversion"/>
  </si>
  <si>
    <t>페더 왈츠</t>
    <phoneticPr fontId="2" type="noConversion"/>
  </si>
  <si>
    <t>지옥의 참격</t>
    <phoneticPr fontId="2" type="noConversion"/>
  </si>
  <si>
    <t>6</t>
    <phoneticPr fontId="2" type="noConversion"/>
  </si>
  <si>
    <t>천공의 아리아</t>
    <phoneticPr fontId="2" type="noConversion"/>
  </si>
  <si>
    <t>라운드</t>
  </si>
  <si>
    <t>글레이셜 리듬</t>
    <phoneticPr fontId="2" type="noConversion"/>
  </si>
  <si>
    <t>구분</t>
    <phoneticPr fontId="2" type="noConversion"/>
  </si>
  <si>
    <t>스킬 용어 사전</t>
    <phoneticPr fontId="2" type="noConversion"/>
  </si>
  <si>
    <t>용어</t>
    <phoneticPr fontId="2" type="noConversion"/>
  </si>
  <si>
    <t>서술</t>
    <phoneticPr fontId="2" type="noConversion"/>
  </si>
  <si>
    <r>
      <t xml:space="preserve">해당 대상지 중 한 곳으로 </t>
    </r>
    <r>
      <rPr>
        <b/>
        <sz val="10"/>
        <color theme="1"/>
        <rFont val="맑은 고딕"/>
        <family val="3"/>
        <charset val="129"/>
        <scheme val="minor"/>
      </rPr>
      <t>이동</t>
    </r>
    <r>
      <rPr>
        <sz val="10"/>
        <color theme="1"/>
        <rFont val="맑은 고딕"/>
        <family val="3"/>
        <charset val="129"/>
        <scheme val="minor"/>
      </rPr>
      <t>한다. 이동하려는 칸에 다른캐릭터가 존재하는 경우 데미지 1을 주고 이동하지 않는다.</t>
    </r>
    <phoneticPr fontId="2" type="noConversion"/>
  </si>
  <si>
    <t>랭크-5</t>
    <phoneticPr fontId="2" type="noConversion"/>
  </si>
  <si>
    <t>스탯 수치</t>
    <phoneticPr fontId="2" type="noConversion"/>
  </si>
  <si>
    <t>3,4,5,6</t>
    <phoneticPr fontId="2" type="noConversion"/>
  </si>
  <si>
    <t>11,12,13,14</t>
    <phoneticPr fontId="2" type="noConversion"/>
  </si>
  <si>
    <t>7,8,9,10</t>
    <phoneticPr fontId="2" type="noConversion"/>
  </si>
  <si>
    <t>15,16,17,18</t>
    <phoneticPr fontId="2" type="noConversion"/>
  </si>
  <si>
    <t>반사</t>
    <phoneticPr fontId="2" type="noConversion"/>
  </si>
  <si>
    <t xml:space="preserve">받는 데미지를 0으로하고 받은 데미지를 상대에게 준다. </t>
    <phoneticPr fontId="2" type="noConversion"/>
  </si>
  <si>
    <t>라운드</t>
    <phoneticPr fontId="2" type="noConversion"/>
  </si>
  <si>
    <t>C,L,M,H</t>
    <phoneticPr fontId="2" type="noConversion"/>
  </si>
  <si>
    <t>9</t>
    <phoneticPr fontId="2" type="noConversion"/>
  </si>
  <si>
    <t>공격</t>
    <phoneticPr fontId="2" type="noConversion"/>
  </si>
  <si>
    <t>방어</t>
    <phoneticPr fontId="2" type="noConversion"/>
  </si>
  <si>
    <t>버프</t>
    <phoneticPr fontId="2" type="noConversion"/>
  </si>
  <si>
    <t>디버프</t>
    <phoneticPr fontId="2" type="noConversion"/>
  </si>
  <si>
    <t>move</t>
    <phoneticPr fontId="2" type="noConversion"/>
  </si>
  <si>
    <t>attack</t>
    <phoneticPr fontId="2" type="noConversion"/>
  </si>
  <si>
    <t>defense</t>
    <phoneticPr fontId="2" type="noConversion"/>
  </si>
  <si>
    <t>buff</t>
    <phoneticPr fontId="2" type="noConversion"/>
  </si>
  <si>
    <t>Debuff</t>
    <phoneticPr fontId="2" type="noConversion"/>
  </si>
  <si>
    <t>#44B3E1</t>
    <phoneticPr fontId="2" type="noConversion"/>
  </si>
  <si>
    <t>#FF0000</t>
    <phoneticPr fontId="2" type="noConversion"/>
  </si>
  <si>
    <t>#0000FF</t>
    <phoneticPr fontId="2" type="noConversion"/>
  </si>
  <si>
    <t>#00CC00</t>
    <phoneticPr fontId="2" type="noConversion"/>
  </si>
  <si>
    <t>#A02B93</t>
    <phoneticPr fontId="2" type="noConversion"/>
  </si>
  <si>
    <t>번호</t>
    <phoneticPr fontId="2" type="noConversion"/>
  </si>
  <si>
    <t>검은 장미 -엘-</t>
    <phoneticPr fontId="2" type="noConversion"/>
  </si>
  <si>
    <t>시간을 걷는 자 -노아-</t>
    <phoneticPr fontId="2" type="noConversion"/>
  </si>
  <si>
    <t>천상의 울림 -벨-</t>
    <phoneticPr fontId="2" type="noConversion"/>
  </si>
  <si>
    <t>망각 -루누스-</t>
    <phoneticPr fontId="2" type="noConversion"/>
  </si>
  <si>
    <t>기사단장 -자스안-</t>
    <phoneticPr fontId="2" type="noConversion"/>
  </si>
  <si>
    <t>아이디</t>
    <phoneticPr fontId="2" type="noConversion"/>
  </si>
  <si>
    <t>id</t>
    <phoneticPr fontId="2" type="noConversion"/>
  </si>
  <si>
    <t>name</t>
    <phoneticPr fontId="2" type="noConversion"/>
  </si>
  <si>
    <t>rank</t>
    <phoneticPr fontId="2" type="noConversion"/>
  </si>
  <si>
    <t>type</t>
    <phoneticPr fontId="2" type="noConversion"/>
  </si>
  <si>
    <t>effect</t>
    <phoneticPr fontId="2" type="noConversion"/>
  </si>
  <si>
    <t>타입</t>
    <phoneticPr fontId="2" type="noConversion"/>
  </si>
  <si>
    <t>데미지</t>
    <phoneticPr fontId="2" type="noConversion"/>
  </si>
  <si>
    <t>데미지감</t>
    <phoneticPr fontId="2" type="noConversion"/>
  </si>
  <si>
    <t>B1</t>
    <phoneticPr fontId="2" type="noConversion"/>
  </si>
  <si>
    <t>B2</t>
    <phoneticPr fontId="2" type="noConversion"/>
  </si>
  <si>
    <t>빛의 방패 -세노티-</t>
    <phoneticPr fontId="2" type="noConversion"/>
  </si>
  <si>
    <t>Boss</t>
    <phoneticPr fontId="2" type="noConversion"/>
  </si>
  <si>
    <t>철의 성벽 -우르-</t>
    <phoneticPr fontId="2" type="noConversion"/>
  </si>
  <si>
    <t>검은불꽃 -청현-</t>
    <phoneticPr fontId="2" type="noConversion"/>
  </si>
  <si>
    <t>이계의 창 -라이트-</t>
    <phoneticPr fontId="2" type="noConversion"/>
  </si>
  <si>
    <t>가시덩굴</t>
    <phoneticPr fontId="2" type="noConversion"/>
  </si>
  <si>
    <t>샤이닝</t>
    <phoneticPr fontId="2" type="noConversion"/>
  </si>
  <si>
    <t>철벽의 자세</t>
    <phoneticPr fontId="2" type="noConversion"/>
  </si>
  <si>
    <t>흑염참</t>
    <phoneticPr fontId="2" type="noConversion"/>
  </si>
  <si>
    <t>암인비영</t>
    <phoneticPr fontId="2" type="noConversion"/>
  </si>
  <si>
    <t>차원의 가르는 일격</t>
    <phoneticPr fontId="2" type="noConversion"/>
  </si>
  <si>
    <t>해당 대상지에 데미지5을 준다</t>
    <phoneticPr fontId="2" type="noConversion"/>
  </si>
  <si>
    <t>소드 오브 오더</t>
    <phoneticPr fontId="2" type="noConversion"/>
  </si>
  <si>
    <t>해당 대상지에 데미지4을 준다</t>
    <phoneticPr fontId="2" type="noConversion"/>
  </si>
  <si>
    <t>타임 리플</t>
    <phoneticPr fontId="2" type="noConversion"/>
  </si>
  <si>
    <t>크로노 실</t>
    <phoneticPr fontId="2" type="noConversion"/>
  </si>
  <si>
    <t>출혈</t>
    <phoneticPr fontId="2" type="noConversion"/>
  </si>
  <si>
    <t>기절</t>
    <phoneticPr fontId="2" type="noConversion"/>
  </si>
  <si>
    <t>매 라운드마다 1데미지를 준다.</t>
    <phoneticPr fontId="2" type="noConversion"/>
  </si>
  <si>
    <t>데미지를 0으로함</t>
    <phoneticPr fontId="2" type="noConversion"/>
  </si>
  <si>
    <t>천상의 선율</t>
    <phoneticPr fontId="2" type="noConversion"/>
  </si>
  <si>
    <t>해당 칸에 있는 캐릭터는 이동한다.</t>
    <phoneticPr fontId="2" type="noConversion"/>
  </si>
  <si>
    <t>해당 대상지에 HP+5를 부여한다.</t>
    <phoneticPr fontId="2" type="noConversion"/>
  </si>
  <si>
    <t>침묵</t>
    <phoneticPr fontId="2" type="noConversion"/>
  </si>
  <si>
    <t>이동카드 사용 불가</t>
    <phoneticPr fontId="2" type="noConversion"/>
  </si>
  <si>
    <t>스킬카드 사용 불가</t>
    <phoneticPr fontId="2" type="noConversion"/>
  </si>
  <si>
    <t>속박</t>
    <phoneticPr fontId="2" type="noConversion"/>
  </si>
  <si>
    <t>정신 부식</t>
    <phoneticPr fontId="2" type="noConversion"/>
  </si>
  <si>
    <t>해당 대상에 있는 캐릭터는 침묵한다.</t>
    <phoneticPr fontId="2" type="noConversion"/>
  </si>
  <si>
    <t>해당 칸에 2데미지를 준다.</t>
    <phoneticPr fontId="2" type="noConversion"/>
  </si>
  <si>
    <t>락존</t>
    <phoneticPr fontId="2" type="noConversion"/>
  </si>
  <si>
    <t>캐릭터가 이동할 수 없으며 공격할 수 없다</t>
    <phoneticPr fontId="2" type="noConversion"/>
  </si>
  <si>
    <t xml:space="preserve"> 해당캐릭터는 방어한다.</t>
    <phoneticPr fontId="2" type="noConversion"/>
  </si>
  <si>
    <t>해당칸에 2데미지를 준다.</t>
    <phoneticPr fontId="2" type="noConversion"/>
  </si>
  <si>
    <t xml:space="preserve"> 해당캐릭터는 2데미지 감소한다.</t>
    <phoneticPr fontId="2" type="noConversion"/>
  </si>
  <si>
    <t>자신은 데미지는 2감소한다.
그후 해당 칸에 캐릭터는 추가HP+2를 올린다.</t>
    <phoneticPr fontId="2" type="noConversion"/>
  </si>
  <si>
    <t>자신은 데미지는 2감소한다. 
그후 해당 칸에 캐릭터는 2데미지를 준다.</t>
    <phoneticPr fontId="2" type="noConversion"/>
  </si>
  <si>
    <t>해당 칸에 락존을 형성한다.
락존에 있던 캐릭터는 한칸 이동한다.</t>
    <phoneticPr fontId="2" type="noConversion"/>
  </si>
  <si>
    <t>해당 칸에 있는 캐릭터는 추가HP+2를 올린다.</t>
    <phoneticPr fontId="2" type="noConversion"/>
  </si>
  <si>
    <t>다음 라운드까지 해당 캐릭터가 받는 데미지를 반사한다.</t>
    <phoneticPr fontId="2" type="noConversion"/>
  </si>
  <si>
    <t>이번라운드까지 해당 칸에 데미지를 반사한다.</t>
    <phoneticPr fontId="2" type="noConversion"/>
  </si>
  <si>
    <t>해당칸에 3데미지를 준다.</t>
    <phoneticPr fontId="2" type="noConversion"/>
  </si>
  <si>
    <t>해당 칸에 1데미지를 준다.
해당 칸에 락존을 형성한다.
락존에 있던 캐릭터는 한칸 이동한다.</t>
    <phoneticPr fontId="2" type="noConversion"/>
  </si>
  <si>
    <t>해당 칸에 있는 캐릭터의 버프를 제거한다.</t>
    <phoneticPr fontId="2" type="noConversion"/>
  </si>
  <si>
    <t>해당 칸에 있는 캐릭터를 속박한다.</t>
    <phoneticPr fontId="2" type="noConversion"/>
  </si>
  <si>
    <t>2배</t>
    <phoneticPr fontId="2" type="noConversion"/>
  </si>
  <si>
    <t>받는 데미지를 배로 한다.</t>
    <phoneticPr fontId="2" type="noConversion"/>
  </si>
  <si>
    <t>다음 라운드까지 해당 칸에 데미지를 2배로 반사한다.</t>
    <phoneticPr fontId="2" type="noConversion"/>
  </si>
  <si>
    <t>이번턴까지 해당 칸에 데미지를 0으로한다.</t>
    <phoneticPr fontId="2" type="noConversion"/>
  </si>
  <si>
    <t>해당 공격 칸에 2데미지를 준다.
해당 이동 칸으로 이동한다.</t>
    <phoneticPr fontId="2" type="noConversion"/>
  </si>
  <si>
    <t>해당 이동 칸으로 이동한다.
"정조준 카운터"는 전부 사라진다.</t>
    <phoneticPr fontId="2" type="noConversion"/>
  </si>
  <si>
    <t>해당 칸에 2데미지를 준다.
"정조준 카운터"를 전부 소모하고 소모한 카운터 수 만큼 추가 데미지를 준다.</t>
    <phoneticPr fontId="2" type="noConversion"/>
  </si>
  <si>
    <t>해당 칸에 4데미지를 준다.</t>
    <phoneticPr fontId="2" type="noConversion"/>
  </si>
  <si>
    <t>해당 칸에 2데미지를 준다. 그후 출혈 상태가 된다</t>
    <phoneticPr fontId="2" type="noConversion"/>
  </si>
  <si>
    <t>이번 턴까지 해당칸에 락존을 형성한다.
해당 칸에 있는 캐릭터는 속박,출혈을 상태가 된다.
"피의 맹세" 카운터 1개를 제거하고 칸수를 늘릴 수 있다.</t>
    <phoneticPr fontId="2" type="noConversion"/>
  </si>
  <si>
    <t>해당 칸에 6데미지를 준다.</t>
    <phoneticPr fontId="2" type="noConversion"/>
  </si>
  <si>
    <t>해당 칸에 HP+1을 부여한다.</t>
    <phoneticPr fontId="2" type="noConversion"/>
  </si>
  <si>
    <t>동전을 굴린다. 앞면이 나온다면 해당 칸에 HP+3을 부여한다.</t>
    <phoneticPr fontId="2" type="noConversion"/>
  </si>
  <si>
    <t>해당 칸에서 데미지를 받는 경우 추가데미지 +1를 받는다.</t>
    <phoneticPr fontId="2" type="noConversion"/>
  </si>
  <si>
    <t>해당 칸에 캐릭터가 전부 있을 경우 칸에 있는 캐릭터의 위치를 변경한다.</t>
    <phoneticPr fontId="2" type="noConversion"/>
  </si>
  <si>
    <t>캐릭터의 HP-1 감소, "피의맹세" 카운터 2개 올린다.
(최대 3개)</t>
    <phoneticPr fontId="2" type="noConversion"/>
  </si>
  <si>
    <t>해당 칸에 4데미지를 준다. "피의맹세" 카운터 2개 올린다.
(최대 3개)</t>
    <phoneticPr fontId="2" type="noConversion"/>
  </si>
  <si>
    <t>해당 칸에 "샤이닝 카운터" 1개를 준다.
"샤이닝 카운터" 1개당 데미지 1감소한다.(최대 5개)</t>
    <phoneticPr fontId="2" type="noConversion"/>
  </si>
  <si>
    <t>"정조준 카운터" 2개 올린다.(최대 6개)</t>
    <phoneticPr fontId="2" type="noConversion"/>
  </si>
  <si>
    <t>-스킬 발동시 MP가 대신 HP를 소모한다.(스킬 발동시 이번 
 라운드 HP회복 불가)
-해당 칸에 3데미지를 준다. 해당 칸에 캐릭터가 없다면 본   
 캐릭터의 HP -1감소한다.
-"프렌지카운터"를 1개 올린다.(최대 10개)</t>
    <phoneticPr fontId="2" type="noConversion"/>
  </si>
  <si>
    <t>-스킬 발동시 MP가 대신 HP를 소모한다.(스킬 발동시 이번 
 라운드 HP회복 불가)
-해당 칸에 4데미지를 준다. 그후 "프렌지카운터"를 소모하고
 소모한 카운터 수 만큼 추가 데미지를 준다. 
-"프렌지카운터"를 2개 올린다.(최대 10개)</t>
    <phoneticPr fontId="2" type="noConversion"/>
  </si>
  <si>
    <t>-스킬 발동시 MP가 대신 HP를 소모한다.(스킬 발동시 이번 
 라운드 HP회복 불가)
-해당 공격 칸에 3데미지를 준다. 그후 "프렌지카운터"를 
 소모하고 소모한 카운터 수 만큼 추가 데미지를 준다. 
-해당 이동 칸으로 이동한다.
-"프렌지카운터"를 3개 올린다.(최대 10개)</t>
    <phoneticPr fontId="2" type="noConversion"/>
  </si>
  <si>
    <t>해당 칸에 있는 캐릭터는 방어한다. 그 후 이동한다.</t>
    <phoneticPr fontId="2" type="noConversion"/>
  </si>
  <si>
    <t>해당 칸에 있는 캐릭터의 HP를 1소모하고 MP를 2올린다.</t>
    <phoneticPr fontId="2" type="noConversion"/>
  </si>
  <si>
    <t>해당 칸에 캐릭터가 1칸에만 있을 경우 해당 칸 중 다른 칸으로 이동한다.</t>
    <phoneticPr fontId="2" type="noConversion"/>
  </si>
  <si>
    <t>해당 칸에 있는 캐릭터는 MP를 가능한 만큼 소모하고 HP를 소모한 만큼 올린다.</t>
    <phoneticPr fontId="2" type="noConversion"/>
  </si>
  <si>
    <t>다음 라은드까지 해당 칸을 락존을 형성한다. 
(해당 칸에 캐릭터가 있을 경우 스킬은 효과처리되지 않는다.)</t>
    <phoneticPr fontId="2" type="noConversion"/>
  </si>
  <si>
    <t>다음 라은드까지 해당 칸에 락존을 형성한다. 
(해당칸에 캐릭터가 있을 경우 스킬은 효과처리되지 않는다.)</t>
    <phoneticPr fontId="2" type="noConversion"/>
  </si>
  <si>
    <t>해당 칸에서 공격시 추가데미지+4를 부여한다.</t>
    <phoneticPr fontId="2" type="noConversion"/>
  </si>
  <si>
    <t>다음라운드까지 해당 칸에 있는 캐릭터는 속박한다.</t>
    <phoneticPr fontId="2" type="noConversion"/>
  </si>
  <si>
    <t>턴 종류시까지 해당 칸에 있는 캐릭터를 속박한다.</t>
    <phoneticPr fontId="2" type="noConversion"/>
  </si>
  <si>
    <t>해당 칸에 대상지에 HP+2,MP+1를 부여한다.</t>
    <phoneticPr fontId="2" type="noConversion"/>
  </si>
  <si>
    <t xml:space="preserve">해당 칸에 추가HP+2, 추가데미지+2를 1회부여한다.
(중첩 최대1회) </t>
    <phoneticPr fontId="2" type="noConversion"/>
  </si>
  <si>
    <t>턴 종료시까지 해당 칸에 있는 캐릭터는 기절한다.</t>
    <phoneticPr fontId="2" type="noConversion"/>
  </si>
  <si>
    <t>이동 및 스킬카드 사용불가</t>
    <phoneticPr fontId="2" type="noConversion"/>
  </si>
  <si>
    <t>해당 칸에 있는 캐릭터에게 "글레이셜 카운터"를 1개 부여한다.(최대1회) 
글레이셜 카운터: 이동시 이동 추가+1</t>
    <phoneticPr fontId="2" type="noConversion"/>
  </si>
  <si>
    <t>해당 대상지에 있는 캐릭터에게 "프로즌 카운터"를 1개 부여한다.(최대1회) 
프로즌 카운터: 데미지 발생시 데미지를 0</t>
    <phoneticPr fontId="2" type="noConversion"/>
  </si>
  <si>
    <t>해당 칸에 HP+4를 부여한다.</t>
    <phoneticPr fontId="2" type="noConversion"/>
  </si>
  <si>
    <t>해당 칸에 MP+4를 부여한다.</t>
    <phoneticPr fontId="2" type="noConversion"/>
  </si>
  <si>
    <t>해당 칸에 추가HP+2, HP+2, MP+2를 부여한다.</t>
    <phoneticPr fontId="2" type="noConversion"/>
  </si>
  <si>
    <t>스탯</t>
    <phoneticPr fontId="2" type="noConversion"/>
  </si>
  <si>
    <t>Skill Range</t>
    <phoneticPr fontId="2" type="noConversion"/>
  </si>
  <si>
    <t>Skill Area</t>
    <phoneticPr fontId="2" type="noConversion"/>
  </si>
  <si>
    <t>Round</t>
    <phoneticPr fontId="2" type="noConversion"/>
  </si>
  <si>
    <t>Damage</t>
    <phoneticPr fontId="2" type="noConversion"/>
  </si>
  <si>
    <t>해당 칸에 2번쨰 라운드까지 락존을 형성한다.</t>
    <phoneticPr fontId="2" type="noConversion"/>
  </si>
  <si>
    <t>해당 칸에 데미지2을 준다</t>
    <phoneticPr fontId="2" type="noConversion"/>
  </si>
  <si>
    <t>해당 칸에 있는 캐릭터에게 "지휘강화령 카운터"를 올린다. (최대 1개)  
캐릭터 스킬 사용시 "지휘강화령 커운터"를 소모하고 추가 데미지+2을 준다.</t>
    <phoneticPr fontId="2" type="noConversion"/>
  </si>
  <si>
    <t>해당 칸에 있는 캐릭터는 두번쨰 라운드까지 침묵한다.</t>
    <phoneticPr fontId="2" type="noConversion"/>
  </si>
  <si>
    <t>additional damage</t>
    <phoneticPr fontId="2" type="noConversion"/>
  </si>
  <si>
    <t>Increased HP</t>
    <phoneticPr fontId="2" type="noConversion"/>
  </si>
  <si>
    <t>Reduced HP</t>
    <phoneticPr fontId="2" type="noConversion"/>
  </si>
  <si>
    <t>Increased MP</t>
    <phoneticPr fontId="2" type="noConversion"/>
  </si>
  <si>
    <t>Reduced MP</t>
    <phoneticPr fontId="2" type="noConversion"/>
  </si>
  <si>
    <t>Bonus HP</t>
    <phoneticPr fontId="2" type="noConversion"/>
  </si>
  <si>
    <t>Damage Reduction</t>
    <phoneticPr fontId="2" type="noConversion"/>
  </si>
  <si>
    <t>Counter</t>
    <phoneticPr fontId="2" type="noConversion"/>
  </si>
  <si>
    <t>Stun</t>
    <phoneticPr fontId="2" type="noConversion"/>
  </si>
  <si>
    <t>Silence</t>
    <phoneticPr fontId="2" type="noConversion"/>
  </si>
  <si>
    <t>Root</t>
    <phoneticPr fontId="2" type="noConversion"/>
  </si>
  <si>
    <t>Bleed</t>
    <phoneticPr fontId="2" type="noConversion"/>
  </si>
  <si>
    <t>Move</t>
    <phoneticPr fontId="2" type="noConversion"/>
  </si>
  <si>
    <t>Reflection</t>
    <phoneticPr fontId="2" type="noConversion"/>
  </si>
  <si>
    <t>크리티컬</t>
    <phoneticPr fontId="2" type="noConversion"/>
  </si>
  <si>
    <t>Critical</t>
    <phoneticPr fontId="2" type="noConversion"/>
  </si>
  <si>
    <t>Defense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</si>
</sst>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1" formatCode="_-* #,##0_-;\-* #,##0_-;_-* &quot;-&quot;_-;_-@_-"/>
    <numFmt numFmtId="176" formatCode="0_);[Red]\(0\)"/>
  </numFmts>
  <fonts count="8" x14ac:knownFonts="1"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sz val="10"/>
      <color theme="1"/>
      <name val="맑은 고딕"/>
      <family val="3"/>
      <charset val="129"/>
      <scheme val="minor"/>
    </font>
    <font>
      <sz val="9"/>
      <color theme="1"/>
      <name val="맑은 고딕"/>
      <family val="3"/>
      <charset val="129"/>
      <scheme val="minor"/>
    </font>
    <font>
      <sz val="8"/>
      <color theme="1"/>
      <name val="맑은 고딕"/>
      <family val="3"/>
      <charset val="129"/>
      <scheme val="minor"/>
    </font>
    <font>
      <sz val="10"/>
      <color theme="1"/>
      <name val="맑은 고딕"/>
      <family val="2"/>
      <charset val="129"/>
      <scheme val="minor"/>
    </font>
    <font>
      <b/>
      <sz val="10"/>
      <color theme="1"/>
      <name val="맑은 고딕"/>
      <family val="3"/>
      <charset val="129"/>
      <scheme val="minor"/>
    </font>
  </fonts>
  <fills count="14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3" tint="0.749992370372631"/>
        <bgColor indexed="64"/>
      </patternFill>
    </fill>
    <fill>
      <patternFill patternType="solid">
        <fgColor rgb="FF44B3E1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0000FF"/>
        <bgColor indexed="64"/>
      </patternFill>
    </fill>
    <fill>
      <patternFill patternType="solid">
        <fgColor rgb="FF00CC00"/>
        <bgColor indexed="64"/>
      </patternFill>
    </fill>
    <fill>
      <patternFill patternType="solid">
        <fgColor rgb="FFA02B93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EE0000"/>
        <bgColor indexed="64"/>
      </patternFill>
    </fill>
  </fills>
  <borders count="37">
    <border>
      <left/>
      <right/>
      <top/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hair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hair">
        <color indexed="64"/>
      </bottom>
      <diagonal/>
    </border>
    <border>
      <left style="medium">
        <color indexed="64"/>
      </left>
      <right style="thin">
        <color indexed="64"/>
      </right>
      <top style="hair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hair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hair">
        <color indexed="64"/>
      </bottom>
      <diagonal/>
    </border>
    <border>
      <left/>
      <right style="thin">
        <color indexed="64"/>
      </right>
      <top style="hair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</borders>
  <cellStyleXfs count="2">
    <xf numFmtId="0" fontId="0" fillId="0" borderId="0">
      <alignment vertical="center"/>
    </xf>
    <xf numFmtId="41" fontId="1" fillId="0" borderId="0" applyFont="0" applyFill="0" applyBorder="0" applyAlignment="0" applyProtection="0">
      <alignment vertical="center"/>
    </xf>
  </cellStyleXfs>
  <cellXfs count="169">
    <xf numFmtId="0" fontId="0" fillId="0" borderId="0" xfId="0">
      <alignment vertical="center"/>
    </xf>
    <xf numFmtId="176" fontId="0" fillId="0" borderId="1" xfId="1" applyNumberFormat="1" applyFont="1" applyBorder="1">
      <alignment vertical="center"/>
    </xf>
    <xf numFmtId="41" fontId="0" fillId="0" borderId="2" xfId="1" applyFont="1" applyBorder="1">
      <alignment vertical="center"/>
    </xf>
    <xf numFmtId="41" fontId="0" fillId="0" borderId="3" xfId="1" applyFont="1" applyBorder="1">
      <alignment vertical="center"/>
    </xf>
    <xf numFmtId="0" fontId="0" fillId="0" borderId="0" xfId="0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0" fillId="0" borderId="5" xfId="0" applyBorder="1" applyAlignment="1">
      <alignment horizontal="right" vertical="center"/>
    </xf>
    <xf numFmtId="0" fontId="0" fillId="0" borderId="5" xfId="0" applyBorder="1" applyAlignment="1">
      <alignment horizontal="center" vertical="center"/>
    </xf>
    <xf numFmtId="41" fontId="0" fillId="0" borderId="6" xfId="0" applyNumberFormat="1" applyBorder="1">
      <alignment vertical="center"/>
    </xf>
    <xf numFmtId="41" fontId="0" fillId="0" borderId="0" xfId="0" applyNumberFormat="1">
      <alignment vertical="center"/>
    </xf>
    <xf numFmtId="0" fontId="0" fillId="2" borderId="15" xfId="0" applyFill="1" applyBorder="1" applyAlignment="1">
      <alignment horizontal="center" vertical="center"/>
    </xf>
    <xf numFmtId="0" fontId="0" fillId="0" borderId="13" xfId="0" applyBorder="1" applyAlignment="1">
      <alignment horizontal="center" vertical="center"/>
    </xf>
    <xf numFmtId="0" fontId="0" fillId="0" borderId="14" xfId="0" applyBorder="1" applyAlignment="1">
      <alignment horizontal="center" vertical="center"/>
    </xf>
    <xf numFmtId="0" fontId="0" fillId="2" borderId="14" xfId="0" applyFill="1" applyBorder="1" applyAlignment="1">
      <alignment horizontal="center" vertical="center"/>
    </xf>
    <xf numFmtId="0" fontId="0" fillId="2" borderId="6" xfId="0" applyFill="1" applyBorder="1" applyAlignment="1">
      <alignment horizontal="center" vertical="center"/>
    </xf>
    <xf numFmtId="0" fontId="0" fillId="3" borderId="6" xfId="0" applyFill="1" applyBorder="1" applyAlignment="1">
      <alignment horizontal="center" vertical="center"/>
    </xf>
    <xf numFmtId="0" fontId="0" fillId="0" borderId="15" xfId="0" applyBorder="1" applyAlignment="1">
      <alignment horizontal="center" vertical="center"/>
    </xf>
    <xf numFmtId="0" fontId="5" fillId="0" borderId="14" xfId="0" applyFont="1" applyBorder="1" applyAlignment="1">
      <alignment horizontal="center" vertical="center"/>
    </xf>
    <xf numFmtId="0" fontId="5" fillId="0" borderId="0" xfId="0" applyFont="1" applyAlignment="1">
      <alignment horizontal="center" vertical="center"/>
    </xf>
    <xf numFmtId="0" fontId="5" fillId="0" borderId="13" xfId="0" applyFont="1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5" fillId="0" borderId="2" xfId="0" applyFont="1" applyBorder="1" applyAlignment="1">
      <alignment horizontal="center" vertical="center"/>
    </xf>
    <xf numFmtId="0" fontId="5" fillId="0" borderId="1" xfId="0" applyFont="1" applyBorder="1" applyAlignment="1">
      <alignment horizontal="center" vertical="center"/>
    </xf>
    <xf numFmtId="0" fontId="0" fillId="0" borderId="20" xfId="0" applyBorder="1" applyAlignment="1">
      <alignment horizontal="center" vertical="center"/>
    </xf>
    <xf numFmtId="0" fontId="0" fillId="0" borderId="15" xfId="0" applyBorder="1">
      <alignment vertical="center"/>
    </xf>
    <xf numFmtId="0" fontId="0" fillId="0" borderId="14" xfId="0" applyBorder="1">
      <alignment vertical="center"/>
    </xf>
    <xf numFmtId="0" fontId="0" fillId="0" borderId="13" xfId="0" applyBorder="1">
      <alignment vertical="center"/>
    </xf>
    <xf numFmtId="0" fontId="0" fillId="0" borderId="3" xfId="0" applyBorder="1">
      <alignment vertical="center"/>
    </xf>
    <xf numFmtId="0" fontId="0" fillId="0" borderId="2" xfId="0" applyBorder="1">
      <alignment vertical="center"/>
    </xf>
    <xf numFmtId="0" fontId="0" fillId="0" borderId="1" xfId="0" applyBorder="1">
      <alignment vertical="center"/>
    </xf>
    <xf numFmtId="0" fontId="0" fillId="2" borderId="12" xfId="0" applyFill="1" applyBorder="1" applyAlignment="1">
      <alignment horizontal="center" vertical="center"/>
    </xf>
    <xf numFmtId="41" fontId="3" fillId="0" borderId="0" xfId="1" applyFont="1" applyFill="1" applyBorder="1" applyAlignment="1">
      <alignment vertical="center"/>
    </xf>
    <xf numFmtId="49" fontId="0" fillId="0" borderId="0" xfId="1" applyNumberFormat="1" applyFont="1" applyFill="1" applyBorder="1" applyAlignment="1">
      <alignment vertical="center"/>
    </xf>
    <xf numFmtId="0" fontId="0" fillId="2" borderId="5" xfId="0" applyFill="1" applyBorder="1" applyAlignment="1">
      <alignment horizontal="center" vertical="center"/>
    </xf>
    <xf numFmtId="0" fontId="0" fillId="2" borderId="3" xfId="0" applyFill="1" applyBorder="1" applyAlignment="1">
      <alignment horizontal="center" vertical="center" wrapText="1"/>
    </xf>
    <xf numFmtId="0" fontId="0" fillId="0" borderId="0" xfId="0" applyAlignment="1">
      <alignment horizontal="center" vertical="center" wrapText="1"/>
    </xf>
    <xf numFmtId="41" fontId="6" fillId="0" borderId="0" xfId="1" applyFont="1" applyFill="1" applyBorder="1" applyAlignment="1">
      <alignment vertical="center" wrapText="1"/>
    </xf>
    <xf numFmtId="49" fontId="0" fillId="0" borderId="0" xfId="1" applyNumberFormat="1" applyFont="1" applyFill="1" applyBorder="1" applyAlignment="1">
      <alignment vertical="center" shrinkToFit="1"/>
    </xf>
    <xf numFmtId="49" fontId="0" fillId="0" borderId="0" xfId="1" applyNumberFormat="1" applyFont="1" applyFill="1" applyBorder="1" applyAlignment="1">
      <alignment horizontal="center" vertical="center"/>
    </xf>
    <xf numFmtId="49" fontId="0" fillId="0" borderId="0" xfId="1" applyNumberFormat="1" applyFont="1" applyFill="1" applyBorder="1" applyAlignment="1">
      <alignment horizontal="center" vertical="center" shrinkToFit="1"/>
    </xf>
    <xf numFmtId="0" fontId="0" fillId="0" borderId="0" xfId="0" applyAlignment="1">
      <alignment horizontal="center" vertical="center" shrinkToFit="1"/>
    </xf>
    <xf numFmtId="49" fontId="0" fillId="0" borderId="27" xfId="1" applyNumberFormat="1" applyFont="1" applyFill="1" applyBorder="1" applyAlignment="1">
      <alignment horizontal="center" vertical="center" shrinkToFit="1"/>
    </xf>
    <xf numFmtId="49" fontId="0" fillId="0" borderId="30" xfId="1" applyNumberFormat="1" applyFont="1" applyFill="1" applyBorder="1" applyAlignment="1">
      <alignment horizontal="center" vertical="center" shrinkToFit="1"/>
    </xf>
    <xf numFmtId="49" fontId="0" fillId="0" borderId="26" xfId="1" applyNumberFormat="1" applyFont="1" applyFill="1" applyBorder="1" applyAlignment="1">
      <alignment horizontal="center" vertical="center" shrinkToFit="1"/>
    </xf>
    <xf numFmtId="0" fontId="0" fillId="0" borderId="27" xfId="0" applyBorder="1" applyAlignment="1">
      <alignment horizontal="center" vertical="center" shrinkToFit="1"/>
    </xf>
    <xf numFmtId="0" fontId="0" fillId="0" borderId="28" xfId="0" applyBorder="1" applyAlignment="1">
      <alignment horizontal="center" vertical="center" shrinkToFit="1"/>
    </xf>
    <xf numFmtId="49" fontId="0" fillId="0" borderId="29" xfId="1" applyNumberFormat="1" applyFont="1" applyFill="1" applyBorder="1" applyAlignment="1">
      <alignment horizontal="center" vertical="center" shrinkToFit="1"/>
    </xf>
    <xf numFmtId="0" fontId="0" fillId="0" borderId="30" xfId="0" applyBorder="1" applyAlignment="1">
      <alignment horizontal="center" vertical="center" shrinkToFit="1"/>
    </xf>
    <xf numFmtId="0" fontId="0" fillId="0" borderId="31" xfId="0" applyBorder="1" applyAlignment="1">
      <alignment horizontal="center" vertical="center" shrinkToFit="1"/>
    </xf>
    <xf numFmtId="0" fontId="0" fillId="0" borderId="29" xfId="0" applyBorder="1" applyAlignment="1">
      <alignment horizontal="center" vertical="center" shrinkToFit="1"/>
    </xf>
    <xf numFmtId="49" fontId="0" fillId="0" borderId="31" xfId="0" applyNumberFormat="1" applyBorder="1" applyAlignment="1">
      <alignment horizontal="center" vertical="center" shrinkToFit="1"/>
    </xf>
    <xf numFmtId="49" fontId="0" fillId="0" borderId="0" xfId="0" applyNumberFormat="1" applyAlignment="1">
      <alignment horizontal="center" vertical="center" shrinkToFit="1"/>
    </xf>
    <xf numFmtId="0" fontId="0" fillId="0" borderId="29" xfId="1" applyNumberFormat="1" applyFont="1" applyFill="1" applyBorder="1" applyAlignment="1">
      <alignment horizontal="center" vertical="center" shrinkToFit="1"/>
    </xf>
    <xf numFmtId="0" fontId="0" fillId="0" borderId="30" xfId="1" applyNumberFormat="1" applyFont="1" applyFill="1" applyBorder="1" applyAlignment="1">
      <alignment horizontal="center" vertical="center" shrinkToFit="1"/>
    </xf>
    <xf numFmtId="49" fontId="0" fillId="0" borderId="0" xfId="0" applyNumberFormat="1" applyAlignment="1">
      <alignment horizontal="center" vertical="center"/>
    </xf>
    <xf numFmtId="0" fontId="0" fillId="0" borderId="0" xfId="0" applyAlignment="1">
      <alignment horizontal="left" vertical="center"/>
    </xf>
    <xf numFmtId="49" fontId="0" fillId="0" borderId="0" xfId="1" applyNumberFormat="1" applyFont="1" applyBorder="1" applyAlignment="1">
      <alignment horizontal="center" vertical="center"/>
    </xf>
    <xf numFmtId="49" fontId="0" fillId="0" borderId="32" xfId="1" applyNumberFormat="1" applyFont="1" applyFill="1" applyBorder="1" applyAlignment="1">
      <alignment horizontal="center" vertical="center" shrinkToFit="1"/>
    </xf>
    <xf numFmtId="49" fontId="0" fillId="0" borderId="33" xfId="1" applyNumberFormat="1" applyFont="1" applyFill="1" applyBorder="1" applyAlignment="1">
      <alignment horizontal="center" vertical="center" shrinkToFit="1"/>
    </xf>
    <xf numFmtId="0" fontId="0" fillId="0" borderId="33" xfId="0" applyBorder="1" applyAlignment="1">
      <alignment horizontal="center" vertical="center" shrinkToFit="1"/>
    </xf>
    <xf numFmtId="0" fontId="0" fillId="0" borderId="17" xfId="0" applyBorder="1" applyAlignment="1">
      <alignment horizontal="center" vertical="center"/>
    </xf>
    <xf numFmtId="0" fontId="0" fillId="0" borderId="19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5" borderId="15" xfId="0" applyFill="1" applyBorder="1" applyAlignment="1">
      <alignment horizontal="center" vertical="center" wrapText="1"/>
    </xf>
    <xf numFmtId="0" fontId="0" fillId="5" borderId="14" xfId="0" applyFill="1" applyBorder="1" applyAlignment="1">
      <alignment horizontal="center" vertical="center"/>
    </xf>
    <xf numFmtId="0" fontId="0" fillId="6" borderId="15" xfId="0" applyFill="1" applyBorder="1" applyAlignment="1">
      <alignment horizontal="center" vertical="center"/>
    </xf>
    <xf numFmtId="0" fontId="0" fillId="6" borderId="14" xfId="0" applyFill="1" applyBorder="1" applyAlignment="1">
      <alignment horizontal="center" vertical="center"/>
    </xf>
    <xf numFmtId="0" fontId="0" fillId="7" borderId="15" xfId="0" applyFill="1" applyBorder="1" applyAlignment="1">
      <alignment horizontal="center" vertical="center"/>
    </xf>
    <xf numFmtId="0" fontId="0" fillId="7" borderId="14" xfId="0" applyFill="1" applyBorder="1" applyAlignment="1">
      <alignment horizontal="center" vertical="center"/>
    </xf>
    <xf numFmtId="0" fontId="0" fillId="8" borderId="15" xfId="0" applyFill="1" applyBorder="1" applyAlignment="1">
      <alignment horizontal="center" vertical="center"/>
    </xf>
    <xf numFmtId="0" fontId="0" fillId="8" borderId="14" xfId="0" applyFill="1" applyBorder="1" applyAlignment="1">
      <alignment horizontal="center" vertical="center"/>
    </xf>
    <xf numFmtId="0" fontId="0" fillId="9" borderId="3" xfId="0" applyFill="1" applyBorder="1" applyAlignment="1">
      <alignment horizontal="center" vertical="center"/>
    </xf>
    <xf numFmtId="0" fontId="0" fillId="9" borderId="2" xfId="0" applyFill="1" applyBorder="1" applyAlignment="1">
      <alignment horizontal="center" vertical="center"/>
    </xf>
    <xf numFmtId="0" fontId="0" fillId="5" borderId="19" xfId="0" applyFill="1" applyBorder="1" applyAlignment="1">
      <alignment horizontal="center" vertical="center"/>
    </xf>
    <xf numFmtId="0" fontId="0" fillId="7" borderId="19" xfId="0" applyFill="1" applyBorder="1" applyAlignment="1">
      <alignment horizontal="center" vertical="center"/>
    </xf>
    <xf numFmtId="0" fontId="0" fillId="6" borderId="19" xfId="0" applyFill="1" applyBorder="1" applyAlignment="1">
      <alignment horizontal="center" vertical="center"/>
    </xf>
    <xf numFmtId="0" fontId="0" fillId="8" borderId="5" xfId="0" applyFill="1" applyBorder="1" applyAlignment="1">
      <alignment horizontal="center" vertical="center"/>
    </xf>
    <xf numFmtId="0" fontId="0" fillId="8" borderId="19" xfId="0" applyFill="1" applyBorder="1" applyAlignment="1">
      <alignment horizontal="center" vertical="center"/>
    </xf>
    <xf numFmtId="0" fontId="0" fillId="9" borderId="19" xfId="0" applyFill="1" applyBorder="1" applyAlignment="1">
      <alignment horizontal="center" vertical="center"/>
    </xf>
    <xf numFmtId="0" fontId="0" fillId="0" borderId="0" xfId="0" quotePrefix="1">
      <alignment vertical="center"/>
    </xf>
    <xf numFmtId="41" fontId="6" fillId="0" borderId="0" xfId="1" applyFont="1" applyBorder="1" applyAlignment="1">
      <alignment vertical="center" wrapText="1"/>
    </xf>
    <xf numFmtId="41" fontId="3" fillId="0" borderId="0" xfId="1" applyFont="1" applyBorder="1" applyAlignment="1">
      <alignment vertical="center"/>
    </xf>
    <xf numFmtId="41" fontId="3" fillId="0" borderId="0" xfId="1" applyFont="1" applyBorder="1" applyAlignment="1">
      <alignment vertical="center" wrapText="1"/>
    </xf>
    <xf numFmtId="0" fontId="0" fillId="10" borderId="5" xfId="0" applyFill="1" applyBorder="1" applyAlignment="1">
      <alignment horizontal="center" vertical="center"/>
    </xf>
    <xf numFmtId="0" fontId="0" fillId="10" borderId="14" xfId="0" applyFill="1" applyBorder="1" applyAlignment="1">
      <alignment horizontal="center" vertical="center"/>
    </xf>
    <xf numFmtId="41" fontId="0" fillId="0" borderId="13" xfId="0" applyNumberFormat="1" applyBorder="1" applyAlignment="1">
      <alignment horizontal="left" vertical="center" indent="1"/>
    </xf>
    <xf numFmtId="0" fontId="0" fillId="10" borderId="4" xfId="0" applyFill="1" applyBorder="1" applyAlignment="1">
      <alignment horizontal="center" vertical="center"/>
    </xf>
    <xf numFmtId="0" fontId="0" fillId="10" borderId="13" xfId="0" applyFill="1" applyBorder="1" applyAlignment="1">
      <alignment horizontal="center" vertical="center"/>
    </xf>
    <xf numFmtId="0" fontId="0" fillId="0" borderId="0" xfId="0" applyAlignment="1">
      <alignment horizontal="left" vertical="center" indent="1"/>
    </xf>
    <xf numFmtId="0" fontId="0" fillId="0" borderId="33" xfId="1" applyNumberFormat="1" applyFont="1" applyFill="1" applyBorder="1" applyAlignment="1">
      <alignment horizontal="center" vertical="center" shrinkToFit="1"/>
    </xf>
    <xf numFmtId="49" fontId="0" fillId="0" borderId="14" xfId="0" applyNumberFormat="1" applyBorder="1" applyAlignment="1">
      <alignment horizontal="center" vertical="center"/>
    </xf>
    <xf numFmtId="49" fontId="0" fillId="0" borderId="13" xfId="0" applyNumberFormat="1" applyBorder="1" applyAlignment="1">
      <alignment horizontal="left" vertical="center" indent="1"/>
    </xf>
    <xf numFmtId="49" fontId="0" fillId="10" borderId="5" xfId="0" applyNumberFormat="1" applyFill="1" applyBorder="1" applyAlignment="1">
      <alignment horizontal="center" vertical="center"/>
    </xf>
    <xf numFmtId="0" fontId="0" fillId="0" borderId="23" xfId="0" applyBorder="1" applyAlignment="1">
      <alignment horizontal="center" vertical="center"/>
    </xf>
    <xf numFmtId="0" fontId="0" fillId="0" borderId="18" xfId="0" applyBorder="1" applyAlignment="1">
      <alignment horizontal="center" vertical="center"/>
    </xf>
    <xf numFmtId="0" fontId="0" fillId="0" borderId="17" xfId="0" applyBorder="1" applyAlignment="1">
      <alignment horizontal="center" vertical="center"/>
    </xf>
    <xf numFmtId="0" fontId="0" fillId="0" borderId="8" xfId="0" applyBorder="1" applyAlignment="1">
      <alignment horizontal="left" vertical="center"/>
    </xf>
    <xf numFmtId="0" fontId="0" fillId="0" borderId="16" xfId="0" applyBorder="1" applyAlignment="1">
      <alignment horizontal="left" vertical="center"/>
    </xf>
    <xf numFmtId="0" fontId="0" fillId="0" borderId="10" xfId="0" applyBorder="1" applyAlignment="1">
      <alignment horizontal="center" vertical="center"/>
    </xf>
    <xf numFmtId="0" fontId="0" fillId="0" borderId="20" xfId="0" applyBorder="1" applyAlignment="1">
      <alignment horizontal="center" vertical="center"/>
    </xf>
    <xf numFmtId="0" fontId="0" fillId="0" borderId="10" xfId="0" applyBorder="1" applyAlignment="1">
      <alignment horizontal="left" vertical="center" indent="1"/>
    </xf>
    <xf numFmtId="0" fontId="0" fillId="0" borderId="20" xfId="0" applyBorder="1" applyAlignment="1">
      <alignment horizontal="left" vertical="center" indent="1"/>
    </xf>
    <xf numFmtId="0" fontId="0" fillId="0" borderId="21" xfId="0" applyBorder="1" applyAlignment="1">
      <alignment horizontal="center" vertical="center"/>
    </xf>
    <xf numFmtId="0" fontId="0" fillId="0" borderId="36" xfId="0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0" fontId="0" fillId="0" borderId="5" xfId="0" applyBorder="1" applyAlignment="1">
      <alignment horizontal="center" vertical="center"/>
    </xf>
    <xf numFmtId="0" fontId="0" fillId="0" borderId="34" xfId="0" applyBorder="1" applyAlignment="1">
      <alignment horizontal="center" vertical="center"/>
    </xf>
    <xf numFmtId="0" fontId="0" fillId="0" borderId="16" xfId="0" applyBorder="1" applyAlignment="1">
      <alignment horizontal="center" vertical="center"/>
    </xf>
    <xf numFmtId="0" fontId="0" fillId="0" borderId="11" xfId="0" applyBorder="1" applyAlignment="1">
      <alignment horizontal="center" vertical="center"/>
    </xf>
    <xf numFmtId="0" fontId="0" fillId="0" borderId="9" xfId="0" applyBorder="1" applyAlignment="1">
      <alignment horizontal="center" vertical="center"/>
    </xf>
    <xf numFmtId="0" fontId="0" fillId="0" borderId="19" xfId="0" applyBorder="1" applyAlignment="1">
      <alignment horizontal="center" vertical="center"/>
    </xf>
    <xf numFmtId="0" fontId="0" fillId="0" borderId="11" xfId="0" applyBorder="1" applyAlignment="1">
      <alignment horizontal="left" vertical="center" indent="1"/>
    </xf>
    <xf numFmtId="0" fontId="0" fillId="3" borderId="19" xfId="0" applyFill="1" applyBorder="1" applyAlignment="1">
      <alignment horizontal="center" vertical="center"/>
    </xf>
    <xf numFmtId="0" fontId="0" fillId="3" borderId="18" xfId="0" applyFill="1" applyBorder="1" applyAlignment="1">
      <alignment horizontal="center" vertical="center"/>
    </xf>
    <xf numFmtId="0" fontId="0" fillId="3" borderId="17" xfId="0" applyFill="1" applyBorder="1" applyAlignment="1">
      <alignment horizontal="center" vertical="center"/>
    </xf>
    <xf numFmtId="0" fontId="4" fillId="0" borderId="14" xfId="0" applyFont="1" applyBorder="1" applyAlignment="1">
      <alignment horizontal="left" vertical="top" wrapText="1"/>
    </xf>
    <xf numFmtId="0" fontId="4" fillId="0" borderId="13" xfId="0" applyFont="1" applyBorder="1" applyAlignment="1">
      <alignment horizontal="left" vertical="top" wrapText="1"/>
    </xf>
    <xf numFmtId="0" fontId="0" fillId="0" borderId="14" xfId="0" applyBorder="1" applyAlignment="1">
      <alignment horizontal="center" vertical="center"/>
    </xf>
    <xf numFmtId="0" fontId="0" fillId="0" borderId="13" xfId="0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41" fontId="0" fillId="0" borderId="14" xfId="1" applyFont="1" applyBorder="1" applyAlignment="1">
      <alignment horizontal="right" vertical="center"/>
    </xf>
    <xf numFmtId="41" fontId="0" fillId="0" borderId="13" xfId="1" applyFont="1" applyBorder="1" applyAlignment="1">
      <alignment horizontal="right" vertical="center"/>
    </xf>
    <xf numFmtId="0" fontId="0" fillId="2" borderId="8" xfId="0" applyFill="1" applyBorder="1" applyAlignment="1">
      <alignment horizontal="center" vertical="center"/>
    </xf>
    <xf numFmtId="0" fontId="0" fillId="2" borderId="12" xfId="0" applyFill="1" applyBorder="1" applyAlignment="1">
      <alignment horizontal="center" vertical="center"/>
    </xf>
    <xf numFmtId="0" fontId="0" fillId="2" borderId="7" xfId="0" applyFill="1" applyBorder="1" applyAlignment="1">
      <alignment horizontal="center" vertical="center"/>
    </xf>
    <xf numFmtId="49" fontId="0" fillId="0" borderId="11" xfId="1" applyNumberFormat="1" applyFont="1" applyBorder="1" applyAlignment="1">
      <alignment horizontal="center" vertical="center"/>
    </xf>
    <xf numFmtId="49" fontId="0" fillId="0" borderId="20" xfId="1" applyNumberFormat="1" applyFont="1" applyBorder="1" applyAlignment="1">
      <alignment horizontal="center" vertical="center"/>
    </xf>
    <xf numFmtId="49" fontId="0" fillId="0" borderId="21" xfId="0" applyNumberFormat="1" applyBorder="1" applyAlignment="1">
      <alignment horizontal="center" vertical="center"/>
    </xf>
    <xf numFmtId="49" fontId="0" fillId="0" borderId="22" xfId="0" applyNumberFormat="1" applyBorder="1" applyAlignment="1">
      <alignment horizontal="center" vertical="center"/>
    </xf>
    <xf numFmtId="0" fontId="0" fillId="0" borderId="2" xfId="0" applyBorder="1" applyAlignment="1">
      <alignment horizontal="left" vertical="center"/>
    </xf>
    <xf numFmtId="0" fontId="0" fillId="0" borderId="1" xfId="0" applyBorder="1" applyAlignment="1">
      <alignment horizontal="left" vertical="center"/>
    </xf>
    <xf numFmtId="0" fontId="0" fillId="4" borderId="19" xfId="0" applyFill="1" applyBorder="1" applyAlignment="1">
      <alignment horizontal="center" vertical="center"/>
    </xf>
    <xf numFmtId="0" fontId="0" fillId="4" borderId="18" xfId="0" applyFill="1" applyBorder="1" applyAlignment="1">
      <alignment horizontal="center" vertical="center"/>
    </xf>
    <xf numFmtId="49" fontId="0" fillId="0" borderId="2" xfId="1" applyNumberFormat="1" applyFont="1" applyBorder="1" applyAlignment="1">
      <alignment horizontal="center" vertical="center"/>
    </xf>
    <xf numFmtId="49" fontId="0" fillId="0" borderId="1" xfId="1" applyNumberFormat="1" applyFont="1" applyBorder="1" applyAlignment="1">
      <alignment horizontal="center" vertical="center"/>
    </xf>
    <xf numFmtId="0" fontId="0" fillId="0" borderId="24" xfId="0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25" xfId="0" applyBorder="1" applyAlignment="1">
      <alignment horizontal="center" vertical="center"/>
    </xf>
    <xf numFmtId="41" fontId="3" fillId="0" borderId="14" xfId="1" applyFont="1" applyBorder="1" applyAlignment="1">
      <alignment horizontal="left" vertical="center" wrapText="1"/>
    </xf>
    <xf numFmtId="41" fontId="3" fillId="0" borderId="14" xfId="1" applyFont="1" applyBorder="1" applyAlignment="1">
      <alignment horizontal="left" vertical="center"/>
    </xf>
    <xf numFmtId="41" fontId="3" fillId="0" borderId="13" xfId="1" applyFont="1" applyBorder="1" applyAlignment="1">
      <alignment horizontal="left" vertical="center"/>
    </xf>
    <xf numFmtId="41" fontId="6" fillId="0" borderId="14" xfId="1" applyFont="1" applyBorder="1" applyAlignment="1">
      <alignment horizontal="left" vertical="center" wrapText="1"/>
    </xf>
    <xf numFmtId="41" fontId="0" fillId="0" borderId="11" xfId="1" applyFont="1" applyBorder="1" applyAlignment="1">
      <alignment horizontal="right" vertical="center"/>
    </xf>
    <xf numFmtId="41" fontId="0" fillId="0" borderId="20" xfId="1" applyFont="1" applyBorder="1" applyAlignment="1">
      <alignment horizontal="right" vertical="center"/>
    </xf>
    <xf numFmtId="41" fontId="0" fillId="0" borderId="9" xfId="1" applyFont="1" applyBorder="1" applyAlignment="1">
      <alignment horizontal="right" vertical="center"/>
    </xf>
    <xf numFmtId="0" fontId="0" fillId="0" borderId="14" xfId="0" applyBorder="1" applyAlignment="1">
      <alignment horizontal="left" vertical="center"/>
    </xf>
    <xf numFmtId="0" fontId="0" fillId="0" borderId="13" xfId="0" applyBorder="1" applyAlignment="1">
      <alignment horizontal="left" vertical="center"/>
    </xf>
    <xf numFmtId="41" fontId="6" fillId="0" borderId="11" xfId="1" applyFont="1" applyBorder="1" applyAlignment="1">
      <alignment horizontal="left" vertical="center" wrapText="1"/>
    </xf>
    <xf numFmtId="41" fontId="6" fillId="0" borderId="10" xfId="1" applyFont="1" applyBorder="1" applyAlignment="1">
      <alignment horizontal="left" vertical="center" wrapText="1"/>
    </xf>
    <xf numFmtId="41" fontId="6" fillId="0" borderId="9" xfId="1" applyFont="1" applyBorder="1" applyAlignment="1">
      <alignment horizontal="left" vertical="center" wrapText="1"/>
    </xf>
    <xf numFmtId="49" fontId="0" fillId="0" borderId="21" xfId="1" applyNumberFormat="1" applyFont="1" applyBorder="1" applyAlignment="1">
      <alignment horizontal="center" vertical="center"/>
    </xf>
    <xf numFmtId="49" fontId="0" fillId="0" borderId="35" xfId="1" applyNumberFormat="1" applyFont="1" applyBorder="1" applyAlignment="1">
      <alignment horizontal="center" vertical="center"/>
    </xf>
    <xf numFmtId="49" fontId="0" fillId="0" borderId="36" xfId="1" applyNumberFormat="1" applyFont="1" applyBorder="1" applyAlignment="1">
      <alignment horizontal="center" vertical="center"/>
    </xf>
    <xf numFmtId="49" fontId="6" fillId="0" borderId="14" xfId="1" applyNumberFormat="1" applyFont="1" applyBorder="1" applyAlignment="1">
      <alignment horizontal="left" vertical="center" wrapText="1"/>
    </xf>
    <xf numFmtId="49" fontId="3" fillId="0" borderId="14" xfId="1" applyNumberFormat="1" applyFont="1" applyBorder="1" applyAlignment="1">
      <alignment horizontal="left" vertical="center"/>
    </xf>
    <xf numFmtId="49" fontId="3" fillId="0" borderId="13" xfId="1" applyNumberFormat="1" applyFont="1" applyBorder="1" applyAlignment="1">
      <alignment horizontal="left" vertical="center"/>
    </xf>
    <xf numFmtId="0" fontId="0" fillId="11" borderId="14" xfId="0" applyFill="1" applyBorder="1" applyAlignment="1">
      <alignment horizontal="center" vertical="center"/>
    </xf>
    <xf numFmtId="0" fontId="0" fillId="11" borderId="13" xfId="0" applyFill="1" applyBorder="1" applyAlignment="1">
      <alignment horizontal="left" vertical="center" indent="1"/>
    </xf>
    <xf numFmtId="0" fontId="0" fillId="11" borderId="0" xfId="0" applyFill="1" applyAlignment="1">
      <alignment horizontal="center" vertical="center"/>
    </xf>
    <xf numFmtId="0" fontId="0" fillId="11" borderId="0" xfId="0" applyFill="1">
      <alignment vertical="center"/>
    </xf>
    <xf numFmtId="41" fontId="0" fillId="11" borderId="13" xfId="0" applyNumberFormat="1" applyFill="1" applyBorder="1" applyAlignment="1">
      <alignment horizontal="left" vertical="center" indent="1"/>
    </xf>
    <xf numFmtId="49" fontId="0" fillId="11" borderId="14" xfId="0" applyNumberFormat="1" applyFill="1" applyBorder="1" applyAlignment="1">
      <alignment horizontal="center" vertical="center"/>
    </xf>
    <xf numFmtId="49" fontId="0" fillId="11" borderId="13" xfId="0" applyNumberFormat="1" applyFill="1" applyBorder="1" applyAlignment="1">
      <alignment horizontal="left" vertical="center" indent="1"/>
    </xf>
    <xf numFmtId="0" fontId="0" fillId="11" borderId="2" xfId="0" applyFill="1" applyBorder="1" applyAlignment="1">
      <alignment horizontal="center" vertical="center"/>
    </xf>
    <xf numFmtId="49" fontId="0" fillId="11" borderId="2" xfId="0" applyNumberFormat="1" applyFill="1" applyBorder="1" applyAlignment="1">
      <alignment horizontal="center" vertical="center"/>
    </xf>
    <xf numFmtId="41" fontId="0" fillId="11" borderId="1" xfId="0" applyNumberFormat="1" applyFill="1" applyBorder="1" applyAlignment="1">
      <alignment horizontal="left" vertical="center" indent="1"/>
    </xf>
    <xf numFmtId="0" fontId="0" fillId="12" borderId="14" xfId="0" applyFill="1" applyBorder="1" applyAlignment="1">
      <alignment horizontal="center" vertical="center"/>
    </xf>
    <xf numFmtId="0" fontId="0" fillId="13" borderId="14" xfId="0" applyFill="1" applyBorder="1" applyAlignment="1">
      <alignment horizontal="center" vertical="center"/>
    </xf>
    <xf numFmtId="0" fontId="0" fillId="9" borderId="14" xfId="0" applyFill="1" applyBorder="1" applyAlignment="1">
      <alignment horizontal="center" vertical="center"/>
    </xf>
  </cellXfs>
  <cellStyles count="2">
    <cellStyle name="쉼표 [0]" xfId="1" builtinId="6"/>
    <cellStyle name="표준" xfId="0" builtinId="0"/>
  </cellStyles>
  <dxfs count="0"/>
  <tableStyles count="0" defaultTableStyle="TableStyleMedium2" defaultPivotStyle="PivotStyleLight16"/>
  <colors>
    <mruColors>
      <color rgb="FF00CC00"/>
      <color rgb="FF0000FF"/>
      <color rgb="FFA02B93"/>
      <color rgb="FF00B0F0"/>
      <color rgb="FF44B3E1"/>
      <color rgb="FF00B4D2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theme" Target="theme/theme1.xml"/><Relationship Id="rId26" Type="http://schemas.microsoft.com/office/2017/10/relationships/person" Target="persons/person.xml"/><Relationship Id="rId3" Type="http://schemas.openxmlformats.org/officeDocument/2006/relationships/worksheet" Target="worksheets/sheet3.xml"/><Relationship Id="rId21" Type="http://schemas.openxmlformats.org/officeDocument/2006/relationships/sheetMetadata" Target="metadata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microsoft.com/office/2017/06/relationships/rdRichValueTypes" Target="richData/rdRichValueType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microsoft.com/office/2017/06/relationships/rdRichValueStructure" Target="richData/rdrichvaluestructure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microsoft.com/office/2017/06/relationships/rdRichValue" Target="richData/rdrichvalue.xml"/><Relationship Id="rId10" Type="http://schemas.openxmlformats.org/officeDocument/2006/relationships/worksheet" Target="worksheets/sheet10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microsoft.com/office/2022/10/relationships/richValueRel" Target="richData/richValueRel.xml"/><Relationship Id="rId27" Type="http://schemas.openxmlformats.org/officeDocument/2006/relationships/calcChain" Target="calcChain.xml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38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450695</xdr:colOff>
      <xdr:row>20</xdr:row>
      <xdr:rowOff>1440367</xdr:rowOff>
    </xdr:from>
    <xdr:to>
      <xdr:col>4</xdr:col>
      <xdr:colOff>232317</xdr:colOff>
      <xdr:row>20</xdr:row>
      <xdr:rowOff>1835305</xdr:rowOff>
    </xdr:to>
    <xdr:sp macro="" textlink="">
      <xdr:nvSpPr>
        <xdr:cNvPr id="2" name="육각형 1">
          <a:extLst>
            <a:ext uri="{FF2B5EF4-FFF2-40B4-BE49-F238E27FC236}">
              <a16:creationId xmlns:a16="http://schemas.microsoft.com/office/drawing/2014/main" id="{4A869627-899F-4794-A702-DD76BD79C396}"/>
            </a:ext>
          </a:extLst>
        </xdr:cNvPr>
        <xdr:cNvSpPr/>
      </xdr:nvSpPr>
      <xdr:spPr>
        <a:xfrm>
          <a:off x="2508095" y="12403642"/>
          <a:ext cx="467422" cy="394938"/>
        </a:xfrm>
        <a:prstGeom prst="hexagon">
          <a:avLst>
            <a:gd name="adj" fmla="val 29107"/>
            <a:gd name="vf" fmla="val 115470"/>
          </a:avLst>
        </a:prstGeom>
        <a:solidFill>
          <a:schemeClr val="accent1">
            <a:lumMod val="75000"/>
            <a:alpha val="53000"/>
          </a:scheme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</xdr:col>
      <xdr:colOff>105937</xdr:colOff>
      <xdr:row>20</xdr:row>
      <xdr:rowOff>1248937</xdr:rowOff>
    </xdr:from>
    <xdr:to>
      <xdr:col>4</xdr:col>
      <xdr:colOff>575217</xdr:colOff>
      <xdr:row>20</xdr:row>
      <xdr:rowOff>1643875</xdr:rowOff>
    </xdr:to>
    <xdr:sp macro="" textlink="">
      <xdr:nvSpPr>
        <xdr:cNvPr id="3" name="육각형 2">
          <a:extLst>
            <a:ext uri="{FF2B5EF4-FFF2-40B4-BE49-F238E27FC236}">
              <a16:creationId xmlns:a16="http://schemas.microsoft.com/office/drawing/2014/main" id="{DC6DA25C-580B-449F-B72F-7B7D3A71E154}"/>
            </a:ext>
          </a:extLst>
        </xdr:cNvPr>
        <xdr:cNvSpPr/>
      </xdr:nvSpPr>
      <xdr:spPr>
        <a:xfrm>
          <a:off x="2849137" y="12212212"/>
          <a:ext cx="469280" cy="394938"/>
        </a:xfrm>
        <a:prstGeom prst="hexagon">
          <a:avLst>
            <a:gd name="adj" fmla="val 29107"/>
            <a:gd name="vf" fmla="val 115470"/>
          </a:avLst>
        </a:prstGeom>
        <a:solidFill>
          <a:schemeClr val="accent1">
            <a:lumMod val="75000"/>
            <a:alpha val="53000"/>
          </a:scheme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</xdr:col>
      <xdr:colOff>453483</xdr:colOff>
      <xdr:row>20</xdr:row>
      <xdr:rowOff>1443154</xdr:rowOff>
    </xdr:from>
    <xdr:to>
      <xdr:col>5</xdr:col>
      <xdr:colOff>235104</xdr:colOff>
      <xdr:row>20</xdr:row>
      <xdr:rowOff>1838092</xdr:rowOff>
    </xdr:to>
    <xdr:sp macro="" textlink="">
      <xdr:nvSpPr>
        <xdr:cNvPr id="4" name="육각형 3">
          <a:extLst>
            <a:ext uri="{FF2B5EF4-FFF2-40B4-BE49-F238E27FC236}">
              <a16:creationId xmlns:a16="http://schemas.microsoft.com/office/drawing/2014/main" id="{FAC6B11A-70FD-485B-B009-860D29E878B3}"/>
            </a:ext>
          </a:extLst>
        </xdr:cNvPr>
        <xdr:cNvSpPr/>
      </xdr:nvSpPr>
      <xdr:spPr>
        <a:xfrm>
          <a:off x="3196683" y="12406429"/>
          <a:ext cx="467421" cy="394938"/>
        </a:xfrm>
        <a:prstGeom prst="hexagon">
          <a:avLst>
            <a:gd name="adj" fmla="val 29107"/>
            <a:gd name="vf" fmla="val 115470"/>
          </a:avLst>
        </a:prstGeom>
        <a:solidFill>
          <a:schemeClr val="accent1">
            <a:lumMod val="75000"/>
            <a:alpha val="53000"/>
          </a:scheme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</xdr:col>
      <xdr:colOff>461846</xdr:colOff>
      <xdr:row>20</xdr:row>
      <xdr:rowOff>1837163</xdr:rowOff>
    </xdr:from>
    <xdr:to>
      <xdr:col>5</xdr:col>
      <xdr:colOff>243467</xdr:colOff>
      <xdr:row>20</xdr:row>
      <xdr:rowOff>2232101</xdr:rowOff>
    </xdr:to>
    <xdr:sp macro="" textlink="">
      <xdr:nvSpPr>
        <xdr:cNvPr id="5" name="육각형 4">
          <a:extLst>
            <a:ext uri="{FF2B5EF4-FFF2-40B4-BE49-F238E27FC236}">
              <a16:creationId xmlns:a16="http://schemas.microsoft.com/office/drawing/2014/main" id="{46359137-65FE-4B56-9560-E8B8850354D5}"/>
            </a:ext>
          </a:extLst>
        </xdr:cNvPr>
        <xdr:cNvSpPr/>
      </xdr:nvSpPr>
      <xdr:spPr>
        <a:xfrm>
          <a:off x="3205046" y="12800438"/>
          <a:ext cx="467421" cy="394938"/>
        </a:xfrm>
        <a:prstGeom prst="hexagon">
          <a:avLst>
            <a:gd name="adj" fmla="val 29107"/>
            <a:gd name="vf" fmla="val 115470"/>
          </a:avLst>
        </a:prstGeom>
        <a:solidFill>
          <a:schemeClr val="accent1">
            <a:lumMod val="75000"/>
            <a:alpha val="53000"/>
          </a:scheme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</xdr:col>
      <xdr:colOff>107795</xdr:colOff>
      <xdr:row>20</xdr:row>
      <xdr:rowOff>2026733</xdr:rowOff>
    </xdr:from>
    <xdr:to>
      <xdr:col>4</xdr:col>
      <xdr:colOff>577075</xdr:colOff>
      <xdr:row>20</xdr:row>
      <xdr:rowOff>2421671</xdr:rowOff>
    </xdr:to>
    <xdr:sp macro="" textlink="">
      <xdr:nvSpPr>
        <xdr:cNvPr id="6" name="육각형 5">
          <a:extLst>
            <a:ext uri="{FF2B5EF4-FFF2-40B4-BE49-F238E27FC236}">
              <a16:creationId xmlns:a16="http://schemas.microsoft.com/office/drawing/2014/main" id="{04AA4415-ACA5-4EEB-A3FC-28431665972F}"/>
            </a:ext>
          </a:extLst>
        </xdr:cNvPr>
        <xdr:cNvSpPr/>
      </xdr:nvSpPr>
      <xdr:spPr>
        <a:xfrm>
          <a:off x="2850995" y="12990008"/>
          <a:ext cx="469280" cy="394938"/>
        </a:xfrm>
        <a:prstGeom prst="hexagon">
          <a:avLst>
            <a:gd name="adj" fmla="val 29107"/>
            <a:gd name="vf" fmla="val 115470"/>
          </a:avLst>
        </a:prstGeom>
        <a:solidFill>
          <a:schemeClr val="accent1">
            <a:lumMod val="75000"/>
            <a:alpha val="53000"/>
          </a:scheme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3</xdr:col>
      <xdr:colOff>450695</xdr:colOff>
      <xdr:row>20</xdr:row>
      <xdr:rowOff>1830657</xdr:rowOff>
    </xdr:from>
    <xdr:to>
      <xdr:col>4</xdr:col>
      <xdr:colOff>232317</xdr:colOff>
      <xdr:row>20</xdr:row>
      <xdr:rowOff>2225595</xdr:rowOff>
    </xdr:to>
    <xdr:sp macro="" textlink="">
      <xdr:nvSpPr>
        <xdr:cNvPr id="7" name="육각형 6">
          <a:extLst>
            <a:ext uri="{FF2B5EF4-FFF2-40B4-BE49-F238E27FC236}">
              <a16:creationId xmlns:a16="http://schemas.microsoft.com/office/drawing/2014/main" id="{5F0C081B-FDBF-4CA1-9F59-A8ACCF240E3E}"/>
            </a:ext>
          </a:extLst>
        </xdr:cNvPr>
        <xdr:cNvSpPr/>
      </xdr:nvSpPr>
      <xdr:spPr>
        <a:xfrm>
          <a:off x="2508095" y="12793932"/>
          <a:ext cx="467422" cy="394938"/>
        </a:xfrm>
        <a:prstGeom prst="hexagon">
          <a:avLst>
            <a:gd name="adj" fmla="val 29107"/>
            <a:gd name="vf" fmla="val 115470"/>
          </a:avLst>
        </a:prstGeom>
        <a:solidFill>
          <a:schemeClr val="accent1">
            <a:lumMod val="75000"/>
            <a:alpha val="53000"/>
          </a:scheme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3</xdr:col>
      <xdr:colOff>450695</xdr:colOff>
      <xdr:row>41</xdr:row>
      <xdr:rowOff>1440367</xdr:rowOff>
    </xdr:from>
    <xdr:to>
      <xdr:col>4</xdr:col>
      <xdr:colOff>232317</xdr:colOff>
      <xdr:row>41</xdr:row>
      <xdr:rowOff>1835305</xdr:rowOff>
    </xdr:to>
    <xdr:sp macro="" textlink="">
      <xdr:nvSpPr>
        <xdr:cNvPr id="8" name="육각형 7">
          <a:extLst>
            <a:ext uri="{FF2B5EF4-FFF2-40B4-BE49-F238E27FC236}">
              <a16:creationId xmlns:a16="http://schemas.microsoft.com/office/drawing/2014/main" id="{A5D20D5C-3B2E-4A28-8B41-08B298CCA34F}"/>
            </a:ext>
          </a:extLst>
        </xdr:cNvPr>
        <xdr:cNvSpPr/>
      </xdr:nvSpPr>
      <xdr:spPr>
        <a:xfrm>
          <a:off x="2508095" y="26805442"/>
          <a:ext cx="467422" cy="394938"/>
        </a:xfrm>
        <a:prstGeom prst="hexagon">
          <a:avLst>
            <a:gd name="adj" fmla="val 29107"/>
            <a:gd name="vf" fmla="val 115470"/>
          </a:avLst>
        </a:prstGeom>
        <a:solidFill>
          <a:schemeClr val="accent1">
            <a:lumMod val="75000"/>
            <a:alpha val="53000"/>
          </a:scheme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</xdr:col>
      <xdr:colOff>105937</xdr:colOff>
      <xdr:row>41</xdr:row>
      <xdr:rowOff>1248937</xdr:rowOff>
    </xdr:from>
    <xdr:to>
      <xdr:col>4</xdr:col>
      <xdr:colOff>575217</xdr:colOff>
      <xdr:row>41</xdr:row>
      <xdr:rowOff>1643875</xdr:rowOff>
    </xdr:to>
    <xdr:sp macro="" textlink="">
      <xdr:nvSpPr>
        <xdr:cNvPr id="9" name="육각형 8">
          <a:extLst>
            <a:ext uri="{FF2B5EF4-FFF2-40B4-BE49-F238E27FC236}">
              <a16:creationId xmlns:a16="http://schemas.microsoft.com/office/drawing/2014/main" id="{A9E365FC-91C9-4021-A49E-583594A0BA4E}"/>
            </a:ext>
          </a:extLst>
        </xdr:cNvPr>
        <xdr:cNvSpPr/>
      </xdr:nvSpPr>
      <xdr:spPr>
        <a:xfrm>
          <a:off x="2849137" y="26614012"/>
          <a:ext cx="469280" cy="394938"/>
        </a:xfrm>
        <a:prstGeom prst="hexagon">
          <a:avLst>
            <a:gd name="adj" fmla="val 29107"/>
            <a:gd name="vf" fmla="val 115470"/>
          </a:avLst>
        </a:prstGeom>
        <a:solidFill>
          <a:schemeClr val="accent1">
            <a:lumMod val="75000"/>
            <a:alpha val="53000"/>
          </a:scheme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</xdr:col>
      <xdr:colOff>453483</xdr:colOff>
      <xdr:row>41</xdr:row>
      <xdr:rowOff>1443154</xdr:rowOff>
    </xdr:from>
    <xdr:to>
      <xdr:col>5</xdr:col>
      <xdr:colOff>235104</xdr:colOff>
      <xdr:row>41</xdr:row>
      <xdr:rowOff>1838092</xdr:rowOff>
    </xdr:to>
    <xdr:sp macro="" textlink="">
      <xdr:nvSpPr>
        <xdr:cNvPr id="10" name="육각형 9">
          <a:extLst>
            <a:ext uri="{FF2B5EF4-FFF2-40B4-BE49-F238E27FC236}">
              <a16:creationId xmlns:a16="http://schemas.microsoft.com/office/drawing/2014/main" id="{41A2A6E0-DBD7-4F8C-A6AA-654CF9F685C6}"/>
            </a:ext>
          </a:extLst>
        </xdr:cNvPr>
        <xdr:cNvSpPr/>
      </xdr:nvSpPr>
      <xdr:spPr>
        <a:xfrm>
          <a:off x="3196683" y="26808229"/>
          <a:ext cx="467421" cy="394938"/>
        </a:xfrm>
        <a:prstGeom prst="hexagon">
          <a:avLst>
            <a:gd name="adj" fmla="val 29107"/>
            <a:gd name="vf" fmla="val 115470"/>
          </a:avLst>
        </a:prstGeom>
        <a:solidFill>
          <a:schemeClr val="accent1">
            <a:lumMod val="75000"/>
            <a:alpha val="53000"/>
          </a:scheme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</xdr:col>
      <xdr:colOff>461846</xdr:colOff>
      <xdr:row>41</xdr:row>
      <xdr:rowOff>1837163</xdr:rowOff>
    </xdr:from>
    <xdr:to>
      <xdr:col>5</xdr:col>
      <xdr:colOff>243467</xdr:colOff>
      <xdr:row>41</xdr:row>
      <xdr:rowOff>2232101</xdr:rowOff>
    </xdr:to>
    <xdr:sp macro="" textlink="">
      <xdr:nvSpPr>
        <xdr:cNvPr id="11" name="육각형 10">
          <a:extLst>
            <a:ext uri="{FF2B5EF4-FFF2-40B4-BE49-F238E27FC236}">
              <a16:creationId xmlns:a16="http://schemas.microsoft.com/office/drawing/2014/main" id="{5214CEDC-B3A0-48B9-B7A1-7A7409914B7A}"/>
            </a:ext>
          </a:extLst>
        </xdr:cNvPr>
        <xdr:cNvSpPr/>
      </xdr:nvSpPr>
      <xdr:spPr>
        <a:xfrm>
          <a:off x="3205046" y="27202238"/>
          <a:ext cx="467421" cy="394938"/>
        </a:xfrm>
        <a:prstGeom prst="hexagon">
          <a:avLst>
            <a:gd name="adj" fmla="val 29107"/>
            <a:gd name="vf" fmla="val 115470"/>
          </a:avLst>
        </a:prstGeom>
        <a:solidFill>
          <a:schemeClr val="accent1">
            <a:lumMod val="75000"/>
            <a:alpha val="53000"/>
          </a:scheme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</xdr:col>
      <xdr:colOff>107795</xdr:colOff>
      <xdr:row>41</xdr:row>
      <xdr:rowOff>2026733</xdr:rowOff>
    </xdr:from>
    <xdr:to>
      <xdr:col>4</xdr:col>
      <xdr:colOff>577075</xdr:colOff>
      <xdr:row>41</xdr:row>
      <xdr:rowOff>2421671</xdr:rowOff>
    </xdr:to>
    <xdr:sp macro="" textlink="">
      <xdr:nvSpPr>
        <xdr:cNvPr id="12" name="육각형 11">
          <a:extLst>
            <a:ext uri="{FF2B5EF4-FFF2-40B4-BE49-F238E27FC236}">
              <a16:creationId xmlns:a16="http://schemas.microsoft.com/office/drawing/2014/main" id="{90D5383B-78CC-4268-8E6E-7008BBB2806D}"/>
            </a:ext>
          </a:extLst>
        </xdr:cNvPr>
        <xdr:cNvSpPr/>
      </xdr:nvSpPr>
      <xdr:spPr>
        <a:xfrm>
          <a:off x="2850995" y="27391808"/>
          <a:ext cx="469280" cy="394938"/>
        </a:xfrm>
        <a:prstGeom prst="hexagon">
          <a:avLst>
            <a:gd name="adj" fmla="val 29107"/>
            <a:gd name="vf" fmla="val 115470"/>
          </a:avLst>
        </a:prstGeom>
        <a:solidFill>
          <a:schemeClr val="accent1">
            <a:lumMod val="75000"/>
            <a:alpha val="53000"/>
          </a:scheme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3</xdr:col>
      <xdr:colOff>450695</xdr:colOff>
      <xdr:row>41</xdr:row>
      <xdr:rowOff>1830657</xdr:rowOff>
    </xdr:from>
    <xdr:to>
      <xdr:col>4</xdr:col>
      <xdr:colOff>232317</xdr:colOff>
      <xdr:row>41</xdr:row>
      <xdr:rowOff>2225595</xdr:rowOff>
    </xdr:to>
    <xdr:sp macro="" textlink="">
      <xdr:nvSpPr>
        <xdr:cNvPr id="13" name="육각형 12">
          <a:extLst>
            <a:ext uri="{FF2B5EF4-FFF2-40B4-BE49-F238E27FC236}">
              <a16:creationId xmlns:a16="http://schemas.microsoft.com/office/drawing/2014/main" id="{8ACFC1E8-1CE9-4804-9250-CD2F2A9C15E1}"/>
            </a:ext>
          </a:extLst>
        </xdr:cNvPr>
        <xdr:cNvSpPr/>
      </xdr:nvSpPr>
      <xdr:spPr>
        <a:xfrm>
          <a:off x="2508095" y="27195732"/>
          <a:ext cx="467422" cy="394938"/>
        </a:xfrm>
        <a:prstGeom prst="hexagon">
          <a:avLst>
            <a:gd name="adj" fmla="val 29107"/>
            <a:gd name="vf" fmla="val 115470"/>
          </a:avLst>
        </a:prstGeom>
        <a:solidFill>
          <a:schemeClr val="accent1">
            <a:lumMod val="75000"/>
            <a:alpha val="53000"/>
          </a:scheme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3</xdr:col>
      <xdr:colOff>450695</xdr:colOff>
      <xdr:row>62</xdr:row>
      <xdr:rowOff>1440367</xdr:rowOff>
    </xdr:from>
    <xdr:to>
      <xdr:col>4</xdr:col>
      <xdr:colOff>232317</xdr:colOff>
      <xdr:row>62</xdr:row>
      <xdr:rowOff>1835305</xdr:rowOff>
    </xdr:to>
    <xdr:sp macro="" textlink="">
      <xdr:nvSpPr>
        <xdr:cNvPr id="14" name="육각형 13">
          <a:extLst>
            <a:ext uri="{FF2B5EF4-FFF2-40B4-BE49-F238E27FC236}">
              <a16:creationId xmlns:a16="http://schemas.microsoft.com/office/drawing/2014/main" id="{E9922112-2EF9-4FD4-AF63-2E9EC8C01C3E}"/>
            </a:ext>
          </a:extLst>
        </xdr:cNvPr>
        <xdr:cNvSpPr/>
      </xdr:nvSpPr>
      <xdr:spPr>
        <a:xfrm>
          <a:off x="2508095" y="41207242"/>
          <a:ext cx="467422" cy="394938"/>
        </a:xfrm>
        <a:prstGeom prst="hexagon">
          <a:avLst>
            <a:gd name="adj" fmla="val 29107"/>
            <a:gd name="vf" fmla="val 115470"/>
          </a:avLst>
        </a:prstGeom>
        <a:solidFill>
          <a:schemeClr val="accent1">
            <a:lumMod val="75000"/>
            <a:alpha val="53000"/>
          </a:scheme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</xdr:col>
      <xdr:colOff>105937</xdr:colOff>
      <xdr:row>62</xdr:row>
      <xdr:rowOff>1248937</xdr:rowOff>
    </xdr:from>
    <xdr:to>
      <xdr:col>4</xdr:col>
      <xdr:colOff>575217</xdr:colOff>
      <xdr:row>62</xdr:row>
      <xdr:rowOff>1643875</xdr:rowOff>
    </xdr:to>
    <xdr:sp macro="" textlink="">
      <xdr:nvSpPr>
        <xdr:cNvPr id="15" name="육각형 14">
          <a:extLst>
            <a:ext uri="{FF2B5EF4-FFF2-40B4-BE49-F238E27FC236}">
              <a16:creationId xmlns:a16="http://schemas.microsoft.com/office/drawing/2014/main" id="{C87B5B7F-3762-46B1-BBD9-3493B0C83596}"/>
            </a:ext>
          </a:extLst>
        </xdr:cNvPr>
        <xdr:cNvSpPr/>
      </xdr:nvSpPr>
      <xdr:spPr>
        <a:xfrm>
          <a:off x="2849137" y="41015812"/>
          <a:ext cx="469280" cy="394938"/>
        </a:xfrm>
        <a:prstGeom prst="hexagon">
          <a:avLst>
            <a:gd name="adj" fmla="val 29107"/>
            <a:gd name="vf" fmla="val 115470"/>
          </a:avLst>
        </a:prstGeom>
        <a:solidFill>
          <a:schemeClr val="accent1">
            <a:lumMod val="75000"/>
            <a:alpha val="53000"/>
          </a:scheme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</xdr:col>
      <xdr:colOff>453483</xdr:colOff>
      <xdr:row>62</xdr:row>
      <xdr:rowOff>1443154</xdr:rowOff>
    </xdr:from>
    <xdr:to>
      <xdr:col>5</xdr:col>
      <xdr:colOff>235104</xdr:colOff>
      <xdr:row>62</xdr:row>
      <xdr:rowOff>1838092</xdr:rowOff>
    </xdr:to>
    <xdr:sp macro="" textlink="">
      <xdr:nvSpPr>
        <xdr:cNvPr id="16" name="육각형 15">
          <a:extLst>
            <a:ext uri="{FF2B5EF4-FFF2-40B4-BE49-F238E27FC236}">
              <a16:creationId xmlns:a16="http://schemas.microsoft.com/office/drawing/2014/main" id="{FB630AF2-D2FF-45F8-98C1-77DE6F0131DC}"/>
            </a:ext>
          </a:extLst>
        </xdr:cNvPr>
        <xdr:cNvSpPr/>
      </xdr:nvSpPr>
      <xdr:spPr>
        <a:xfrm>
          <a:off x="3196683" y="41210029"/>
          <a:ext cx="467421" cy="394938"/>
        </a:xfrm>
        <a:prstGeom prst="hexagon">
          <a:avLst>
            <a:gd name="adj" fmla="val 29107"/>
            <a:gd name="vf" fmla="val 115470"/>
          </a:avLst>
        </a:prstGeom>
        <a:solidFill>
          <a:schemeClr val="accent1">
            <a:lumMod val="75000"/>
            <a:alpha val="53000"/>
          </a:scheme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</xdr:col>
      <xdr:colOff>461846</xdr:colOff>
      <xdr:row>62</xdr:row>
      <xdr:rowOff>1837163</xdr:rowOff>
    </xdr:from>
    <xdr:to>
      <xdr:col>5</xdr:col>
      <xdr:colOff>243467</xdr:colOff>
      <xdr:row>62</xdr:row>
      <xdr:rowOff>2232101</xdr:rowOff>
    </xdr:to>
    <xdr:sp macro="" textlink="">
      <xdr:nvSpPr>
        <xdr:cNvPr id="17" name="육각형 16">
          <a:extLst>
            <a:ext uri="{FF2B5EF4-FFF2-40B4-BE49-F238E27FC236}">
              <a16:creationId xmlns:a16="http://schemas.microsoft.com/office/drawing/2014/main" id="{DCC4D93C-6F1D-4EB4-ADED-F92E10001775}"/>
            </a:ext>
          </a:extLst>
        </xdr:cNvPr>
        <xdr:cNvSpPr/>
      </xdr:nvSpPr>
      <xdr:spPr>
        <a:xfrm>
          <a:off x="3205046" y="41604038"/>
          <a:ext cx="467421" cy="394938"/>
        </a:xfrm>
        <a:prstGeom prst="hexagon">
          <a:avLst>
            <a:gd name="adj" fmla="val 29107"/>
            <a:gd name="vf" fmla="val 115470"/>
          </a:avLst>
        </a:prstGeom>
        <a:solidFill>
          <a:schemeClr val="accent1">
            <a:lumMod val="75000"/>
            <a:alpha val="53000"/>
          </a:scheme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</xdr:col>
      <xdr:colOff>107795</xdr:colOff>
      <xdr:row>62</xdr:row>
      <xdr:rowOff>2026733</xdr:rowOff>
    </xdr:from>
    <xdr:to>
      <xdr:col>4</xdr:col>
      <xdr:colOff>577075</xdr:colOff>
      <xdr:row>62</xdr:row>
      <xdr:rowOff>2421671</xdr:rowOff>
    </xdr:to>
    <xdr:sp macro="" textlink="">
      <xdr:nvSpPr>
        <xdr:cNvPr id="18" name="육각형 17">
          <a:extLst>
            <a:ext uri="{FF2B5EF4-FFF2-40B4-BE49-F238E27FC236}">
              <a16:creationId xmlns:a16="http://schemas.microsoft.com/office/drawing/2014/main" id="{D3AE8D7F-1E6B-43C3-B574-7EFEF0C3A924}"/>
            </a:ext>
          </a:extLst>
        </xdr:cNvPr>
        <xdr:cNvSpPr/>
      </xdr:nvSpPr>
      <xdr:spPr>
        <a:xfrm>
          <a:off x="2850995" y="41793608"/>
          <a:ext cx="469280" cy="394938"/>
        </a:xfrm>
        <a:prstGeom prst="hexagon">
          <a:avLst>
            <a:gd name="adj" fmla="val 29107"/>
            <a:gd name="vf" fmla="val 115470"/>
          </a:avLst>
        </a:prstGeom>
        <a:solidFill>
          <a:schemeClr val="accent1">
            <a:lumMod val="75000"/>
            <a:alpha val="53000"/>
          </a:scheme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3</xdr:col>
      <xdr:colOff>450695</xdr:colOff>
      <xdr:row>62</xdr:row>
      <xdr:rowOff>1830657</xdr:rowOff>
    </xdr:from>
    <xdr:to>
      <xdr:col>4</xdr:col>
      <xdr:colOff>232317</xdr:colOff>
      <xdr:row>62</xdr:row>
      <xdr:rowOff>2225595</xdr:rowOff>
    </xdr:to>
    <xdr:sp macro="" textlink="">
      <xdr:nvSpPr>
        <xdr:cNvPr id="19" name="육각형 18">
          <a:extLst>
            <a:ext uri="{FF2B5EF4-FFF2-40B4-BE49-F238E27FC236}">
              <a16:creationId xmlns:a16="http://schemas.microsoft.com/office/drawing/2014/main" id="{BF09A79C-DAB3-427E-B7C0-650847615882}"/>
            </a:ext>
          </a:extLst>
        </xdr:cNvPr>
        <xdr:cNvSpPr/>
      </xdr:nvSpPr>
      <xdr:spPr>
        <a:xfrm>
          <a:off x="2508095" y="41597532"/>
          <a:ext cx="467422" cy="394938"/>
        </a:xfrm>
        <a:prstGeom prst="hexagon">
          <a:avLst>
            <a:gd name="adj" fmla="val 29107"/>
            <a:gd name="vf" fmla="val 115470"/>
          </a:avLst>
        </a:prstGeom>
        <a:solidFill>
          <a:schemeClr val="accent1">
            <a:lumMod val="75000"/>
            <a:alpha val="53000"/>
          </a:scheme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450695</xdr:colOff>
      <xdr:row>20</xdr:row>
      <xdr:rowOff>1440367</xdr:rowOff>
    </xdr:from>
    <xdr:to>
      <xdr:col>4</xdr:col>
      <xdr:colOff>232317</xdr:colOff>
      <xdr:row>20</xdr:row>
      <xdr:rowOff>1835305</xdr:rowOff>
    </xdr:to>
    <xdr:sp macro="" textlink="">
      <xdr:nvSpPr>
        <xdr:cNvPr id="17" name="육각형 16">
          <a:extLst>
            <a:ext uri="{FF2B5EF4-FFF2-40B4-BE49-F238E27FC236}">
              <a16:creationId xmlns:a16="http://schemas.microsoft.com/office/drawing/2014/main" id="{3454D735-DF14-4321-B1AE-F60B26B2794E}"/>
            </a:ext>
          </a:extLst>
        </xdr:cNvPr>
        <xdr:cNvSpPr/>
      </xdr:nvSpPr>
      <xdr:spPr>
        <a:xfrm>
          <a:off x="2513671" y="7531721"/>
          <a:ext cx="469280" cy="394938"/>
        </a:xfrm>
        <a:prstGeom prst="hexagon">
          <a:avLst>
            <a:gd name="adj" fmla="val 29107"/>
            <a:gd name="vf" fmla="val 115470"/>
          </a:avLst>
        </a:prstGeom>
        <a:solidFill>
          <a:schemeClr val="accent1">
            <a:lumMod val="75000"/>
            <a:alpha val="53000"/>
          </a:scheme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</xdr:col>
      <xdr:colOff>105937</xdr:colOff>
      <xdr:row>20</xdr:row>
      <xdr:rowOff>1248937</xdr:rowOff>
    </xdr:from>
    <xdr:to>
      <xdr:col>4</xdr:col>
      <xdr:colOff>575217</xdr:colOff>
      <xdr:row>20</xdr:row>
      <xdr:rowOff>1643875</xdr:rowOff>
    </xdr:to>
    <xdr:sp macro="" textlink="">
      <xdr:nvSpPr>
        <xdr:cNvPr id="22" name="육각형 21">
          <a:extLst>
            <a:ext uri="{FF2B5EF4-FFF2-40B4-BE49-F238E27FC236}">
              <a16:creationId xmlns:a16="http://schemas.microsoft.com/office/drawing/2014/main" id="{DED385C3-C919-4F9C-83F2-B8FCEE5C5851}"/>
            </a:ext>
          </a:extLst>
        </xdr:cNvPr>
        <xdr:cNvSpPr/>
      </xdr:nvSpPr>
      <xdr:spPr>
        <a:xfrm>
          <a:off x="2856571" y="7340291"/>
          <a:ext cx="469280" cy="394938"/>
        </a:xfrm>
        <a:prstGeom prst="hexagon">
          <a:avLst>
            <a:gd name="adj" fmla="val 29107"/>
            <a:gd name="vf" fmla="val 115470"/>
          </a:avLst>
        </a:prstGeom>
        <a:solidFill>
          <a:schemeClr val="accent1">
            <a:lumMod val="75000"/>
            <a:alpha val="53000"/>
          </a:scheme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</xdr:col>
      <xdr:colOff>453483</xdr:colOff>
      <xdr:row>20</xdr:row>
      <xdr:rowOff>1443154</xdr:rowOff>
    </xdr:from>
    <xdr:to>
      <xdr:col>5</xdr:col>
      <xdr:colOff>235104</xdr:colOff>
      <xdr:row>20</xdr:row>
      <xdr:rowOff>1838092</xdr:rowOff>
    </xdr:to>
    <xdr:sp macro="" textlink="">
      <xdr:nvSpPr>
        <xdr:cNvPr id="23" name="육각형 22">
          <a:extLst>
            <a:ext uri="{FF2B5EF4-FFF2-40B4-BE49-F238E27FC236}">
              <a16:creationId xmlns:a16="http://schemas.microsoft.com/office/drawing/2014/main" id="{2265F37A-7F94-44F7-AE0E-6822FEB48FAF}"/>
            </a:ext>
          </a:extLst>
        </xdr:cNvPr>
        <xdr:cNvSpPr/>
      </xdr:nvSpPr>
      <xdr:spPr>
        <a:xfrm>
          <a:off x="3204117" y="7534508"/>
          <a:ext cx="469280" cy="394938"/>
        </a:xfrm>
        <a:prstGeom prst="hexagon">
          <a:avLst>
            <a:gd name="adj" fmla="val 29107"/>
            <a:gd name="vf" fmla="val 115470"/>
          </a:avLst>
        </a:prstGeom>
        <a:solidFill>
          <a:schemeClr val="accent1">
            <a:lumMod val="75000"/>
            <a:alpha val="53000"/>
          </a:scheme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</xdr:col>
      <xdr:colOff>461846</xdr:colOff>
      <xdr:row>20</xdr:row>
      <xdr:rowOff>1837163</xdr:rowOff>
    </xdr:from>
    <xdr:to>
      <xdr:col>5</xdr:col>
      <xdr:colOff>243467</xdr:colOff>
      <xdr:row>20</xdr:row>
      <xdr:rowOff>2232101</xdr:rowOff>
    </xdr:to>
    <xdr:sp macro="" textlink="">
      <xdr:nvSpPr>
        <xdr:cNvPr id="24" name="육각형 23">
          <a:extLst>
            <a:ext uri="{FF2B5EF4-FFF2-40B4-BE49-F238E27FC236}">
              <a16:creationId xmlns:a16="http://schemas.microsoft.com/office/drawing/2014/main" id="{1924BFFA-BC3A-46CF-B855-B5B7173DBB5B}"/>
            </a:ext>
          </a:extLst>
        </xdr:cNvPr>
        <xdr:cNvSpPr/>
      </xdr:nvSpPr>
      <xdr:spPr>
        <a:xfrm>
          <a:off x="3212480" y="7928517"/>
          <a:ext cx="469280" cy="394938"/>
        </a:xfrm>
        <a:prstGeom prst="hexagon">
          <a:avLst>
            <a:gd name="adj" fmla="val 29107"/>
            <a:gd name="vf" fmla="val 115470"/>
          </a:avLst>
        </a:prstGeom>
        <a:solidFill>
          <a:schemeClr val="accent1">
            <a:lumMod val="75000"/>
            <a:alpha val="53000"/>
          </a:scheme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</xdr:col>
      <xdr:colOff>107795</xdr:colOff>
      <xdr:row>20</xdr:row>
      <xdr:rowOff>2026733</xdr:rowOff>
    </xdr:from>
    <xdr:to>
      <xdr:col>4</xdr:col>
      <xdr:colOff>577075</xdr:colOff>
      <xdr:row>20</xdr:row>
      <xdr:rowOff>2421671</xdr:rowOff>
    </xdr:to>
    <xdr:sp macro="" textlink="">
      <xdr:nvSpPr>
        <xdr:cNvPr id="25" name="육각형 24">
          <a:extLst>
            <a:ext uri="{FF2B5EF4-FFF2-40B4-BE49-F238E27FC236}">
              <a16:creationId xmlns:a16="http://schemas.microsoft.com/office/drawing/2014/main" id="{7ED5E9FA-03B0-4BFC-A543-BB39E91BA0CC}"/>
            </a:ext>
          </a:extLst>
        </xdr:cNvPr>
        <xdr:cNvSpPr/>
      </xdr:nvSpPr>
      <xdr:spPr>
        <a:xfrm>
          <a:off x="2858429" y="8118087"/>
          <a:ext cx="469280" cy="394938"/>
        </a:xfrm>
        <a:prstGeom prst="hexagon">
          <a:avLst>
            <a:gd name="adj" fmla="val 29107"/>
            <a:gd name="vf" fmla="val 115470"/>
          </a:avLst>
        </a:prstGeom>
        <a:solidFill>
          <a:schemeClr val="accent1">
            <a:lumMod val="75000"/>
            <a:alpha val="53000"/>
          </a:scheme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3</xdr:col>
      <xdr:colOff>450695</xdr:colOff>
      <xdr:row>20</xdr:row>
      <xdr:rowOff>1830657</xdr:rowOff>
    </xdr:from>
    <xdr:to>
      <xdr:col>4</xdr:col>
      <xdr:colOff>232317</xdr:colOff>
      <xdr:row>20</xdr:row>
      <xdr:rowOff>2225595</xdr:rowOff>
    </xdr:to>
    <xdr:sp macro="" textlink="">
      <xdr:nvSpPr>
        <xdr:cNvPr id="26" name="육각형 25">
          <a:extLst>
            <a:ext uri="{FF2B5EF4-FFF2-40B4-BE49-F238E27FC236}">
              <a16:creationId xmlns:a16="http://schemas.microsoft.com/office/drawing/2014/main" id="{89E58A02-45B6-4215-96B3-B358192DD1A0}"/>
            </a:ext>
          </a:extLst>
        </xdr:cNvPr>
        <xdr:cNvSpPr/>
      </xdr:nvSpPr>
      <xdr:spPr>
        <a:xfrm>
          <a:off x="2513671" y="7922011"/>
          <a:ext cx="469280" cy="394938"/>
        </a:xfrm>
        <a:prstGeom prst="hexagon">
          <a:avLst>
            <a:gd name="adj" fmla="val 29107"/>
            <a:gd name="vf" fmla="val 115470"/>
          </a:avLst>
        </a:prstGeom>
        <a:solidFill>
          <a:schemeClr val="accent1">
            <a:lumMod val="75000"/>
            <a:alpha val="53000"/>
          </a:scheme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3</xdr:col>
      <xdr:colOff>450695</xdr:colOff>
      <xdr:row>41</xdr:row>
      <xdr:rowOff>1440367</xdr:rowOff>
    </xdr:from>
    <xdr:to>
      <xdr:col>4</xdr:col>
      <xdr:colOff>232317</xdr:colOff>
      <xdr:row>41</xdr:row>
      <xdr:rowOff>1835305</xdr:rowOff>
    </xdr:to>
    <xdr:sp macro="" textlink="">
      <xdr:nvSpPr>
        <xdr:cNvPr id="40" name="육각형 39">
          <a:extLst>
            <a:ext uri="{FF2B5EF4-FFF2-40B4-BE49-F238E27FC236}">
              <a16:creationId xmlns:a16="http://schemas.microsoft.com/office/drawing/2014/main" id="{91912BB5-F594-4052-AC1C-516EB407E970}"/>
            </a:ext>
          </a:extLst>
        </xdr:cNvPr>
        <xdr:cNvSpPr/>
      </xdr:nvSpPr>
      <xdr:spPr>
        <a:xfrm>
          <a:off x="2491766" y="10965367"/>
          <a:ext cx="461980" cy="394938"/>
        </a:xfrm>
        <a:prstGeom prst="hexagon">
          <a:avLst>
            <a:gd name="adj" fmla="val 29107"/>
            <a:gd name="vf" fmla="val 115470"/>
          </a:avLst>
        </a:prstGeom>
        <a:solidFill>
          <a:schemeClr val="accent1">
            <a:lumMod val="75000"/>
            <a:alpha val="53000"/>
          </a:scheme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</xdr:col>
      <xdr:colOff>105937</xdr:colOff>
      <xdr:row>41</xdr:row>
      <xdr:rowOff>1248937</xdr:rowOff>
    </xdr:from>
    <xdr:to>
      <xdr:col>4</xdr:col>
      <xdr:colOff>575217</xdr:colOff>
      <xdr:row>41</xdr:row>
      <xdr:rowOff>1643875</xdr:rowOff>
    </xdr:to>
    <xdr:sp macro="" textlink="">
      <xdr:nvSpPr>
        <xdr:cNvPr id="41" name="육각형 40">
          <a:extLst>
            <a:ext uri="{FF2B5EF4-FFF2-40B4-BE49-F238E27FC236}">
              <a16:creationId xmlns:a16="http://schemas.microsoft.com/office/drawing/2014/main" id="{7586C805-56C5-4CCB-8FE2-682D6A1FACA4}"/>
            </a:ext>
          </a:extLst>
        </xdr:cNvPr>
        <xdr:cNvSpPr/>
      </xdr:nvSpPr>
      <xdr:spPr>
        <a:xfrm>
          <a:off x="2827366" y="10773937"/>
          <a:ext cx="469280" cy="394938"/>
        </a:xfrm>
        <a:prstGeom prst="hexagon">
          <a:avLst>
            <a:gd name="adj" fmla="val 29107"/>
            <a:gd name="vf" fmla="val 115470"/>
          </a:avLst>
        </a:prstGeom>
        <a:solidFill>
          <a:schemeClr val="accent1">
            <a:lumMod val="75000"/>
            <a:alpha val="53000"/>
          </a:scheme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</xdr:col>
      <xdr:colOff>453483</xdr:colOff>
      <xdr:row>41</xdr:row>
      <xdr:rowOff>1443154</xdr:rowOff>
    </xdr:from>
    <xdr:to>
      <xdr:col>5</xdr:col>
      <xdr:colOff>235104</xdr:colOff>
      <xdr:row>41</xdr:row>
      <xdr:rowOff>1838092</xdr:rowOff>
    </xdr:to>
    <xdr:sp macro="" textlink="">
      <xdr:nvSpPr>
        <xdr:cNvPr id="42" name="육각형 41">
          <a:extLst>
            <a:ext uri="{FF2B5EF4-FFF2-40B4-BE49-F238E27FC236}">
              <a16:creationId xmlns:a16="http://schemas.microsoft.com/office/drawing/2014/main" id="{AAAE19FF-15C7-4575-8963-A927D09A29D4}"/>
            </a:ext>
          </a:extLst>
        </xdr:cNvPr>
        <xdr:cNvSpPr/>
      </xdr:nvSpPr>
      <xdr:spPr>
        <a:xfrm>
          <a:off x="3174912" y="10968154"/>
          <a:ext cx="461978" cy="394938"/>
        </a:xfrm>
        <a:prstGeom prst="hexagon">
          <a:avLst>
            <a:gd name="adj" fmla="val 29107"/>
            <a:gd name="vf" fmla="val 115470"/>
          </a:avLst>
        </a:prstGeom>
        <a:solidFill>
          <a:schemeClr val="accent1">
            <a:lumMod val="75000"/>
            <a:alpha val="53000"/>
          </a:scheme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</xdr:col>
      <xdr:colOff>461846</xdr:colOff>
      <xdr:row>41</xdr:row>
      <xdr:rowOff>1837163</xdr:rowOff>
    </xdr:from>
    <xdr:to>
      <xdr:col>5</xdr:col>
      <xdr:colOff>243467</xdr:colOff>
      <xdr:row>41</xdr:row>
      <xdr:rowOff>2232101</xdr:rowOff>
    </xdr:to>
    <xdr:sp macro="" textlink="">
      <xdr:nvSpPr>
        <xdr:cNvPr id="43" name="육각형 42">
          <a:extLst>
            <a:ext uri="{FF2B5EF4-FFF2-40B4-BE49-F238E27FC236}">
              <a16:creationId xmlns:a16="http://schemas.microsoft.com/office/drawing/2014/main" id="{4D32A0D3-2EE2-4518-B91C-F14546A473C7}"/>
            </a:ext>
          </a:extLst>
        </xdr:cNvPr>
        <xdr:cNvSpPr/>
      </xdr:nvSpPr>
      <xdr:spPr>
        <a:xfrm>
          <a:off x="3183275" y="11362163"/>
          <a:ext cx="461978" cy="394938"/>
        </a:xfrm>
        <a:prstGeom prst="hexagon">
          <a:avLst>
            <a:gd name="adj" fmla="val 29107"/>
            <a:gd name="vf" fmla="val 115470"/>
          </a:avLst>
        </a:prstGeom>
        <a:solidFill>
          <a:schemeClr val="accent1">
            <a:lumMod val="75000"/>
            <a:alpha val="53000"/>
          </a:scheme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</xdr:col>
      <xdr:colOff>107795</xdr:colOff>
      <xdr:row>41</xdr:row>
      <xdr:rowOff>2026733</xdr:rowOff>
    </xdr:from>
    <xdr:to>
      <xdr:col>4</xdr:col>
      <xdr:colOff>577075</xdr:colOff>
      <xdr:row>41</xdr:row>
      <xdr:rowOff>2421671</xdr:rowOff>
    </xdr:to>
    <xdr:sp macro="" textlink="">
      <xdr:nvSpPr>
        <xdr:cNvPr id="44" name="육각형 43">
          <a:extLst>
            <a:ext uri="{FF2B5EF4-FFF2-40B4-BE49-F238E27FC236}">
              <a16:creationId xmlns:a16="http://schemas.microsoft.com/office/drawing/2014/main" id="{DC6D2A5C-32D5-41D6-A35E-3D06DA41CEDF}"/>
            </a:ext>
          </a:extLst>
        </xdr:cNvPr>
        <xdr:cNvSpPr/>
      </xdr:nvSpPr>
      <xdr:spPr>
        <a:xfrm>
          <a:off x="2829224" y="11551733"/>
          <a:ext cx="469280" cy="394938"/>
        </a:xfrm>
        <a:prstGeom prst="hexagon">
          <a:avLst>
            <a:gd name="adj" fmla="val 29107"/>
            <a:gd name="vf" fmla="val 115470"/>
          </a:avLst>
        </a:prstGeom>
        <a:solidFill>
          <a:schemeClr val="accent1">
            <a:lumMod val="75000"/>
            <a:alpha val="53000"/>
          </a:scheme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3</xdr:col>
      <xdr:colOff>450695</xdr:colOff>
      <xdr:row>41</xdr:row>
      <xdr:rowOff>1830657</xdr:rowOff>
    </xdr:from>
    <xdr:to>
      <xdr:col>4</xdr:col>
      <xdr:colOff>232317</xdr:colOff>
      <xdr:row>41</xdr:row>
      <xdr:rowOff>2225595</xdr:rowOff>
    </xdr:to>
    <xdr:sp macro="" textlink="">
      <xdr:nvSpPr>
        <xdr:cNvPr id="45" name="육각형 44">
          <a:extLst>
            <a:ext uri="{FF2B5EF4-FFF2-40B4-BE49-F238E27FC236}">
              <a16:creationId xmlns:a16="http://schemas.microsoft.com/office/drawing/2014/main" id="{D0F3D747-C3DF-4601-96C8-23114DB20A2A}"/>
            </a:ext>
          </a:extLst>
        </xdr:cNvPr>
        <xdr:cNvSpPr/>
      </xdr:nvSpPr>
      <xdr:spPr>
        <a:xfrm>
          <a:off x="2491766" y="11355657"/>
          <a:ext cx="461980" cy="394938"/>
        </a:xfrm>
        <a:prstGeom prst="hexagon">
          <a:avLst>
            <a:gd name="adj" fmla="val 29107"/>
            <a:gd name="vf" fmla="val 115470"/>
          </a:avLst>
        </a:prstGeom>
        <a:solidFill>
          <a:schemeClr val="accent1">
            <a:lumMod val="75000"/>
            <a:alpha val="53000"/>
          </a:scheme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11</xdr:col>
      <xdr:colOff>108858</xdr:colOff>
      <xdr:row>41</xdr:row>
      <xdr:rowOff>1251858</xdr:rowOff>
    </xdr:from>
    <xdr:to>
      <xdr:col>11</xdr:col>
      <xdr:colOff>578138</xdr:colOff>
      <xdr:row>41</xdr:row>
      <xdr:rowOff>1646796</xdr:rowOff>
    </xdr:to>
    <xdr:sp macro="" textlink="">
      <xdr:nvSpPr>
        <xdr:cNvPr id="47" name="육각형 46">
          <a:extLst>
            <a:ext uri="{FF2B5EF4-FFF2-40B4-BE49-F238E27FC236}">
              <a16:creationId xmlns:a16="http://schemas.microsoft.com/office/drawing/2014/main" id="{3796C36B-8B0B-47A4-9D07-5B14BDEEF1FC}"/>
            </a:ext>
          </a:extLst>
        </xdr:cNvPr>
        <xdr:cNvSpPr/>
      </xdr:nvSpPr>
      <xdr:spPr>
        <a:xfrm>
          <a:off x="7347858" y="23798894"/>
          <a:ext cx="469280" cy="394938"/>
        </a:xfrm>
        <a:prstGeom prst="hexagon">
          <a:avLst>
            <a:gd name="adj" fmla="val 29107"/>
            <a:gd name="vf" fmla="val 115470"/>
          </a:avLst>
        </a:prstGeom>
        <a:solidFill>
          <a:srgbClr val="FF0000">
            <a:alpha val="53000"/>
          </a:srgb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3</xdr:col>
      <xdr:colOff>450695</xdr:colOff>
      <xdr:row>62</xdr:row>
      <xdr:rowOff>1440367</xdr:rowOff>
    </xdr:from>
    <xdr:to>
      <xdr:col>4</xdr:col>
      <xdr:colOff>232317</xdr:colOff>
      <xdr:row>62</xdr:row>
      <xdr:rowOff>1835305</xdr:rowOff>
    </xdr:to>
    <xdr:sp macro="" textlink="">
      <xdr:nvSpPr>
        <xdr:cNvPr id="62" name="육각형 61">
          <a:extLst>
            <a:ext uri="{FF2B5EF4-FFF2-40B4-BE49-F238E27FC236}">
              <a16:creationId xmlns:a16="http://schemas.microsoft.com/office/drawing/2014/main" id="{59572884-2813-40B0-9714-AE36AF07D7EA}"/>
            </a:ext>
          </a:extLst>
        </xdr:cNvPr>
        <xdr:cNvSpPr/>
      </xdr:nvSpPr>
      <xdr:spPr>
        <a:xfrm>
          <a:off x="2491766" y="23783296"/>
          <a:ext cx="461980" cy="394938"/>
        </a:xfrm>
        <a:prstGeom prst="hexagon">
          <a:avLst>
            <a:gd name="adj" fmla="val 29107"/>
            <a:gd name="vf" fmla="val 115470"/>
          </a:avLst>
        </a:prstGeom>
        <a:solidFill>
          <a:schemeClr val="accent1">
            <a:lumMod val="75000"/>
            <a:alpha val="53000"/>
          </a:scheme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</xdr:col>
      <xdr:colOff>105937</xdr:colOff>
      <xdr:row>62</xdr:row>
      <xdr:rowOff>1248937</xdr:rowOff>
    </xdr:from>
    <xdr:to>
      <xdr:col>4</xdr:col>
      <xdr:colOff>575217</xdr:colOff>
      <xdr:row>62</xdr:row>
      <xdr:rowOff>1643875</xdr:rowOff>
    </xdr:to>
    <xdr:sp macro="" textlink="">
      <xdr:nvSpPr>
        <xdr:cNvPr id="63" name="육각형 62">
          <a:extLst>
            <a:ext uri="{FF2B5EF4-FFF2-40B4-BE49-F238E27FC236}">
              <a16:creationId xmlns:a16="http://schemas.microsoft.com/office/drawing/2014/main" id="{CB04705B-B31C-4E9E-877E-146266281EC0}"/>
            </a:ext>
          </a:extLst>
        </xdr:cNvPr>
        <xdr:cNvSpPr/>
      </xdr:nvSpPr>
      <xdr:spPr>
        <a:xfrm>
          <a:off x="2827366" y="23591866"/>
          <a:ext cx="469280" cy="394938"/>
        </a:xfrm>
        <a:prstGeom prst="hexagon">
          <a:avLst>
            <a:gd name="adj" fmla="val 29107"/>
            <a:gd name="vf" fmla="val 115470"/>
          </a:avLst>
        </a:prstGeom>
        <a:solidFill>
          <a:schemeClr val="accent1">
            <a:lumMod val="75000"/>
            <a:alpha val="53000"/>
          </a:scheme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</xdr:col>
      <xdr:colOff>453483</xdr:colOff>
      <xdr:row>62</xdr:row>
      <xdr:rowOff>1443154</xdr:rowOff>
    </xdr:from>
    <xdr:to>
      <xdr:col>5</xdr:col>
      <xdr:colOff>235104</xdr:colOff>
      <xdr:row>62</xdr:row>
      <xdr:rowOff>1838092</xdr:rowOff>
    </xdr:to>
    <xdr:sp macro="" textlink="">
      <xdr:nvSpPr>
        <xdr:cNvPr id="64" name="육각형 63">
          <a:extLst>
            <a:ext uri="{FF2B5EF4-FFF2-40B4-BE49-F238E27FC236}">
              <a16:creationId xmlns:a16="http://schemas.microsoft.com/office/drawing/2014/main" id="{ED0B7CB7-715F-460B-8DFC-17E505C77E86}"/>
            </a:ext>
          </a:extLst>
        </xdr:cNvPr>
        <xdr:cNvSpPr/>
      </xdr:nvSpPr>
      <xdr:spPr>
        <a:xfrm>
          <a:off x="3174912" y="23786083"/>
          <a:ext cx="461978" cy="394938"/>
        </a:xfrm>
        <a:prstGeom prst="hexagon">
          <a:avLst>
            <a:gd name="adj" fmla="val 29107"/>
            <a:gd name="vf" fmla="val 115470"/>
          </a:avLst>
        </a:prstGeom>
        <a:solidFill>
          <a:schemeClr val="accent1">
            <a:lumMod val="75000"/>
            <a:alpha val="53000"/>
          </a:scheme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</xdr:col>
      <xdr:colOff>461846</xdr:colOff>
      <xdr:row>62</xdr:row>
      <xdr:rowOff>1837163</xdr:rowOff>
    </xdr:from>
    <xdr:to>
      <xdr:col>5</xdr:col>
      <xdr:colOff>243467</xdr:colOff>
      <xdr:row>62</xdr:row>
      <xdr:rowOff>2232101</xdr:rowOff>
    </xdr:to>
    <xdr:sp macro="" textlink="">
      <xdr:nvSpPr>
        <xdr:cNvPr id="65" name="육각형 64">
          <a:extLst>
            <a:ext uri="{FF2B5EF4-FFF2-40B4-BE49-F238E27FC236}">
              <a16:creationId xmlns:a16="http://schemas.microsoft.com/office/drawing/2014/main" id="{53850623-BE52-490E-B5EE-DD5297A9DDB5}"/>
            </a:ext>
          </a:extLst>
        </xdr:cNvPr>
        <xdr:cNvSpPr/>
      </xdr:nvSpPr>
      <xdr:spPr>
        <a:xfrm>
          <a:off x="3183275" y="24180092"/>
          <a:ext cx="461978" cy="394938"/>
        </a:xfrm>
        <a:prstGeom prst="hexagon">
          <a:avLst>
            <a:gd name="adj" fmla="val 29107"/>
            <a:gd name="vf" fmla="val 115470"/>
          </a:avLst>
        </a:prstGeom>
        <a:solidFill>
          <a:schemeClr val="accent1">
            <a:lumMod val="75000"/>
            <a:alpha val="53000"/>
          </a:scheme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</xdr:col>
      <xdr:colOff>107795</xdr:colOff>
      <xdr:row>62</xdr:row>
      <xdr:rowOff>2026733</xdr:rowOff>
    </xdr:from>
    <xdr:to>
      <xdr:col>4</xdr:col>
      <xdr:colOff>577075</xdr:colOff>
      <xdr:row>62</xdr:row>
      <xdr:rowOff>2421671</xdr:rowOff>
    </xdr:to>
    <xdr:sp macro="" textlink="">
      <xdr:nvSpPr>
        <xdr:cNvPr id="66" name="육각형 65">
          <a:extLst>
            <a:ext uri="{FF2B5EF4-FFF2-40B4-BE49-F238E27FC236}">
              <a16:creationId xmlns:a16="http://schemas.microsoft.com/office/drawing/2014/main" id="{2F68D00F-C7A1-45A3-803D-4C9902629D05}"/>
            </a:ext>
          </a:extLst>
        </xdr:cNvPr>
        <xdr:cNvSpPr/>
      </xdr:nvSpPr>
      <xdr:spPr>
        <a:xfrm>
          <a:off x="2829224" y="24369662"/>
          <a:ext cx="469280" cy="394938"/>
        </a:xfrm>
        <a:prstGeom prst="hexagon">
          <a:avLst>
            <a:gd name="adj" fmla="val 29107"/>
            <a:gd name="vf" fmla="val 115470"/>
          </a:avLst>
        </a:prstGeom>
        <a:solidFill>
          <a:schemeClr val="accent1">
            <a:lumMod val="75000"/>
            <a:alpha val="53000"/>
          </a:scheme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3</xdr:col>
      <xdr:colOff>450695</xdr:colOff>
      <xdr:row>62</xdr:row>
      <xdr:rowOff>1830657</xdr:rowOff>
    </xdr:from>
    <xdr:to>
      <xdr:col>4</xdr:col>
      <xdr:colOff>232317</xdr:colOff>
      <xdr:row>62</xdr:row>
      <xdr:rowOff>2225595</xdr:rowOff>
    </xdr:to>
    <xdr:sp macro="" textlink="">
      <xdr:nvSpPr>
        <xdr:cNvPr id="67" name="육각형 66">
          <a:extLst>
            <a:ext uri="{FF2B5EF4-FFF2-40B4-BE49-F238E27FC236}">
              <a16:creationId xmlns:a16="http://schemas.microsoft.com/office/drawing/2014/main" id="{BBDA0885-77BD-4DDF-9522-FE041C1A6A65}"/>
            </a:ext>
          </a:extLst>
        </xdr:cNvPr>
        <xdr:cNvSpPr/>
      </xdr:nvSpPr>
      <xdr:spPr>
        <a:xfrm>
          <a:off x="2491766" y="24173586"/>
          <a:ext cx="461980" cy="394938"/>
        </a:xfrm>
        <a:prstGeom prst="hexagon">
          <a:avLst>
            <a:gd name="adj" fmla="val 29107"/>
            <a:gd name="vf" fmla="val 115470"/>
          </a:avLst>
        </a:prstGeom>
        <a:solidFill>
          <a:schemeClr val="accent1">
            <a:lumMod val="75000"/>
            <a:alpha val="53000"/>
          </a:scheme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11</xdr:col>
      <xdr:colOff>122464</xdr:colOff>
      <xdr:row>20</xdr:row>
      <xdr:rowOff>1632857</xdr:rowOff>
    </xdr:from>
    <xdr:to>
      <xdr:col>11</xdr:col>
      <xdr:colOff>584442</xdr:colOff>
      <xdr:row>20</xdr:row>
      <xdr:rowOff>2027795</xdr:rowOff>
    </xdr:to>
    <xdr:sp macro="" textlink="">
      <xdr:nvSpPr>
        <xdr:cNvPr id="2" name="육각형 1">
          <a:extLst>
            <a:ext uri="{FF2B5EF4-FFF2-40B4-BE49-F238E27FC236}">
              <a16:creationId xmlns:a16="http://schemas.microsoft.com/office/drawing/2014/main" id="{84EAA86B-6A88-4F0F-9E0C-4E88ED3D7579}"/>
            </a:ext>
          </a:extLst>
        </xdr:cNvPr>
        <xdr:cNvSpPr/>
      </xdr:nvSpPr>
      <xdr:spPr>
        <a:xfrm>
          <a:off x="7606393" y="12532178"/>
          <a:ext cx="461978" cy="394938"/>
        </a:xfrm>
        <a:prstGeom prst="hexagon">
          <a:avLst>
            <a:gd name="adj" fmla="val 29107"/>
            <a:gd name="vf" fmla="val 115470"/>
          </a:avLst>
        </a:prstGeom>
        <a:solidFill>
          <a:srgbClr val="0000FF">
            <a:alpha val="53000"/>
          </a:srgb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18</xdr:col>
      <xdr:colOff>136070</xdr:colOff>
      <xdr:row>41</xdr:row>
      <xdr:rowOff>1646464</xdr:rowOff>
    </xdr:from>
    <xdr:to>
      <xdr:col>18</xdr:col>
      <xdr:colOff>598048</xdr:colOff>
      <xdr:row>41</xdr:row>
      <xdr:rowOff>2041402</xdr:rowOff>
    </xdr:to>
    <xdr:sp macro="" textlink="">
      <xdr:nvSpPr>
        <xdr:cNvPr id="3" name="육각형 2">
          <a:extLst>
            <a:ext uri="{FF2B5EF4-FFF2-40B4-BE49-F238E27FC236}">
              <a16:creationId xmlns:a16="http://schemas.microsoft.com/office/drawing/2014/main" id="{D5EBAED4-9AD5-40B7-9E79-E3353572685A}"/>
            </a:ext>
          </a:extLst>
        </xdr:cNvPr>
        <xdr:cNvSpPr/>
      </xdr:nvSpPr>
      <xdr:spPr>
        <a:xfrm>
          <a:off x="12382499" y="26887714"/>
          <a:ext cx="461978" cy="394938"/>
        </a:xfrm>
        <a:prstGeom prst="hexagon">
          <a:avLst>
            <a:gd name="adj" fmla="val 29107"/>
            <a:gd name="vf" fmla="val 115470"/>
          </a:avLst>
        </a:prstGeom>
        <a:solidFill>
          <a:srgbClr val="0000FF">
            <a:alpha val="53000"/>
          </a:srgb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11</xdr:col>
      <xdr:colOff>108857</xdr:colOff>
      <xdr:row>62</xdr:row>
      <xdr:rowOff>1265464</xdr:rowOff>
    </xdr:from>
    <xdr:to>
      <xdr:col>11</xdr:col>
      <xdr:colOff>570835</xdr:colOff>
      <xdr:row>62</xdr:row>
      <xdr:rowOff>1660402</xdr:rowOff>
    </xdr:to>
    <xdr:sp macro="" textlink="">
      <xdr:nvSpPr>
        <xdr:cNvPr id="4" name="육각형 3">
          <a:extLst>
            <a:ext uri="{FF2B5EF4-FFF2-40B4-BE49-F238E27FC236}">
              <a16:creationId xmlns:a16="http://schemas.microsoft.com/office/drawing/2014/main" id="{BC74AC5D-9132-4CC9-BD97-69F5BC3D2BBC}"/>
            </a:ext>
          </a:extLst>
        </xdr:cNvPr>
        <xdr:cNvSpPr/>
      </xdr:nvSpPr>
      <xdr:spPr>
        <a:xfrm>
          <a:off x="7592786" y="40848643"/>
          <a:ext cx="461978" cy="394938"/>
        </a:xfrm>
        <a:prstGeom prst="hexagon">
          <a:avLst>
            <a:gd name="adj" fmla="val 29107"/>
            <a:gd name="vf" fmla="val 115470"/>
          </a:avLst>
        </a:prstGeom>
        <a:solidFill>
          <a:srgbClr val="0000FF">
            <a:alpha val="53000"/>
          </a:srgb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18</xdr:col>
      <xdr:colOff>108857</xdr:colOff>
      <xdr:row>62</xdr:row>
      <xdr:rowOff>1646464</xdr:rowOff>
    </xdr:from>
    <xdr:to>
      <xdr:col>18</xdr:col>
      <xdr:colOff>570835</xdr:colOff>
      <xdr:row>62</xdr:row>
      <xdr:rowOff>2041402</xdr:rowOff>
    </xdr:to>
    <xdr:sp macro="" textlink="">
      <xdr:nvSpPr>
        <xdr:cNvPr id="7" name="육각형 6">
          <a:extLst>
            <a:ext uri="{FF2B5EF4-FFF2-40B4-BE49-F238E27FC236}">
              <a16:creationId xmlns:a16="http://schemas.microsoft.com/office/drawing/2014/main" id="{C6ACB27B-33D5-45EB-B6B8-C33D11B40887}"/>
            </a:ext>
          </a:extLst>
        </xdr:cNvPr>
        <xdr:cNvSpPr/>
      </xdr:nvSpPr>
      <xdr:spPr>
        <a:xfrm>
          <a:off x="12355286" y="41229643"/>
          <a:ext cx="461978" cy="394938"/>
        </a:xfrm>
        <a:prstGeom prst="hexagon">
          <a:avLst>
            <a:gd name="adj" fmla="val 29107"/>
            <a:gd name="vf" fmla="val 115470"/>
          </a:avLst>
        </a:prstGeom>
        <a:solidFill>
          <a:srgbClr val="0000FF">
            <a:alpha val="53000"/>
          </a:srgb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450695</xdr:colOff>
      <xdr:row>20</xdr:row>
      <xdr:rowOff>1440367</xdr:rowOff>
    </xdr:from>
    <xdr:to>
      <xdr:col>4</xdr:col>
      <xdr:colOff>232317</xdr:colOff>
      <xdr:row>20</xdr:row>
      <xdr:rowOff>1835305</xdr:rowOff>
    </xdr:to>
    <xdr:sp macro="" textlink="">
      <xdr:nvSpPr>
        <xdr:cNvPr id="2" name="육각형 1">
          <a:extLst>
            <a:ext uri="{FF2B5EF4-FFF2-40B4-BE49-F238E27FC236}">
              <a16:creationId xmlns:a16="http://schemas.microsoft.com/office/drawing/2014/main" id="{4A2727AD-F4B9-49EE-B59D-55BE93B02897}"/>
            </a:ext>
          </a:extLst>
        </xdr:cNvPr>
        <xdr:cNvSpPr/>
      </xdr:nvSpPr>
      <xdr:spPr>
        <a:xfrm>
          <a:off x="2508095" y="11184442"/>
          <a:ext cx="467422" cy="394938"/>
        </a:xfrm>
        <a:prstGeom prst="hexagon">
          <a:avLst>
            <a:gd name="adj" fmla="val 29107"/>
            <a:gd name="vf" fmla="val 115470"/>
          </a:avLst>
        </a:prstGeom>
        <a:solidFill>
          <a:schemeClr val="accent1">
            <a:lumMod val="75000"/>
            <a:alpha val="53000"/>
          </a:scheme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</xdr:col>
      <xdr:colOff>105937</xdr:colOff>
      <xdr:row>20</xdr:row>
      <xdr:rowOff>1248937</xdr:rowOff>
    </xdr:from>
    <xdr:to>
      <xdr:col>4</xdr:col>
      <xdr:colOff>575217</xdr:colOff>
      <xdr:row>20</xdr:row>
      <xdr:rowOff>1643875</xdr:rowOff>
    </xdr:to>
    <xdr:sp macro="" textlink="">
      <xdr:nvSpPr>
        <xdr:cNvPr id="3" name="육각형 2">
          <a:extLst>
            <a:ext uri="{FF2B5EF4-FFF2-40B4-BE49-F238E27FC236}">
              <a16:creationId xmlns:a16="http://schemas.microsoft.com/office/drawing/2014/main" id="{F4BA2A23-13E3-493E-AE37-BDC6891A7FEA}"/>
            </a:ext>
          </a:extLst>
        </xdr:cNvPr>
        <xdr:cNvSpPr/>
      </xdr:nvSpPr>
      <xdr:spPr>
        <a:xfrm>
          <a:off x="2849137" y="10993012"/>
          <a:ext cx="469280" cy="394938"/>
        </a:xfrm>
        <a:prstGeom prst="hexagon">
          <a:avLst>
            <a:gd name="adj" fmla="val 29107"/>
            <a:gd name="vf" fmla="val 115470"/>
          </a:avLst>
        </a:prstGeom>
        <a:solidFill>
          <a:schemeClr val="accent1">
            <a:lumMod val="75000"/>
            <a:alpha val="53000"/>
          </a:scheme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</xdr:col>
      <xdr:colOff>453483</xdr:colOff>
      <xdr:row>20</xdr:row>
      <xdr:rowOff>1443154</xdr:rowOff>
    </xdr:from>
    <xdr:to>
      <xdr:col>5</xdr:col>
      <xdr:colOff>235104</xdr:colOff>
      <xdr:row>20</xdr:row>
      <xdr:rowOff>1838092</xdr:rowOff>
    </xdr:to>
    <xdr:sp macro="" textlink="">
      <xdr:nvSpPr>
        <xdr:cNvPr id="4" name="육각형 3">
          <a:extLst>
            <a:ext uri="{FF2B5EF4-FFF2-40B4-BE49-F238E27FC236}">
              <a16:creationId xmlns:a16="http://schemas.microsoft.com/office/drawing/2014/main" id="{69D6F233-934F-421E-8E72-D918558EC4B9}"/>
            </a:ext>
          </a:extLst>
        </xdr:cNvPr>
        <xdr:cNvSpPr/>
      </xdr:nvSpPr>
      <xdr:spPr>
        <a:xfrm>
          <a:off x="3196683" y="11187229"/>
          <a:ext cx="467421" cy="394938"/>
        </a:xfrm>
        <a:prstGeom prst="hexagon">
          <a:avLst>
            <a:gd name="adj" fmla="val 29107"/>
            <a:gd name="vf" fmla="val 115470"/>
          </a:avLst>
        </a:prstGeom>
        <a:solidFill>
          <a:schemeClr val="accent1">
            <a:lumMod val="75000"/>
            <a:alpha val="53000"/>
          </a:scheme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</xdr:col>
      <xdr:colOff>461846</xdr:colOff>
      <xdr:row>20</xdr:row>
      <xdr:rowOff>1837163</xdr:rowOff>
    </xdr:from>
    <xdr:to>
      <xdr:col>5</xdr:col>
      <xdr:colOff>243467</xdr:colOff>
      <xdr:row>20</xdr:row>
      <xdr:rowOff>2232101</xdr:rowOff>
    </xdr:to>
    <xdr:sp macro="" textlink="">
      <xdr:nvSpPr>
        <xdr:cNvPr id="5" name="육각형 4">
          <a:extLst>
            <a:ext uri="{FF2B5EF4-FFF2-40B4-BE49-F238E27FC236}">
              <a16:creationId xmlns:a16="http://schemas.microsoft.com/office/drawing/2014/main" id="{5EE40878-215E-43CB-9DA9-6432E8693B81}"/>
            </a:ext>
          </a:extLst>
        </xdr:cNvPr>
        <xdr:cNvSpPr/>
      </xdr:nvSpPr>
      <xdr:spPr>
        <a:xfrm>
          <a:off x="3205046" y="11581238"/>
          <a:ext cx="467421" cy="394938"/>
        </a:xfrm>
        <a:prstGeom prst="hexagon">
          <a:avLst>
            <a:gd name="adj" fmla="val 29107"/>
            <a:gd name="vf" fmla="val 115470"/>
          </a:avLst>
        </a:prstGeom>
        <a:solidFill>
          <a:schemeClr val="accent1">
            <a:lumMod val="75000"/>
            <a:alpha val="53000"/>
          </a:scheme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</xdr:col>
      <xdr:colOff>107795</xdr:colOff>
      <xdr:row>20</xdr:row>
      <xdr:rowOff>2026733</xdr:rowOff>
    </xdr:from>
    <xdr:to>
      <xdr:col>4</xdr:col>
      <xdr:colOff>577075</xdr:colOff>
      <xdr:row>20</xdr:row>
      <xdr:rowOff>2421671</xdr:rowOff>
    </xdr:to>
    <xdr:sp macro="" textlink="">
      <xdr:nvSpPr>
        <xdr:cNvPr id="6" name="육각형 5">
          <a:extLst>
            <a:ext uri="{FF2B5EF4-FFF2-40B4-BE49-F238E27FC236}">
              <a16:creationId xmlns:a16="http://schemas.microsoft.com/office/drawing/2014/main" id="{907BF084-ACF7-48DD-AA0F-55AA26D84F69}"/>
            </a:ext>
          </a:extLst>
        </xdr:cNvPr>
        <xdr:cNvSpPr/>
      </xdr:nvSpPr>
      <xdr:spPr>
        <a:xfrm>
          <a:off x="2850995" y="11770808"/>
          <a:ext cx="469280" cy="394938"/>
        </a:xfrm>
        <a:prstGeom prst="hexagon">
          <a:avLst>
            <a:gd name="adj" fmla="val 29107"/>
            <a:gd name="vf" fmla="val 115470"/>
          </a:avLst>
        </a:prstGeom>
        <a:solidFill>
          <a:schemeClr val="accent1">
            <a:lumMod val="75000"/>
            <a:alpha val="53000"/>
          </a:scheme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3</xdr:col>
      <xdr:colOff>450695</xdr:colOff>
      <xdr:row>20</xdr:row>
      <xdr:rowOff>1830657</xdr:rowOff>
    </xdr:from>
    <xdr:to>
      <xdr:col>4</xdr:col>
      <xdr:colOff>232317</xdr:colOff>
      <xdr:row>20</xdr:row>
      <xdr:rowOff>2225595</xdr:rowOff>
    </xdr:to>
    <xdr:sp macro="" textlink="">
      <xdr:nvSpPr>
        <xdr:cNvPr id="7" name="육각형 6">
          <a:extLst>
            <a:ext uri="{FF2B5EF4-FFF2-40B4-BE49-F238E27FC236}">
              <a16:creationId xmlns:a16="http://schemas.microsoft.com/office/drawing/2014/main" id="{5CC58EC7-CBD7-4804-A996-F254A5FE261B}"/>
            </a:ext>
          </a:extLst>
        </xdr:cNvPr>
        <xdr:cNvSpPr/>
      </xdr:nvSpPr>
      <xdr:spPr>
        <a:xfrm>
          <a:off x="2508095" y="11574732"/>
          <a:ext cx="467422" cy="394938"/>
        </a:xfrm>
        <a:prstGeom prst="hexagon">
          <a:avLst>
            <a:gd name="adj" fmla="val 29107"/>
            <a:gd name="vf" fmla="val 115470"/>
          </a:avLst>
        </a:prstGeom>
        <a:solidFill>
          <a:schemeClr val="accent1">
            <a:lumMod val="75000"/>
            <a:alpha val="53000"/>
          </a:scheme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3</xdr:col>
      <xdr:colOff>450695</xdr:colOff>
      <xdr:row>41</xdr:row>
      <xdr:rowOff>1440367</xdr:rowOff>
    </xdr:from>
    <xdr:to>
      <xdr:col>4</xdr:col>
      <xdr:colOff>232317</xdr:colOff>
      <xdr:row>41</xdr:row>
      <xdr:rowOff>1835305</xdr:rowOff>
    </xdr:to>
    <xdr:sp macro="" textlink="">
      <xdr:nvSpPr>
        <xdr:cNvPr id="8" name="육각형 7">
          <a:extLst>
            <a:ext uri="{FF2B5EF4-FFF2-40B4-BE49-F238E27FC236}">
              <a16:creationId xmlns:a16="http://schemas.microsoft.com/office/drawing/2014/main" id="{8DF145D3-BC72-4CE1-BA71-79D562F00BD6}"/>
            </a:ext>
          </a:extLst>
        </xdr:cNvPr>
        <xdr:cNvSpPr/>
      </xdr:nvSpPr>
      <xdr:spPr>
        <a:xfrm>
          <a:off x="2508095" y="24367042"/>
          <a:ext cx="467422" cy="394938"/>
        </a:xfrm>
        <a:prstGeom prst="hexagon">
          <a:avLst>
            <a:gd name="adj" fmla="val 29107"/>
            <a:gd name="vf" fmla="val 115470"/>
          </a:avLst>
        </a:prstGeom>
        <a:solidFill>
          <a:schemeClr val="accent1">
            <a:lumMod val="75000"/>
            <a:alpha val="53000"/>
          </a:scheme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</xdr:col>
      <xdr:colOff>105937</xdr:colOff>
      <xdr:row>41</xdr:row>
      <xdr:rowOff>1248937</xdr:rowOff>
    </xdr:from>
    <xdr:to>
      <xdr:col>4</xdr:col>
      <xdr:colOff>575217</xdr:colOff>
      <xdr:row>41</xdr:row>
      <xdr:rowOff>1643875</xdr:rowOff>
    </xdr:to>
    <xdr:sp macro="" textlink="">
      <xdr:nvSpPr>
        <xdr:cNvPr id="9" name="육각형 8">
          <a:extLst>
            <a:ext uri="{FF2B5EF4-FFF2-40B4-BE49-F238E27FC236}">
              <a16:creationId xmlns:a16="http://schemas.microsoft.com/office/drawing/2014/main" id="{81C072C3-D5C2-4C13-A003-84D4FC7C6D8E}"/>
            </a:ext>
          </a:extLst>
        </xdr:cNvPr>
        <xdr:cNvSpPr/>
      </xdr:nvSpPr>
      <xdr:spPr>
        <a:xfrm>
          <a:off x="2849137" y="24175612"/>
          <a:ext cx="469280" cy="394938"/>
        </a:xfrm>
        <a:prstGeom prst="hexagon">
          <a:avLst>
            <a:gd name="adj" fmla="val 29107"/>
            <a:gd name="vf" fmla="val 115470"/>
          </a:avLst>
        </a:prstGeom>
        <a:solidFill>
          <a:schemeClr val="accent1">
            <a:lumMod val="75000"/>
            <a:alpha val="53000"/>
          </a:scheme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</xdr:col>
      <xdr:colOff>453483</xdr:colOff>
      <xdr:row>41</xdr:row>
      <xdr:rowOff>1443154</xdr:rowOff>
    </xdr:from>
    <xdr:to>
      <xdr:col>5</xdr:col>
      <xdr:colOff>235104</xdr:colOff>
      <xdr:row>41</xdr:row>
      <xdr:rowOff>1838092</xdr:rowOff>
    </xdr:to>
    <xdr:sp macro="" textlink="">
      <xdr:nvSpPr>
        <xdr:cNvPr id="10" name="육각형 9">
          <a:extLst>
            <a:ext uri="{FF2B5EF4-FFF2-40B4-BE49-F238E27FC236}">
              <a16:creationId xmlns:a16="http://schemas.microsoft.com/office/drawing/2014/main" id="{CBFF94F7-8371-4F0F-906C-2F6E22E06E2B}"/>
            </a:ext>
          </a:extLst>
        </xdr:cNvPr>
        <xdr:cNvSpPr/>
      </xdr:nvSpPr>
      <xdr:spPr>
        <a:xfrm>
          <a:off x="3196683" y="24369829"/>
          <a:ext cx="467421" cy="394938"/>
        </a:xfrm>
        <a:prstGeom prst="hexagon">
          <a:avLst>
            <a:gd name="adj" fmla="val 29107"/>
            <a:gd name="vf" fmla="val 115470"/>
          </a:avLst>
        </a:prstGeom>
        <a:solidFill>
          <a:schemeClr val="accent1">
            <a:lumMod val="75000"/>
            <a:alpha val="53000"/>
          </a:scheme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</xdr:col>
      <xdr:colOff>461846</xdr:colOff>
      <xdr:row>41</xdr:row>
      <xdr:rowOff>1837163</xdr:rowOff>
    </xdr:from>
    <xdr:to>
      <xdr:col>5</xdr:col>
      <xdr:colOff>243467</xdr:colOff>
      <xdr:row>41</xdr:row>
      <xdr:rowOff>2232101</xdr:rowOff>
    </xdr:to>
    <xdr:sp macro="" textlink="">
      <xdr:nvSpPr>
        <xdr:cNvPr id="11" name="육각형 10">
          <a:extLst>
            <a:ext uri="{FF2B5EF4-FFF2-40B4-BE49-F238E27FC236}">
              <a16:creationId xmlns:a16="http://schemas.microsoft.com/office/drawing/2014/main" id="{F76451CD-8771-4B3C-A2B6-70FA6644B9E6}"/>
            </a:ext>
          </a:extLst>
        </xdr:cNvPr>
        <xdr:cNvSpPr/>
      </xdr:nvSpPr>
      <xdr:spPr>
        <a:xfrm>
          <a:off x="3205046" y="24763838"/>
          <a:ext cx="467421" cy="394938"/>
        </a:xfrm>
        <a:prstGeom prst="hexagon">
          <a:avLst>
            <a:gd name="adj" fmla="val 29107"/>
            <a:gd name="vf" fmla="val 115470"/>
          </a:avLst>
        </a:prstGeom>
        <a:solidFill>
          <a:schemeClr val="accent1">
            <a:lumMod val="75000"/>
            <a:alpha val="53000"/>
          </a:scheme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</xdr:col>
      <xdr:colOff>107795</xdr:colOff>
      <xdr:row>41</xdr:row>
      <xdr:rowOff>2026733</xdr:rowOff>
    </xdr:from>
    <xdr:to>
      <xdr:col>4</xdr:col>
      <xdr:colOff>577075</xdr:colOff>
      <xdr:row>41</xdr:row>
      <xdr:rowOff>2421671</xdr:rowOff>
    </xdr:to>
    <xdr:sp macro="" textlink="">
      <xdr:nvSpPr>
        <xdr:cNvPr id="12" name="육각형 11">
          <a:extLst>
            <a:ext uri="{FF2B5EF4-FFF2-40B4-BE49-F238E27FC236}">
              <a16:creationId xmlns:a16="http://schemas.microsoft.com/office/drawing/2014/main" id="{A2C5BB42-367A-487C-85E9-1F93651EF744}"/>
            </a:ext>
          </a:extLst>
        </xdr:cNvPr>
        <xdr:cNvSpPr/>
      </xdr:nvSpPr>
      <xdr:spPr>
        <a:xfrm>
          <a:off x="2850995" y="24953408"/>
          <a:ext cx="469280" cy="394938"/>
        </a:xfrm>
        <a:prstGeom prst="hexagon">
          <a:avLst>
            <a:gd name="adj" fmla="val 29107"/>
            <a:gd name="vf" fmla="val 115470"/>
          </a:avLst>
        </a:prstGeom>
        <a:solidFill>
          <a:schemeClr val="accent1">
            <a:lumMod val="75000"/>
            <a:alpha val="53000"/>
          </a:scheme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3</xdr:col>
      <xdr:colOff>450695</xdr:colOff>
      <xdr:row>41</xdr:row>
      <xdr:rowOff>1830657</xdr:rowOff>
    </xdr:from>
    <xdr:to>
      <xdr:col>4</xdr:col>
      <xdr:colOff>232317</xdr:colOff>
      <xdr:row>41</xdr:row>
      <xdr:rowOff>2225595</xdr:rowOff>
    </xdr:to>
    <xdr:sp macro="" textlink="">
      <xdr:nvSpPr>
        <xdr:cNvPr id="13" name="육각형 12">
          <a:extLst>
            <a:ext uri="{FF2B5EF4-FFF2-40B4-BE49-F238E27FC236}">
              <a16:creationId xmlns:a16="http://schemas.microsoft.com/office/drawing/2014/main" id="{F2D6EB09-F1F5-4B65-85FE-E5BBE011324F}"/>
            </a:ext>
          </a:extLst>
        </xdr:cNvPr>
        <xdr:cNvSpPr/>
      </xdr:nvSpPr>
      <xdr:spPr>
        <a:xfrm>
          <a:off x="2508095" y="24757332"/>
          <a:ext cx="467422" cy="394938"/>
        </a:xfrm>
        <a:prstGeom prst="hexagon">
          <a:avLst>
            <a:gd name="adj" fmla="val 29107"/>
            <a:gd name="vf" fmla="val 115470"/>
          </a:avLst>
        </a:prstGeom>
        <a:solidFill>
          <a:schemeClr val="accent1">
            <a:lumMod val="75000"/>
            <a:alpha val="53000"/>
          </a:scheme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3</xdr:col>
      <xdr:colOff>450695</xdr:colOff>
      <xdr:row>62</xdr:row>
      <xdr:rowOff>1440367</xdr:rowOff>
    </xdr:from>
    <xdr:to>
      <xdr:col>4</xdr:col>
      <xdr:colOff>232317</xdr:colOff>
      <xdr:row>62</xdr:row>
      <xdr:rowOff>1835305</xdr:rowOff>
    </xdr:to>
    <xdr:sp macro="" textlink="">
      <xdr:nvSpPr>
        <xdr:cNvPr id="15" name="육각형 14">
          <a:extLst>
            <a:ext uri="{FF2B5EF4-FFF2-40B4-BE49-F238E27FC236}">
              <a16:creationId xmlns:a16="http://schemas.microsoft.com/office/drawing/2014/main" id="{8FA8D21E-0113-4E9B-8B4D-7E8F64D9AADA}"/>
            </a:ext>
          </a:extLst>
        </xdr:cNvPr>
        <xdr:cNvSpPr/>
      </xdr:nvSpPr>
      <xdr:spPr>
        <a:xfrm>
          <a:off x="2508095" y="37549642"/>
          <a:ext cx="467422" cy="394938"/>
        </a:xfrm>
        <a:prstGeom prst="hexagon">
          <a:avLst>
            <a:gd name="adj" fmla="val 29107"/>
            <a:gd name="vf" fmla="val 115470"/>
          </a:avLst>
        </a:prstGeom>
        <a:solidFill>
          <a:schemeClr val="accent1">
            <a:lumMod val="75000"/>
            <a:alpha val="53000"/>
          </a:scheme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</xdr:col>
      <xdr:colOff>105937</xdr:colOff>
      <xdr:row>62</xdr:row>
      <xdr:rowOff>1248937</xdr:rowOff>
    </xdr:from>
    <xdr:to>
      <xdr:col>4</xdr:col>
      <xdr:colOff>575217</xdr:colOff>
      <xdr:row>62</xdr:row>
      <xdr:rowOff>1643875</xdr:rowOff>
    </xdr:to>
    <xdr:sp macro="" textlink="">
      <xdr:nvSpPr>
        <xdr:cNvPr id="16" name="육각형 15">
          <a:extLst>
            <a:ext uri="{FF2B5EF4-FFF2-40B4-BE49-F238E27FC236}">
              <a16:creationId xmlns:a16="http://schemas.microsoft.com/office/drawing/2014/main" id="{C67BFC01-27C3-4257-81D4-069854A21133}"/>
            </a:ext>
          </a:extLst>
        </xdr:cNvPr>
        <xdr:cNvSpPr/>
      </xdr:nvSpPr>
      <xdr:spPr>
        <a:xfrm>
          <a:off x="2849137" y="37358212"/>
          <a:ext cx="469280" cy="394938"/>
        </a:xfrm>
        <a:prstGeom prst="hexagon">
          <a:avLst>
            <a:gd name="adj" fmla="val 29107"/>
            <a:gd name="vf" fmla="val 115470"/>
          </a:avLst>
        </a:prstGeom>
        <a:solidFill>
          <a:schemeClr val="accent1">
            <a:lumMod val="75000"/>
            <a:alpha val="53000"/>
          </a:scheme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</xdr:col>
      <xdr:colOff>453483</xdr:colOff>
      <xdr:row>62</xdr:row>
      <xdr:rowOff>1443154</xdr:rowOff>
    </xdr:from>
    <xdr:to>
      <xdr:col>5</xdr:col>
      <xdr:colOff>235104</xdr:colOff>
      <xdr:row>62</xdr:row>
      <xdr:rowOff>1838092</xdr:rowOff>
    </xdr:to>
    <xdr:sp macro="" textlink="">
      <xdr:nvSpPr>
        <xdr:cNvPr id="17" name="육각형 16">
          <a:extLst>
            <a:ext uri="{FF2B5EF4-FFF2-40B4-BE49-F238E27FC236}">
              <a16:creationId xmlns:a16="http://schemas.microsoft.com/office/drawing/2014/main" id="{9F550391-E544-40D8-A16A-2847BF2D9462}"/>
            </a:ext>
          </a:extLst>
        </xdr:cNvPr>
        <xdr:cNvSpPr/>
      </xdr:nvSpPr>
      <xdr:spPr>
        <a:xfrm>
          <a:off x="3196683" y="37552429"/>
          <a:ext cx="467421" cy="394938"/>
        </a:xfrm>
        <a:prstGeom prst="hexagon">
          <a:avLst>
            <a:gd name="adj" fmla="val 29107"/>
            <a:gd name="vf" fmla="val 115470"/>
          </a:avLst>
        </a:prstGeom>
        <a:solidFill>
          <a:schemeClr val="accent1">
            <a:lumMod val="75000"/>
            <a:alpha val="53000"/>
          </a:scheme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</xdr:col>
      <xdr:colOff>461846</xdr:colOff>
      <xdr:row>62</xdr:row>
      <xdr:rowOff>1837163</xdr:rowOff>
    </xdr:from>
    <xdr:to>
      <xdr:col>5</xdr:col>
      <xdr:colOff>243467</xdr:colOff>
      <xdr:row>62</xdr:row>
      <xdr:rowOff>2232101</xdr:rowOff>
    </xdr:to>
    <xdr:sp macro="" textlink="">
      <xdr:nvSpPr>
        <xdr:cNvPr id="18" name="육각형 17">
          <a:extLst>
            <a:ext uri="{FF2B5EF4-FFF2-40B4-BE49-F238E27FC236}">
              <a16:creationId xmlns:a16="http://schemas.microsoft.com/office/drawing/2014/main" id="{E1370295-4148-4C8A-841B-CC908E33D732}"/>
            </a:ext>
          </a:extLst>
        </xdr:cNvPr>
        <xdr:cNvSpPr/>
      </xdr:nvSpPr>
      <xdr:spPr>
        <a:xfrm>
          <a:off x="3205046" y="37946438"/>
          <a:ext cx="467421" cy="394938"/>
        </a:xfrm>
        <a:prstGeom prst="hexagon">
          <a:avLst>
            <a:gd name="adj" fmla="val 29107"/>
            <a:gd name="vf" fmla="val 115470"/>
          </a:avLst>
        </a:prstGeom>
        <a:solidFill>
          <a:schemeClr val="accent1">
            <a:lumMod val="75000"/>
            <a:alpha val="53000"/>
          </a:scheme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</xdr:col>
      <xdr:colOff>107795</xdr:colOff>
      <xdr:row>62</xdr:row>
      <xdr:rowOff>2026733</xdr:rowOff>
    </xdr:from>
    <xdr:to>
      <xdr:col>4</xdr:col>
      <xdr:colOff>577075</xdr:colOff>
      <xdr:row>62</xdr:row>
      <xdr:rowOff>2421671</xdr:rowOff>
    </xdr:to>
    <xdr:sp macro="" textlink="">
      <xdr:nvSpPr>
        <xdr:cNvPr id="19" name="육각형 18">
          <a:extLst>
            <a:ext uri="{FF2B5EF4-FFF2-40B4-BE49-F238E27FC236}">
              <a16:creationId xmlns:a16="http://schemas.microsoft.com/office/drawing/2014/main" id="{ADB45478-72B8-4501-B998-DABEFA3408E6}"/>
            </a:ext>
          </a:extLst>
        </xdr:cNvPr>
        <xdr:cNvSpPr/>
      </xdr:nvSpPr>
      <xdr:spPr>
        <a:xfrm>
          <a:off x="2850995" y="38136008"/>
          <a:ext cx="469280" cy="394938"/>
        </a:xfrm>
        <a:prstGeom prst="hexagon">
          <a:avLst>
            <a:gd name="adj" fmla="val 29107"/>
            <a:gd name="vf" fmla="val 115470"/>
          </a:avLst>
        </a:prstGeom>
        <a:solidFill>
          <a:schemeClr val="accent1">
            <a:lumMod val="75000"/>
            <a:alpha val="53000"/>
          </a:scheme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3</xdr:col>
      <xdr:colOff>450695</xdr:colOff>
      <xdr:row>62</xdr:row>
      <xdr:rowOff>1830657</xdr:rowOff>
    </xdr:from>
    <xdr:to>
      <xdr:col>4</xdr:col>
      <xdr:colOff>232317</xdr:colOff>
      <xdr:row>62</xdr:row>
      <xdr:rowOff>2225595</xdr:rowOff>
    </xdr:to>
    <xdr:sp macro="" textlink="">
      <xdr:nvSpPr>
        <xdr:cNvPr id="20" name="육각형 19">
          <a:extLst>
            <a:ext uri="{FF2B5EF4-FFF2-40B4-BE49-F238E27FC236}">
              <a16:creationId xmlns:a16="http://schemas.microsoft.com/office/drawing/2014/main" id="{0CA0FE8F-DB60-49C9-9040-36DC7AB0135A}"/>
            </a:ext>
          </a:extLst>
        </xdr:cNvPr>
        <xdr:cNvSpPr/>
      </xdr:nvSpPr>
      <xdr:spPr>
        <a:xfrm>
          <a:off x="2508095" y="37939932"/>
          <a:ext cx="467422" cy="394938"/>
        </a:xfrm>
        <a:prstGeom prst="hexagon">
          <a:avLst>
            <a:gd name="adj" fmla="val 29107"/>
            <a:gd name="vf" fmla="val 115470"/>
          </a:avLst>
        </a:prstGeom>
        <a:solidFill>
          <a:schemeClr val="accent1">
            <a:lumMod val="75000"/>
            <a:alpha val="53000"/>
          </a:scheme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10</xdr:col>
      <xdr:colOff>467023</xdr:colOff>
      <xdr:row>20</xdr:row>
      <xdr:rowOff>1818410</xdr:rowOff>
    </xdr:from>
    <xdr:to>
      <xdr:col>11</xdr:col>
      <xdr:colOff>248646</xdr:colOff>
      <xdr:row>20</xdr:row>
      <xdr:rowOff>2213348</xdr:rowOff>
    </xdr:to>
    <xdr:sp macro="" textlink="">
      <xdr:nvSpPr>
        <xdr:cNvPr id="22" name="육각형 21">
          <a:extLst>
            <a:ext uri="{FF2B5EF4-FFF2-40B4-BE49-F238E27FC236}">
              <a16:creationId xmlns:a16="http://schemas.microsoft.com/office/drawing/2014/main" id="{2833406D-FECF-43EB-A15A-82A4BDC4A0C3}"/>
            </a:ext>
          </a:extLst>
        </xdr:cNvPr>
        <xdr:cNvSpPr/>
      </xdr:nvSpPr>
      <xdr:spPr>
        <a:xfrm>
          <a:off x="7025666" y="11520303"/>
          <a:ext cx="461980" cy="394938"/>
        </a:xfrm>
        <a:prstGeom prst="hexagon">
          <a:avLst>
            <a:gd name="adj" fmla="val 29107"/>
            <a:gd name="vf" fmla="val 115470"/>
          </a:avLst>
        </a:prstGeom>
        <a:solidFill>
          <a:srgbClr val="0000FF">
            <a:alpha val="53000"/>
          </a:srgb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11</xdr:col>
      <xdr:colOff>445252</xdr:colOff>
      <xdr:row>20</xdr:row>
      <xdr:rowOff>1823852</xdr:rowOff>
    </xdr:from>
    <xdr:to>
      <xdr:col>12</xdr:col>
      <xdr:colOff>226875</xdr:colOff>
      <xdr:row>20</xdr:row>
      <xdr:rowOff>2218790</xdr:rowOff>
    </xdr:to>
    <xdr:sp macro="" textlink="">
      <xdr:nvSpPr>
        <xdr:cNvPr id="24" name="육각형 23">
          <a:extLst>
            <a:ext uri="{FF2B5EF4-FFF2-40B4-BE49-F238E27FC236}">
              <a16:creationId xmlns:a16="http://schemas.microsoft.com/office/drawing/2014/main" id="{D73D4991-8466-4DBD-A0F7-8A7A3AB0227A}"/>
            </a:ext>
          </a:extLst>
        </xdr:cNvPr>
        <xdr:cNvSpPr/>
      </xdr:nvSpPr>
      <xdr:spPr>
        <a:xfrm>
          <a:off x="7684252" y="11525745"/>
          <a:ext cx="461980" cy="394938"/>
        </a:xfrm>
        <a:prstGeom prst="hexagon">
          <a:avLst>
            <a:gd name="adj" fmla="val 29107"/>
            <a:gd name="vf" fmla="val 115470"/>
          </a:avLst>
        </a:prstGeom>
        <a:solidFill>
          <a:srgbClr val="0000FF">
            <a:alpha val="53000"/>
          </a:srgb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11</xdr:col>
      <xdr:colOff>115959</xdr:colOff>
      <xdr:row>20</xdr:row>
      <xdr:rowOff>2025238</xdr:rowOff>
    </xdr:from>
    <xdr:to>
      <xdr:col>11</xdr:col>
      <xdr:colOff>577939</xdr:colOff>
      <xdr:row>20</xdr:row>
      <xdr:rowOff>2420176</xdr:rowOff>
    </xdr:to>
    <xdr:sp macro="" textlink="">
      <xdr:nvSpPr>
        <xdr:cNvPr id="25" name="육각형 24">
          <a:extLst>
            <a:ext uri="{FF2B5EF4-FFF2-40B4-BE49-F238E27FC236}">
              <a16:creationId xmlns:a16="http://schemas.microsoft.com/office/drawing/2014/main" id="{C3F5C555-A86A-465E-B508-B8A1A924A41B}"/>
            </a:ext>
          </a:extLst>
        </xdr:cNvPr>
        <xdr:cNvSpPr/>
      </xdr:nvSpPr>
      <xdr:spPr>
        <a:xfrm>
          <a:off x="7354959" y="11727131"/>
          <a:ext cx="461980" cy="394938"/>
        </a:xfrm>
        <a:prstGeom prst="hexagon">
          <a:avLst>
            <a:gd name="adj" fmla="val 29107"/>
            <a:gd name="vf" fmla="val 115470"/>
          </a:avLst>
        </a:prstGeom>
        <a:solidFill>
          <a:srgbClr val="0000FF">
            <a:alpha val="53000"/>
          </a:srgb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18</xdr:col>
      <xdr:colOff>108857</xdr:colOff>
      <xdr:row>20</xdr:row>
      <xdr:rowOff>1251857</xdr:rowOff>
    </xdr:from>
    <xdr:to>
      <xdr:col>18</xdr:col>
      <xdr:colOff>578137</xdr:colOff>
      <xdr:row>20</xdr:row>
      <xdr:rowOff>1646795</xdr:rowOff>
    </xdr:to>
    <xdr:sp macro="" textlink="">
      <xdr:nvSpPr>
        <xdr:cNvPr id="26" name="육각형 25">
          <a:extLst>
            <a:ext uri="{FF2B5EF4-FFF2-40B4-BE49-F238E27FC236}">
              <a16:creationId xmlns:a16="http://schemas.microsoft.com/office/drawing/2014/main" id="{2CDF2F9E-270A-4F2A-B8A8-29A927BD471C}"/>
            </a:ext>
          </a:extLst>
        </xdr:cNvPr>
        <xdr:cNvSpPr/>
      </xdr:nvSpPr>
      <xdr:spPr>
        <a:xfrm>
          <a:off x="11865428" y="10953750"/>
          <a:ext cx="469280" cy="394938"/>
        </a:xfrm>
        <a:prstGeom prst="hexagon">
          <a:avLst>
            <a:gd name="adj" fmla="val 29107"/>
            <a:gd name="vf" fmla="val 115470"/>
          </a:avLst>
        </a:prstGeom>
        <a:solidFill>
          <a:srgbClr val="FF0000">
            <a:alpha val="53000"/>
          </a:srgb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17</xdr:col>
      <xdr:colOff>449391</xdr:colOff>
      <xdr:row>20</xdr:row>
      <xdr:rowOff>1444520</xdr:rowOff>
    </xdr:from>
    <xdr:to>
      <xdr:col>18</xdr:col>
      <xdr:colOff>238314</xdr:colOff>
      <xdr:row>20</xdr:row>
      <xdr:rowOff>1839458</xdr:rowOff>
    </xdr:to>
    <xdr:sp macro="" textlink="">
      <xdr:nvSpPr>
        <xdr:cNvPr id="27" name="육각형 26">
          <a:extLst>
            <a:ext uri="{FF2B5EF4-FFF2-40B4-BE49-F238E27FC236}">
              <a16:creationId xmlns:a16="http://schemas.microsoft.com/office/drawing/2014/main" id="{DD500516-AAC8-4F86-80A9-7534958ABEA9}"/>
            </a:ext>
          </a:extLst>
        </xdr:cNvPr>
        <xdr:cNvSpPr/>
      </xdr:nvSpPr>
      <xdr:spPr>
        <a:xfrm>
          <a:off x="12069891" y="12459902"/>
          <a:ext cx="472482" cy="394938"/>
        </a:xfrm>
        <a:prstGeom prst="hexagon">
          <a:avLst>
            <a:gd name="adj" fmla="val 29107"/>
            <a:gd name="vf" fmla="val 115470"/>
          </a:avLst>
        </a:prstGeom>
        <a:solidFill>
          <a:srgbClr val="FF0000">
            <a:alpha val="53000"/>
          </a:srgb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18</xdr:col>
      <xdr:colOff>454479</xdr:colOff>
      <xdr:row>20</xdr:row>
      <xdr:rowOff>1447800</xdr:rowOff>
    </xdr:from>
    <xdr:to>
      <xdr:col>19</xdr:col>
      <xdr:colOff>243401</xdr:colOff>
      <xdr:row>20</xdr:row>
      <xdr:rowOff>1842738</xdr:rowOff>
    </xdr:to>
    <xdr:sp macro="" textlink="">
      <xdr:nvSpPr>
        <xdr:cNvPr id="28" name="육각형 27">
          <a:extLst>
            <a:ext uri="{FF2B5EF4-FFF2-40B4-BE49-F238E27FC236}">
              <a16:creationId xmlns:a16="http://schemas.microsoft.com/office/drawing/2014/main" id="{459BA604-2372-43B6-9458-F04348623E4D}"/>
            </a:ext>
          </a:extLst>
        </xdr:cNvPr>
        <xdr:cNvSpPr/>
      </xdr:nvSpPr>
      <xdr:spPr>
        <a:xfrm>
          <a:off x="12211050" y="11149693"/>
          <a:ext cx="469280" cy="394938"/>
        </a:xfrm>
        <a:prstGeom prst="hexagon">
          <a:avLst>
            <a:gd name="adj" fmla="val 29107"/>
            <a:gd name="vf" fmla="val 115470"/>
          </a:avLst>
        </a:prstGeom>
        <a:solidFill>
          <a:srgbClr val="FF0000">
            <a:alpha val="53000"/>
          </a:srgb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11</xdr:col>
      <xdr:colOff>115876</xdr:colOff>
      <xdr:row>41</xdr:row>
      <xdr:rowOff>868351</xdr:rowOff>
    </xdr:from>
    <xdr:to>
      <xdr:col>11</xdr:col>
      <xdr:colOff>585156</xdr:colOff>
      <xdr:row>41</xdr:row>
      <xdr:rowOff>1263289</xdr:rowOff>
    </xdr:to>
    <xdr:sp macro="" textlink="">
      <xdr:nvSpPr>
        <xdr:cNvPr id="42" name="육각형 41">
          <a:extLst>
            <a:ext uri="{FF2B5EF4-FFF2-40B4-BE49-F238E27FC236}">
              <a16:creationId xmlns:a16="http://schemas.microsoft.com/office/drawing/2014/main" id="{5AAE0720-FB5D-4BCE-8FC9-56D7FB9FB898}"/>
            </a:ext>
          </a:extLst>
        </xdr:cNvPr>
        <xdr:cNvSpPr/>
      </xdr:nvSpPr>
      <xdr:spPr>
        <a:xfrm>
          <a:off x="7421137" y="23744916"/>
          <a:ext cx="469280" cy="394938"/>
        </a:xfrm>
        <a:prstGeom prst="hexagon">
          <a:avLst>
            <a:gd name="adj" fmla="val 29107"/>
            <a:gd name="vf" fmla="val 115470"/>
          </a:avLst>
        </a:prstGeom>
        <a:solidFill>
          <a:srgbClr val="0000FF">
            <a:alpha val="53000"/>
          </a:srgb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10</xdr:col>
      <xdr:colOff>458777</xdr:colOff>
      <xdr:row>41</xdr:row>
      <xdr:rowOff>681164</xdr:rowOff>
    </xdr:from>
    <xdr:to>
      <xdr:col>11</xdr:col>
      <xdr:colOff>240600</xdr:colOff>
      <xdr:row>41</xdr:row>
      <xdr:rowOff>1076102</xdr:rowOff>
    </xdr:to>
    <xdr:sp macro="" textlink="">
      <xdr:nvSpPr>
        <xdr:cNvPr id="43" name="육각형 42">
          <a:extLst>
            <a:ext uri="{FF2B5EF4-FFF2-40B4-BE49-F238E27FC236}">
              <a16:creationId xmlns:a16="http://schemas.microsoft.com/office/drawing/2014/main" id="{9A9C4C85-59B1-49AE-8118-8EF67ED2959A}"/>
            </a:ext>
          </a:extLst>
        </xdr:cNvPr>
        <xdr:cNvSpPr/>
      </xdr:nvSpPr>
      <xdr:spPr>
        <a:xfrm>
          <a:off x="7076581" y="23557729"/>
          <a:ext cx="469280" cy="394938"/>
        </a:xfrm>
        <a:prstGeom prst="hexagon">
          <a:avLst>
            <a:gd name="adj" fmla="val 29107"/>
            <a:gd name="vf" fmla="val 115470"/>
          </a:avLst>
        </a:prstGeom>
        <a:solidFill>
          <a:srgbClr val="0000FF">
            <a:alpha val="53000"/>
          </a:srgb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10</xdr:col>
      <xdr:colOff>114220</xdr:colOff>
      <xdr:row>41</xdr:row>
      <xdr:rowOff>866694</xdr:rowOff>
    </xdr:from>
    <xdr:to>
      <xdr:col>10</xdr:col>
      <xdr:colOff>583500</xdr:colOff>
      <xdr:row>41</xdr:row>
      <xdr:rowOff>1261632</xdr:rowOff>
    </xdr:to>
    <xdr:sp macro="" textlink="">
      <xdr:nvSpPr>
        <xdr:cNvPr id="44" name="육각형 43">
          <a:extLst>
            <a:ext uri="{FF2B5EF4-FFF2-40B4-BE49-F238E27FC236}">
              <a16:creationId xmlns:a16="http://schemas.microsoft.com/office/drawing/2014/main" id="{8B3C85EC-C66D-4AE8-B0DA-B14BB66F0BB6}"/>
            </a:ext>
          </a:extLst>
        </xdr:cNvPr>
        <xdr:cNvSpPr/>
      </xdr:nvSpPr>
      <xdr:spPr>
        <a:xfrm>
          <a:off x="6732024" y="23743259"/>
          <a:ext cx="469280" cy="394938"/>
        </a:xfrm>
        <a:prstGeom prst="hexagon">
          <a:avLst>
            <a:gd name="adj" fmla="val 29107"/>
            <a:gd name="vf" fmla="val 115470"/>
          </a:avLst>
        </a:prstGeom>
        <a:solidFill>
          <a:srgbClr val="0000FF">
            <a:alpha val="53000"/>
          </a:srgb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11</xdr:col>
      <xdr:colOff>457119</xdr:colOff>
      <xdr:row>41</xdr:row>
      <xdr:rowOff>679507</xdr:rowOff>
    </xdr:from>
    <xdr:to>
      <xdr:col>12</xdr:col>
      <xdr:colOff>238943</xdr:colOff>
      <xdr:row>41</xdr:row>
      <xdr:rowOff>1074445</xdr:rowOff>
    </xdr:to>
    <xdr:sp macro="" textlink="">
      <xdr:nvSpPr>
        <xdr:cNvPr id="45" name="육각형 44">
          <a:extLst>
            <a:ext uri="{FF2B5EF4-FFF2-40B4-BE49-F238E27FC236}">
              <a16:creationId xmlns:a16="http://schemas.microsoft.com/office/drawing/2014/main" id="{DACF1BC8-6CD4-49C6-82F5-9DC52E99912F}"/>
            </a:ext>
          </a:extLst>
        </xdr:cNvPr>
        <xdr:cNvSpPr/>
      </xdr:nvSpPr>
      <xdr:spPr>
        <a:xfrm>
          <a:off x="7762380" y="23556072"/>
          <a:ext cx="469280" cy="394938"/>
        </a:xfrm>
        <a:prstGeom prst="hexagon">
          <a:avLst>
            <a:gd name="adj" fmla="val 29107"/>
            <a:gd name="vf" fmla="val 115470"/>
          </a:avLst>
        </a:prstGeom>
        <a:solidFill>
          <a:srgbClr val="0000FF">
            <a:alpha val="53000"/>
          </a:srgb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12</xdr:col>
      <xdr:colOff>120845</xdr:colOff>
      <xdr:row>41</xdr:row>
      <xdr:rowOff>870396</xdr:rowOff>
    </xdr:from>
    <xdr:to>
      <xdr:col>12</xdr:col>
      <xdr:colOff>590125</xdr:colOff>
      <xdr:row>41</xdr:row>
      <xdr:rowOff>1265334</xdr:rowOff>
    </xdr:to>
    <xdr:sp macro="" textlink="">
      <xdr:nvSpPr>
        <xdr:cNvPr id="46" name="육각형 45">
          <a:extLst>
            <a:ext uri="{FF2B5EF4-FFF2-40B4-BE49-F238E27FC236}">
              <a16:creationId xmlns:a16="http://schemas.microsoft.com/office/drawing/2014/main" id="{FAEB0F33-809B-4333-9D04-D2C5A279724B}"/>
            </a:ext>
          </a:extLst>
        </xdr:cNvPr>
        <xdr:cNvSpPr/>
      </xdr:nvSpPr>
      <xdr:spPr>
        <a:xfrm>
          <a:off x="8065816" y="23864867"/>
          <a:ext cx="469280" cy="394938"/>
        </a:xfrm>
        <a:prstGeom prst="hexagon">
          <a:avLst>
            <a:gd name="adj" fmla="val 29107"/>
            <a:gd name="vf" fmla="val 115470"/>
          </a:avLst>
        </a:prstGeom>
        <a:solidFill>
          <a:srgbClr val="0000FF">
            <a:alpha val="53000"/>
          </a:srgb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10</xdr:col>
      <xdr:colOff>358588</xdr:colOff>
      <xdr:row>41</xdr:row>
      <xdr:rowOff>683559</xdr:rowOff>
    </xdr:from>
    <xdr:to>
      <xdr:col>10</xdr:col>
      <xdr:colOff>358588</xdr:colOff>
      <xdr:row>41</xdr:row>
      <xdr:rowOff>986118</xdr:rowOff>
    </xdr:to>
    <xdr:cxnSp macro="">
      <xdr:nvCxnSpPr>
        <xdr:cNvPr id="38" name="직선 화살표 연결선 37">
          <a:extLst>
            <a:ext uri="{FF2B5EF4-FFF2-40B4-BE49-F238E27FC236}">
              <a16:creationId xmlns:a16="http://schemas.microsoft.com/office/drawing/2014/main" id="{90662B49-B9BF-03E5-78D2-8589DE7C1276}"/>
            </a:ext>
          </a:extLst>
        </xdr:cNvPr>
        <xdr:cNvCxnSpPr/>
      </xdr:nvCxnSpPr>
      <xdr:spPr>
        <a:xfrm flipV="1">
          <a:off x="6936441" y="23678030"/>
          <a:ext cx="0" cy="302559"/>
        </a:xfrm>
        <a:prstGeom prst="straightConnector1">
          <a:avLst/>
        </a:prstGeom>
        <a:ln w="41275">
          <a:solidFill>
            <a:srgbClr val="FF0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672353</xdr:colOff>
      <xdr:row>41</xdr:row>
      <xdr:rowOff>493059</xdr:rowOff>
    </xdr:from>
    <xdr:to>
      <xdr:col>10</xdr:col>
      <xdr:colOff>672353</xdr:colOff>
      <xdr:row>41</xdr:row>
      <xdr:rowOff>795618</xdr:rowOff>
    </xdr:to>
    <xdr:cxnSp macro="">
      <xdr:nvCxnSpPr>
        <xdr:cNvPr id="40" name="직선 화살표 연결선 39">
          <a:extLst>
            <a:ext uri="{FF2B5EF4-FFF2-40B4-BE49-F238E27FC236}">
              <a16:creationId xmlns:a16="http://schemas.microsoft.com/office/drawing/2014/main" id="{2FA08292-93BE-D2D0-2B30-4363099A7C95}"/>
            </a:ext>
          </a:extLst>
        </xdr:cNvPr>
        <xdr:cNvCxnSpPr/>
      </xdr:nvCxnSpPr>
      <xdr:spPr>
        <a:xfrm flipV="1">
          <a:off x="7250206" y="23487530"/>
          <a:ext cx="0" cy="302559"/>
        </a:xfrm>
        <a:prstGeom prst="straightConnector1">
          <a:avLst/>
        </a:prstGeom>
        <a:ln w="41275">
          <a:solidFill>
            <a:srgbClr val="FF0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336176</xdr:colOff>
      <xdr:row>41</xdr:row>
      <xdr:rowOff>672353</xdr:rowOff>
    </xdr:from>
    <xdr:to>
      <xdr:col>11</xdr:col>
      <xdr:colOff>336176</xdr:colOff>
      <xdr:row>41</xdr:row>
      <xdr:rowOff>974912</xdr:rowOff>
    </xdr:to>
    <xdr:cxnSp macro="">
      <xdr:nvCxnSpPr>
        <xdr:cNvPr id="41" name="직선 화살표 연결선 40">
          <a:extLst>
            <a:ext uri="{FF2B5EF4-FFF2-40B4-BE49-F238E27FC236}">
              <a16:creationId xmlns:a16="http://schemas.microsoft.com/office/drawing/2014/main" id="{86037BFC-4ADE-7D33-6543-92247116FEA9}"/>
            </a:ext>
          </a:extLst>
        </xdr:cNvPr>
        <xdr:cNvCxnSpPr/>
      </xdr:nvCxnSpPr>
      <xdr:spPr>
        <a:xfrm flipV="1">
          <a:off x="7597588" y="23666824"/>
          <a:ext cx="0" cy="302559"/>
        </a:xfrm>
        <a:prstGeom prst="straightConnector1">
          <a:avLst/>
        </a:prstGeom>
        <a:ln w="41275">
          <a:solidFill>
            <a:srgbClr val="FF0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11205</xdr:colOff>
      <xdr:row>41</xdr:row>
      <xdr:rowOff>459441</xdr:rowOff>
    </xdr:from>
    <xdr:to>
      <xdr:col>12</xdr:col>
      <xdr:colOff>11205</xdr:colOff>
      <xdr:row>41</xdr:row>
      <xdr:rowOff>762000</xdr:rowOff>
    </xdr:to>
    <xdr:cxnSp macro="">
      <xdr:nvCxnSpPr>
        <xdr:cNvPr id="47" name="직선 화살표 연결선 46">
          <a:extLst>
            <a:ext uri="{FF2B5EF4-FFF2-40B4-BE49-F238E27FC236}">
              <a16:creationId xmlns:a16="http://schemas.microsoft.com/office/drawing/2014/main" id="{D883DF21-9E18-F757-2F1A-F71FEAE5D8D9}"/>
            </a:ext>
          </a:extLst>
        </xdr:cNvPr>
        <xdr:cNvCxnSpPr/>
      </xdr:nvCxnSpPr>
      <xdr:spPr>
        <a:xfrm flipV="1">
          <a:off x="7956176" y="23453912"/>
          <a:ext cx="0" cy="302559"/>
        </a:xfrm>
        <a:prstGeom prst="straightConnector1">
          <a:avLst/>
        </a:prstGeom>
        <a:ln w="41275">
          <a:solidFill>
            <a:srgbClr val="FF0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347382</xdr:colOff>
      <xdr:row>41</xdr:row>
      <xdr:rowOff>672353</xdr:rowOff>
    </xdr:from>
    <xdr:to>
      <xdr:col>12</xdr:col>
      <xdr:colOff>347382</xdr:colOff>
      <xdr:row>41</xdr:row>
      <xdr:rowOff>974912</xdr:rowOff>
    </xdr:to>
    <xdr:cxnSp macro="">
      <xdr:nvCxnSpPr>
        <xdr:cNvPr id="48" name="직선 화살표 연결선 47">
          <a:extLst>
            <a:ext uri="{FF2B5EF4-FFF2-40B4-BE49-F238E27FC236}">
              <a16:creationId xmlns:a16="http://schemas.microsoft.com/office/drawing/2014/main" id="{CEEE45AB-6ADB-08E2-15C0-6679BB9E95B6}"/>
            </a:ext>
          </a:extLst>
        </xdr:cNvPr>
        <xdr:cNvCxnSpPr/>
      </xdr:nvCxnSpPr>
      <xdr:spPr>
        <a:xfrm flipV="1">
          <a:off x="8292353" y="23666824"/>
          <a:ext cx="0" cy="302559"/>
        </a:xfrm>
        <a:prstGeom prst="straightConnector1">
          <a:avLst/>
        </a:prstGeom>
        <a:ln w="41275">
          <a:solidFill>
            <a:srgbClr val="FF0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462642</xdr:colOff>
      <xdr:row>62</xdr:row>
      <xdr:rowOff>1836964</xdr:rowOff>
    </xdr:from>
    <xdr:to>
      <xdr:col>12</xdr:col>
      <xdr:colOff>251565</xdr:colOff>
      <xdr:row>62</xdr:row>
      <xdr:rowOff>2231902</xdr:rowOff>
    </xdr:to>
    <xdr:sp macro="" textlink="">
      <xdr:nvSpPr>
        <xdr:cNvPr id="49" name="육각형 48">
          <a:extLst>
            <a:ext uri="{FF2B5EF4-FFF2-40B4-BE49-F238E27FC236}">
              <a16:creationId xmlns:a16="http://schemas.microsoft.com/office/drawing/2014/main" id="{4773807A-A04A-4DF1-839E-6E672E6711DD}"/>
            </a:ext>
          </a:extLst>
        </xdr:cNvPr>
        <xdr:cNvSpPr/>
      </xdr:nvSpPr>
      <xdr:spPr>
        <a:xfrm>
          <a:off x="7946571" y="41420143"/>
          <a:ext cx="469280" cy="394938"/>
        </a:xfrm>
        <a:prstGeom prst="hexagon">
          <a:avLst>
            <a:gd name="adj" fmla="val 29107"/>
            <a:gd name="vf" fmla="val 115470"/>
          </a:avLst>
        </a:prstGeom>
        <a:solidFill>
          <a:srgbClr val="00CC00">
            <a:alpha val="52941"/>
          </a:srgb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10</xdr:col>
      <xdr:colOff>446314</xdr:colOff>
      <xdr:row>62</xdr:row>
      <xdr:rowOff>1820635</xdr:rowOff>
    </xdr:from>
    <xdr:to>
      <xdr:col>11</xdr:col>
      <xdr:colOff>235236</xdr:colOff>
      <xdr:row>62</xdr:row>
      <xdr:rowOff>2215573</xdr:rowOff>
    </xdr:to>
    <xdr:sp macro="" textlink="">
      <xdr:nvSpPr>
        <xdr:cNvPr id="53" name="육각형 52">
          <a:extLst>
            <a:ext uri="{FF2B5EF4-FFF2-40B4-BE49-F238E27FC236}">
              <a16:creationId xmlns:a16="http://schemas.microsoft.com/office/drawing/2014/main" id="{1BC79751-CD53-46C3-A4FA-8AAD6D267754}"/>
            </a:ext>
          </a:extLst>
        </xdr:cNvPr>
        <xdr:cNvSpPr/>
      </xdr:nvSpPr>
      <xdr:spPr>
        <a:xfrm>
          <a:off x="7249885" y="41403814"/>
          <a:ext cx="469280" cy="394938"/>
        </a:xfrm>
        <a:prstGeom prst="hexagon">
          <a:avLst>
            <a:gd name="adj" fmla="val 29107"/>
            <a:gd name="vf" fmla="val 115470"/>
          </a:avLst>
        </a:prstGeom>
        <a:solidFill>
          <a:srgbClr val="00CC00">
            <a:alpha val="52941"/>
          </a:srgb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11</xdr:col>
      <xdr:colOff>122944</xdr:colOff>
      <xdr:row>62</xdr:row>
      <xdr:rowOff>1634137</xdr:rowOff>
    </xdr:from>
    <xdr:to>
      <xdr:col>11</xdr:col>
      <xdr:colOff>595425</xdr:colOff>
      <xdr:row>62</xdr:row>
      <xdr:rowOff>2029075</xdr:rowOff>
    </xdr:to>
    <xdr:sp macro="" textlink="">
      <xdr:nvSpPr>
        <xdr:cNvPr id="23" name="육각형 22">
          <a:extLst>
            <a:ext uri="{FF2B5EF4-FFF2-40B4-BE49-F238E27FC236}">
              <a16:creationId xmlns:a16="http://schemas.microsoft.com/office/drawing/2014/main" id="{CDCC75CF-3CAF-45FC-941C-C09EFFF558C6}"/>
            </a:ext>
          </a:extLst>
        </xdr:cNvPr>
        <xdr:cNvSpPr/>
      </xdr:nvSpPr>
      <xdr:spPr>
        <a:xfrm>
          <a:off x="7642091" y="41538284"/>
          <a:ext cx="472481" cy="394938"/>
        </a:xfrm>
        <a:prstGeom prst="hexagon">
          <a:avLst>
            <a:gd name="adj" fmla="val 29107"/>
            <a:gd name="vf" fmla="val 115470"/>
          </a:avLst>
        </a:prstGeom>
        <a:solidFill>
          <a:srgbClr val="00CC00">
            <a:alpha val="52941"/>
          </a:srgb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18</xdr:col>
      <xdr:colOff>443753</xdr:colOff>
      <xdr:row>62</xdr:row>
      <xdr:rowOff>1441076</xdr:rowOff>
    </xdr:from>
    <xdr:to>
      <xdr:col>19</xdr:col>
      <xdr:colOff>229474</xdr:colOff>
      <xdr:row>62</xdr:row>
      <xdr:rowOff>1836014</xdr:rowOff>
    </xdr:to>
    <xdr:sp macro="" textlink="">
      <xdr:nvSpPr>
        <xdr:cNvPr id="34" name="육각형 33">
          <a:extLst>
            <a:ext uri="{FF2B5EF4-FFF2-40B4-BE49-F238E27FC236}">
              <a16:creationId xmlns:a16="http://schemas.microsoft.com/office/drawing/2014/main" id="{E4AE869E-4D2F-426F-8589-01C93E17EAB4}"/>
            </a:ext>
          </a:extLst>
        </xdr:cNvPr>
        <xdr:cNvSpPr/>
      </xdr:nvSpPr>
      <xdr:spPr>
        <a:xfrm>
          <a:off x="12747812" y="41345223"/>
          <a:ext cx="469280" cy="394938"/>
        </a:xfrm>
        <a:prstGeom prst="hexagon">
          <a:avLst>
            <a:gd name="adj" fmla="val 29107"/>
            <a:gd name="vf" fmla="val 115470"/>
          </a:avLst>
        </a:prstGeom>
        <a:solidFill>
          <a:srgbClr val="0000FF">
            <a:alpha val="53000"/>
          </a:srgb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18</xdr:col>
      <xdr:colOff>114300</xdr:colOff>
      <xdr:row>62</xdr:row>
      <xdr:rowOff>1660711</xdr:rowOff>
    </xdr:from>
    <xdr:to>
      <xdr:col>18</xdr:col>
      <xdr:colOff>583580</xdr:colOff>
      <xdr:row>62</xdr:row>
      <xdr:rowOff>2055649</xdr:rowOff>
    </xdr:to>
    <xdr:sp macro="" textlink="">
      <xdr:nvSpPr>
        <xdr:cNvPr id="35" name="육각형 34">
          <a:extLst>
            <a:ext uri="{FF2B5EF4-FFF2-40B4-BE49-F238E27FC236}">
              <a16:creationId xmlns:a16="http://schemas.microsoft.com/office/drawing/2014/main" id="{579321F2-19CA-4467-A17A-70E6FD746861}"/>
            </a:ext>
          </a:extLst>
        </xdr:cNvPr>
        <xdr:cNvSpPr/>
      </xdr:nvSpPr>
      <xdr:spPr>
        <a:xfrm>
          <a:off x="12418359" y="41564858"/>
          <a:ext cx="469280" cy="394938"/>
        </a:xfrm>
        <a:prstGeom prst="hexagon">
          <a:avLst>
            <a:gd name="adj" fmla="val 29107"/>
            <a:gd name="vf" fmla="val 115470"/>
          </a:avLst>
        </a:prstGeom>
        <a:solidFill>
          <a:srgbClr val="0000FF">
            <a:alpha val="53000"/>
          </a:srgb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17</xdr:col>
      <xdr:colOff>434789</xdr:colOff>
      <xdr:row>62</xdr:row>
      <xdr:rowOff>1443317</xdr:rowOff>
    </xdr:from>
    <xdr:to>
      <xdr:col>18</xdr:col>
      <xdr:colOff>220510</xdr:colOff>
      <xdr:row>62</xdr:row>
      <xdr:rowOff>1838255</xdr:rowOff>
    </xdr:to>
    <xdr:sp macro="" textlink="">
      <xdr:nvSpPr>
        <xdr:cNvPr id="36" name="육각형 35">
          <a:extLst>
            <a:ext uri="{FF2B5EF4-FFF2-40B4-BE49-F238E27FC236}">
              <a16:creationId xmlns:a16="http://schemas.microsoft.com/office/drawing/2014/main" id="{B1C7E89B-3136-4C96-9A7E-ED940EB57057}"/>
            </a:ext>
          </a:extLst>
        </xdr:cNvPr>
        <xdr:cNvSpPr/>
      </xdr:nvSpPr>
      <xdr:spPr>
        <a:xfrm>
          <a:off x="12055289" y="41347464"/>
          <a:ext cx="469280" cy="394938"/>
        </a:xfrm>
        <a:prstGeom prst="hexagon">
          <a:avLst>
            <a:gd name="adj" fmla="val 29107"/>
            <a:gd name="vf" fmla="val 115470"/>
          </a:avLst>
        </a:prstGeom>
        <a:solidFill>
          <a:srgbClr val="0000FF">
            <a:alpha val="53000"/>
          </a:srgb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450695</xdr:colOff>
      <xdr:row>20</xdr:row>
      <xdr:rowOff>1440367</xdr:rowOff>
    </xdr:from>
    <xdr:to>
      <xdr:col>4</xdr:col>
      <xdr:colOff>232317</xdr:colOff>
      <xdr:row>20</xdr:row>
      <xdr:rowOff>1835305</xdr:rowOff>
    </xdr:to>
    <xdr:sp macro="" textlink="">
      <xdr:nvSpPr>
        <xdr:cNvPr id="2" name="육각형 1">
          <a:extLst>
            <a:ext uri="{FF2B5EF4-FFF2-40B4-BE49-F238E27FC236}">
              <a16:creationId xmlns:a16="http://schemas.microsoft.com/office/drawing/2014/main" id="{A4F88053-EC29-4D27-925A-EFB318BA5E4E}"/>
            </a:ext>
          </a:extLst>
        </xdr:cNvPr>
        <xdr:cNvSpPr/>
      </xdr:nvSpPr>
      <xdr:spPr>
        <a:xfrm>
          <a:off x="2508095" y="12403642"/>
          <a:ext cx="467422" cy="394938"/>
        </a:xfrm>
        <a:prstGeom prst="hexagon">
          <a:avLst>
            <a:gd name="adj" fmla="val 29107"/>
            <a:gd name="vf" fmla="val 115470"/>
          </a:avLst>
        </a:prstGeom>
        <a:solidFill>
          <a:schemeClr val="accent1">
            <a:lumMod val="75000"/>
            <a:alpha val="53000"/>
          </a:scheme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</xdr:col>
      <xdr:colOff>105937</xdr:colOff>
      <xdr:row>20</xdr:row>
      <xdr:rowOff>1248937</xdr:rowOff>
    </xdr:from>
    <xdr:to>
      <xdr:col>4</xdr:col>
      <xdr:colOff>575217</xdr:colOff>
      <xdr:row>20</xdr:row>
      <xdr:rowOff>1643875</xdr:rowOff>
    </xdr:to>
    <xdr:sp macro="" textlink="">
      <xdr:nvSpPr>
        <xdr:cNvPr id="3" name="육각형 2">
          <a:extLst>
            <a:ext uri="{FF2B5EF4-FFF2-40B4-BE49-F238E27FC236}">
              <a16:creationId xmlns:a16="http://schemas.microsoft.com/office/drawing/2014/main" id="{AA20F0BD-1124-451F-9468-BD9FD8CDE98E}"/>
            </a:ext>
          </a:extLst>
        </xdr:cNvPr>
        <xdr:cNvSpPr/>
      </xdr:nvSpPr>
      <xdr:spPr>
        <a:xfrm>
          <a:off x="2849137" y="12212212"/>
          <a:ext cx="469280" cy="394938"/>
        </a:xfrm>
        <a:prstGeom prst="hexagon">
          <a:avLst>
            <a:gd name="adj" fmla="val 29107"/>
            <a:gd name="vf" fmla="val 115470"/>
          </a:avLst>
        </a:prstGeom>
        <a:solidFill>
          <a:schemeClr val="accent1">
            <a:lumMod val="75000"/>
            <a:alpha val="53000"/>
          </a:scheme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</xdr:col>
      <xdr:colOff>453483</xdr:colOff>
      <xdr:row>20</xdr:row>
      <xdr:rowOff>1443154</xdr:rowOff>
    </xdr:from>
    <xdr:to>
      <xdr:col>5</xdr:col>
      <xdr:colOff>235104</xdr:colOff>
      <xdr:row>20</xdr:row>
      <xdr:rowOff>1838092</xdr:rowOff>
    </xdr:to>
    <xdr:sp macro="" textlink="">
      <xdr:nvSpPr>
        <xdr:cNvPr id="4" name="육각형 3">
          <a:extLst>
            <a:ext uri="{FF2B5EF4-FFF2-40B4-BE49-F238E27FC236}">
              <a16:creationId xmlns:a16="http://schemas.microsoft.com/office/drawing/2014/main" id="{5DE85BBB-855E-453C-8EBC-64C14608A61D}"/>
            </a:ext>
          </a:extLst>
        </xdr:cNvPr>
        <xdr:cNvSpPr/>
      </xdr:nvSpPr>
      <xdr:spPr>
        <a:xfrm>
          <a:off x="3196683" y="12406429"/>
          <a:ext cx="467421" cy="394938"/>
        </a:xfrm>
        <a:prstGeom prst="hexagon">
          <a:avLst>
            <a:gd name="adj" fmla="val 29107"/>
            <a:gd name="vf" fmla="val 115470"/>
          </a:avLst>
        </a:prstGeom>
        <a:solidFill>
          <a:schemeClr val="accent1">
            <a:lumMod val="75000"/>
            <a:alpha val="53000"/>
          </a:scheme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</xdr:col>
      <xdr:colOff>461846</xdr:colOff>
      <xdr:row>20</xdr:row>
      <xdr:rowOff>1837163</xdr:rowOff>
    </xdr:from>
    <xdr:to>
      <xdr:col>5</xdr:col>
      <xdr:colOff>243467</xdr:colOff>
      <xdr:row>20</xdr:row>
      <xdr:rowOff>2232101</xdr:rowOff>
    </xdr:to>
    <xdr:sp macro="" textlink="">
      <xdr:nvSpPr>
        <xdr:cNvPr id="5" name="육각형 4">
          <a:extLst>
            <a:ext uri="{FF2B5EF4-FFF2-40B4-BE49-F238E27FC236}">
              <a16:creationId xmlns:a16="http://schemas.microsoft.com/office/drawing/2014/main" id="{CC953925-1E0E-483A-A526-13918B21970C}"/>
            </a:ext>
          </a:extLst>
        </xdr:cNvPr>
        <xdr:cNvSpPr/>
      </xdr:nvSpPr>
      <xdr:spPr>
        <a:xfrm>
          <a:off x="3205046" y="12800438"/>
          <a:ext cx="467421" cy="394938"/>
        </a:xfrm>
        <a:prstGeom prst="hexagon">
          <a:avLst>
            <a:gd name="adj" fmla="val 29107"/>
            <a:gd name="vf" fmla="val 115470"/>
          </a:avLst>
        </a:prstGeom>
        <a:solidFill>
          <a:schemeClr val="accent1">
            <a:lumMod val="75000"/>
            <a:alpha val="53000"/>
          </a:scheme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</xdr:col>
      <xdr:colOff>107795</xdr:colOff>
      <xdr:row>20</xdr:row>
      <xdr:rowOff>2026733</xdr:rowOff>
    </xdr:from>
    <xdr:to>
      <xdr:col>4</xdr:col>
      <xdr:colOff>577075</xdr:colOff>
      <xdr:row>20</xdr:row>
      <xdr:rowOff>2421671</xdr:rowOff>
    </xdr:to>
    <xdr:sp macro="" textlink="">
      <xdr:nvSpPr>
        <xdr:cNvPr id="6" name="육각형 5">
          <a:extLst>
            <a:ext uri="{FF2B5EF4-FFF2-40B4-BE49-F238E27FC236}">
              <a16:creationId xmlns:a16="http://schemas.microsoft.com/office/drawing/2014/main" id="{DCF731D4-6736-41AB-8983-27EAF65B44A9}"/>
            </a:ext>
          </a:extLst>
        </xdr:cNvPr>
        <xdr:cNvSpPr/>
      </xdr:nvSpPr>
      <xdr:spPr>
        <a:xfrm>
          <a:off x="2850995" y="12990008"/>
          <a:ext cx="469280" cy="394938"/>
        </a:xfrm>
        <a:prstGeom prst="hexagon">
          <a:avLst>
            <a:gd name="adj" fmla="val 29107"/>
            <a:gd name="vf" fmla="val 115470"/>
          </a:avLst>
        </a:prstGeom>
        <a:solidFill>
          <a:schemeClr val="accent1">
            <a:lumMod val="75000"/>
            <a:alpha val="53000"/>
          </a:scheme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3</xdr:col>
      <xdr:colOff>450695</xdr:colOff>
      <xdr:row>20</xdr:row>
      <xdr:rowOff>1830657</xdr:rowOff>
    </xdr:from>
    <xdr:to>
      <xdr:col>4</xdr:col>
      <xdr:colOff>232317</xdr:colOff>
      <xdr:row>20</xdr:row>
      <xdr:rowOff>2225595</xdr:rowOff>
    </xdr:to>
    <xdr:sp macro="" textlink="">
      <xdr:nvSpPr>
        <xdr:cNvPr id="7" name="육각형 6">
          <a:extLst>
            <a:ext uri="{FF2B5EF4-FFF2-40B4-BE49-F238E27FC236}">
              <a16:creationId xmlns:a16="http://schemas.microsoft.com/office/drawing/2014/main" id="{D376F117-398A-43CC-B869-34630AC250FF}"/>
            </a:ext>
          </a:extLst>
        </xdr:cNvPr>
        <xdr:cNvSpPr/>
      </xdr:nvSpPr>
      <xdr:spPr>
        <a:xfrm>
          <a:off x="2508095" y="12793932"/>
          <a:ext cx="467422" cy="394938"/>
        </a:xfrm>
        <a:prstGeom prst="hexagon">
          <a:avLst>
            <a:gd name="adj" fmla="val 29107"/>
            <a:gd name="vf" fmla="val 115470"/>
          </a:avLst>
        </a:prstGeom>
        <a:solidFill>
          <a:schemeClr val="accent1">
            <a:lumMod val="75000"/>
            <a:alpha val="53000"/>
          </a:scheme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3</xdr:col>
      <xdr:colOff>450695</xdr:colOff>
      <xdr:row>41</xdr:row>
      <xdr:rowOff>1440367</xdr:rowOff>
    </xdr:from>
    <xdr:to>
      <xdr:col>4</xdr:col>
      <xdr:colOff>232317</xdr:colOff>
      <xdr:row>41</xdr:row>
      <xdr:rowOff>1835305</xdr:rowOff>
    </xdr:to>
    <xdr:sp macro="" textlink="">
      <xdr:nvSpPr>
        <xdr:cNvPr id="8" name="육각형 7">
          <a:extLst>
            <a:ext uri="{FF2B5EF4-FFF2-40B4-BE49-F238E27FC236}">
              <a16:creationId xmlns:a16="http://schemas.microsoft.com/office/drawing/2014/main" id="{4493FF65-6163-4332-88BE-DF730210D09C}"/>
            </a:ext>
          </a:extLst>
        </xdr:cNvPr>
        <xdr:cNvSpPr/>
      </xdr:nvSpPr>
      <xdr:spPr>
        <a:xfrm>
          <a:off x="2508095" y="26805442"/>
          <a:ext cx="467422" cy="394938"/>
        </a:xfrm>
        <a:prstGeom prst="hexagon">
          <a:avLst>
            <a:gd name="adj" fmla="val 29107"/>
            <a:gd name="vf" fmla="val 115470"/>
          </a:avLst>
        </a:prstGeom>
        <a:solidFill>
          <a:schemeClr val="accent1">
            <a:lumMod val="75000"/>
            <a:alpha val="53000"/>
          </a:scheme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</xdr:col>
      <xdr:colOff>105937</xdr:colOff>
      <xdr:row>41</xdr:row>
      <xdr:rowOff>1248937</xdr:rowOff>
    </xdr:from>
    <xdr:to>
      <xdr:col>4</xdr:col>
      <xdr:colOff>575217</xdr:colOff>
      <xdr:row>41</xdr:row>
      <xdr:rowOff>1643875</xdr:rowOff>
    </xdr:to>
    <xdr:sp macro="" textlink="">
      <xdr:nvSpPr>
        <xdr:cNvPr id="9" name="육각형 8">
          <a:extLst>
            <a:ext uri="{FF2B5EF4-FFF2-40B4-BE49-F238E27FC236}">
              <a16:creationId xmlns:a16="http://schemas.microsoft.com/office/drawing/2014/main" id="{E2AA5C9D-2A93-4F52-8ABC-C0BBC5434B9F}"/>
            </a:ext>
          </a:extLst>
        </xdr:cNvPr>
        <xdr:cNvSpPr/>
      </xdr:nvSpPr>
      <xdr:spPr>
        <a:xfrm>
          <a:off x="2849137" y="26614012"/>
          <a:ext cx="469280" cy="394938"/>
        </a:xfrm>
        <a:prstGeom prst="hexagon">
          <a:avLst>
            <a:gd name="adj" fmla="val 29107"/>
            <a:gd name="vf" fmla="val 115470"/>
          </a:avLst>
        </a:prstGeom>
        <a:solidFill>
          <a:schemeClr val="accent1">
            <a:lumMod val="75000"/>
            <a:alpha val="53000"/>
          </a:scheme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</xdr:col>
      <xdr:colOff>453483</xdr:colOff>
      <xdr:row>41</xdr:row>
      <xdr:rowOff>1443154</xdr:rowOff>
    </xdr:from>
    <xdr:to>
      <xdr:col>5</xdr:col>
      <xdr:colOff>235104</xdr:colOff>
      <xdr:row>41</xdr:row>
      <xdr:rowOff>1838092</xdr:rowOff>
    </xdr:to>
    <xdr:sp macro="" textlink="">
      <xdr:nvSpPr>
        <xdr:cNvPr id="10" name="육각형 9">
          <a:extLst>
            <a:ext uri="{FF2B5EF4-FFF2-40B4-BE49-F238E27FC236}">
              <a16:creationId xmlns:a16="http://schemas.microsoft.com/office/drawing/2014/main" id="{F9F6B492-C22C-42E1-BBA1-D94FA5AC6C69}"/>
            </a:ext>
          </a:extLst>
        </xdr:cNvPr>
        <xdr:cNvSpPr/>
      </xdr:nvSpPr>
      <xdr:spPr>
        <a:xfrm>
          <a:off x="3196683" y="26808229"/>
          <a:ext cx="467421" cy="394938"/>
        </a:xfrm>
        <a:prstGeom prst="hexagon">
          <a:avLst>
            <a:gd name="adj" fmla="val 29107"/>
            <a:gd name="vf" fmla="val 115470"/>
          </a:avLst>
        </a:prstGeom>
        <a:solidFill>
          <a:schemeClr val="accent1">
            <a:lumMod val="75000"/>
            <a:alpha val="53000"/>
          </a:scheme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</xdr:col>
      <xdr:colOff>461846</xdr:colOff>
      <xdr:row>41</xdr:row>
      <xdr:rowOff>1837163</xdr:rowOff>
    </xdr:from>
    <xdr:to>
      <xdr:col>5</xdr:col>
      <xdr:colOff>243467</xdr:colOff>
      <xdr:row>41</xdr:row>
      <xdr:rowOff>2232101</xdr:rowOff>
    </xdr:to>
    <xdr:sp macro="" textlink="">
      <xdr:nvSpPr>
        <xdr:cNvPr id="11" name="육각형 10">
          <a:extLst>
            <a:ext uri="{FF2B5EF4-FFF2-40B4-BE49-F238E27FC236}">
              <a16:creationId xmlns:a16="http://schemas.microsoft.com/office/drawing/2014/main" id="{AE49EA59-0595-4F55-8CBD-D936C6577462}"/>
            </a:ext>
          </a:extLst>
        </xdr:cNvPr>
        <xdr:cNvSpPr/>
      </xdr:nvSpPr>
      <xdr:spPr>
        <a:xfrm>
          <a:off x="3205046" y="27202238"/>
          <a:ext cx="467421" cy="394938"/>
        </a:xfrm>
        <a:prstGeom prst="hexagon">
          <a:avLst>
            <a:gd name="adj" fmla="val 29107"/>
            <a:gd name="vf" fmla="val 115470"/>
          </a:avLst>
        </a:prstGeom>
        <a:solidFill>
          <a:schemeClr val="accent1">
            <a:lumMod val="75000"/>
            <a:alpha val="53000"/>
          </a:scheme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</xdr:col>
      <xdr:colOff>107795</xdr:colOff>
      <xdr:row>41</xdr:row>
      <xdr:rowOff>2026733</xdr:rowOff>
    </xdr:from>
    <xdr:to>
      <xdr:col>4</xdr:col>
      <xdr:colOff>577075</xdr:colOff>
      <xdr:row>41</xdr:row>
      <xdr:rowOff>2421671</xdr:rowOff>
    </xdr:to>
    <xdr:sp macro="" textlink="">
      <xdr:nvSpPr>
        <xdr:cNvPr id="12" name="육각형 11">
          <a:extLst>
            <a:ext uri="{FF2B5EF4-FFF2-40B4-BE49-F238E27FC236}">
              <a16:creationId xmlns:a16="http://schemas.microsoft.com/office/drawing/2014/main" id="{E27CA219-1C55-48F5-92D8-9850885FBDD6}"/>
            </a:ext>
          </a:extLst>
        </xdr:cNvPr>
        <xdr:cNvSpPr/>
      </xdr:nvSpPr>
      <xdr:spPr>
        <a:xfrm>
          <a:off x="2850995" y="27391808"/>
          <a:ext cx="469280" cy="394938"/>
        </a:xfrm>
        <a:prstGeom prst="hexagon">
          <a:avLst>
            <a:gd name="adj" fmla="val 29107"/>
            <a:gd name="vf" fmla="val 115470"/>
          </a:avLst>
        </a:prstGeom>
        <a:solidFill>
          <a:schemeClr val="accent1">
            <a:lumMod val="75000"/>
            <a:alpha val="53000"/>
          </a:scheme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3</xdr:col>
      <xdr:colOff>450695</xdr:colOff>
      <xdr:row>41</xdr:row>
      <xdr:rowOff>1830657</xdr:rowOff>
    </xdr:from>
    <xdr:to>
      <xdr:col>4</xdr:col>
      <xdr:colOff>232317</xdr:colOff>
      <xdr:row>41</xdr:row>
      <xdr:rowOff>2225595</xdr:rowOff>
    </xdr:to>
    <xdr:sp macro="" textlink="">
      <xdr:nvSpPr>
        <xdr:cNvPr id="13" name="육각형 12">
          <a:extLst>
            <a:ext uri="{FF2B5EF4-FFF2-40B4-BE49-F238E27FC236}">
              <a16:creationId xmlns:a16="http://schemas.microsoft.com/office/drawing/2014/main" id="{2DBA0B81-5C91-4A44-8D84-DE93EA2F71B3}"/>
            </a:ext>
          </a:extLst>
        </xdr:cNvPr>
        <xdr:cNvSpPr/>
      </xdr:nvSpPr>
      <xdr:spPr>
        <a:xfrm>
          <a:off x="2508095" y="27195732"/>
          <a:ext cx="467422" cy="394938"/>
        </a:xfrm>
        <a:prstGeom prst="hexagon">
          <a:avLst>
            <a:gd name="adj" fmla="val 29107"/>
            <a:gd name="vf" fmla="val 115470"/>
          </a:avLst>
        </a:prstGeom>
        <a:solidFill>
          <a:schemeClr val="accent1">
            <a:lumMod val="75000"/>
            <a:alpha val="53000"/>
          </a:scheme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3</xdr:col>
      <xdr:colOff>450695</xdr:colOff>
      <xdr:row>62</xdr:row>
      <xdr:rowOff>1440367</xdr:rowOff>
    </xdr:from>
    <xdr:to>
      <xdr:col>4</xdr:col>
      <xdr:colOff>232317</xdr:colOff>
      <xdr:row>62</xdr:row>
      <xdr:rowOff>1835305</xdr:rowOff>
    </xdr:to>
    <xdr:sp macro="" textlink="">
      <xdr:nvSpPr>
        <xdr:cNvPr id="14" name="육각형 13">
          <a:extLst>
            <a:ext uri="{FF2B5EF4-FFF2-40B4-BE49-F238E27FC236}">
              <a16:creationId xmlns:a16="http://schemas.microsoft.com/office/drawing/2014/main" id="{4E776935-B552-420A-BC1B-6FDB93FB4797}"/>
            </a:ext>
          </a:extLst>
        </xdr:cNvPr>
        <xdr:cNvSpPr/>
      </xdr:nvSpPr>
      <xdr:spPr>
        <a:xfrm>
          <a:off x="2508095" y="41207242"/>
          <a:ext cx="467422" cy="394938"/>
        </a:xfrm>
        <a:prstGeom prst="hexagon">
          <a:avLst>
            <a:gd name="adj" fmla="val 29107"/>
            <a:gd name="vf" fmla="val 115470"/>
          </a:avLst>
        </a:prstGeom>
        <a:solidFill>
          <a:schemeClr val="accent1">
            <a:lumMod val="75000"/>
            <a:alpha val="53000"/>
          </a:scheme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</xdr:col>
      <xdr:colOff>105937</xdr:colOff>
      <xdr:row>62</xdr:row>
      <xdr:rowOff>1248937</xdr:rowOff>
    </xdr:from>
    <xdr:to>
      <xdr:col>4</xdr:col>
      <xdr:colOff>575217</xdr:colOff>
      <xdr:row>62</xdr:row>
      <xdr:rowOff>1643875</xdr:rowOff>
    </xdr:to>
    <xdr:sp macro="" textlink="">
      <xdr:nvSpPr>
        <xdr:cNvPr id="15" name="육각형 14">
          <a:extLst>
            <a:ext uri="{FF2B5EF4-FFF2-40B4-BE49-F238E27FC236}">
              <a16:creationId xmlns:a16="http://schemas.microsoft.com/office/drawing/2014/main" id="{0D1D0F7A-DB1F-4D0E-B793-1E197A287A96}"/>
            </a:ext>
          </a:extLst>
        </xdr:cNvPr>
        <xdr:cNvSpPr/>
      </xdr:nvSpPr>
      <xdr:spPr>
        <a:xfrm>
          <a:off x="2849137" y="41015812"/>
          <a:ext cx="469280" cy="394938"/>
        </a:xfrm>
        <a:prstGeom prst="hexagon">
          <a:avLst>
            <a:gd name="adj" fmla="val 29107"/>
            <a:gd name="vf" fmla="val 115470"/>
          </a:avLst>
        </a:prstGeom>
        <a:solidFill>
          <a:schemeClr val="accent1">
            <a:lumMod val="75000"/>
            <a:alpha val="53000"/>
          </a:scheme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</xdr:col>
      <xdr:colOff>453483</xdr:colOff>
      <xdr:row>62</xdr:row>
      <xdr:rowOff>1443154</xdr:rowOff>
    </xdr:from>
    <xdr:to>
      <xdr:col>5</xdr:col>
      <xdr:colOff>235104</xdr:colOff>
      <xdr:row>62</xdr:row>
      <xdr:rowOff>1838092</xdr:rowOff>
    </xdr:to>
    <xdr:sp macro="" textlink="">
      <xdr:nvSpPr>
        <xdr:cNvPr id="16" name="육각형 15">
          <a:extLst>
            <a:ext uri="{FF2B5EF4-FFF2-40B4-BE49-F238E27FC236}">
              <a16:creationId xmlns:a16="http://schemas.microsoft.com/office/drawing/2014/main" id="{8D171FA2-170B-4A82-B938-81978B1761B3}"/>
            </a:ext>
          </a:extLst>
        </xdr:cNvPr>
        <xdr:cNvSpPr/>
      </xdr:nvSpPr>
      <xdr:spPr>
        <a:xfrm>
          <a:off x="3196683" y="41210029"/>
          <a:ext cx="467421" cy="394938"/>
        </a:xfrm>
        <a:prstGeom prst="hexagon">
          <a:avLst>
            <a:gd name="adj" fmla="val 29107"/>
            <a:gd name="vf" fmla="val 115470"/>
          </a:avLst>
        </a:prstGeom>
        <a:solidFill>
          <a:schemeClr val="accent1">
            <a:lumMod val="75000"/>
            <a:alpha val="53000"/>
          </a:scheme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</xdr:col>
      <xdr:colOff>461846</xdr:colOff>
      <xdr:row>62</xdr:row>
      <xdr:rowOff>1837163</xdr:rowOff>
    </xdr:from>
    <xdr:to>
      <xdr:col>5</xdr:col>
      <xdr:colOff>243467</xdr:colOff>
      <xdr:row>62</xdr:row>
      <xdr:rowOff>2232101</xdr:rowOff>
    </xdr:to>
    <xdr:sp macro="" textlink="">
      <xdr:nvSpPr>
        <xdr:cNvPr id="17" name="육각형 16">
          <a:extLst>
            <a:ext uri="{FF2B5EF4-FFF2-40B4-BE49-F238E27FC236}">
              <a16:creationId xmlns:a16="http://schemas.microsoft.com/office/drawing/2014/main" id="{58044331-E135-4D96-8572-F27465FAC5A5}"/>
            </a:ext>
          </a:extLst>
        </xdr:cNvPr>
        <xdr:cNvSpPr/>
      </xdr:nvSpPr>
      <xdr:spPr>
        <a:xfrm>
          <a:off x="3205046" y="41604038"/>
          <a:ext cx="467421" cy="394938"/>
        </a:xfrm>
        <a:prstGeom prst="hexagon">
          <a:avLst>
            <a:gd name="adj" fmla="val 29107"/>
            <a:gd name="vf" fmla="val 115470"/>
          </a:avLst>
        </a:prstGeom>
        <a:solidFill>
          <a:schemeClr val="accent1">
            <a:lumMod val="75000"/>
            <a:alpha val="53000"/>
          </a:scheme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</xdr:col>
      <xdr:colOff>107795</xdr:colOff>
      <xdr:row>62</xdr:row>
      <xdr:rowOff>2026733</xdr:rowOff>
    </xdr:from>
    <xdr:to>
      <xdr:col>4</xdr:col>
      <xdr:colOff>577075</xdr:colOff>
      <xdr:row>62</xdr:row>
      <xdr:rowOff>2421671</xdr:rowOff>
    </xdr:to>
    <xdr:sp macro="" textlink="">
      <xdr:nvSpPr>
        <xdr:cNvPr id="18" name="육각형 17">
          <a:extLst>
            <a:ext uri="{FF2B5EF4-FFF2-40B4-BE49-F238E27FC236}">
              <a16:creationId xmlns:a16="http://schemas.microsoft.com/office/drawing/2014/main" id="{72B99815-81B6-4733-B6CF-48668FE3B1C9}"/>
            </a:ext>
          </a:extLst>
        </xdr:cNvPr>
        <xdr:cNvSpPr/>
      </xdr:nvSpPr>
      <xdr:spPr>
        <a:xfrm>
          <a:off x="2850995" y="41793608"/>
          <a:ext cx="469280" cy="394938"/>
        </a:xfrm>
        <a:prstGeom prst="hexagon">
          <a:avLst>
            <a:gd name="adj" fmla="val 29107"/>
            <a:gd name="vf" fmla="val 115470"/>
          </a:avLst>
        </a:prstGeom>
        <a:solidFill>
          <a:schemeClr val="accent1">
            <a:lumMod val="75000"/>
            <a:alpha val="53000"/>
          </a:scheme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3</xdr:col>
      <xdr:colOff>450695</xdr:colOff>
      <xdr:row>62</xdr:row>
      <xdr:rowOff>1830657</xdr:rowOff>
    </xdr:from>
    <xdr:to>
      <xdr:col>4</xdr:col>
      <xdr:colOff>232317</xdr:colOff>
      <xdr:row>62</xdr:row>
      <xdr:rowOff>2225595</xdr:rowOff>
    </xdr:to>
    <xdr:sp macro="" textlink="">
      <xdr:nvSpPr>
        <xdr:cNvPr id="19" name="육각형 18">
          <a:extLst>
            <a:ext uri="{FF2B5EF4-FFF2-40B4-BE49-F238E27FC236}">
              <a16:creationId xmlns:a16="http://schemas.microsoft.com/office/drawing/2014/main" id="{30CBDD5B-9BEB-40DF-942A-814A6BDD16F7}"/>
            </a:ext>
          </a:extLst>
        </xdr:cNvPr>
        <xdr:cNvSpPr/>
      </xdr:nvSpPr>
      <xdr:spPr>
        <a:xfrm>
          <a:off x="2508095" y="41597532"/>
          <a:ext cx="467422" cy="394938"/>
        </a:xfrm>
        <a:prstGeom prst="hexagon">
          <a:avLst>
            <a:gd name="adj" fmla="val 29107"/>
            <a:gd name="vf" fmla="val 115470"/>
          </a:avLst>
        </a:prstGeom>
        <a:solidFill>
          <a:schemeClr val="accent1">
            <a:lumMod val="75000"/>
            <a:alpha val="53000"/>
          </a:scheme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18</xdr:col>
      <xdr:colOff>112939</xdr:colOff>
      <xdr:row>20</xdr:row>
      <xdr:rowOff>1251857</xdr:rowOff>
    </xdr:from>
    <xdr:to>
      <xdr:col>18</xdr:col>
      <xdr:colOff>582219</xdr:colOff>
      <xdr:row>20</xdr:row>
      <xdr:rowOff>1646795</xdr:rowOff>
    </xdr:to>
    <xdr:sp macro="" textlink="">
      <xdr:nvSpPr>
        <xdr:cNvPr id="24" name="육각형 23">
          <a:extLst>
            <a:ext uri="{FF2B5EF4-FFF2-40B4-BE49-F238E27FC236}">
              <a16:creationId xmlns:a16="http://schemas.microsoft.com/office/drawing/2014/main" id="{A24AC40D-4EF9-41CA-9DB5-0C90B5911515}"/>
            </a:ext>
          </a:extLst>
        </xdr:cNvPr>
        <xdr:cNvSpPr/>
      </xdr:nvSpPr>
      <xdr:spPr>
        <a:xfrm>
          <a:off x="12359368" y="12151178"/>
          <a:ext cx="469280" cy="394938"/>
        </a:xfrm>
        <a:prstGeom prst="hexagon">
          <a:avLst>
            <a:gd name="adj" fmla="val 29107"/>
            <a:gd name="vf" fmla="val 115470"/>
          </a:avLst>
        </a:prstGeom>
        <a:solidFill>
          <a:srgbClr val="FF0000">
            <a:alpha val="53000"/>
          </a:srgb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24</xdr:col>
      <xdr:colOff>449035</xdr:colOff>
      <xdr:row>20</xdr:row>
      <xdr:rowOff>1061358</xdr:rowOff>
    </xdr:from>
    <xdr:to>
      <xdr:col>25</xdr:col>
      <xdr:colOff>237957</xdr:colOff>
      <xdr:row>20</xdr:row>
      <xdr:rowOff>1456296</xdr:rowOff>
    </xdr:to>
    <xdr:sp macro="" textlink="">
      <xdr:nvSpPr>
        <xdr:cNvPr id="25" name="육각형 24">
          <a:extLst>
            <a:ext uri="{FF2B5EF4-FFF2-40B4-BE49-F238E27FC236}">
              <a16:creationId xmlns:a16="http://schemas.microsoft.com/office/drawing/2014/main" id="{31DC6576-15CC-4462-899A-49374D408DE4}"/>
            </a:ext>
          </a:extLst>
        </xdr:cNvPr>
        <xdr:cNvSpPr/>
      </xdr:nvSpPr>
      <xdr:spPr>
        <a:xfrm>
          <a:off x="16777606" y="11960679"/>
          <a:ext cx="469280" cy="394938"/>
        </a:xfrm>
        <a:prstGeom prst="hexagon">
          <a:avLst>
            <a:gd name="adj" fmla="val 29107"/>
            <a:gd name="vf" fmla="val 115470"/>
          </a:avLst>
        </a:prstGeom>
        <a:solidFill>
          <a:srgbClr val="0000FF">
            <a:alpha val="53000"/>
          </a:srgb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25</xdr:col>
      <xdr:colOff>111577</xdr:colOff>
      <xdr:row>20</xdr:row>
      <xdr:rowOff>873580</xdr:rowOff>
    </xdr:from>
    <xdr:to>
      <xdr:col>25</xdr:col>
      <xdr:colOff>580857</xdr:colOff>
      <xdr:row>20</xdr:row>
      <xdr:rowOff>1268518</xdr:rowOff>
    </xdr:to>
    <xdr:sp macro="" textlink="">
      <xdr:nvSpPr>
        <xdr:cNvPr id="26" name="육각형 25">
          <a:extLst>
            <a:ext uri="{FF2B5EF4-FFF2-40B4-BE49-F238E27FC236}">
              <a16:creationId xmlns:a16="http://schemas.microsoft.com/office/drawing/2014/main" id="{78099789-5B9F-44A1-B5DA-7004FE93693F}"/>
            </a:ext>
          </a:extLst>
        </xdr:cNvPr>
        <xdr:cNvSpPr/>
      </xdr:nvSpPr>
      <xdr:spPr>
        <a:xfrm>
          <a:off x="17120506" y="11772901"/>
          <a:ext cx="469280" cy="394938"/>
        </a:xfrm>
        <a:prstGeom prst="hexagon">
          <a:avLst>
            <a:gd name="adj" fmla="val 29107"/>
            <a:gd name="vf" fmla="val 115470"/>
          </a:avLst>
        </a:prstGeom>
        <a:solidFill>
          <a:srgbClr val="0000FF">
            <a:alpha val="53000"/>
          </a:srgb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25</xdr:col>
      <xdr:colOff>454477</xdr:colOff>
      <xdr:row>20</xdr:row>
      <xdr:rowOff>1066801</xdr:rowOff>
    </xdr:from>
    <xdr:to>
      <xdr:col>26</xdr:col>
      <xdr:colOff>243400</xdr:colOff>
      <xdr:row>20</xdr:row>
      <xdr:rowOff>1461739</xdr:rowOff>
    </xdr:to>
    <xdr:sp macro="" textlink="">
      <xdr:nvSpPr>
        <xdr:cNvPr id="27" name="육각형 26">
          <a:extLst>
            <a:ext uri="{FF2B5EF4-FFF2-40B4-BE49-F238E27FC236}">
              <a16:creationId xmlns:a16="http://schemas.microsoft.com/office/drawing/2014/main" id="{33E51512-551D-49C3-A422-02B368874C02}"/>
            </a:ext>
          </a:extLst>
        </xdr:cNvPr>
        <xdr:cNvSpPr/>
      </xdr:nvSpPr>
      <xdr:spPr>
        <a:xfrm>
          <a:off x="17463406" y="11966122"/>
          <a:ext cx="469280" cy="394938"/>
        </a:xfrm>
        <a:prstGeom prst="hexagon">
          <a:avLst>
            <a:gd name="adj" fmla="val 29107"/>
            <a:gd name="vf" fmla="val 115470"/>
          </a:avLst>
        </a:prstGeom>
        <a:solidFill>
          <a:srgbClr val="0000FF">
            <a:alpha val="53000"/>
          </a:srgb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24</xdr:col>
      <xdr:colOff>666750</xdr:colOff>
      <xdr:row>20</xdr:row>
      <xdr:rowOff>857250</xdr:rowOff>
    </xdr:from>
    <xdr:to>
      <xdr:col>24</xdr:col>
      <xdr:colOff>666750</xdr:colOff>
      <xdr:row>20</xdr:row>
      <xdr:rowOff>1159809</xdr:rowOff>
    </xdr:to>
    <xdr:cxnSp macro="">
      <xdr:nvCxnSpPr>
        <xdr:cNvPr id="28" name="직선 화살표 연결선 27">
          <a:extLst>
            <a:ext uri="{FF2B5EF4-FFF2-40B4-BE49-F238E27FC236}">
              <a16:creationId xmlns:a16="http://schemas.microsoft.com/office/drawing/2014/main" id="{8DC61D53-1FBD-43C5-83AA-D909BE63D4BF}"/>
            </a:ext>
          </a:extLst>
        </xdr:cNvPr>
        <xdr:cNvCxnSpPr/>
      </xdr:nvCxnSpPr>
      <xdr:spPr>
        <a:xfrm flipV="1">
          <a:off x="16995321" y="11756571"/>
          <a:ext cx="0" cy="302559"/>
        </a:xfrm>
        <a:prstGeom prst="straightConnector1">
          <a:avLst/>
        </a:prstGeom>
        <a:ln w="41275">
          <a:solidFill>
            <a:srgbClr val="FF0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25</xdr:col>
      <xdr:colOff>356506</xdr:colOff>
      <xdr:row>20</xdr:row>
      <xdr:rowOff>655865</xdr:rowOff>
    </xdr:from>
    <xdr:to>
      <xdr:col>25</xdr:col>
      <xdr:colOff>356506</xdr:colOff>
      <xdr:row>20</xdr:row>
      <xdr:rowOff>958424</xdr:rowOff>
    </xdr:to>
    <xdr:cxnSp macro="">
      <xdr:nvCxnSpPr>
        <xdr:cNvPr id="29" name="직선 화살표 연결선 28">
          <a:extLst>
            <a:ext uri="{FF2B5EF4-FFF2-40B4-BE49-F238E27FC236}">
              <a16:creationId xmlns:a16="http://schemas.microsoft.com/office/drawing/2014/main" id="{5A85DAFC-576D-4A64-A05C-A48C3159D199}"/>
            </a:ext>
          </a:extLst>
        </xdr:cNvPr>
        <xdr:cNvCxnSpPr/>
      </xdr:nvCxnSpPr>
      <xdr:spPr>
        <a:xfrm flipV="1">
          <a:off x="17365435" y="11555186"/>
          <a:ext cx="0" cy="302559"/>
        </a:xfrm>
        <a:prstGeom prst="straightConnector1">
          <a:avLst/>
        </a:prstGeom>
        <a:ln w="41275">
          <a:solidFill>
            <a:srgbClr val="FF0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19049</xdr:colOff>
      <xdr:row>20</xdr:row>
      <xdr:rowOff>889908</xdr:rowOff>
    </xdr:from>
    <xdr:to>
      <xdr:col>26</xdr:col>
      <xdr:colOff>19049</xdr:colOff>
      <xdr:row>20</xdr:row>
      <xdr:rowOff>1192467</xdr:rowOff>
    </xdr:to>
    <xdr:cxnSp macro="">
      <xdr:nvCxnSpPr>
        <xdr:cNvPr id="30" name="직선 화살표 연결선 29">
          <a:extLst>
            <a:ext uri="{FF2B5EF4-FFF2-40B4-BE49-F238E27FC236}">
              <a16:creationId xmlns:a16="http://schemas.microsoft.com/office/drawing/2014/main" id="{50897B8E-F773-40DE-98A2-BF9F14B3910D}"/>
            </a:ext>
          </a:extLst>
        </xdr:cNvPr>
        <xdr:cNvCxnSpPr/>
      </xdr:nvCxnSpPr>
      <xdr:spPr>
        <a:xfrm flipV="1">
          <a:off x="17708335" y="11789229"/>
          <a:ext cx="0" cy="302559"/>
        </a:xfrm>
        <a:prstGeom prst="straightConnector1">
          <a:avLst/>
        </a:prstGeom>
        <a:ln w="41275">
          <a:solidFill>
            <a:srgbClr val="FF0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445032</xdr:colOff>
      <xdr:row>41</xdr:row>
      <xdr:rowOff>1061357</xdr:rowOff>
    </xdr:from>
    <xdr:to>
      <xdr:col>11</xdr:col>
      <xdr:colOff>230753</xdr:colOff>
      <xdr:row>41</xdr:row>
      <xdr:rowOff>1456295</xdr:rowOff>
    </xdr:to>
    <xdr:sp macro="" textlink="">
      <xdr:nvSpPr>
        <xdr:cNvPr id="20" name="육각형 19">
          <a:extLst>
            <a:ext uri="{FF2B5EF4-FFF2-40B4-BE49-F238E27FC236}">
              <a16:creationId xmlns:a16="http://schemas.microsoft.com/office/drawing/2014/main" id="{4CB5FFC9-D252-470F-B85E-84BBD2453800}"/>
            </a:ext>
          </a:extLst>
        </xdr:cNvPr>
        <xdr:cNvSpPr/>
      </xdr:nvSpPr>
      <xdr:spPr>
        <a:xfrm>
          <a:off x="7280620" y="26521122"/>
          <a:ext cx="469280" cy="394938"/>
        </a:xfrm>
        <a:prstGeom prst="hexagon">
          <a:avLst>
            <a:gd name="adj" fmla="val 29107"/>
            <a:gd name="vf" fmla="val 115470"/>
          </a:avLst>
        </a:prstGeom>
        <a:solidFill>
          <a:srgbClr val="A02B93">
            <a:alpha val="53000"/>
          </a:srgb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10</xdr:col>
      <xdr:colOff>451757</xdr:colOff>
      <xdr:row>41</xdr:row>
      <xdr:rowOff>683079</xdr:rowOff>
    </xdr:from>
    <xdr:to>
      <xdr:col>11</xdr:col>
      <xdr:colOff>240679</xdr:colOff>
      <xdr:row>41</xdr:row>
      <xdr:rowOff>1078017</xdr:rowOff>
    </xdr:to>
    <xdr:sp macro="" textlink="">
      <xdr:nvSpPr>
        <xdr:cNvPr id="21" name="육각형 20">
          <a:extLst>
            <a:ext uri="{FF2B5EF4-FFF2-40B4-BE49-F238E27FC236}">
              <a16:creationId xmlns:a16="http://schemas.microsoft.com/office/drawing/2014/main" id="{5C244F97-590F-46E8-899E-CDB62E7F5E46}"/>
            </a:ext>
          </a:extLst>
        </xdr:cNvPr>
        <xdr:cNvSpPr/>
      </xdr:nvSpPr>
      <xdr:spPr>
        <a:xfrm>
          <a:off x="7255328" y="25924329"/>
          <a:ext cx="469280" cy="394938"/>
        </a:xfrm>
        <a:prstGeom prst="hexagon">
          <a:avLst>
            <a:gd name="adj" fmla="val 29107"/>
            <a:gd name="vf" fmla="val 115470"/>
          </a:avLst>
        </a:prstGeom>
        <a:solidFill>
          <a:srgbClr val="A02B93">
            <a:alpha val="53000"/>
          </a:srgb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11</xdr:col>
      <xdr:colOff>114299</xdr:colOff>
      <xdr:row>41</xdr:row>
      <xdr:rowOff>876301</xdr:rowOff>
    </xdr:from>
    <xdr:to>
      <xdr:col>11</xdr:col>
      <xdr:colOff>583579</xdr:colOff>
      <xdr:row>41</xdr:row>
      <xdr:rowOff>1271239</xdr:rowOff>
    </xdr:to>
    <xdr:sp macro="" textlink="">
      <xdr:nvSpPr>
        <xdr:cNvPr id="22" name="육각형 21">
          <a:extLst>
            <a:ext uri="{FF2B5EF4-FFF2-40B4-BE49-F238E27FC236}">
              <a16:creationId xmlns:a16="http://schemas.microsoft.com/office/drawing/2014/main" id="{CDA1BAF6-4FF0-4F84-98FA-89970089C522}"/>
            </a:ext>
          </a:extLst>
        </xdr:cNvPr>
        <xdr:cNvSpPr/>
      </xdr:nvSpPr>
      <xdr:spPr>
        <a:xfrm>
          <a:off x="7633446" y="26336066"/>
          <a:ext cx="469280" cy="394938"/>
        </a:xfrm>
        <a:prstGeom prst="hexagon">
          <a:avLst>
            <a:gd name="adj" fmla="val 29107"/>
            <a:gd name="vf" fmla="val 115470"/>
          </a:avLst>
        </a:prstGeom>
        <a:solidFill>
          <a:srgbClr val="A02B93">
            <a:alpha val="53000"/>
          </a:srgb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11</xdr:col>
      <xdr:colOff>443592</xdr:colOff>
      <xdr:row>41</xdr:row>
      <xdr:rowOff>674915</xdr:rowOff>
    </xdr:from>
    <xdr:to>
      <xdr:col>12</xdr:col>
      <xdr:colOff>232515</xdr:colOff>
      <xdr:row>41</xdr:row>
      <xdr:rowOff>1069853</xdr:rowOff>
    </xdr:to>
    <xdr:sp macro="" textlink="">
      <xdr:nvSpPr>
        <xdr:cNvPr id="23" name="육각형 22">
          <a:extLst>
            <a:ext uri="{FF2B5EF4-FFF2-40B4-BE49-F238E27FC236}">
              <a16:creationId xmlns:a16="http://schemas.microsoft.com/office/drawing/2014/main" id="{1E43B6F8-B3E0-46BB-A356-B881731B1789}"/>
            </a:ext>
          </a:extLst>
        </xdr:cNvPr>
        <xdr:cNvSpPr/>
      </xdr:nvSpPr>
      <xdr:spPr>
        <a:xfrm>
          <a:off x="7927521" y="25916165"/>
          <a:ext cx="469280" cy="394938"/>
        </a:xfrm>
        <a:prstGeom prst="hexagon">
          <a:avLst>
            <a:gd name="adj" fmla="val 29107"/>
            <a:gd name="vf" fmla="val 115470"/>
          </a:avLst>
        </a:prstGeom>
        <a:solidFill>
          <a:srgbClr val="A02B93">
            <a:alpha val="53000"/>
          </a:srgb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18</xdr:col>
      <xdr:colOff>109525</xdr:colOff>
      <xdr:row>41</xdr:row>
      <xdr:rowOff>861705</xdr:rowOff>
    </xdr:from>
    <xdr:to>
      <xdr:col>18</xdr:col>
      <xdr:colOff>578805</xdr:colOff>
      <xdr:row>41</xdr:row>
      <xdr:rowOff>1256643</xdr:rowOff>
    </xdr:to>
    <xdr:sp macro="" textlink="">
      <xdr:nvSpPr>
        <xdr:cNvPr id="31" name="육각형 30">
          <a:extLst>
            <a:ext uri="{FF2B5EF4-FFF2-40B4-BE49-F238E27FC236}">
              <a16:creationId xmlns:a16="http://schemas.microsoft.com/office/drawing/2014/main" id="{AD4CE421-4DFD-45B2-96F9-F7661A6DB5EC}"/>
            </a:ext>
          </a:extLst>
        </xdr:cNvPr>
        <xdr:cNvSpPr/>
      </xdr:nvSpPr>
      <xdr:spPr>
        <a:xfrm>
          <a:off x="12413584" y="26321470"/>
          <a:ext cx="469280" cy="394938"/>
        </a:xfrm>
        <a:prstGeom prst="hexagon">
          <a:avLst>
            <a:gd name="adj" fmla="val 29107"/>
            <a:gd name="vf" fmla="val 115470"/>
          </a:avLst>
        </a:prstGeom>
        <a:solidFill>
          <a:srgbClr val="A02B93">
            <a:alpha val="53000"/>
          </a:srgb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17</xdr:col>
      <xdr:colOff>457519</xdr:colOff>
      <xdr:row>41</xdr:row>
      <xdr:rowOff>1061038</xdr:rowOff>
    </xdr:from>
    <xdr:to>
      <xdr:col>18</xdr:col>
      <xdr:colOff>246441</xdr:colOff>
      <xdr:row>41</xdr:row>
      <xdr:rowOff>1455976</xdr:rowOff>
    </xdr:to>
    <xdr:sp macro="" textlink="">
      <xdr:nvSpPr>
        <xdr:cNvPr id="32" name="육각형 31">
          <a:extLst>
            <a:ext uri="{FF2B5EF4-FFF2-40B4-BE49-F238E27FC236}">
              <a16:creationId xmlns:a16="http://schemas.microsoft.com/office/drawing/2014/main" id="{584C0C4D-82D4-4346-A173-1F5546E0C448}"/>
            </a:ext>
          </a:extLst>
        </xdr:cNvPr>
        <xdr:cNvSpPr/>
      </xdr:nvSpPr>
      <xdr:spPr>
        <a:xfrm>
          <a:off x="12078019" y="26520803"/>
          <a:ext cx="472481" cy="394938"/>
        </a:xfrm>
        <a:prstGeom prst="hexagon">
          <a:avLst>
            <a:gd name="adj" fmla="val 29107"/>
            <a:gd name="vf" fmla="val 115470"/>
          </a:avLst>
        </a:prstGeom>
        <a:solidFill>
          <a:srgbClr val="A02B93">
            <a:alpha val="53000"/>
          </a:srgb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18</xdr:col>
      <xdr:colOff>455145</xdr:colOff>
      <xdr:row>41</xdr:row>
      <xdr:rowOff>1063759</xdr:rowOff>
    </xdr:from>
    <xdr:to>
      <xdr:col>19</xdr:col>
      <xdr:colOff>244068</xdr:colOff>
      <xdr:row>41</xdr:row>
      <xdr:rowOff>1458697</xdr:rowOff>
    </xdr:to>
    <xdr:sp macro="" textlink="">
      <xdr:nvSpPr>
        <xdr:cNvPr id="33" name="육각형 32">
          <a:extLst>
            <a:ext uri="{FF2B5EF4-FFF2-40B4-BE49-F238E27FC236}">
              <a16:creationId xmlns:a16="http://schemas.microsoft.com/office/drawing/2014/main" id="{5792EE27-4CFD-463E-B187-C6A5BDF7F955}"/>
            </a:ext>
          </a:extLst>
        </xdr:cNvPr>
        <xdr:cNvSpPr/>
      </xdr:nvSpPr>
      <xdr:spPr>
        <a:xfrm>
          <a:off x="12759204" y="26523524"/>
          <a:ext cx="472482" cy="394938"/>
        </a:xfrm>
        <a:prstGeom prst="hexagon">
          <a:avLst>
            <a:gd name="adj" fmla="val 29107"/>
            <a:gd name="vf" fmla="val 115470"/>
          </a:avLst>
        </a:prstGeom>
        <a:solidFill>
          <a:srgbClr val="A02B93">
            <a:alpha val="53000"/>
          </a:srgb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32</xdr:col>
      <xdr:colOff>126175</xdr:colOff>
      <xdr:row>41</xdr:row>
      <xdr:rowOff>1265465</xdr:rowOff>
    </xdr:from>
    <xdr:to>
      <xdr:col>32</xdr:col>
      <xdr:colOff>595455</xdr:colOff>
      <xdr:row>41</xdr:row>
      <xdr:rowOff>1660403</xdr:rowOff>
    </xdr:to>
    <xdr:sp macro="" textlink="">
      <xdr:nvSpPr>
        <xdr:cNvPr id="34" name="육각형 33">
          <a:extLst>
            <a:ext uri="{FF2B5EF4-FFF2-40B4-BE49-F238E27FC236}">
              <a16:creationId xmlns:a16="http://schemas.microsoft.com/office/drawing/2014/main" id="{D88522A2-72A1-49DF-8908-7DD9C3CEFF3A}"/>
            </a:ext>
          </a:extLst>
        </xdr:cNvPr>
        <xdr:cNvSpPr/>
      </xdr:nvSpPr>
      <xdr:spPr>
        <a:xfrm>
          <a:off x="22293448" y="26619283"/>
          <a:ext cx="469280" cy="394938"/>
        </a:xfrm>
        <a:prstGeom prst="hexagon">
          <a:avLst>
            <a:gd name="adj" fmla="val 29107"/>
            <a:gd name="vf" fmla="val 115470"/>
          </a:avLst>
        </a:prstGeom>
        <a:solidFill>
          <a:srgbClr val="0000FF">
            <a:alpha val="53000"/>
          </a:srgb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31</xdr:col>
      <xdr:colOff>451758</xdr:colOff>
      <xdr:row>41</xdr:row>
      <xdr:rowOff>1445079</xdr:rowOff>
    </xdr:from>
    <xdr:to>
      <xdr:col>32</xdr:col>
      <xdr:colOff>240680</xdr:colOff>
      <xdr:row>41</xdr:row>
      <xdr:rowOff>1840017</xdr:rowOff>
    </xdr:to>
    <xdr:sp macro="" textlink="">
      <xdr:nvSpPr>
        <xdr:cNvPr id="35" name="육각형 34">
          <a:extLst>
            <a:ext uri="{FF2B5EF4-FFF2-40B4-BE49-F238E27FC236}">
              <a16:creationId xmlns:a16="http://schemas.microsoft.com/office/drawing/2014/main" id="{F1C2AD76-1059-4B87-8671-E3B223870EA1}"/>
            </a:ext>
          </a:extLst>
        </xdr:cNvPr>
        <xdr:cNvSpPr/>
      </xdr:nvSpPr>
      <xdr:spPr>
        <a:xfrm>
          <a:off x="21542829" y="26686329"/>
          <a:ext cx="469280" cy="394938"/>
        </a:xfrm>
        <a:prstGeom prst="hexagon">
          <a:avLst>
            <a:gd name="adj" fmla="val 29107"/>
            <a:gd name="vf" fmla="val 115470"/>
          </a:avLst>
        </a:prstGeom>
        <a:solidFill>
          <a:srgbClr val="0000FF">
            <a:alpha val="53000"/>
          </a:srgb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31</xdr:col>
      <xdr:colOff>440872</xdr:colOff>
      <xdr:row>41</xdr:row>
      <xdr:rowOff>1842408</xdr:rowOff>
    </xdr:from>
    <xdr:to>
      <xdr:col>32</xdr:col>
      <xdr:colOff>229794</xdr:colOff>
      <xdr:row>41</xdr:row>
      <xdr:rowOff>2237346</xdr:rowOff>
    </xdr:to>
    <xdr:sp macro="" textlink="">
      <xdr:nvSpPr>
        <xdr:cNvPr id="36" name="육각형 35">
          <a:extLst>
            <a:ext uri="{FF2B5EF4-FFF2-40B4-BE49-F238E27FC236}">
              <a16:creationId xmlns:a16="http://schemas.microsoft.com/office/drawing/2014/main" id="{39A8E525-E579-45B0-8514-5119B1D7C57D}"/>
            </a:ext>
          </a:extLst>
        </xdr:cNvPr>
        <xdr:cNvSpPr/>
      </xdr:nvSpPr>
      <xdr:spPr>
        <a:xfrm>
          <a:off x="21531943" y="27083658"/>
          <a:ext cx="469280" cy="394938"/>
        </a:xfrm>
        <a:prstGeom prst="hexagon">
          <a:avLst>
            <a:gd name="adj" fmla="val 29107"/>
            <a:gd name="vf" fmla="val 115470"/>
          </a:avLst>
        </a:prstGeom>
        <a:solidFill>
          <a:srgbClr val="0000FF">
            <a:alpha val="53000"/>
          </a:srgb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32</xdr:col>
      <xdr:colOff>117021</xdr:colOff>
      <xdr:row>41</xdr:row>
      <xdr:rowOff>2008415</xdr:rowOff>
    </xdr:from>
    <xdr:to>
      <xdr:col>32</xdr:col>
      <xdr:colOff>586301</xdr:colOff>
      <xdr:row>41</xdr:row>
      <xdr:rowOff>2403353</xdr:rowOff>
    </xdr:to>
    <xdr:sp macro="" textlink="">
      <xdr:nvSpPr>
        <xdr:cNvPr id="37" name="육각형 36">
          <a:extLst>
            <a:ext uri="{FF2B5EF4-FFF2-40B4-BE49-F238E27FC236}">
              <a16:creationId xmlns:a16="http://schemas.microsoft.com/office/drawing/2014/main" id="{A8F94675-10B2-46F5-8571-221DECCD700B}"/>
            </a:ext>
          </a:extLst>
        </xdr:cNvPr>
        <xdr:cNvSpPr/>
      </xdr:nvSpPr>
      <xdr:spPr>
        <a:xfrm>
          <a:off x="21888450" y="27249665"/>
          <a:ext cx="469280" cy="394938"/>
        </a:xfrm>
        <a:prstGeom prst="hexagon">
          <a:avLst>
            <a:gd name="adj" fmla="val 29107"/>
            <a:gd name="vf" fmla="val 115470"/>
          </a:avLst>
        </a:prstGeom>
        <a:solidFill>
          <a:srgbClr val="0000FF">
            <a:alpha val="53000"/>
          </a:srgb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32</xdr:col>
      <xdr:colOff>446313</xdr:colOff>
      <xdr:row>41</xdr:row>
      <xdr:rowOff>1834244</xdr:rowOff>
    </xdr:from>
    <xdr:to>
      <xdr:col>33</xdr:col>
      <xdr:colOff>235236</xdr:colOff>
      <xdr:row>41</xdr:row>
      <xdr:rowOff>2229182</xdr:rowOff>
    </xdr:to>
    <xdr:sp macro="" textlink="">
      <xdr:nvSpPr>
        <xdr:cNvPr id="38" name="육각형 37">
          <a:extLst>
            <a:ext uri="{FF2B5EF4-FFF2-40B4-BE49-F238E27FC236}">
              <a16:creationId xmlns:a16="http://schemas.microsoft.com/office/drawing/2014/main" id="{A2748CCD-CADC-4F6D-8636-DB1663C2B350}"/>
            </a:ext>
          </a:extLst>
        </xdr:cNvPr>
        <xdr:cNvSpPr/>
      </xdr:nvSpPr>
      <xdr:spPr>
        <a:xfrm>
          <a:off x="22217742" y="27075494"/>
          <a:ext cx="469280" cy="394938"/>
        </a:xfrm>
        <a:prstGeom prst="hexagon">
          <a:avLst>
            <a:gd name="adj" fmla="val 29107"/>
            <a:gd name="vf" fmla="val 115470"/>
          </a:avLst>
        </a:prstGeom>
        <a:solidFill>
          <a:srgbClr val="0000FF">
            <a:alpha val="53000"/>
          </a:srgb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32</xdr:col>
      <xdr:colOff>462643</xdr:colOff>
      <xdr:row>41</xdr:row>
      <xdr:rowOff>1442358</xdr:rowOff>
    </xdr:from>
    <xdr:to>
      <xdr:col>33</xdr:col>
      <xdr:colOff>251566</xdr:colOff>
      <xdr:row>41</xdr:row>
      <xdr:rowOff>1837296</xdr:rowOff>
    </xdr:to>
    <xdr:sp macro="" textlink="">
      <xdr:nvSpPr>
        <xdr:cNvPr id="39" name="육각형 38">
          <a:extLst>
            <a:ext uri="{FF2B5EF4-FFF2-40B4-BE49-F238E27FC236}">
              <a16:creationId xmlns:a16="http://schemas.microsoft.com/office/drawing/2014/main" id="{768EB85D-4B35-4618-8925-D5843A2C2B5F}"/>
            </a:ext>
          </a:extLst>
        </xdr:cNvPr>
        <xdr:cNvSpPr/>
      </xdr:nvSpPr>
      <xdr:spPr>
        <a:xfrm>
          <a:off x="22234072" y="26683608"/>
          <a:ext cx="469280" cy="394938"/>
        </a:xfrm>
        <a:prstGeom prst="hexagon">
          <a:avLst>
            <a:gd name="adj" fmla="val 29107"/>
            <a:gd name="vf" fmla="val 115470"/>
          </a:avLst>
        </a:prstGeom>
        <a:solidFill>
          <a:srgbClr val="0000FF">
            <a:alpha val="53000"/>
          </a:srgb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32</xdr:col>
      <xdr:colOff>122463</xdr:colOff>
      <xdr:row>41</xdr:row>
      <xdr:rowOff>1646465</xdr:rowOff>
    </xdr:from>
    <xdr:to>
      <xdr:col>32</xdr:col>
      <xdr:colOff>591743</xdr:colOff>
      <xdr:row>41</xdr:row>
      <xdr:rowOff>2041403</xdr:rowOff>
    </xdr:to>
    <xdr:sp macro="" textlink="">
      <xdr:nvSpPr>
        <xdr:cNvPr id="40" name="육각형 39">
          <a:extLst>
            <a:ext uri="{FF2B5EF4-FFF2-40B4-BE49-F238E27FC236}">
              <a16:creationId xmlns:a16="http://schemas.microsoft.com/office/drawing/2014/main" id="{89BF44FD-56D2-4FA4-AA8F-E7E3E713DA55}"/>
            </a:ext>
          </a:extLst>
        </xdr:cNvPr>
        <xdr:cNvSpPr/>
      </xdr:nvSpPr>
      <xdr:spPr>
        <a:xfrm>
          <a:off x="21893892" y="26887715"/>
          <a:ext cx="469280" cy="394938"/>
        </a:xfrm>
        <a:prstGeom prst="hexagon">
          <a:avLst>
            <a:gd name="adj" fmla="val 29107"/>
            <a:gd name="vf" fmla="val 115470"/>
          </a:avLst>
        </a:prstGeom>
        <a:solidFill>
          <a:srgbClr val="0000FF">
            <a:alpha val="53000"/>
          </a:srgb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18</xdr:col>
      <xdr:colOff>108856</xdr:colOff>
      <xdr:row>62</xdr:row>
      <xdr:rowOff>1251857</xdr:rowOff>
    </xdr:from>
    <xdr:to>
      <xdr:col>18</xdr:col>
      <xdr:colOff>578136</xdr:colOff>
      <xdr:row>62</xdr:row>
      <xdr:rowOff>1646795</xdr:rowOff>
    </xdr:to>
    <xdr:sp macro="" textlink="">
      <xdr:nvSpPr>
        <xdr:cNvPr id="45" name="육각형 44">
          <a:extLst>
            <a:ext uri="{FF2B5EF4-FFF2-40B4-BE49-F238E27FC236}">
              <a16:creationId xmlns:a16="http://schemas.microsoft.com/office/drawing/2014/main" id="{27CC9B82-35CE-4CEC-84E8-314F769043FE}"/>
            </a:ext>
          </a:extLst>
        </xdr:cNvPr>
        <xdr:cNvSpPr/>
      </xdr:nvSpPr>
      <xdr:spPr>
        <a:xfrm>
          <a:off x="12355285" y="40835036"/>
          <a:ext cx="469280" cy="394938"/>
        </a:xfrm>
        <a:prstGeom prst="hexagon">
          <a:avLst>
            <a:gd name="adj" fmla="val 29107"/>
            <a:gd name="vf" fmla="val 115470"/>
          </a:avLst>
        </a:prstGeom>
        <a:solidFill>
          <a:srgbClr val="FF0000">
            <a:alpha val="53000"/>
          </a:srgb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18</xdr:col>
      <xdr:colOff>451756</xdr:colOff>
      <xdr:row>62</xdr:row>
      <xdr:rowOff>1445078</xdr:rowOff>
    </xdr:from>
    <xdr:to>
      <xdr:col>19</xdr:col>
      <xdr:colOff>240679</xdr:colOff>
      <xdr:row>62</xdr:row>
      <xdr:rowOff>1840016</xdr:rowOff>
    </xdr:to>
    <xdr:sp macro="" textlink="">
      <xdr:nvSpPr>
        <xdr:cNvPr id="46" name="육각형 45">
          <a:extLst>
            <a:ext uri="{FF2B5EF4-FFF2-40B4-BE49-F238E27FC236}">
              <a16:creationId xmlns:a16="http://schemas.microsoft.com/office/drawing/2014/main" id="{F3FFE3A8-1E8E-420C-BDEC-9EA3FBE9FCBC}"/>
            </a:ext>
          </a:extLst>
        </xdr:cNvPr>
        <xdr:cNvSpPr/>
      </xdr:nvSpPr>
      <xdr:spPr>
        <a:xfrm>
          <a:off x="12698185" y="41028257"/>
          <a:ext cx="469280" cy="394938"/>
        </a:xfrm>
        <a:prstGeom prst="hexagon">
          <a:avLst>
            <a:gd name="adj" fmla="val 29107"/>
            <a:gd name="vf" fmla="val 115470"/>
          </a:avLst>
        </a:prstGeom>
        <a:solidFill>
          <a:srgbClr val="FF0000">
            <a:alpha val="53000"/>
          </a:srgb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25</xdr:col>
      <xdr:colOff>105298</xdr:colOff>
      <xdr:row>62</xdr:row>
      <xdr:rowOff>1254579</xdr:rowOff>
    </xdr:from>
    <xdr:to>
      <xdr:col>25</xdr:col>
      <xdr:colOff>574578</xdr:colOff>
      <xdr:row>62</xdr:row>
      <xdr:rowOff>1649517</xdr:rowOff>
    </xdr:to>
    <xdr:sp macro="" textlink="">
      <xdr:nvSpPr>
        <xdr:cNvPr id="47" name="육각형 46">
          <a:extLst>
            <a:ext uri="{FF2B5EF4-FFF2-40B4-BE49-F238E27FC236}">
              <a16:creationId xmlns:a16="http://schemas.microsoft.com/office/drawing/2014/main" id="{88C2A1D0-2BD5-4141-8699-3D5120D54B67}"/>
            </a:ext>
          </a:extLst>
        </xdr:cNvPr>
        <xdr:cNvSpPr/>
      </xdr:nvSpPr>
      <xdr:spPr>
        <a:xfrm>
          <a:off x="17323567" y="41684541"/>
          <a:ext cx="469280" cy="394938"/>
        </a:xfrm>
        <a:prstGeom prst="hexagon">
          <a:avLst>
            <a:gd name="adj" fmla="val 29107"/>
            <a:gd name="vf" fmla="val 115470"/>
          </a:avLst>
        </a:prstGeom>
        <a:solidFill>
          <a:srgbClr val="0000FF">
            <a:alpha val="53000"/>
          </a:srgb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24</xdr:col>
      <xdr:colOff>456363</xdr:colOff>
      <xdr:row>62</xdr:row>
      <xdr:rowOff>1441311</xdr:rowOff>
    </xdr:from>
    <xdr:to>
      <xdr:col>25</xdr:col>
      <xdr:colOff>245285</xdr:colOff>
      <xdr:row>62</xdr:row>
      <xdr:rowOff>1836249</xdr:rowOff>
    </xdr:to>
    <xdr:sp macro="" textlink="">
      <xdr:nvSpPr>
        <xdr:cNvPr id="50" name="육각형 49">
          <a:extLst>
            <a:ext uri="{FF2B5EF4-FFF2-40B4-BE49-F238E27FC236}">
              <a16:creationId xmlns:a16="http://schemas.microsoft.com/office/drawing/2014/main" id="{3109F397-944E-471F-88B7-C8C312EF39DA}"/>
            </a:ext>
          </a:extLst>
        </xdr:cNvPr>
        <xdr:cNvSpPr/>
      </xdr:nvSpPr>
      <xdr:spPr>
        <a:xfrm>
          <a:off x="16985901" y="41871273"/>
          <a:ext cx="477653" cy="394938"/>
        </a:xfrm>
        <a:prstGeom prst="hexagon">
          <a:avLst>
            <a:gd name="adj" fmla="val 29107"/>
            <a:gd name="vf" fmla="val 115470"/>
          </a:avLst>
        </a:prstGeom>
        <a:solidFill>
          <a:srgbClr val="0000FF">
            <a:alpha val="53000"/>
          </a:srgb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1400" b="1">
              <a:solidFill>
                <a:sysClr val="windowText" lastClr="000000"/>
              </a:solidFill>
            </a:rPr>
            <a:t>1</a:t>
          </a:r>
          <a:endParaRPr lang="ko-KR" altLang="en-US" sz="1400" b="1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25</xdr:col>
      <xdr:colOff>454897</xdr:colOff>
      <xdr:row>62</xdr:row>
      <xdr:rowOff>1447173</xdr:rowOff>
    </xdr:from>
    <xdr:to>
      <xdr:col>26</xdr:col>
      <xdr:colOff>243819</xdr:colOff>
      <xdr:row>62</xdr:row>
      <xdr:rowOff>1842111</xdr:rowOff>
    </xdr:to>
    <xdr:sp macro="" textlink="">
      <xdr:nvSpPr>
        <xdr:cNvPr id="57" name="육각형 56">
          <a:extLst>
            <a:ext uri="{FF2B5EF4-FFF2-40B4-BE49-F238E27FC236}">
              <a16:creationId xmlns:a16="http://schemas.microsoft.com/office/drawing/2014/main" id="{C6469227-34BA-4BD9-A0ED-A8AF73D55A75}"/>
            </a:ext>
          </a:extLst>
        </xdr:cNvPr>
        <xdr:cNvSpPr/>
      </xdr:nvSpPr>
      <xdr:spPr>
        <a:xfrm>
          <a:off x="17673166" y="41877135"/>
          <a:ext cx="477653" cy="394938"/>
        </a:xfrm>
        <a:prstGeom prst="hexagon">
          <a:avLst>
            <a:gd name="adj" fmla="val 29107"/>
            <a:gd name="vf" fmla="val 115470"/>
          </a:avLst>
        </a:prstGeom>
        <a:solidFill>
          <a:srgbClr val="0000FF">
            <a:alpha val="53000"/>
          </a:srgb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1400" b="1">
              <a:solidFill>
                <a:sysClr val="windowText" lastClr="000000"/>
              </a:solidFill>
            </a:rPr>
            <a:t>1</a:t>
          </a:r>
          <a:endParaRPr lang="ko-KR" altLang="en-US" sz="1400" b="1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26</xdr:col>
      <xdr:colOff>116393</xdr:colOff>
      <xdr:row>62</xdr:row>
      <xdr:rowOff>1247880</xdr:rowOff>
    </xdr:from>
    <xdr:to>
      <xdr:col>26</xdr:col>
      <xdr:colOff>594046</xdr:colOff>
      <xdr:row>62</xdr:row>
      <xdr:rowOff>1642818</xdr:rowOff>
    </xdr:to>
    <xdr:sp macro="" textlink="">
      <xdr:nvSpPr>
        <xdr:cNvPr id="58" name="육각형 57">
          <a:extLst>
            <a:ext uri="{FF2B5EF4-FFF2-40B4-BE49-F238E27FC236}">
              <a16:creationId xmlns:a16="http://schemas.microsoft.com/office/drawing/2014/main" id="{7FC32FF6-A81E-472A-941A-C2EAE1982217}"/>
            </a:ext>
          </a:extLst>
        </xdr:cNvPr>
        <xdr:cNvSpPr/>
      </xdr:nvSpPr>
      <xdr:spPr>
        <a:xfrm>
          <a:off x="18023393" y="41677842"/>
          <a:ext cx="477653" cy="394938"/>
        </a:xfrm>
        <a:prstGeom prst="hexagon">
          <a:avLst>
            <a:gd name="adj" fmla="val 29107"/>
            <a:gd name="vf" fmla="val 115470"/>
          </a:avLst>
        </a:prstGeom>
        <a:solidFill>
          <a:srgbClr val="0000FF">
            <a:alpha val="53000"/>
          </a:srgb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1400" b="1">
              <a:solidFill>
                <a:sysClr val="windowText" lastClr="000000"/>
              </a:solidFill>
            </a:rPr>
            <a:t>2</a:t>
          </a:r>
          <a:endParaRPr lang="ko-KR" altLang="en-US" sz="1400" b="1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24</xdr:col>
      <xdr:colOff>100274</xdr:colOff>
      <xdr:row>62</xdr:row>
      <xdr:rowOff>1253741</xdr:rowOff>
    </xdr:from>
    <xdr:to>
      <xdr:col>24</xdr:col>
      <xdr:colOff>577927</xdr:colOff>
      <xdr:row>62</xdr:row>
      <xdr:rowOff>1648679</xdr:rowOff>
    </xdr:to>
    <xdr:sp macro="" textlink="">
      <xdr:nvSpPr>
        <xdr:cNvPr id="59" name="육각형 58">
          <a:extLst>
            <a:ext uri="{FF2B5EF4-FFF2-40B4-BE49-F238E27FC236}">
              <a16:creationId xmlns:a16="http://schemas.microsoft.com/office/drawing/2014/main" id="{301A6482-6875-4A46-B628-1754A7CF28FD}"/>
            </a:ext>
          </a:extLst>
        </xdr:cNvPr>
        <xdr:cNvSpPr/>
      </xdr:nvSpPr>
      <xdr:spPr>
        <a:xfrm>
          <a:off x="16629812" y="41683703"/>
          <a:ext cx="477653" cy="394938"/>
        </a:xfrm>
        <a:prstGeom prst="hexagon">
          <a:avLst>
            <a:gd name="adj" fmla="val 29107"/>
            <a:gd name="vf" fmla="val 115470"/>
          </a:avLst>
        </a:prstGeom>
        <a:solidFill>
          <a:srgbClr val="0000FF">
            <a:alpha val="53000"/>
          </a:srgb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1400" b="1">
              <a:solidFill>
                <a:sysClr val="windowText" lastClr="000000"/>
              </a:solidFill>
            </a:rPr>
            <a:t>2</a:t>
          </a:r>
          <a:endParaRPr lang="ko-KR" altLang="en-US" sz="1400" b="1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23</xdr:col>
      <xdr:colOff>443173</xdr:colOff>
      <xdr:row>62</xdr:row>
      <xdr:rowOff>1442776</xdr:rowOff>
    </xdr:from>
    <xdr:to>
      <xdr:col>24</xdr:col>
      <xdr:colOff>232096</xdr:colOff>
      <xdr:row>62</xdr:row>
      <xdr:rowOff>1837714</xdr:rowOff>
    </xdr:to>
    <xdr:sp macro="" textlink="">
      <xdr:nvSpPr>
        <xdr:cNvPr id="60" name="육각형 59">
          <a:extLst>
            <a:ext uri="{FF2B5EF4-FFF2-40B4-BE49-F238E27FC236}">
              <a16:creationId xmlns:a16="http://schemas.microsoft.com/office/drawing/2014/main" id="{BAEAF722-481D-465C-84CE-BB4025481BA2}"/>
            </a:ext>
          </a:extLst>
        </xdr:cNvPr>
        <xdr:cNvSpPr/>
      </xdr:nvSpPr>
      <xdr:spPr>
        <a:xfrm>
          <a:off x="16283981" y="41872738"/>
          <a:ext cx="477653" cy="394938"/>
        </a:xfrm>
        <a:prstGeom prst="hexagon">
          <a:avLst>
            <a:gd name="adj" fmla="val 29107"/>
            <a:gd name="vf" fmla="val 115470"/>
          </a:avLst>
        </a:prstGeom>
        <a:solidFill>
          <a:srgbClr val="0000FF">
            <a:alpha val="53000"/>
          </a:srgb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1400" b="1">
              <a:solidFill>
                <a:sysClr val="windowText" lastClr="000000"/>
              </a:solidFill>
            </a:rPr>
            <a:t>3</a:t>
          </a:r>
          <a:endParaRPr lang="ko-KR" altLang="en-US" sz="1400" b="1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26</xdr:col>
      <xdr:colOff>463689</xdr:colOff>
      <xdr:row>62</xdr:row>
      <xdr:rowOff>1441310</xdr:rowOff>
    </xdr:from>
    <xdr:to>
      <xdr:col>27</xdr:col>
      <xdr:colOff>252611</xdr:colOff>
      <xdr:row>62</xdr:row>
      <xdr:rowOff>1836248</xdr:rowOff>
    </xdr:to>
    <xdr:sp macro="" textlink="">
      <xdr:nvSpPr>
        <xdr:cNvPr id="61" name="육각형 60">
          <a:extLst>
            <a:ext uri="{FF2B5EF4-FFF2-40B4-BE49-F238E27FC236}">
              <a16:creationId xmlns:a16="http://schemas.microsoft.com/office/drawing/2014/main" id="{D6CD8C2D-44A7-4295-9526-2423E3AF1F49}"/>
            </a:ext>
          </a:extLst>
        </xdr:cNvPr>
        <xdr:cNvSpPr/>
      </xdr:nvSpPr>
      <xdr:spPr>
        <a:xfrm>
          <a:off x="18370689" y="41871272"/>
          <a:ext cx="477653" cy="394938"/>
        </a:xfrm>
        <a:prstGeom prst="hexagon">
          <a:avLst>
            <a:gd name="adj" fmla="val 29107"/>
            <a:gd name="vf" fmla="val 115470"/>
          </a:avLst>
        </a:prstGeom>
        <a:solidFill>
          <a:srgbClr val="0000FF">
            <a:alpha val="53000"/>
          </a:srgb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1400" b="1">
              <a:solidFill>
                <a:sysClr val="windowText" lastClr="000000"/>
              </a:solidFill>
            </a:rPr>
            <a:t>3</a:t>
          </a:r>
          <a:endParaRPr lang="ko-KR" altLang="en-US" sz="1400" b="1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11</xdr:col>
      <xdr:colOff>451755</xdr:colOff>
      <xdr:row>41</xdr:row>
      <xdr:rowOff>1068080</xdr:rowOff>
    </xdr:from>
    <xdr:to>
      <xdr:col>12</xdr:col>
      <xdr:colOff>237476</xdr:colOff>
      <xdr:row>41</xdr:row>
      <xdr:rowOff>1463018</xdr:rowOff>
    </xdr:to>
    <xdr:sp macro="" textlink="">
      <xdr:nvSpPr>
        <xdr:cNvPr id="41" name="육각형 40">
          <a:extLst>
            <a:ext uri="{FF2B5EF4-FFF2-40B4-BE49-F238E27FC236}">
              <a16:creationId xmlns:a16="http://schemas.microsoft.com/office/drawing/2014/main" id="{764D3A98-CCA4-403C-814F-F63785082EE0}"/>
            </a:ext>
          </a:extLst>
        </xdr:cNvPr>
        <xdr:cNvSpPr/>
      </xdr:nvSpPr>
      <xdr:spPr>
        <a:xfrm>
          <a:off x="7970902" y="26527845"/>
          <a:ext cx="469280" cy="394938"/>
        </a:xfrm>
        <a:prstGeom prst="hexagon">
          <a:avLst>
            <a:gd name="adj" fmla="val 29107"/>
            <a:gd name="vf" fmla="val 115470"/>
          </a:avLst>
        </a:prstGeom>
        <a:solidFill>
          <a:srgbClr val="A02B93">
            <a:alpha val="53000"/>
          </a:srgb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11</xdr:col>
      <xdr:colOff>108695</xdr:colOff>
      <xdr:row>41</xdr:row>
      <xdr:rowOff>509708</xdr:rowOff>
    </xdr:from>
    <xdr:to>
      <xdr:col>11</xdr:col>
      <xdr:colOff>577975</xdr:colOff>
      <xdr:row>41</xdr:row>
      <xdr:rowOff>904646</xdr:rowOff>
    </xdr:to>
    <xdr:sp macro="" textlink="">
      <xdr:nvSpPr>
        <xdr:cNvPr id="42" name="육각형 41">
          <a:extLst>
            <a:ext uri="{FF2B5EF4-FFF2-40B4-BE49-F238E27FC236}">
              <a16:creationId xmlns:a16="http://schemas.microsoft.com/office/drawing/2014/main" id="{F79549F5-0375-4F51-8DA8-DC4B706C7DB6}"/>
            </a:ext>
          </a:extLst>
        </xdr:cNvPr>
        <xdr:cNvSpPr/>
      </xdr:nvSpPr>
      <xdr:spPr>
        <a:xfrm>
          <a:off x="7592624" y="25750958"/>
          <a:ext cx="469280" cy="394938"/>
        </a:xfrm>
        <a:prstGeom prst="hexagon">
          <a:avLst>
            <a:gd name="adj" fmla="val 29107"/>
            <a:gd name="vf" fmla="val 115470"/>
          </a:avLst>
        </a:prstGeom>
        <a:solidFill>
          <a:srgbClr val="A02B93">
            <a:alpha val="53000"/>
          </a:srgb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11</xdr:col>
      <xdr:colOff>115660</xdr:colOff>
      <xdr:row>20</xdr:row>
      <xdr:rowOff>1635579</xdr:rowOff>
    </xdr:from>
    <xdr:to>
      <xdr:col>11</xdr:col>
      <xdr:colOff>584940</xdr:colOff>
      <xdr:row>20</xdr:row>
      <xdr:rowOff>2030517</xdr:rowOff>
    </xdr:to>
    <xdr:sp macro="" textlink="">
      <xdr:nvSpPr>
        <xdr:cNvPr id="44" name="육각형 43">
          <a:extLst>
            <a:ext uri="{FF2B5EF4-FFF2-40B4-BE49-F238E27FC236}">
              <a16:creationId xmlns:a16="http://schemas.microsoft.com/office/drawing/2014/main" id="{F87A543A-D0FA-4A70-8623-93EB65F54FBE}"/>
            </a:ext>
          </a:extLst>
        </xdr:cNvPr>
        <xdr:cNvSpPr/>
      </xdr:nvSpPr>
      <xdr:spPr>
        <a:xfrm>
          <a:off x="7735660" y="12597988"/>
          <a:ext cx="469280" cy="394938"/>
        </a:xfrm>
        <a:prstGeom prst="hexagon">
          <a:avLst>
            <a:gd name="adj" fmla="val 29107"/>
            <a:gd name="vf" fmla="val 115470"/>
          </a:avLst>
        </a:prstGeom>
        <a:solidFill>
          <a:srgbClr val="0000FF">
            <a:alpha val="53000"/>
          </a:srgb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25</xdr:col>
      <xdr:colOff>118167</xdr:colOff>
      <xdr:row>41</xdr:row>
      <xdr:rowOff>1636059</xdr:rowOff>
    </xdr:from>
    <xdr:to>
      <xdr:col>25</xdr:col>
      <xdr:colOff>587447</xdr:colOff>
      <xdr:row>41</xdr:row>
      <xdr:rowOff>2030997</xdr:rowOff>
    </xdr:to>
    <xdr:sp macro="" textlink="">
      <xdr:nvSpPr>
        <xdr:cNvPr id="48" name="육각형 47">
          <a:extLst>
            <a:ext uri="{FF2B5EF4-FFF2-40B4-BE49-F238E27FC236}">
              <a16:creationId xmlns:a16="http://schemas.microsoft.com/office/drawing/2014/main" id="{0BB3ABBF-9AEF-4E12-9D95-F3FCF75D6981}"/>
            </a:ext>
          </a:extLst>
        </xdr:cNvPr>
        <xdr:cNvSpPr/>
      </xdr:nvSpPr>
      <xdr:spPr>
        <a:xfrm>
          <a:off x="17127096" y="26877309"/>
          <a:ext cx="469280" cy="394938"/>
        </a:xfrm>
        <a:prstGeom prst="hexagon">
          <a:avLst>
            <a:gd name="adj" fmla="val 29107"/>
            <a:gd name="vf" fmla="val 115470"/>
          </a:avLst>
        </a:prstGeom>
        <a:solidFill>
          <a:srgbClr val="0000FF">
            <a:alpha val="53000"/>
          </a:srgb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11</xdr:col>
      <xdr:colOff>108857</xdr:colOff>
      <xdr:row>62</xdr:row>
      <xdr:rowOff>1646464</xdr:rowOff>
    </xdr:from>
    <xdr:to>
      <xdr:col>11</xdr:col>
      <xdr:colOff>578137</xdr:colOff>
      <xdr:row>62</xdr:row>
      <xdr:rowOff>2041402</xdr:rowOff>
    </xdr:to>
    <xdr:sp macro="" textlink="">
      <xdr:nvSpPr>
        <xdr:cNvPr id="49" name="육각형 48">
          <a:extLst>
            <a:ext uri="{FF2B5EF4-FFF2-40B4-BE49-F238E27FC236}">
              <a16:creationId xmlns:a16="http://schemas.microsoft.com/office/drawing/2014/main" id="{1F25E121-A61A-4B6F-BF4C-369B300AFA8A}"/>
            </a:ext>
          </a:extLst>
        </xdr:cNvPr>
        <xdr:cNvSpPr/>
      </xdr:nvSpPr>
      <xdr:spPr>
        <a:xfrm>
          <a:off x="7592786" y="41787535"/>
          <a:ext cx="469280" cy="394938"/>
        </a:xfrm>
        <a:prstGeom prst="hexagon">
          <a:avLst>
            <a:gd name="adj" fmla="val 29107"/>
            <a:gd name="vf" fmla="val 115470"/>
          </a:avLst>
        </a:prstGeom>
        <a:solidFill>
          <a:srgbClr val="00CC00">
            <a:alpha val="53000"/>
          </a:srgb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450695</xdr:colOff>
      <xdr:row>20</xdr:row>
      <xdr:rowOff>1440367</xdr:rowOff>
    </xdr:from>
    <xdr:to>
      <xdr:col>4</xdr:col>
      <xdr:colOff>232317</xdr:colOff>
      <xdr:row>20</xdr:row>
      <xdr:rowOff>1835305</xdr:rowOff>
    </xdr:to>
    <xdr:sp macro="" textlink="">
      <xdr:nvSpPr>
        <xdr:cNvPr id="2" name="육각형 1">
          <a:extLst>
            <a:ext uri="{FF2B5EF4-FFF2-40B4-BE49-F238E27FC236}">
              <a16:creationId xmlns:a16="http://schemas.microsoft.com/office/drawing/2014/main" id="{7E39CEDD-254E-4B00-A605-16F69E27FEB7}"/>
            </a:ext>
          </a:extLst>
        </xdr:cNvPr>
        <xdr:cNvSpPr/>
      </xdr:nvSpPr>
      <xdr:spPr>
        <a:xfrm>
          <a:off x="2508095" y="12403642"/>
          <a:ext cx="467422" cy="394938"/>
        </a:xfrm>
        <a:prstGeom prst="hexagon">
          <a:avLst>
            <a:gd name="adj" fmla="val 29107"/>
            <a:gd name="vf" fmla="val 115470"/>
          </a:avLst>
        </a:prstGeom>
        <a:solidFill>
          <a:schemeClr val="accent1">
            <a:lumMod val="75000"/>
            <a:alpha val="53000"/>
          </a:scheme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</xdr:col>
      <xdr:colOff>105937</xdr:colOff>
      <xdr:row>20</xdr:row>
      <xdr:rowOff>1248937</xdr:rowOff>
    </xdr:from>
    <xdr:to>
      <xdr:col>4</xdr:col>
      <xdr:colOff>575217</xdr:colOff>
      <xdr:row>20</xdr:row>
      <xdr:rowOff>1643875</xdr:rowOff>
    </xdr:to>
    <xdr:sp macro="" textlink="">
      <xdr:nvSpPr>
        <xdr:cNvPr id="3" name="육각형 2">
          <a:extLst>
            <a:ext uri="{FF2B5EF4-FFF2-40B4-BE49-F238E27FC236}">
              <a16:creationId xmlns:a16="http://schemas.microsoft.com/office/drawing/2014/main" id="{CE845B12-86E1-4493-91A8-4ECB31FB4ED1}"/>
            </a:ext>
          </a:extLst>
        </xdr:cNvPr>
        <xdr:cNvSpPr/>
      </xdr:nvSpPr>
      <xdr:spPr>
        <a:xfrm>
          <a:off x="2849137" y="12212212"/>
          <a:ext cx="469280" cy="394938"/>
        </a:xfrm>
        <a:prstGeom prst="hexagon">
          <a:avLst>
            <a:gd name="adj" fmla="val 29107"/>
            <a:gd name="vf" fmla="val 115470"/>
          </a:avLst>
        </a:prstGeom>
        <a:solidFill>
          <a:schemeClr val="accent1">
            <a:lumMod val="75000"/>
            <a:alpha val="53000"/>
          </a:scheme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</xdr:col>
      <xdr:colOff>453483</xdr:colOff>
      <xdr:row>20</xdr:row>
      <xdr:rowOff>1443154</xdr:rowOff>
    </xdr:from>
    <xdr:to>
      <xdr:col>5</xdr:col>
      <xdr:colOff>235104</xdr:colOff>
      <xdr:row>20</xdr:row>
      <xdr:rowOff>1838092</xdr:rowOff>
    </xdr:to>
    <xdr:sp macro="" textlink="">
      <xdr:nvSpPr>
        <xdr:cNvPr id="4" name="육각형 3">
          <a:extLst>
            <a:ext uri="{FF2B5EF4-FFF2-40B4-BE49-F238E27FC236}">
              <a16:creationId xmlns:a16="http://schemas.microsoft.com/office/drawing/2014/main" id="{BC316410-3D6B-4994-8480-8940B9B86426}"/>
            </a:ext>
          </a:extLst>
        </xdr:cNvPr>
        <xdr:cNvSpPr/>
      </xdr:nvSpPr>
      <xdr:spPr>
        <a:xfrm>
          <a:off x="3196683" y="12406429"/>
          <a:ext cx="467421" cy="394938"/>
        </a:xfrm>
        <a:prstGeom prst="hexagon">
          <a:avLst>
            <a:gd name="adj" fmla="val 29107"/>
            <a:gd name="vf" fmla="val 115470"/>
          </a:avLst>
        </a:prstGeom>
        <a:solidFill>
          <a:schemeClr val="accent1">
            <a:lumMod val="75000"/>
            <a:alpha val="53000"/>
          </a:scheme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</xdr:col>
      <xdr:colOff>461846</xdr:colOff>
      <xdr:row>20</xdr:row>
      <xdr:rowOff>1837163</xdr:rowOff>
    </xdr:from>
    <xdr:to>
      <xdr:col>5</xdr:col>
      <xdr:colOff>243467</xdr:colOff>
      <xdr:row>20</xdr:row>
      <xdr:rowOff>2232101</xdr:rowOff>
    </xdr:to>
    <xdr:sp macro="" textlink="">
      <xdr:nvSpPr>
        <xdr:cNvPr id="5" name="육각형 4">
          <a:extLst>
            <a:ext uri="{FF2B5EF4-FFF2-40B4-BE49-F238E27FC236}">
              <a16:creationId xmlns:a16="http://schemas.microsoft.com/office/drawing/2014/main" id="{A9440B0C-F88B-4824-9805-5BDB8936DE6A}"/>
            </a:ext>
          </a:extLst>
        </xdr:cNvPr>
        <xdr:cNvSpPr/>
      </xdr:nvSpPr>
      <xdr:spPr>
        <a:xfrm>
          <a:off x="3205046" y="12800438"/>
          <a:ext cx="467421" cy="394938"/>
        </a:xfrm>
        <a:prstGeom prst="hexagon">
          <a:avLst>
            <a:gd name="adj" fmla="val 29107"/>
            <a:gd name="vf" fmla="val 115470"/>
          </a:avLst>
        </a:prstGeom>
        <a:solidFill>
          <a:schemeClr val="accent1">
            <a:lumMod val="75000"/>
            <a:alpha val="53000"/>
          </a:scheme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</xdr:col>
      <xdr:colOff>107795</xdr:colOff>
      <xdr:row>20</xdr:row>
      <xdr:rowOff>2026733</xdr:rowOff>
    </xdr:from>
    <xdr:to>
      <xdr:col>4</xdr:col>
      <xdr:colOff>577075</xdr:colOff>
      <xdr:row>20</xdr:row>
      <xdr:rowOff>2421671</xdr:rowOff>
    </xdr:to>
    <xdr:sp macro="" textlink="">
      <xdr:nvSpPr>
        <xdr:cNvPr id="6" name="육각형 5">
          <a:extLst>
            <a:ext uri="{FF2B5EF4-FFF2-40B4-BE49-F238E27FC236}">
              <a16:creationId xmlns:a16="http://schemas.microsoft.com/office/drawing/2014/main" id="{87DFD23A-B52F-4060-AD44-0FD0CCAC15E6}"/>
            </a:ext>
          </a:extLst>
        </xdr:cNvPr>
        <xdr:cNvSpPr/>
      </xdr:nvSpPr>
      <xdr:spPr>
        <a:xfrm>
          <a:off x="2850995" y="12990008"/>
          <a:ext cx="469280" cy="394938"/>
        </a:xfrm>
        <a:prstGeom prst="hexagon">
          <a:avLst>
            <a:gd name="adj" fmla="val 29107"/>
            <a:gd name="vf" fmla="val 115470"/>
          </a:avLst>
        </a:prstGeom>
        <a:solidFill>
          <a:schemeClr val="accent1">
            <a:lumMod val="75000"/>
            <a:alpha val="53000"/>
          </a:scheme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3</xdr:col>
      <xdr:colOff>450695</xdr:colOff>
      <xdr:row>20</xdr:row>
      <xdr:rowOff>1830657</xdr:rowOff>
    </xdr:from>
    <xdr:to>
      <xdr:col>4</xdr:col>
      <xdr:colOff>232317</xdr:colOff>
      <xdr:row>20</xdr:row>
      <xdr:rowOff>2225595</xdr:rowOff>
    </xdr:to>
    <xdr:sp macro="" textlink="">
      <xdr:nvSpPr>
        <xdr:cNvPr id="7" name="육각형 6">
          <a:extLst>
            <a:ext uri="{FF2B5EF4-FFF2-40B4-BE49-F238E27FC236}">
              <a16:creationId xmlns:a16="http://schemas.microsoft.com/office/drawing/2014/main" id="{C1BEEA95-3EC8-4F5B-BC40-6C10E483B2B9}"/>
            </a:ext>
          </a:extLst>
        </xdr:cNvPr>
        <xdr:cNvSpPr/>
      </xdr:nvSpPr>
      <xdr:spPr>
        <a:xfrm>
          <a:off x="2508095" y="12793932"/>
          <a:ext cx="467422" cy="394938"/>
        </a:xfrm>
        <a:prstGeom prst="hexagon">
          <a:avLst>
            <a:gd name="adj" fmla="val 29107"/>
            <a:gd name="vf" fmla="val 115470"/>
          </a:avLst>
        </a:prstGeom>
        <a:solidFill>
          <a:schemeClr val="accent1">
            <a:lumMod val="75000"/>
            <a:alpha val="53000"/>
          </a:scheme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3</xdr:col>
      <xdr:colOff>450695</xdr:colOff>
      <xdr:row>41</xdr:row>
      <xdr:rowOff>1440367</xdr:rowOff>
    </xdr:from>
    <xdr:to>
      <xdr:col>4</xdr:col>
      <xdr:colOff>232317</xdr:colOff>
      <xdr:row>41</xdr:row>
      <xdr:rowOff>1835305</xdr:rowOff>
    </xdr:to>
    <xdr:sp macro="" textlink="">
      <xdr:nvSpPr>
        <xdr:cNvPr id="8" name="육각형 7">
          <a:extLst>
            <a:ext uri="{FF2B5EF4-FFF2-40B4-BE49-F238E27FC236}">
              <a16:creationId xmlns:a16="http://schemas.microsoft.com/office/drawing/2014/main" id="{7B361003-2351-41E2-9BA8-6AB4AAFDFA3E}"/>
            </a:ext>
          </a:extLst>
        </xdr:cNvPr>
        <xdr:cNvSpPr/>
      </xdr:nvSpPr>
      <xdr:spPr>
        <a:xfrm>
          <a:off x="2508095" y="26805442"/>
          <a:ext cx="467422" cy="394938"/>
        </a:xfrm>
        <a:prstGeom prst="hexagon">
          <a:avLst>
            <a:gd name="adj" fmla="val 29107"/>
            <a:gd name="vf" fmla="val 115470"/>
          </a:avLst>
        </a:prstGeom>
        <a:solidFill>
          <a:schemeClr val="accent1">
            <a:lumMod val="75000"/>
            <a:alpha val="53000"/>
          </a:scheme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</xdr:col>
      <xdr:colOff>105937</xdr:colOff>
      <xdr:row>41</xdr:row>
      <xdr:rowOff>1248937</xdr:rowOff>
    </xdr:from>
    <xdr:to>
      <xdr:col>4</xdr:col>
      <xdr:colOff>575217</xdr:colOff>
      <xdr:row>41</xdr:row>
      <xdr:rowOff>1643875</xdr:rowOff>
    </xdr:to>
    <xdr:sp macro="" textlink="">
      <xdr:nvSpPr>
        <xdr:cNvPr id="9" name="육각형 8">
          <a:extLst>
            <a:ext uri="{FF2B5EF4-FFF2-40B4-BE49-F238E27FC236}">
              <a16:creationId xmlns:a16="http://schemas.microsoft.com/office/drawing/2014/main" id="{9BE476E4-8F56-4E30-A069-2608F939482B}"/>
            </a:ext>
          </a:extLst>
        </xdr:cNvPr>
        <xdr:cNvSpPr/>
      </xdr:nvSpPr>
      <xdr:spPr>
        <a:xfrm>
          <a:off x="2849137" y="26614012"/>
          <a:ext cx="469280" cy="394938"/>
        </a:xfrm>
        <a:prstGeom prst="hexagon">
          <a:avLst>
            <a:gd name="adj" fmla="val 29107"/>
            <a:gd name="vf" fmla="val 115470"/>
          </a:avLst>
        </a:prstGeom>
        <a:solidFill>
          <a:schemeClr val="accent1">
            <a:lumMod val="75000"/>
            <a:alpha val="53000"/>
          </a:scheme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</xdr:col>
      <xdr:colOff>453483</xdr:colOff>
      <xdr:row>41</xdr:row>
      <xdr:rowOff>1443154</xdr:rowOff>
    </xdr:from>
    <xdr:to>
      <xdr:col>5</xdr:col>
      <xdr:colOff>235104</xdr:colOff>
      <xdr:row>41</xdr:row>
      <xdr:rowOff>1838092</xdr:rowOff>
    </xdr:to>
    <xdr:sp macro="" textlink="">
      <xdr:nvSpPr>
        <xdr:cNvPr id="10" name="육각형 9">
          <a:extLst>
            <a:ext uri="{FF2B5EF4-FFF2-40B4-BE49-F238E27FC236}">
              <a16:creationId xmlns:a16="http://schemas.microsoft.com/office/drawing/2014/main" id="{A5B133A0-E47F-4CF4-8ACD-900FA6AB12D1}"/>
            </a:ext>
          </a:extLst>
        </xdr:cNvPr>
        <xdr:cNvSpPr/>
      </xdr:nvSpPr>
      <xdr:spPr>
        <a:xfrm>
          <a:off x="3196683" y="26808229"/>
          <a:ext cx="467421" cy="394938"/>
        </a:xfrm>
        <a:prstGeom prst="hexagon">
          <a:avLst>
            <a:gd name="adj" fmla="val 29107"/>
            <a:gd name="vf" fmla="val 115470"/>
          </a:avLst>
        </a:prstGeom>
        <a:solidFill>
          <a:schemeClr val="accent1">
            <a:lumMod val="75000"/>
            <a:alpha val="53000"/>
          </a:scheme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</xdr:col>
      <xdr:colOff>461846</xdr:colOff>
      <xdr:row>41</xdr:row>
      <xdr:rowOff>1837163</xdr:rowOff>
    </xdr:from>
    <xdr:to>
      <xdr:col>5</xdr:col>
      <xdr:colOff>243467</xdr:colOff>
      <xdr:row>41</xdr:row>
      <xdr:rowOff>2232101</xdr:rowOff>
    </xdr:to>
    <xdr:sp macro="" textlink="">
      <xdr:nvSpPr>
        <xdr:cNvPr id="11" name="육각형 10">
          <a:extLst>
            <a:ext uri="{FF2B5EF4-FFF2-40B4-BE49-F238E27FC236}">
              <a16:creationId xmlns:a16="http://schemas.microsoft.com/office/drawing/2014/main" id="{09E1174C-AC0F-4116-AC0A-B5D29AB221F6}"/>
            </a:ext>
          </a:extLst>
        </xdr:cNvPr>
        <xdr:cNvSpPr/>
      </xdr:nvSpPr>
      <xdr:spPr>
        <a:xfrm>
          <a:off x="3205046" y="27202238"/>
          <a:ext cx="467421" cy="394938"/>
        </a:xfrm>
        <a:prstGeom prst="hexagon">
          <a:avLst>
            <a:gd name="adj" fmla="val 29107"/>
            <a:gd name="vf" fmla="val 115470"/>
          </a:avLst>
        </a:prstGeom>
        <a:solidFill>
          <a:schemeClr val="accent1">
            <a:lumMod val="75000"/>
            <a:alpha val="53000"/>
          </a:scheme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</xdr:col>
      <xdr:colOff>107795</xdr:colOff>
      <xdr:row>41</xdr:row>
      <xdr:rowOff>2026733</xdr:rowOff>
    </xdr:from>
    <xdr:to>
      <xdr:col>4</xdr:col>
      <xdr:colOff>577075</xdr:colOff>
      <xdr:row>41</xdr:row>
      <xdr:rowOff>2421671</xdr:rowOff>
    </xdr:to>
    <xdr:sp macro="" textlink="">
      <xdr:nvSpPr>
        <xdr:cNvPr id="12" name="육각형 11">
          <a:extLst>
            <a:ext uri="{FF2B5EF4-FFF2-40B4-BE49-F238E27FC236}">
              <a16:creationId xmlns:a16="http://schemas.microsoft.com/office/drawing/2014/main" id="{D39E9564-B209-4409-BF2F-057047E72E70}"/>
            </a:ext>
          </a:extLst>
        </xdr:cNvPr>
        <xdr:cNvSpPr/>
      </xdr:nvSpPr>
      <xdr:spPr>
        <a:xfrm>
          <a:off x="2850995" y="27391808"/>
          <a:ext cx="469280" cy="394938"/>
        </a:xfrm>
        <a:prstGeom prst="hexagon">
          <a:avLst>
            <a:gd name="adj" fmla="val 29107"/>
            <a:gd name="vf" fmla="val 115470"/>
          </a:avLst>
        </a:prstGeom>
        <a:solidFill>
          <a:schemeClr val="accent1">
            <a:lumMod val="75000"/>
            <a:alpha val="53000"/>
          </a:scheme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3</xdr:col>
      <xdr:colOff>450695</xdr:colOff>
      <xdr:row>41</xdr:row>
      <xdr:rowOff>1830657</xdr:rowOff>
    </xdr:from>
    <xdr:to>
      <xdr:col>4</xdr:col>
      <xdr:colOff>232317</xdr:colOff>
      <xdr:row>41</xdr:row>
      <xdr:rowOff>2225595</xdr:rowOff>
    </xdr:to>
    <xdr:sp macro="" textlink="">
      <xdr:nvSpPr>
        <xdr:cNvPr id="13" name="육각형 12">
          <a:extLst>
            <a:ext uri="{FF2B5EF4-FFF2-40B4-BE49-F238E27FC236}">
              <a16:creationId xmlns:a16="http://schemas.microsoft.com/office/drawing/2014/main" id="{320A5E71-21A4-4D47-BE12-5181DD182C36}"/>
            </a:ext>
          </a:extLst>
        </xdr:cNvPr>
        <xdr:cNvSpPr/>
      </xdr:nvSpPr>
      <xdr:spPr>
        <a:xfrm>
          <a:off x="2508095" y="27195732"/>
          <a:ext cx="467422" cy="394938"/>
        </a:xfrm>
        <a:prstGeom prst="hexagon">
          <a:avLst>
            <a:gd name="adj" fmla="val 29107"/>
            <a:gd name="vf" fmla="val 115470"/>
          </a:avLst>
        </a:prstGeom>
        <a:solidFill>
          <a:schemeClr val="accent1">
            <a:lumMod val="75000"/>
            <a:alpha val="53000"/>
          </a:scheme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3</xdr:col>
      <xdr:colOff>450695</xdr:colOff>
      <xdr:row>62</xdr:row>
      <xdr:rowOff>1440367</xdr:rowOff>
    </xdr:from>
    <xdr:to>
      <xdr:col>4</xdr:col>
      <xdr:colOff>232317</xdr:colOff>
      <xdr:row>62</xdr:row>
      <xdr:rowOff>1835305</xdr:rowOff>
    </xdr:to>
    <xdr:sp macro="" textlink="">
      <xdr:nvSpPr>
        <xdr:cNvPr id="14" name="육각형 13">
          <a:extLst>
            <a:ext uri="{FF2B5EF4-FFF2-40B4-BE49-F238E27FC236}">
              <a16:creationId xmlns:a16="http://schemas.microsoft.com/office/drawing/2014/main" id="{8B48F2CB-8B43-45A8-9719-94C350DFE7AF}"/>
            </a:ext>
          </a:extLst>
        </xdr:cNvPr>
        <xdr:cNvSpPr/>
      </xdr:nvSpPr>
      <xdr:spPr>
        <a:xfrm>
          <a:off x="2508095" y="41207242"/>
          <a:ext cx="467422" cy="394938"/>
        </a:xfrm>
        <a:prstGeom prst="hexagon">
          <a:avLst>
            <a:gd name="adj" fmla="val 29107"/>
            <a:gd name="vf" fmla="val 115470"/>
          </a:avLst>
        </a:prstGeom>
        <a:solidFill>
          <a:schemeClr val="accent1">
            <a:lumMod val="75000"/>
            <a:alpha val="53000"/>
          </a:scheme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</xdr:col>
      <xdr:colOff>105937</xdr:colOff>
      <xdr:row>62</xdr:row>
      <xdr:rowOff>1248937</xdr:rowOff>
    </xdr:from>
    <xdr:to>
      <xdr:col>4</xdr:col>
      <xdr:colOff>575217</xdr:colOff>
      <xdr:row>62</xdr:row>
      <xdr:rowOff>1643875</xdr:rowOff>
    </xdr:to>
    <xdr:sp macro="" textlink="">
      <xdr:nvSpPr>
        <xdr:cNvPr id="15" name="육각형 14">
          <a:extLst>
            <a:ext uri="{FF2B5EF4-FFF2-40B4-BE49-F238E27FC236}">
              <a16:creationId xmlns:a16="http://schemas.microsoft.com/office/drawing/2014/main" id="{41752C96-36DB-41A1-ABFE-200F0DD7EB69}"/>
            </a:ext>
          </a:extLst>
        </xdr:cNvPr>
        <xdr:cNvSpPr/>
      </xdr:nvSpPr>
      <xdr:spPr>
        <a:xfrm>
          <a:off x="2849137" y="41015812"/>
          <a:ext cx="469280" cy="394938"/>
        </a:xfrm>
        <a:prstGeom prst="hexagon">
          <a:avLst>
            <a:gd name="adj" fmla="val 29107"/>
            <a:gd name="vf" fmla="val 115470"/>
          </a:avLst>
        </a:prstGeom>
        <a:solidFill>
          <a:schemeClr val="accent1">
            <a:lumMod val="75000"/>
            <a:alpha val="53000"/>
          </a:scheme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</xdr:col>
      <xdr:colOff>453483</xdr:colOff>
      <xdr:row>62</xdr:row>
      <xdr:rowOff>1443154</xdr:rowOff>
    </xdr:from>
    <xdr:to>
      <xdr:col>5</xdr:col>
      <xdr:colOff>235104</xdr:colOff>
      <xdr:row>62</xdr:row>
      <xdr:rowOff>1838092</xdr:rowOff>
    </xdr:to>
    <xdr:sp macro="" textlink="">
      <xdr:nvSpPr>
        <xdr:cNvPr id="16" name="육각형 15">
          <a:extLst>
            <a:ext uri="{FF2B5EF4-FFF2-40B4-BE49-F238E27FC236}">
              <a16:creationId xmlns:a16="http://schemas.microsoft.com/office/drawing/2014/main" id="{717D19AF-16A0-4D05-9263-332586A97A10}"/>
            </a:ext>
          </a:extLst>
        </xdr:cNvPr>
        <xdr:cNvSpPr/>
      </xdr:nvSpPr>
      <xdr:spPr>
        <a:xfrm>
          <a:off x="3196683" y="41210029"/>
          <a:ext cx="467421" cy="394938"/>
        </a:xfrm>
        <a:prstGeom prst="hexagon">
          <a:avLst>
            <a:gd name="adj" fmla="val 29107"/>
            <a:gd name="vf" fmla="val 115470"/>
          </a:avLst>
        </a:prstGeom>
        <a:solidFill>
          <a:schemeClr val="accent1">
            <a:lumMod val="75000"/>
            <a:alpha val="53000"/>
          </a:scheme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</xdr:col>
      <xdr:colOff>461846</xdr:colOff>
      <xdr:row>62</xdr:row>
      <xdr:rowOff>1837163</xdr:rowOff>
    </xdr:from>
    <xdr:to>
      <xdr:col>5</xdr:col>
      <xdr:colOff>243467</xdr:colOff>
      <xdr:row>62</xdr:row>
      <xdr:rowOff>2232101</xdr:rowOff>
    </xdr:to>
    <xdr:sp macro="" textlink="">
      <xdr:nvSpPr>
        <xdr:cNvPr id="17" name="육각형 16">
          <a:extLst>
            <a:ext uri="{FF2B5EF4-FFF2-40B4-BE49-F238E27FC236}">
              <a16:creationId xmlns:a16="http://schemas.microsoft.com/office/drawing/2014/main" id="{E94F025A-0B3C-469A-8B96-AEEACB3BBC8C}"/>
            </a:ext>
          </a:extLst>
        </xdr:cNvPr>
        <xdr:cNvSpPr/>
      </xdr:nvSpPr>
      <xdr:spPr>
        <a:xfrm>
          <a:off x="3205046" y="41604038"/>
          <a:ext cx="467421" cy="394938"/>
        </a:xfrm>
        <a:prstGeom prst="hexagon">
          <a:avLst>
            <a:gd name="adj" fmla="val 29107"/>
            <a:gd name="vf" fmla="val 115470"/>
          </a:avLst>
        </a:prstGeom>
        <a:solidFill>
          <a:schemeClr val="accent1">
            <a:lumMod val="75000"/>
            <a:alpha val="53000"/>
          </a:scheme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</xdr:col>
      <xdr:colOff>107795</xdr:colOff>
      <xdr:row>62</xdr:row>
      <xdr:rowOff>2026733</xdr:rowOff>
    </xdr:from>
    <xdr:to>
      <xdr:col>4</xdr:col>
      <xdr:colOff>577075</xdr:colOff>
      <xdr:row>62</xdr:row>
      <xdr:rowOff>2421671</xdr:rowOff>
    </xdr:to>
    <xdr:sp macro="" textlink="">
      <xdr:nvSpPr>
        <xdr:cNvPr id="18" name="육각형 17">
          <a:extLst>
            <a:ext uri="{FF2B5EF4-FFF2-40B4-BE49-F238E27FC236}">
              <a16:creationId xmlns:a16="http://schemas.microsoft.com/office/drawing/2014/main" id="{06149700-5280-445E-A952-25A148960534}"/>
            </a:ext>
          </a:extLst>
        </xdr:cNvPr>
        <xdr:cNvSpPr/>
      </xdr:nvSpPr>
      <xdr:spPr>
        <a:xfrm>
          <a:off x="2850995" y="41793608"/>
          <a:ext cx="469280" cy="394938"/>
        </a:xfrm>
        <a:prstGeom prst="hexagon">
          <a:avLst>
            <a:gd name="adj" fmla="val 29107"/>
            <a:gd name="vf" fmla="val 115470"/>
          </a:avLst>
        </a:prstGeom>
        <a:solidFill>
          <a:schemeClr val="accent1">
            <a:lumMod val="75000"/>
            <a:alpha val="53000"/>
          </a:scheme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3</xdr:col>
      <xdr:colOff>450695</xdr:colOff>
      <xdr:row>62</xdr:row>
      <xdr:rowOff>1830657</xdr:rowOff>
    </xdr:from>
    <xdr:to>
      <xdr:col>4</xdr:col>
      <xdr:colOff>232317</xdr:colOff>
      <xdr:row>62</xdr:row>
      <xdr:rowOff>2225595</xdr:rowOff>
    </xdr:to>
    <xdr:sp macro="" textlink="">
      <xdr:nvSpPr>
        <xdr:cNvPr id="19" name="육각형 18">
          <a:extLst>
            <a:ext uri="{FF2B5EF4-FFF2-40B4-BE49-F238E27FC236}">
              <a16:creationId xmlns:a16="http://schemas.microsoft.com/office/drawing/2014/main" id="{E24DD147-A546-4BE3-B58E-16A61965C368}"/>
            </a:ext>
          </a:extLst>
        </xdr:cNvPr>
        <xdr:cNvSpPr/>
      </xdr:nvSpPr>
      <xdr:spPr>
        <a:xfrm>
          <a:off x="2508095" y="41597532"/>
          <a:ext cx="467422" cy="394938"/>
        </a:xfrm>
        <a:prstGeom prst="hexagon">
          <a:avLst>
            <a:gd name="adj" fmla="val 29107"/>
            <a:gd name="vf" fmla="val 115470"/>
          </a:avLst>
        </a:prstGeom>
        <a:solidFill>
          <a:schemeClr val="accent1">
            <a:lumMod val="75000"/>
            <a:alpha val="53000"/>
          </a:scheme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11</xdr:col>
      <xdr:colOff>102577</xdr:colOff>
      <xdr:row>20</xdr:row>
      <xdr:rowOff>869810</xdr:rowOff>
    </xdr:from>
    <xdr:to>
      <xdr:col>11</xdr:col>
      <xdr:colOff>584226</xdr:colOff>
      <xdr:row>20</xdr:row>
      <xdr:rowOff>1264748</xdr:rowOff>
    </xdr:to>
    <xdr:sp macro="" textlink="">
      <xdr:nvSpPr>
        <xdr:cNvPr id="20" name="육각형 19">
          <a:extLst>
            <a:ext uri="{FF2B5EF4-FFF2-40B4-BE49-F238E27FC236}">
              <a16:creationId xmlns:a16="http://schemas.microsoft.com/office/drawing/2014/main" id="{9F93CBF4-15EB-4D69-BBCE-035E16375447}"/>
            </a:ext>
          </a:extLst>
        </xdr:cNvPr>
        <xdr:cNvSpPr/>
      </xdr:nvSpPr>
      <xdr:spPr>
        <a:xfrm>
          <a:off x="7678615" y="11867522"/>
          <a:ext cx="481649" cy="394938"/>
        </a:xfrm>
        <a:prstGeom prst="hexagon">
          <a:avLst>
            <a:gd name="adj" fmla="val 29107"/>
            <a:gd name="vf" fmla="val 115470"/>
          </a:avLst>
        </a:prstGeom>
        <a:solidFill>
          <a:srgbClr val="0000FF">
            <a:alpha val="53000"/>
          </a:srgb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11</xdr:col>
      <xdr:colOff>440872</xdr:colOff>
      <xdr:row>20</xdr:row>
      <xdr:rowOff>1065752</xdr:rowOff>
    </xdr:from>
    <xdr:to>
      <xdr:col>12</xdr:col>
      <xdr:colOff>242164</xdr:colOff>
      <xdr:row>20</xdr:row>
      <xdr:rowOff>1460690</xdr:rowOff>
    </xdr:to>
    <xdr:sp macro="" textlink="">
      <xdr:nvSpPr>
        <xdr:cNvPr id="22" name="육각형 21">
          <a:extLst>
            <a:ext uri="{FF2B5EF4-FFF2-40B4-BE49-F238E27FC236}">
              <a16:creationId xmlns:a16="http://schemas.microsoft.com/office/drawing/2014/main" id="{F4E14801-B5FC-4046-AF0B-8BD6955C9097}"/>
            </a:ext>
          </a:extLst>
        </xdr:cNvPr>
        <xdr:cNvSpPr/>
      </xdr:nvSpPr>
      <xdr:spPr>
        <a:xfrm>
          <a:off x="8016910" y="12063464"/>
          <a:ext cx="490023" cy="394938"/>
        </a:xfrm>
        <a:prstGeom prst="hexagon">
          <a:avLst>
            <a:gd name="adj" fmla="val 29107"/>
            <a:gd name="vf" fmla="val 115470"/>
          </a:avLst>
        </a:prstGeom>
        <a:solidFill>
          <a:srgbClr val="0000FF">
            <a:alpha val="53000"/>
          </a:srgb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11</xdr:col>
      <xdr:colOff>119370</xdr:colOff>
      <xdr:row>41</xdr:row>
      <xdr:rowOff>1648445</xdr:rowOff>
    </xdr:from>
    <xdr:to>
      <xdr:col>11</xdr:col>
      <xdr:colOff>583591</xdr:colOff>
      <xdr:row>41</xdr:row>
      <xdr:rowOff>2043383</xdr:rowOff>
    </xdr:to>
    <xdr:sp macro="" textlink="">
      <xdr:nvSpPr>
        <xdr:cNvPr id="23" name="육각형 22">
          <a:extLst>
            <a:ext uri="{FF2B5EF4-FFF2-40B4-BE49-F238E27FC236}">
              <a16:creationId xmlns:a16="http://schemas.microsoft.com/office/drawing/2014/main" id="{A25EEA1D-39B6-4CB5-868F-F30793D191B5}"/>
            </a:ext>
          </a:extLst>
        </xdr:cNvPr>
        <xdr:cNvSpPr/>
      </xdr:nvSpPr>
      <xdr:spPr>
        <a:xfrm>
          <a:off x="7603299" y="26889695"/>
          <a:ext cx="464221" cy="394938"/>
        </a:xfrm>
        <a:prstGeom prst="hexagon">
          <a:avLst>
            <a:gd name="adj" fmla="val 29107"/>
            <a:gd name="vf" fmla="val 115470"/>
          </a:avLst>
        </a:prstGeom>
        <a:solidFill>
          <a:srgbClr val="00CC00">
            <a:alpha val="73000"/>
          </a:srgb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11</xdr:col>
      <xdr:colOff>124938</xdr:colOff>
      <xdr:row>62</xdr:row>
      <xdr:rowOff>1645227</xdr:rowOff>
    </xdr:from>
    <xdr:to>
      <xdr:col>11</xdr:col>
      <xdr:colOff>594218</xdr:colOff>
      <xdr:row>62</xdr:row>
      <xdr:rowOff>2040165</xdr:rowOff>
    </xdr:to>
    <xdr:sp macro="" textlink="">
      <xdr:nvSpPr>
        <xdr:cNvPr id="24" name="육각형 23">
          <a:extLst>
            <a:ext uri="{FF2B5EF4-FFF2-40B4-BE49-F238E27FC236}">
              <a16:creationId xmlns:a16="http://schemas.microsoft.com/office/drawing/2014/main" id="{A68ACE65-40B1-4E9B-8D8E-372484DF1A2F}"/>
            </a:ext>
          </a:extLst>
        </xdr:cNvPr>
        <xdr:cNvSpPr/>
      </xdr:nvSpPr>
      <xdr:spPr>
        <a:xfrm>
          <a:off x="7608867" y="41228406"/>
          <a:ext cx="469280" cy="394938"/>
        </a:xfrm>
        <a:prstGeom prst="hexagon">
          <a:avLst>
            <a:gd name="adj" fmla="val 29107"/>
            <a:gd name="vf" fmla="val 115470"/>
          </a:avLst>
        </a:prstGeom>
        <a:solidFill>
          <a:srgbClr val="0000FF">
            <a:alpha val="53000"/>
          </a:srgb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450695</xdr:colOff>
      <xdr:row>20</xdr:row>
      <xdr:rowOff>1440367</xdr:rowOff>
    </xdr:from>
    <xdr:to>
      <xdr:col>4</xdr:col>
      <xdr:colOff>232317</xdr:colOff>
      <xdr:row>20</xdr:row>
      <xdr:rowOff>1835305</xdr:rowOff>
    </xdr:to>
    <xdr:sp macro="" textlink="">
      <xdr:nvSpPr>
        <xdr:cNvPr id="2" name="육각형 1">
          <a:extLst>
            <a:ext uri="{FF2B5EF4-FFF2-40B4-BE49-F238E27FC236}">
              <a16:creationId xmlns:a16="http://schemas.microsoft.com/office/drawing/2014/main" id="{5DD4A868-74A2-45B7-BA2D-4D45DCED2422}"/>
            </a:ext>
          </a:extLst>
        </xdr:cNvPr>
        <xdr:cNvSpPr/>
      </xdr:nvSpPr>
      <xdr:spPr>
        <a:xfrm>
          <a:off x="2508095" y="11184442"/>
          <a:ext cx="467422" cy="394938"/>
        </a:xfrm>
        <a:prstGeom prst="hexagon">
          <a:avLst>
            <a:gd name="adj" fmla="val 29107"/>
            <a:gd name="vf" fmla="val 115470"/>
          </a:avLst>
        </a:prstGeom>
        <a:solidFill>
          <a:schemeClr val="accent1">
            <a:lumMod val="75000"/>
            <a:alpha val="53000"/>
          </a:scheme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</xdr:col>
      <xdr:colOff>105937</xdr:colOff>
      <xdr:row>20</xdr:row>
      <xdr:rowOff>1248937</xdr:rowOff>
    </xdr:from>
    <xdr:to>
      <xdr:col>4</xdr:col>
      <xdr:colOff>575217</xdr:colOff>
      <xdr:row>20</xdr:row>
      <xdr:rowOff>1643875</xdr:rowOff>
    </xdr:to>
    <xdr:sp macro="" textlink="">
      <xdr:nvSpPr>
        <xdr:cNvPr id="3" name="육각형 2">
          <a:extLst>
            <a:ext uri="{FF2B5EF4-FFF2-40B4-BE49-F238E27FC236}">
              <a16:creationId xmlns:a16="http://schemas.microsoft.com/office/drawing/2014/main" id="{D6B6A3D5-73B8-492A-B4DB-D82BF4ACEF1D}"/>
            </a:ext>
          </a:extLst>
        </xdr:cNvPr>
        <xdr:cNvSpPr/>
      </xdr:nvSpPr>
      <xdr:spPr>
        <a:xfrm>
          <a:off x="2849137" y="10993012"/>
          <a:ext cx="469280" cy="394938"/>
        </a:xfrm>
        <a:prstGeom prst="hexagon">
          <a:avLst>
            <a:gd name="adj" fmla="val 29107"/>
            <a:gd name="vf" fmla="val 115470"/>
          </a:avLst>
        </a:prstGeom>
        <a:solidFill>
          <a:schemeClr val="accent1">
            <a:lumMod val="75000"/>
            <a:alpha val="53000"/>
          </a:scheme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</xdr:col>
      <xdr:colOff>453483</xdr:colOff>
      <xdr:row>20</xdr:row>
      <xdr:rowOff>1443154</xdr:rowOff>
    </xdr:from>
    <xdr:to>
      <xdr:col>5</xdr:col>
      <xdr:colOff>235104</xdr:colOff>
      <xdr:row>20</xdr:row>
      <xdr:rowOff>1838092</xdr:rowOff>
    </xdr:to>
    <xdr:sp macro="" textlink="">
      <xdr:nvSpPr>
        <xdr:cNvPr id="4" name="육각형 3">
          <a:extLst>
            <a:ext uri="{FF2B5EF4-FFF2-40B4-BE49-F238E27FC236}">
              <a16:creationId xmlns:a16="http://schemas.microsoft.com/office/drawing/2014/main" id="{C8644E8A-1808-4134-B670-C600E0C2130A}"/>
            </a:ext>
          </a:extLst>
        </xdr:cNvPr>
        <xdr:cNvSpPr/>
      </xdr:nvSpPr>
      <xdr:spPr>
        <a:xfrm>
          <a:off x="3196683" y="11187229"/>
          <a:ext cx="467421" cy="394938"/>
        </a:xfrm>
        <a:prstGeom prst="hexagon">
          <a:avLst>
            <a:gd name="adj" fmla="val 29107"/>
            <a:gd name="vf" fmla="val 115470"/>
          </a:avLst>
        </a:prstGeom>
        <a:solidFill>
          <a:schemeClr val="accent1">
            <a:lumMod val="75000"/>
            <a:alpha val="53000"/>
          </a:scheme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</xdr:col>
      <xdr:colOff>461846</xdr:colOff>
      <xdr:row>20</xdr:row>
      <xdr:rowOff>1837163</xdr:rowOff>
    </xdr:from>
    <xdr:to>
      <xdr:col>5</xdr:col>
      <xdr:colOff>243467</xdr:colOff>
      <xdr:row>20</xdr:row>
      <xdr:rowOff>2232101</xdr:rowOff>
    </xdr:to>
    <xdr:sp macro="" textlink="">
      <xdr:nvSpPr>
        <xdr:cNvPr id="5" name="육각형 4">
          <a:extLst>
            <a:ext uri="{FF2B5EF4-FFF2-40B4-BE49-F238E27FC236}">
              <a16:creationId xmlns:a16="http://schemas.microsoft.com/office/drawing/2014/main" id="{67BCE8E4-3094-47D2-BF7B-3CABB0FAF229}"/>
            </a:ext>
          </a:extLst>
        </xdr:cNvPr>
        <xdr:cNvSpPr/>
      </xdr:nvSpPr>
      <xdr:spPr>
        <a:xfrm>
          <a:off x="3205046" y="11581238"/>
          <a:ext cx="467421" cy="394938"/>
        </a:xfrm>
        <a:prstGeom prst="hexagon">
          <a:avLst>
            <a:gd name="adj" fmla="val 29107"/>
            <a:gd name="vf" fmla="val 115470"/>
          </a:avLst>
        </a:prstGeom>
        <a:solidFill>
          <a:schemeClr val="accent1">
            <a:lumMod val="75000"/>
            <a:alpha val="53000"/>
          </a:scheme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</xdr:col>
      <xdr:colOff>107795</xdr:colOff>
      <xdr:row>20</xdr:row>
      <xdr:rowOff>2026733</xdr:rowOff>
    </xdr:from>
    <xdr:to>
      <xdr:col>4</xdr:col>
      <xdr:colOff>577075</xdr:colOff>
      <xdr:row>20</xdr:row>
      <xdr:rowOff>2421671</xdr:rowOff>
    </xdr:to>
    <xdr:sp macro="" textlink="">
      <xdr:nvSpPr>
        <xdr:cNvPr id="6" name="육각형 5">
          <a:extLst>
            <a:ext uri="{FF2B5EF4-FFF2-40B4-BE49-F238E27FC236}">
              <a16:creationId xmlns:a16="http://schemas.microsoft.com/office/drawing/2014/main" id="{E77ECA4C-68A9-42EF-B7EA-AB7C94F65B1B}"/>
            </a:ext>
          </a:extLst>
        </xdr:cNvPr>
        <xdr:cNvSpPr/>
      </xdr:nvSpPr>
      <xdr:spPr>
        <a:xfrm>
          <a:off x="2850995" y="11770808"/>
          <a:ext cx="469280" cy="394938"/>
        </a:xfrm>
        <a:prstGeom prst="hexagon">
          <a:avLst>
            <a:gd name="adj" fmla="val 29107"/>
            <a:gd name="vf" fmla="val 115470"/>
          </a:avLst>
        </a:prstGeom>
        <a:solidFill>
          <a:schemeClr val="accent1">
            <a:lumMod val="75000"/>
            <a:alpha val="53000"/>
          </a:scheme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3</xdr:col>
      <xdr:colOff>450695</xdr:colOff>
      <xdr:row>20</xdr:row>
      <xdr:rowOff>1830657</xdr:rowOff>
    </xdr:from>
    <xdr:to>
      <xdr:col>4</xdr:col>
      <xdr:colOff>232317</xdr:colOff>
      <xdr:row>20</xdr:row>
      <xdr:rowOff>2225595</xdr:rowOff>
    </xdr:to>
    <xdr:sp macro="" textlink="">
      <xdr:nvSpPr>
        <xdr:cNvPr id="7" name="육각형 6">
          <a:extLst>
            <a:ext uri="{FF2B5EF4-FFF2-40B4-BE49-F238E27FC236}">
              <a16:creationId xmlns:a16="http://schemas.microsoft.com/office/drawing/2014/main" id="{E34D185D-29CA-495E-AC86-7B84DFCEF952}"/>
            </a:ext>
          </a:extLst>
        </xdr:cNvPr>
        <xdr:cNvSpPr/>
      </xdr:nvSpPr>
      <xdr:spPr>
        <a:xfrm>
          <a:off x="2508095" y="11574732"/>
          <a:ext cx="467422" cy="394938"/>
        </a:xfrm>
        <a:prstGeom prst="hexagon">
          <a:avLst>
            <a:gd name="adj" fmla="val 29107"/>
            <a:gd name="vf" fmla="val 115470"/>
          </a:avLst>
        </a:prstGeom>
        <a:solidFill>
          <a:schemeClr val="accent1">
            <a:lumMod val="75000"/>
            <a:alpha val="53000"/>
          </a:scheme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3</xdr:col>
      <xdr:colOff>450695</xdr:colOff>
      <xdr:row>41</xdr:row>
      <xdr:rowOff>1440367</xdr:rowOff>
    </xdr:from>
    <xdr:to>
      <xdr:col>4</xdr:col>
      <xdr:colOff>232317</xdr:colOff>
      <xdr:row>41</xdr:row>
      <xdr:rowOff>1835305</xdr:rowOff>
    </xdr:to>
    <xdr:sp macro="" textlink="">
      <xdr:nvSpPr>
        <xdr:cNvPr id="8" name="육각형 7">
          <a:extLst>
            <a:ext uri="{FF2B5EF4-FFF2-40B4-BE49-F238E27FC236}">
              <a16:creationId xmlns:a16="http://schemas.microsoft.com/office/drawing/2014/main" id="{A9BA0F75-1C6D-4F11-9DDE-26F8ADF4AA32}"/>
            </a:ext>
          </a:extLst>
        </xdr:cNvPr>
        <xdr:cNvSpPr/>
      </xdr:nvSpPr>
      <xdr:spPr>
        <a:xfrm>
          <a:off x="2508095" y="24367042"/>
          <a:ext cx="467422" cy="394938"/>
        </a:xfrm>
        <a:prstGeom prst="hexagon">
          <a:avLst>
            <a:gd name="adj" fmla="val 29107"/>
            <a:gd name="vf" fmla="val 115470"/>
          </a:avLst>
        </a:prstGeom>
        <a:solidFill>
          <a:schemeClr val="accent1">
            <a:lumMod val="75000"/>
            <a:alpha val="53000"/>
          </a:scheme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</xdr:col>
      <xdr:colOff>105937</xdr:colOff>
      <xdr:row>41</xdr:row>
      <xdr:rowOff>1248937</xdr:rowOff>
    </xdr:from>
    <xdr:to>
      <xdr:col>4</xdr:col>
      <xdr:colOff>575217</xdr:colOff>
      <xdr:row>41</xdr:row>
      <xdr:rowOff>1643875</xdr:rowOff>
    </xdr:to>
    <xdr:sp macro="" textlink="">
      <xdr:nvSpPr>
        <xdr:cNvPr id="9" name="육각형 8">
          <a:extLst>
            <a:ext uri="{FF2B5EF4-FFF2-40B4-BE49-F238E27FC236}">
              <a16:creationId xmlns:a16="http://schemas.microsoft.com/office/drawing/2014/main" id="{9C3369D6-8ABB-4290-B3AE-01340660DFB5}"/>
            </a:ext>
          </a:extLst>
        </xdr:cNvPr>
        <xdr:cNvSpPr/>
      </xdr:nvSpPr>
      <xdr:spPr>
        <a:xfrm>
          <a:off x="2849137" y="24175612"/>
          <a:ext cx="469280" cy="394938"/>
        </a:xfrm>
        <a:prstGeom prst="hexagon">
          <a:avLst>
            <a:gd name="adj" fmla="val 29107"/>
            <a:gd name="vf" fmla="val 115470"/>
          </a:avLst>
        </a:prstGeom>
        <a:solidFill>
          <a:schemeClr val="accent1">
            <a:lumMod val="75000"/>
            <a:alpha val="53000"/>
          </a:scheme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</xdr:col>
      <xdr:colOff>453483</xdr:colOff>
      <xdr:row>41</xdr:row>
      <xdr:rowOff>1443154</xdr:rowOff>
    </xdr:from>
    <xdr:to>
      <xdr:col>5</xdr:col>
      <xdr:colOff>235104</xdr:colOff>
      <xdr:row>41</xdr:row>
      <xdr:rowOff>1838092</xdr:rowOff>
    </xdr:to>
    <xdr:sp macro="" textlink="">
      <xdr:nvSpPr>
        <xdr:cNvPr id="10" name="육각형 9">
          <a:extLst>
            <a:ext uri="{FF2B5EF4-FFF2-40B4-BE49-F238E27FC236}">
              <a16:creationId xmlns:a16="http://schemas.microsoft.com/office/drawing/2014/main" id="{33ECFDBD-B3F5-44E5-8FB5-053C44F5B6F9}"/>
            </a:ext>
          </a:extLst>
        </xdr:cNvPr>
        <xdr:cNvSpPr/>
      </xdr:nvSpPr>
      <xdr:spPr>
        <a:xfrm>
          <a:off x="3196683" y="24369829"/>
          <a:ext cx="467421" cy="394938"/>
        </a:xfrm>
        <a:prstGeom prst="hexagon">
          <a:avLst>
            <a:gd name="adj" fmla="val 29107"/>
            <a:gd name="vf" fmla="val 115470"/>
          </a:avLst>
        </a:prstGeom>
        <a:solidFill>
          <a:schemeClr val="accent1">
            <a:lumMod val="75000"/>
            <a:alpha val="53000"/>
          </a:scheme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</xdr:col>
      <xdr:colOff>461846</xdr:colOff>
      <xdr:row>41</xdr:row>
      <xdr:rowOff>1837163</xdr:rowOff>
    </xdr:from>
    <xdr:to>
      <xdr:col>5</xdr:col>
      <xdr:colOff>243467</xdr:colOff>
      <xdr:row>41</xdr:row>
      <xdr:rowOff>2232101</xdr:rowOff>
    </xdr:to>
    <xdr:sp macro="" textlink="">
      <xdr:nvSpPr>
        <xdr:cNvPr id="11" name="육각형 10">
          <a:extLst>
            <a:ext uri="{FF2B5EF4-FFF2-40B4-BE49-F238E27FC236}">
              <a16:creationId xmlns:a16="http://schemas.microsoft.com/office/drawing/2014/main" id="{59827FDB-B39E-490F-AB31-FD18699C0381}"/>
            </a:ext>
          </a:extLst>
        </xdr:cNvPr>
        <xdr:cNvSpPr/>
      </xdr:nvSpPr>
      <xdr:spPr>
        <a:xfrm>
          <a:off x="3205046" y="24763838"/>
          <a:ext cx="467421" cy="394938"/>
        </a:xfrm>
        <a:prstGeom prst="hexagon">
          <a:avLst>
            <a:gd name="adj" fmla="val 29107"/>
            <a:gd name="vf" fmla="val 115470"/>
          </a:avLst>
        </a:prstGeom>
        <a:solidFill>
          <a:schemeClr val="accent1">
            <a:lumMod val="75000"/>
            <a:alpha val="53000"/>
          </a:scheme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</xdr:col>
      <xdr:colOff>107795</xdr:colOff>
      <xdr:row>41</xdr:row>
      <xdr:rowOff>2026733</xdr:rowOff>
    </xdr:from>
    <xdr:to>
      <xdr:col>4</xdr:col>
      <xdr:colOff>577075</xdr:colOff>
      <xdr:row>41</xdr:row>
      <xdr:rowOff>2421671</xdr:rowOff>
    </xdr:to>
    <xdr:sp macro="" textlink="">
      <xdr:nvSpPr>
        <xdr:cNvPr id="12" name="육각형 11">
          <a:extLst>
            <a:ext uri="{FF2B5EF4-FFF2-40B4-BE49-F238E27FC236}">
              <a16:creationId xmlns:a16="http://schemas.microsoft.com/office/drawing/2014/main" id="{1B4235F4-CAAE-4E3A-9A28-15346C2FA048}"/>
            </a:ext>
          </a:extLst>
        </xdr:cNvPr>
        <xdr:cNvSpPr/>
      </xdr:nvSpPr>
      <xdr:spPr>
        <a:xfrm>
          <a:off x="2850995" y="24953408"/>
          <a:ext cx="469280" cy="394938"/>
        </a:xfrm>
        <a:prstGeom prst="hexagon">
          <a:avLst>
            <a:gd name="adj" fmla="val 29107"/>
            <a:gd name="vf" fmla="val 115470"/>
          </a:avLst>
        </a:prstGeom>
        <a:solidFill>
          <a:schemeClr val="accent1">
            <a:lumMod val="75000"/>
            <a:alpha val="53000"/>
          </a:scheme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3</xdr:col>
      <xdr:colOff>450695</xdr:colOff>
      <xdr:row>41</xdr:row>
      <xdr:rowOff>1830657</xdr:rowOff>
    </xdr:from>
    <xdr:to>
      <xdr:col>4</xdr:col>
      <xdr:colOff>232317</xdr:colOff>
      <xdr:row>41</xdr:row>
      <xdr:rowOff>2225595</xdr:rowOff>
    </xdr:to>
    <xdr:sp macro="" textlink="">
      <xdr:nvSpPr>
        <xdr:cNvPr id="13" name="육각형 12">
          <a:extLst>
            <a:ext uri="{FF2B5EF4-FFF2-40B4-BE49-F238E27FC236}">
              <a16:creationId xmlns:a16="http://schemas.microsoft.com/office/drawing/2014/main" id="{14B2A2E8-D501-4698-B950-6CDC368EA448}"/>
            </a:ext>
          </a:extLst>
        </xdr:cNvPr>
        <xdr:cNvSpPr/>
      </xdr:nvSpPr>
      <xdr:spPr>
        <a:xfrm>
          <a:off x="2508095" y="24757332"/>
          <a:ext cx="467422" cy="394938"/>
        </a:xfrm>
        <a:prstGeom prst="hexagon">
          <a:avLst>
            <a:gd name="adj" fmla="val 29107"/>
            <a:gd name="vf" fmla="val 115470"/>
          </a:avLst>
        </a:prstGeom>
        <a:solidFill>
          <a:schemeClr val="accent1">
            <a:lumMod val="75000"/>
            <a:alpha val="53000"/>
          </a:scheme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3</xdr:col>
      <xdr:colOff>450695</xdr:colOff>
      <xdr:row>62</xdr:row>
      <xdr:rowOff>1440367</xdr:rowOff>
    </xdr:from>
    <xdr:to>
      <xdr:col>4</xdr:col>
      <xdr:colOff>232317</xdr:colOff>
      <xdr:row>62</xdr:row>
      <xdr:rowOff>1835305</xdr:rowOff>
    </xdr:to>
    <xdr:sp macro="" textlink="">
      <xdr:nvSpPr>
        <xdr:cNvPr id="15" name="육각형 14">
          <a:extLst>
            <a:ext uri="{FF2B5EF4-FFF2-40B4-BE49-F238E27FC236}">
              <a16:creationId xmlns:a16="http://schemas.microsoft.com/office/drawing/2014/main" id="{576A655F-C7DB-4816-BB2E-8B8E186F1276}"/>
            </a:ext>
          </a:extLst>
        </xdr:cNvPr>
        <xdr:cNvSpPr/>
      </xdr:nvSpPr>
      <xdr:spPr>
        <a:xfrm>
          <a:off x="2508095" y="37549642"/>
          <a:ext cx="467422" cy="394938"/>
        </a:xfrm>
        <a:prstGeom prst="hexagon">
          <a:avLst>
            <a:gd name="adj" fmla="val 29107"/>
            <a:gd name="vf" fmla="val 115470"/>
          </a:avLst>
        </a:prstGeom>
        <a:solidFill>
          <a:schemeClr val="accent1">
            <a:lumMod val="75000"/>
            <a:alpha val="53000"/>
          </a:scheme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</xdr:col>
      <xdr:colOff>105937</xdr:colOff>
      <xdr:row>62</xdr:row>
      <xdr:rowOff>1248937</xdr:rowOff>
    </xdr:from>
    <xdr:to>
      <xdr:col>4</xdr:col>
      <xdr:colOff>575217</xdr:colOff>
      <xdr:row>62</xdr:row>
      <xdr:rowOff>1643875</xdr:rowOff>
    </xdr:to>
    <xdr:sp macro="" textlink="">
      <xdr:nvSpPr>
        <xdr:cNvPr id="16" name="육각형 15">
          <a:extLst>
            <a:ext uri="{FF2B5EF4-FFF2-40B4-BE49-F238E27FC236}">
              <a16:creationId xmlns:a16="http://schemas.microsoft.com/office/drawing/2014/main" id="{9AA3D3FA-26C2-4C3D-98B1-BA269C759E0E}"/>
            </a:ext>
          </a:extLst>
        </xdr:cNvPr>
        <xdr:cNvSpPr/>
      </xdr:nvSpPr>
      <xdr:spPr>
        <a:xfrm>
          <a:off x="2849137" y="37358212"/>
          <a:ext cx="469280" cy="394938"/>
        </a:xfrm>
        <a:prstGeom prst="hexagon">
          <a:avLst>
            <a:gd name="adj" fmla="val 29107"/>
            <a:gd name="vf" fmla="val 115470"/>
          </a:avLst>
        </a:prstGeom>
        <a:solidFill>
          <a:schemeClr val="accent1">
            <a:lumMod val="75000"/>
            <a:alpha val="53000"/>
          </a:scheme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</xdr:col>
      <xdr:colOff>453483</xdr:colOff>
      <xdr:row>62</xdr:row>
      <xdr:rowOff>1443154</xdr:rowOff>
    </xdr:from>
    <xdr:to>
      <xdr:col>5</xdr:col>
      <xdr:colOff>235104</xdr:colOff>
      <xdr:row>62</xdr:row>
      <xdr:rowOff>1838092</xdr:rowOff>
    </xdr:to>
    <xdr:sp macro="" textlink="">
      <xdr:nvSpPr>
        <xdr:cNvPr id="17" name="육각형 16">
          <a:extLst>
            <a:ext uri="{FF2B5EF4-FFF2-40B4-BE49-F238E27FC236}">
              <a16:creationId xmlns:a16="http://schemas.microsoft.com/office/drawing/2014/main" id="{5170D879-B170-4C70-8DB1-34D35C65DBC4}"/>
            </a:ext>
          </a:extLst>
        </xdr:cNvPr>
        <xdr:cNvSpPr/>
      </xdr:nvSpPr>
      <xdr:spPr>
        <a:xfrm>
          <a:off x="3196683" y="37552429"/>
          <a:ext cx="467421" cy="394938"/>
        </a:xfrm>
        <a:prstGeom prst="hexagon">
          <a:avLst>
            <a:gd name="adj" fmla="val 29107"/>
            <a:gd name="vf" fmla="val 115470"/>
          </a:avLst>
        </a:prstGeom>
        <a:solidFill>
          <a:schemeClr val="accent1">
            <a:lumMod val="75000"/>
            <a:alpha val="53000"/>
          </a:scheme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</xdr:col>
      <xdr:colOff>461846</xdr:colOff>
      <xdr:row>62</xdr:row>
      <xdr:rowOff>1837163</xdr:rowOff>
    </xdr:from>
    <xdr:to>
      <xdr:col>5</xdr:col>
      <xdr:colOff>243467</xdr:colOff>
      <xdr:row>62</xdr:row>
      <xdr:rowOff>2232101</xdr:rowOff>
    </xdr:to>
    <xdr:sp macro="" textlink="">
      <xdr:nvSpPr>
        <xdr:cNvPr id="18" name="육각형 17">
          <a:extLst>
            <a:ext uri="{FF2B5EF4-FFF2-40B4-BE49-F238E27FC236}">
              <a16:creationId xmlns:a16="http://schemas.microsoft.com/office/drawing/2014/main" id="{AEC4653A-8432-437D-81EA-B5267AF57966}"/>
            </a:ext>
          </a:extLst>
        </xdr:cNvPr>
        <xdr:cNvSpPr/>
      </xdr:nvSpPr>
      <xdr:spPr>
        <a:xfrm>
          <a:off x="3205046" y="37946438"/>
          <a:ext cx="467421" cy="394938"/>
        </a:xfrm>
        <a:prstGeom prst="hexagon">
          <a:avLst>
            <a:gd name="adj" fmla="val 29107"/>
            <a:gd name="vf" fmla="val 115470"/>
          </a:avLst>
        </a:prstGeom>
        <a:solidFill>
          <a:schemeClr val="accent1">
            <a:lumMod val="75000"/>
            <a:alpha val="53000"/>
          </a:scheme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</xdr:col>
      <xdr:colOff>107795</xdr:colOff>
      <xdr:row>62</xdr:row>
      <xdr:rowOff>2026733</xdr:rowOff>
    </xdr:from>
    <xdr:to>
      <xdr:col>4</xdr:col>
      <xdr:colOff>577075</xdr:colOff>
      <xdr:row>62</xdr:row>
      <xdr:rowOff>2421671</xdr:rowOff>
    </xdr:to>
    <xdr:sp macro="" textlink="">
      <xdr:nvSpPr>
        <xdr:cNvPr id="19" name="육각형 18">
          <a:extLst>
            <a:ext uri="{FF2B5EF4-FFF2-40B4-BE49-F238E27FC236}">
              <a16:creationId xmlns:a16="http://schemas.microsoft.com/office/drawing/2014/main" id="{01DF620D-47DD-4E5B-9E04-06ED820D7045}"/>
            </a:ext>
          </a:extLst>
        </xdr:cNvPr>
        <xdr:cNvSpPr/>
      </xdr:nvSpPr>
      <xdr:spPr>
        <a:xfrm>
          <a:off x="2850995" y="38136008"/>
          <a:ext cx="469280" cy="394938"/>
        </a:xfrm>
        <a:prstGeom prst="hexagon">
          <a:avLst>
            <a:gd name="adj" fmla="val 29107"/>
            <a:gd name="vf" fmla="val 115470"/>
          </a:avLst>
        </a:prstGeom>
        <a:solidFill>
          <a:schemeClr val="accent1">
            <a:lumMod val="75000"/>
            <a:alpha val="53000"/>
          </a:scheme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3</xdr:col>
      <xdr:colOff>450695</xdr:colOff>
      <xdr:row>62</xdr:row>
      <xdr:rowOff>1830657</xdr:rowOff>
    </xdr:from>
    <xdr:to>
      <xdr:col>4</xdr:col>
      <xdr:colOff>232317</xdr:colOff>
      <xdr:row>62</xdr:row>
      <xdr:rowOff>2225595</xdr:rowOff>
    </xdr:to>
    <xdr:sp macro="" textlink="">
      <xdr:nvSpPr>
        <xdr:cNvPr id="20" name="육각형 19">
          <a:extLst>
            <a:ext uri="{FF2B5EF4-FFF2-40B4-BE49-F238E27FC236}">
              <a16:creationId xmlns:a16="http://schemas.microsoft.com/office/drawing/2014/main" id="{F02F156D-1E0E-42E5-BC93-FB4FDCDC0CA1}"/>
            </a:ext>
          </a:extLst>
        </xdr:cNvPr>
        <xdr:cNvSpPr/>
      </xdr:nvSpPr>
      <xdr:spPr>
        <a:xfrm>
          <a:off x="2508095" y="37939932"/>
          <a:ext cx="467422" cy="394938"/>
        </a:xfrm>
        <a:prstGeom prst="hexagon">
          <a:avLst>
            <a:gd name="adj" fmla="val 29107"/>
            <a:gd name="vf" fmla="val 115470"/>
          </a:avLst>
        </a:prstGeom>
        <a:solidFill>
          <a:schemeClr val="accent1">
            <a:lumMod val="75000"/>
            <a:alpha val="53000"/>
          </a:scheme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10</xdr:col>
      <xdr:colOff>441156</xdr:colOff>
      <xdr:row>62</xdr:row>
      <xdr:rowOff>677114</xdr:rowOff>
    </xdr:from>
    <xdr:to>
      <xdr:col>11</xdr:col>
      <xdr:colOff>226877</xdr:colOff>
      <xdr:row>62</xdr:row>
      <xdr:rowOff>1072052</xdr:rowOff>
    </xdr:to>
    <xdr:sp macro="" textlink="">
      <xdr:nvSpPr>
        <xdr:cNvPr id="21" name="육각형 20">
          <a:extLst>
            <a:ext uri="{FF2B5EF4-FFF2-40B4-BE49-F238E27FC236}">
              <a16:creationId xmlns:a16="http://schemas.microsoft.com/office/drawing/2014/main" id="{E2323E61-5C35-4112-A6D5-B74579E71BDB}"/>
            </a:ext>
          </a:extLst>
        </xdr:cNvPr>
        <xdr:cNvSpPr/>
      </xdr:nvSpPr>
      <xdr:spPr>
        <a:xfrm>
          <a:off x="7299156" y="40443989"/>
          <a:ext cx="471521" cy="394938"/>
        </a:xfrm>
        <a:prstGeom prst="hexagon">
          <a:avLst>
            <a:gd name="adj" fmla="val 29107"/>
            <a:gd name="vf" fmla="val 115470"/>
          </a:avLst>
        </a:prstGeom>
        <a:solidFill>
          <a:srgbClr val="FF0000">
            <a:alpha val="53000"/>
          </a:srgb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11</xdr:col>
      <xdr:colOff>114300</xdr:colOff>
      <xdr:row>20</xdr:row>
      <xdr:rowOff>1257300</xdr:rowOff>
    </xdr:from>
    <xdr:to>
      <xdr:col>11</xdr:col>
      <xdr:colOff>583580</xdr:colOff>
      <xdr:row>20</xdr:row>
      <xdr:rowOff>1652238</xdr:rowOff>
    </xdr:to>
    <xdr:sp macro="" textlink="">
      <xdr:nvSpPr>
        <xdr:cNvPr id="23" name="육각형 22">
          <a:extLst>
            <a:ext uri="{FF2B5EF4-FFF2-40B4-BE49-F238E27FC236}">
              <a16:creationId xmlns:a16="http://schemas.microsoft.com/office/drawing/2014/main" id="{8CCB1E19-DFC0-4D21-9CBA-A5A1F9779CAE}"/>
            </a:ext>
          </a:extLst>
        </xdr:cNvPr>
        <xdr:cNvSpPr/>
      </xdr:nvSpPr>
      <xdr:spPr>
        <a:xfrm>
          <a:off x="7400925" y="11001375"/>
          <a:ext cx="469280" cy="394938"/>
        </a:xfrm>
        <a:prstGeom prst="hexagon">
          <a:avLst>
            <a:gd name="adj" fmla="val 29107"/>
            <a:gd name="vf" fmla="val 115470"/>
          </a:avLst>
        </a:prstGeom>
        <a:solidFill>
          <a:srgbClr val="FF0000">
            <a:alpha val="53000"/>
          </a:srgb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11</xdr:col>
      <xdr:colOff>462964</xdr:colOff>
      <xdr:row>41</xdr:row>
      <xdr:rowOff>1449082</xdr:rowOff>
    </xdr:from>
    <xdr:to>
      <xdr:col>12</xdr:col>
      <xdr:colOff>248685</xdr:colOff>
      <xdr:row>41</xdr:row>
      <xdr:rowOff>1844020</xdr:rowOff>
    </xdr:to>
    <xdr:sp macro="" textlink="">
      <xdr:nvSpPr>
        <xdr:cNvPr id="25" name="육각형 24">
          <a:extLst>
            <a:ext uri="{FF2B5EF4-FFF2-40B4-BE49-F238E27FC236}">
              <a16:creationId xmlns:a16="http://schemas.microsoft.com/office/drawing/2014/main" id="{AD1CFCC1-46CF-4FFE-9102-60381B577BE6}"/>
            </a:ext>
          </a:extLst>
        </xdr:cNvPr>
        <xdr:cNvSpPr/>
      </xdr:nvSpPr>
      <xdr:spPr>
        <a:xfrm>
          <a:off x="7724376" y="24443553"/>
          <a:ext cx="469280" cy="394938"/>
        </a:xfrm>
        <a:prstGeom prst="hexagon">
          <a:avLst>
            <a:gd name="adj" fmla="val 29107"/>
            <a:gd name="vf" fmla="val 115470"/>
          </a:avLst>
        </a:prstGeom>
        <a:solidFill>
          <a:srgbClr val="FF0000">
            <a:alpha val="53000"/>
          </a:srgb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17</xdr:col>
      <xdr:colOff>438632</xdr:colOff>
      <xdr:row>41</xdr:row>
      <xdr:rowOff>1080568</xdr:rowOff>
    </xdr:from>
    <xdr:to>
      <xdr:col>18</xdr:col>
      <xdr:colOff>227554</xdr:colOff>
      <xdr:row>41</xdr:row>
      <xdr:rowOff>1475506</xdr:rowOff>
    </xdr:to>
    <xdr:sp macro="" textlink="">
      <xdr:nvSpPr>
        <xdr:cNvPr id="26" name="육각형 25">
          <a:extLst>
            <a:ext uri="{FF2B5EF4-FFF2-40B4-BE49-F238E27FC236}">
              <a16:creationId xmlns:a16="http://schemas.microsoft.com/office/drawing/2014/main" id="{6D593B4C-5900-4295-917F-985FAC6432BC}"/>
            </a:ext>
          </a:extLst>
        </xdr:cNvPr>
        <xdr:cNvSpPr/>
      </xdr:nvSpPr>
      <xdr:spPr>
        <a:xfrm>
          <a:off x="12004703" y="26321818"/>
          <a:ext cx="469280" cy="394938"/>
        </a:xfrm>
        <a:prstGeom prst="hexagon">
          <a:avLst>
            <a:gd name="adj" fmla="val 29107"/>
            <a:gd name="vf" fmla="val 115470"/>
          </a:avLst>
        </a:prstGeom>
        <a:solidFill>
          <a:srgbClr val="FF0000">
            <a:alpha val="53000"/>
          </a:srgb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11</xdr:col>
      <xdr:colOff>108254</xdr:colOff>
      <xdr:row>62</xdr:row>
      <xdr:rowOff>493338</xdr:rowOff>
    </xdr:from>
    <xdr:to>
      <xdr:col>11</xdr:col>
      <xdr:colOff>577534</xdr:colOff>
      <xdr:row>62</xdr:row>
      <xdr:rowOff>888276</xdr:rowOff>
    </xdr:to>
    <xdr:sp macro="" textlink="">
      <xdr:nvSpPr>
        <xdr:cNvPr id="27" name="육각형 26">
          <a:extLst>
            <a:ext uri="{FF2B5EF4-FFF2-40B4-BE49-F238E27FC236}">
              <a16:creationId xmlns:a16="http://schemas.microsoft.com/office/drawing/2014/main" id="{C2F1198A-7069-4A08-8A41-D398E4292414}"/>
            </a:ext>
          </a:extLst>
        </xdr:cNvPr>
        <xdr:cNvSpPr/>
      </xdr:nvSpPr>
      <xdr:spPr>
        <a:xfrm>
          <a:off x="7652054" y="40260213"/>
          <a:ext cx="469280" cy="394938"/>
        </a:xfrm>
        <a:prstGeom prst="hexagon">
          <a:avLst>
            <a:gd name="adj" fmla="val 29107"/>
            <a:gd name="vf" fmla="val 115470"/>
          </a:avLst>
        </a:prstGeom>
        <a:solidFill>
          <a:srgbClr val="FF0000">
            <a:alpha val="53000"/>
          </a:srgb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11</xdr:col>
      <xdr:colOff>451154</xdr:colOff>
      <xdr:row>62</xdr:row>
      <xdr:rowOff>682804</xdr:rowOff>
    </xdr:from>
    <xdr:to>
      <xdr:col>12</xdr:col>
      <xdr:colOff>236875</xdr:colOff>
      <xdr:row>62</xdr:row>
      <xdr:rowOff>1077742</xdr:rowOff>
    </xdr:to>
    <xdr:sp macro="" textlink="">
      <xdr:nvSpPr>
        <xdr:cNvPr id="28" name="육각형 27">
          <a:extLst>
            <a:ext uri="{FF2B5EF4-FFF2-40B4-BE49-F238E27FC236}">
              <a16:creationId xmlns:a16="http://schemas.microsoft.com/office/drawing/2014/main" id="{E39146F0-F743-40E1-97F3-4F7024BCFCD9}"/>
            </a:ext>
          </a:extLst>
        </xdr:cNvPr>
        <xdr:cNvSpPr/>
      </xdr:nvSpPr>
      <xdr:spPr>
        <a:xfrm>
          <a:off x="7994954" y="40449679"/>
          <a:ext cx="471521" cy="394938"/>
        </a:xfrm>
        <a:prstGeom prst="hexagon">
          <a:avLst>
            <a:gd name="adj" fmla="val 29107"/>
            <a:gd name="vf" fmla="val 115470"/>
          </a:avLst>
        </a:prstGeom>
        <a:solidFill>
          <a:srgbClr val="FF0000">
            <a:alpha val="53000"/>
          </a:srgb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11</xdr:col>
      <xdr:colOff>112059</xdr:colOff>
      <xdr:row>62</xdr:row>
      <xdr:rowOff>885265</xdr:rowOff>
    </xdr:from>
    <xdr:to>
      <xdr:col>11</xdr:col>
      <xdr:colOff>581339</xdr:colOff>
      <xdr:row>62</xdr:row>
      <xdr:rowOff>1280203</xdr:rowOff>
    </xdr:to>
    <xdr:sp macro="" textlink="">
      <xdr:nvSpPr>
        <xdr:cNvPr id="29" name="육각형 28">
          <a:extLst>
            <a:ext uri="{FF2B5EF4-FFF2-40B4-BE49-F238E27FC236}">
              <a16:creationId xmlns:a16="http://schemas.microsoft.com/office/drawing/2014/main" id="{A3EDF1FD-5F43-402B-BE23-150FAE15690B}"/>
            </a:ext>
          </a:extLst>
        </xdr:cNvPr>
        <xdr:cNvSpPr/>
      </xdr:nvSpPr>
      <xdr:spPr>
        <a:xfrm>
          <a:off x="7655859" y="40652140"/>
          <a:ext cx="469280" cy="394938"/>
        </a:xfrm>
        <a:prstGeom prst="hexagon">
          <a:avLst>
            <a:gd name="adj" fmla="val 29107"/>
            <a:gd name="vf" fmla="val 115470"/>
          </a:avLst>
        </a:prstGeom>
        <a:solidFill>
          <a:schemeClr val="accent1">
            <a:lumMod val="75000"/>
            <a:alpha val="53000"/>
          </a:scheme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18</xdr:col>
      <xdr:colOff>454960</xdr:colOff>
      <xdr:row>41</xdr:row>
      <xdr:rowOff>1056075</xdr:rowOff>
    </xdr:from>
    <xdr:to>
      <xdr:col>19</xdr:col>
      <xdr:colOff>243883</xdr:colOff>
      <xdr:row>41</xdr:row>
      <xdr:rowOff>1451013</xdr:rowOff>
    </xdr:to>
    <xdr:sp macro="" textlink="">
      <xdr:nvSpPr>
        <xdr:cNvPr id="22" name="육각형 21">
          <a:extLst>
            <a:ext uri="{FF2B5EF4-FFF2-40B4-BE49-F238E27FC236}">
              <a16:creationId xmlns:a16="http://schemas.microsoft.com/office/drawing/2014/main" id="{B5896589-5E37-4541-B4FE-6D3BEEECF460}"/>
            </a:ext>
          </a:extLst>
        </xdr:cNvPr>
        <xdr:cNvSpPr/>
      </xdr:nvSpPr>
      <xdr:spPr>
        <a:xfrm>
          <a:off x="12701389" y="26297325"/>
          <a:ext cx="469280" cy="394938"/>
        </a:xfrm>
        <a:prstGeom prst="hexagon">
          <a:avLst>
            <a:gd name="adj" fmla="val 29107"/>
            <a:gd name="vf" fmla="val 115470"/>
          </a:avLst>
        </a:prstGeom>
        <a:solidFill>
          <a:srgbClr val="FF0000">
            <a:alpha val="53000"/>
          </a:srgb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11</xdr:col>
      <xdr:colOff>107496</xdr:colOff>
      <xdr:row>20</xdr:row>
      <xdr:rowOff>2020661</xdr:rowOff>
    </xdr:from>
    <xdr:to>
      <xdr:col>11</xdr:col>
      <xdr:colOff>576776</xdr:colOff>
      <xdr:row>20</xdr:row>
      <xdr:rowOff>2415599</xdr:rowOff>
    </xdr:to>
    <xdr:sp macro="" textlink="">
      <xdr:nvSpPr>
        <xdr:cNvPr id="14" name="육각형 13">
          <a:extLst>
            <a:ext uri="{FF2B5EF4-FFF2-40B4-BE49-F238E27FC236}">
              <a16:creationId xmlns:a16="http://schemas.microsoft.com/office/drawing/2014/main" id="{E983922F-72C3-4627-B204-1449CE506130}"/>
            </a:ext>
          </a:extLst>
        </xdr:cNvPr>
        <xdr:cNvSpPr/>
      </xdr:nvSpPr>
      <xdr:spPr>
        <a:xfrm>
          <a:off x="7591425" y="12919982"/>
          <a:ext cx="469280" cy="394938"/>
        </a:xfrm>
        <a:prstGeom prst="hexagon">
          <a:avLst>
            <a:gd name="adj" fmla="val 29107"/>
            <a:gd name="vf" fmla="val 115470"/>
          </a:avLst>
        </a:prstGeom>
        <a:solidFill>
          <a:srgbClr val="FF0000">
            <a:alpha val="53000"/>
          </a:srgb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450695</xdr:colOff>
      <xdr:row>20</xdr:row>
      <xdr:rowOff>1440367</xdr:rowOff>
    </xdr:from>
    <xdr:to>
      <xdr:col>4</xdr:col>
      <xdr:colOff>232317</xdr:colOff>
      <xdr:row>20</xdr:row>
      <xdr:rowOff>1835305</xdr:rowOff>
    </xdr:to>
    <xdr:sp macro="" textlink="">
      <xdr:nvSpPr>
        <xdr:cNvPr id="2" name="육각형 1">
          <a:extLst>
            <a:ext uri="{FF2B5EF4-FFF2-40B4-BE49-F238E27FC236}">
              <a16:creationId xmlns:a16="http://schemas.microsoft.com/office/drawing/2014/main" id="{CD736A6D-BB51-4A34-9130-F0F19B70CB87}"/>
            </a:ext>
          </a:extLst>
        </xdr:cNvPr>
        <xdr:cNvSpPr/>
      </xdr:nvSpPr>
      <xdr:spPr>
        <a:xfrm>
          <a:off x="2508095" y="11184442"/>
          <a:ext cx="467422" cy="394938"/>
        </a:xfrm>
        <a:prstGeom prst="hexagon">
          <a:avLst>
            <a:gd name="adj" fmla="val 29107"/>
            <a:gd name="vf" fmla="val 115470"/>
          </a:avLst>
        </a:prstGeom>
        <a:solidFill>
          <a:schemeClr val="accent1">
            <a:lumMod val="75000"/>
            <a:alpha val="53000"/>
          </a:scheme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</xdr:col>
      <xdr:colOff>105937</xdr:colOff>
      <xdr:row>20</xdr:row>
      <xdr:rowOff>1248937</xdr:rowOff>
    </xdr:from>
    <xdr:to>
      <xdr:col>4</xdr:col>
      <xdr:colOff>575217</xdr:colOff>
      <xdr:row>20</xdr:row>
      <xdr:rowOff>1643875</xdr:rowOff>
    </xdr:to>
    <xdr:sp macro="" textlink="">
      <xdr:nvSpPr>
        <xdr:cNvPr id="3" name="육각형 2">
          <a:extLst>
            <a:ext uri="{FF2B5EF4-FFF2-40B4-BE49-F238E27FC236}">
              <a16:creationId xmlns:a16="http://schemas.microsoft.com/office/drawing/2014/main" id="{5F479766-AAB4-4DA2-87AE-142EF733511C}"/>
            </a:ext>
          </a:extLst>
        </xdr:cNvPr>
        <xdr:cNvSpPr/>
      </xdr:nvSpPr>
      <xdr:spPr>
        <a:xfrm>
          <a:off x="2849137" y="10993012"/>
          <a:ext cx="469280" cy="394938"/>
        </a:xfrm>
        <a:prstGeom prst="hexagon">
          <a:avLst>
            <a:gd name="adj" fmla="val 29107"/>
            <a:gd name="vf" fmla="val 115470"/>
          </a:avLst>
        </a:prstGeom>
        <a:solidFill>
          <a:schemeClr val="accent1">
            <a:lumMod val="75000"/>
            <a:alpha val="53000"/>
          </a:scheme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</xdr:col>
      <xdr:colOff>453483</xdr:colOff>
      <xdr:row>20</xdr:row>
      <xdr:rowOff>1443154</xdr:rowOff>
    </xdr:from>
    <xdr:to>
      <xdr:col>5</xdr:col>
      <xdr:colOff>235104</xdr:colOff>
      <xdr:row>20</xdr:row>
      <xdr:rowOff>1838092</xdr:rowOff>
    </xdr:to>
    <xdr:sp macro="" textlink="">
      <xdr:nvSpPr>
        <xdr:cNvPr id="4" name="육각형 3">
          <a:extLst>
            <a:ext uri="{FF2B5EF4-FFF2-40B4-BE49-F238E27FC236}">
              <a16:creationId xmlns:a16="http://schemas.microsoft.com/office/drawing/2014/main" id="{158E8BE6-207D-4B02-A630-E71DD8A498BE}"/>
            </a:ext>
          </a:extLst>
        </xdr:cNvPr>
        <xdr:cNvSpPr/>
      </xdr:nvSpPr>
      <xdr:spPr>
        <a:xfrm>
          <a:off x="3196683" y="11187229"/>
          <a:ext cx="467421" cy="394938"/>
        </a:xfrm>
        <a:prstGeom prst="hexagon">
          <a:avLst>
            <a:gd name="adj" fmla="val 29107"/>
            <a:gd name="vf" fmla="val 115470"/>
          </a:avLst>
        </a:prstGeom>
        <a:solidFill>
          <a:schemeClr val="accent1">
            <a:lumMod val="75000"/>
            <a:alpha val="53000"/>
          </a:scheme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</xdr:col>
      <xdr:colOff>461846</xdr:colOff>
      <xdr:row>20</xdr:row>
      <xdr:rowOff>1837163</xdr:rowOff>
    </xdr:from>
    <xdr:to>
      <xdr:col>5</xdr:col>
      <xdr:colOff>243467</xdr:colOff>
      <xdr:row>20</xdr:row>
      <xdr:rowOff>2232101</xdr:rowOff>
    </xdr:to>
    <xdr:sp macro="" textlink="">
      <xdr:nvSpPr>
        <xdr:cNvPr id="5" name="육각형 4">
          <a:extLst>
            <a:ext uri="{FF2B5EF4-FFF2-40B4-BE49-F238E27FC236}">
              <a16:creationId xmlns:a16="http://schemas.microsoft.com/office/drawing/2014/main" id="{79F90E25-085E-4686-BBDD-35EF6EC69848}"/>
            </a:ext>
          </a:extLst>
        </xdr:cNvPr>
        <xdr:cNvSpPr/>
      </xdr:nvSpPr>
      <xdr:spPr>
        <a:xfrm>
          <a:off x="3205046" y="11581238"/>
          <a:ext cx="467421" cy="394938"/>
        </a:xfrm>
        <a:prstGeom prst="hexagon">
          <a:avLst>
            <a:gd name="adj" fmla="val 29107"/>
            <a:gd name="vf" fmla="val 115470"/>
          </a:avLst>
        </a:prstGeom>
        <a:solidFill>
          <a:schemeClr val="accent1">
            <a:lumMod val="75000"/>
            <a:alpha val="53000"/>
          </a:scheme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</xdr:col>
      <xdr:colOff>107795</xdr:colOff>
      <xdr:row>20</xdr:row>
      <xdr:rowOff>2026733</xdr:rowOff>
    </xdr:from>
    <xdr:to>
      <xdr:col>4</xdr:col>
      <xdr:colOff>577075</xdr:colOff>
      <xdr:row>20</xdr:row>
      <xdr:rowOff>2421671</xdr:rowOff>
    </xdr:to>
    <xdr:sp macro="" textlink="">
      <xdr:nvSpPr>
        <xdr:cNvPr id="6" name="육각형 5">
          <a:extLst>
            <a:ext uri="{FF2B5EF4-FFF2-40B4-BE49-F238E27FC236}">
              <a16:creationId xmlns:a16="http://schemas.microsoft.com/office/drawing/2014/main" id="{A6779D20-3AED-4320-B4E2-A5657132FCEE}"/>
            </a:ext>
          </a:extLst>
        </xdr:cNvPr>
        <xdr:cNvSpPr/>
      </xdr:nvSpPr>
      <xdr:spPr>
        <a:xfrm>
          <a:off x="2850995" y="11770808"/>
          <a:ext cx="469280" cy="394938"/>
        </a:xfrm>
        <a:prstGeom prst="hexagon">
          <a:avLst>
            <a:gd name="adj" fmla="val 29107"/>
            <a:gd name="vf" fmla="val 115470"/>
          </a:avLst>
        </a:prstGeom>
        <a:solidFill>
          <a:schemeClr val="accent1">
            <a:lumMod val="75000"/>
            <a:alpha val="53000"/>
          </a:scheme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3</xdr:col>
      <xdr:colOff>450695</xdr:colOff>
      <xdr:row>20</xdr:row>
      <xdr:rowOff>1830657</xdr:rowOff>
    </xdr:from>
    <xdr:to>
      <xdr:col>4</xdr:col>
      <xdr:colOff>232317</xdr:colOff>
      <xdr:row>20</xdr:row>
      <xdr:rowOff>2225595</xdr:rowOff>
    </xdr:to>
    <xdr:sp macro="" textlink="">
      <xdr:nvSpPr>
        <xdr:cNvPr id="7" name="육각형 6">
          <a:extLst>
            <a:ext uri="{FF2B5EF4-FFF2-40B4-BE49-F238E27FC236}">
              <a16:creationId xmlns:a16="http://schemas.microsoft.com/office/drawing/2014/main" id="{18A1AAE9-A92E-4EDA-8800-C4B78A64AE43}"/>
            </a:ext>
          </a:extLst>
        </xdr:cNvPr>
        <xdr:cNvSpPr/>
      </xdr:nvSpPr>
      <xdr:spPr>
        <a:xfrm>
          <a:off x="2508095" y="11574732"/>
          <a:ext cx="467422" cy="394938"/>
        </a:xfrm>
        <a:prstGeom prst="hexagon">
          <a:avLst>
            <a:gd name="adj" fmla="val 29107"/>
            <a:gd name="vf" fmla="val 115470"/>
          </a:avLst>
        </a:prstGeom>
        <a:solidFill>
          <a:schemeClr val="accent1">
            <a:lumMod val="75000"/>
            <a:alpha val="53000"/>
          </a:scheme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3</xdr:col>
      <xdr:colOff>450695</xdr:colOff>
      <xdr:row>41</xdr:row>
      <xdr:rowOff>1440367</xdr:rowOff>
    </xdr:from>
    <xdr:to>
      <xdr:col>4</xdr:col>
      <xdr:colOff>232317</xdr:colOff>
      <xdr:row>41</xdr:row>
      <xdr:rowOff>1835305</xdr:rowOff>
    </xdr:to>
    <xdr:sp macro="" textlink="">
      <xdr:nvSpPr>
        <xdr:cNvPr id="8" name="육각형 7">
          <a:extLst>
            <a:ext uri="{FF2B5EF4-FFF2-40B4-BE49-F238E27FC236}">
              <a16:creationId xmlns:a16="http://schemas.microsoft.com/office/drawing/2014/main" id="{718648E4-AB56-4A6A-A575-41A87B17568E}"/>
            </a:ext>
          </a:extLst>
        </xdr:cNvPr>
        <xdr:cNvSpPr/>
      </xdr:nvSpPr>
      <xdr:spPr>
        <a:xfrm>
          <a:off x="2508095" y="24367042"/>
          <a:ext cx="467422" cy="394938"/>
        </a:xfrm>
        <a:prstGeom prst="hexagon">
          <a:avLst>
            <a:gd name="adj" fmla="val 29107"/>
            <a:gd name="vf" fmla="val 115470"/>
          </a:avLst>
        </a:prstGeom>
        <a:solidFill>
          <a:schemeClr val="accent1">
            <a:lumMod val="75000"/>
            <a:alpha val="53000"/>
          </a:scheme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</xdr:col>
      <xdr:colOff>105937</xdr:colOff>
      <xdr:row>41</xdr:row>
      <xdr:rowOff>1248937</xdr:rowOff>
    </xdr:from>
    <xdr:to>
      <xdr:col>4</xdr:col>
      <xdr:colOff>575217</xdr:colOff>
      <xdr:row>41</xdr:row>
      <xdr:rowOff>1643875</xdr:rowOff>
    </xdr:to>
    <xdr:sp macro="" textlink="">
      <xdr:nvSpPr>
        <xdr:cNvPr id="9" name="육각형 8">
          <a:extLst>
            <a:ext uri="{FF2B5EF4-FFF2-40B4-BE49-F238E27FC236}">
              <a16:creationId xmlns:a16="http://schemas.microsoft.com/office/drawing/2014/main" id="{B72F8054-1D47-4662-AC7F-5367A0C4A46A}"/>
            </a:ext>
          </a:extLst>
        </xdr:cNvPr>
        <xdr:cNvSpPr/>
      </xdr:nvSpPr>
      <xdr:spPr>
        <a:xfrm>
          <a:off x="2849137" y="24175612"/>
          <a:ext cx="469280" cy="394938"/>
        </a:xfrm>
        <a:prstGeom prst="hexagon">
          <a:avLst>
            <a:gd name="adj" fmla="val 29107"/>
            <a:gd name="vf" fmla="val 115470"/>
          </a:avLst>
        </a:prstGeom>
        <a:solidFill>
          <a:schemeClr val="accent1">
            <a:lumMod val="75000"/>
            <a:alpha val="53000"/>
          </a:scheme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</xdr:col>
      <xdr:colOff>453483</xdr:colOff>
      <xdr:row>41</xdr:row>
      <xdr:rowOff>1443154</xdr:rowOff>
    </xdr:from>
    <xdr:to>
      <xdr:col>5</xdr:col>
      <xdr:colOff>235104</xdr:colOff>
      <xdr:row>41</xdr:row>
      <xdr:rowOff>1838092</xdr:rowOff>
    </xdr:to>
    <xdr:sp macro="" textlink="">
      <xdr:nvSpPr>
        <xdr:cNvPr id="10" name="육각형 9">
          <a:extLst>
            <a:ext uri="{FF2B5EF4-FFF2-40B4-BE49-F238E27FC236}">
              <a16:creationId xmlns:a16="http://schemas.microsoft.com/office/drawing/2014/main" id="{06B04126-798A-4FE5-8422-0F1F865C6198}"/>
            </a:ext>
          </a:extLst>
        </xdr:cNvPr>
        <xdr:cNvSpPr/>
      </xdr:nvSpPr>
      <xdr:spPr>
        <a:xfrm>
          <a:off x="3196683" y="24369829"/>
          <a:ext cx="467421" cy="394938"/>
        </a:xfrm>
        <a:prstGeom prst="hexagon">
          <a:avLst>
            <a:gd name="adj" fmla="val 29107"/>
            <a:gd name="vf" fmla="val 115470"/>
          </a:avLst>
        </a:prstGeom>
        <a:solidFill>
          <a:schemeClr val="accent1">
            <a:lumMod val="75000"/>
            <a:alpha val="53000"/>
          </a:scheme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</xdr:col>
      <xdr:colOff>461846</xdr:colOff>
      <xdr:row>41</xdr:row>
      <xdr:rowOff>1837163</xdr:rowOff>
    </xdr:from>
    <xdr:to>
      <xdr:col>5</xdr:col>
      <xdr:colOff>243467</xdr:colOff>
      <xdr:row>41</xdr:row>
      <xdr:rowOff>2232101</xdr:rowOff>
    </xdr:to>
    <xdr:sp macro="" textlink="">
      <xdr:nvSpPr>
        <xdr:cNvPr id="11" name="육각형 10">
          <a:extLst>
            <a:ext uri="{FF2B5EF4-FFF2-40B4-BE49-F238E27FC236}">
              <a16:creationId xmlns:a16="http://schemas.microsoft.com/office/drawing/2014/main" id="{8087CF91-6C82-4BAE-B3AE-BB8B26B85509}"/>
            </a:ext>
          </a:extLst>
        </xdr:cNvPr>
        <xdr:cNvSpPr/>
      </xdr:nvSpPr>
      <xdr:spPr>
        <a:xfrm>
          <a:off x="3205046" y="24763838"/>
          <a:ext cx="467421" cy="394938"/>
        </a:xfrm>
        <a:prstGeom prst="hexagon">
          <a:avLst>
            <a:gd name="adj" fmla="val 29107"/>
            <a:gd name="vf" fmla="val 115470"/>
          </a:avLst>
        </a:prstGeom>
        <a:solidFill>
          <a:schemeClr val="accent1">
            <a:lumMod val="75000"/>
            <a:alpha val="53000"/>
          </a:scheme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</xdr:col>
      <xdr:colOff>107795</xdr:colOff>
      <xdr:row>41</xdr:row>
      <xdr:rowOff>2026733</xdr:rowOff>
    </xdr:from>
    <xdr:to>
      <xdr:col>4</xdr:col>
      <xdr:colOff>577075</xdr:colOff>
      <xdr:row>41</xdr:row>
      <xdr:rowOff>2421671</xdr:rowOff>
    </xdr:to>
    <xdr:sp macro="" textlink="">
      <xdr:nvSpPr>
        <xdr:cNvPr id="12" name="육각형 11">
          <a:extLst>
            <a:ext uri="{FF2B5EF4-FFF2-40B4-BE49-F238E27FC236}">
              <a16:creationId xmlns:a16="http://schemas.microsoft.com/office/drawing/2014/main" id="{E8F223EC-ED84-4B2D-A5C4-BC907A367FD4}"/>
            </a:ext>
          </a:extLst>
        </xdr:cNvPr>
        <xdr:cNvSpPr/>
      </xdr:nvSpPr>
      <xdr:spPr>
        <a:xfrm>
          <a:off x="2850995" y="24953408"/>
          <a:ext cx="469280" cy="394938"/>
        </a:xfrm>
        <a:prstGeom prst="hexagon">
          <a:avLst>
            <a:gd name="adj" fmla="val 29107"/>
            <a:gd name="vf" fmla="val 115470"/>
          </a:avLst>
        </a:prstGeom>
        <a:solidFill>
          <a:schemeClr val="accent1">
            <a:lumMod val="75000"/>
            <a:alpha val="53000"/>
          </a:scheme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3</xdr:col>
      <xdr:colOff>450695</xdr:colOff>
      <xdr:row>41</xdr:row>
      <xdr:rowOff>1830657</xdr:rowOff>
    </xdr:from>
    <xdr:to>
      <xdr:col>4</xdr:col>
      <xdr:colOff>232317</xdr:colOff>
      <xdr:row>41</xdr:row>
      <xdr:rowOff>2225595</xdr:rowOff>
    </xdr:to>
    <xdr:sp macro="" textlink="">
      <xdr:nvSpPr>
        <xdr:cNvPr id="13" name="육각형 12">
          <a:extLst>
            <a:ext uri="{FF2B5EF4-FFF2-40B4-BE49-F238E27FC236}">
              <a16:creationId xmlns:a16="http://schemas.microsoft.com/office/drawing/2014/main" id="{BB5CBA2E-8383-4BD2-8764-82B3F5A87F5C}"/>
            </a:ext>
          </a:extLst>
        </xdr:cNvPr>
        <xdr:cNvSpPr/>
      </xdr:nvSpPr>
      <xdr:spPr>
        <a:xfrm>
          <a:off x="2508095" y="24757332"/>
          <a:ext cx="467422" cy="394938"/>
        </a:xfrm>
        <a:prstGeom prst="hexagon">
          <a:avLst>
            <a:gd name="adj" fmla="val 29107"/>
            <a:gd name="vf" fmla="val 115470"/>
          </a:avLst>
        </a:prstGeom>
        <a:solidFill>
          <a:schemeClr val="accent1">
            <a:lumMod val="75000"/>
            <a:alpha val="53000"/>
          </a:scheme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3</xdr:col>
      <xdr:colOff>450695</xdr:colOff>
      <xdr:row>62</xdr:row>
      <xdr:rowOff>1440367</xdr:rowOff>
    </xdr:from>
    <xdr:to>
      <xdr:col>4</xdr:col>
      <xdr:colOff>232317</xdr:colOff>
      <xdr:row>62</xdr:row>
      <xdr:rowOff>1835305</xdr:rowOff>
    </xdr:to>
    <xdr:sp macro="" textlink="">
      <xdr:nvSpPr>
        <xdr:cNvPr id="15" name="육각형 14">
          <a:extLst>
            <a:ext uri="{FF2B5EF4-FFF2-40B4-BE49-F238E27FC236}">
              <a16:creationId xmlns:a16="http://schemas.microsoft.com/office/drawing/2014/main" id="{5114E8DD-70BF-4C76-9ED8-78FF0A13C854}"/>
            </a:ext>
          </a:extLst>
        </xdr:cNvPr>
        <xdr:cNvSpPr/>
      </xdr:nvSpPr>
      <xdr:spPr>
        <a:xfrm>
          <a:off x="2508095" y="37549642"/>
          <a:ext cx="467422" cy="394938"/>
        </a:xfrm>
        <a:prstGeom prst="hexagon">
          <a:avLst>
            <a:gd name="adj" fmla="val 29107"/>
            <a:gd name="vf" fmla="val 115470"/>
          </a:avLst>
        </a:prstGeom>
        <a:solidFill>
          <a:schemeClr val="accent1">
            <a:lumMod val="75000"/>
            <a:alpha val="53000"/>
          </a:scheme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</xdr:col>
      <xdr:colOff>105937</xdr:colOff>
      <xdr:row>62</xdr:row>
      <xdr:rowOff>1248937</xdr:rowOff>
    </xdr:from>
    <xdr:to>
      <xdr:col>4</xdr:col>
      <xdr:colOff>575217</xdr:colOff>
      <xdr:row>62</xdr:row>
      <xdr:rowOff>1643875</xdr:rowOff>
    </xdr:to>
    <xdr:sp macro="" textlink="">
      <xdr:nvSpPr>
        <xdr:cNvPr id="16" name="육각형 15">
          <a:extLst>
            <a:ext uri="{FF2B5EF4-FFF2-40B4-BE49-F238E27FC236}">
              <a16:creationId xmlns:a16="http://schemas.microsoft.com/office/drawing/2014/main" id="{A30AC576-6433-46E7-9FD7-6F9561D35147}"/>
            </a:ext>
          </a:extLst>
        </xdr:cNvPr>
        <xdr:cNvSpPr/>
      </xdr:nvSpPr>
      <xdr:spPr>
        <a:xfrm>
          <a:off x="2849137" y="37358212"/>
          <a:ext cx="469280" cy="394938"/>
        </a:xfrm>
        <a:prstGeom prst="hexagon">
          <a:avLst>
            <a:gd name="adj" fmla="val 29107"/>
            <a:gd name="vf" fmla="val 115470"/>
          </a:avLst>
        </a:prstGeom>
        <a:solidFill>
          <a:schemeClr val="accent1">
            <a:lumMod val="75000"/>
            <a:alpha val="53000"/>
          </a:scheme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</xdr:col>
      <xdr:colOff>453483</xdr:colOff>
      <xdr:row>62</xdr:row>
      <xdr:rowOff>1443154</xdr:rowOff>
    </xdr:from>
    <xdr:to>
      <xdr:col>5</xdr:col>
      <xdr:colOff>235104</xdr:colOff>
      <xdr:row>62</xdr:row>
      <xdr:rowOff>1838092</xdr:rowOff>
    </xdr:to>
    <xdr:sp macro="" textlink="">
      <xdr:nvSpPr>
        <xdr:cNvPr id="17" name="육각형 16">
          <a:extLst>
            <a:ext uri="{FF2B5EF4-FFF2-40B4-BE49-F238E27FC236}">
              <a16:creationId xmlns:a16="http://schemas.microsoft.com/office/drawing/2014/main" id="{01F879B4-1929-4016-8839-D2DA949FE0CF}"/>
            </a:ext>
          </a:extLst>
        </xdr:cNvPr>
        <xdr:cNvSpPr/>
      </xdr:nvSpPr>
      <xdr:spPr>
        <a:xfrm>
          <a:off x="3196683" y="37552429"/>
          <a:ext cx="467421" cy="394938"/>
        </a:xfrm>
        <a:prstGeom prst="hexagon">
          <a:avLst>
            <a:gd name="adj" fmla="val 29107"/>
            <a:gd name="vf" fmla="val 115470"/>
          </a:avLst>
        </a:prstGeom>
        <a:solidFill>
          <a:schemeClr val="accent1">
            <a:lumMod val="75000"/>
            <a:alpha val="53000"/>
          </a:scheme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</xdr:col>
      <xdr:colOff>461846</xdr:colOff>
      <xdr:row>62</xdr:row>
      <xdr:rowOff>1837163</xdr:rowOff>
    </xdr:from>
    <xdr:to>
      <xdr:col>5</xdr:col>
      <xdr:colOff>243467</xdr:colOff>
      <xdr:row>62</xdr:row>
      <xdr:rowOff>2232101</xdr:rowOff>
    </xdr:to>
    <xdr:sp macro="" textlink="">
      <xdr:nvSpPr>
        <xdr:cNvPr id="18" name="육각형 17">
          <a:extLst>
            <a:ext uri="{FF2B5EF4-FFF2-40B4-BE49-F238E27FC236}">
              <a16:creationId xmlns:a16="http://schemas.microsoft.com/office/drawing/2014/main" id="{072A177E-E106-4BB6-88F2-C1C08B81F245}"/>
            </a:ext>
          </a:extLst>
        </xdr:cNvPr>
        <xdr:cNvSpPr/>
      </xdr:nvSpPr>
      <xdr:spPr>
        <a:xfrm>
          <a:off x="3205046" y="37946438"/>
          <a:ext cx="467421" cy="394938"/>
        </a:xfrm>
        <a:prstGeom prst="hexagon">
          <a:avLst>
            <a:gd name="adj" fmla="val 29107"/>
            <a:gd name="vf" fmla="val 115470"/>
          </a:avLst>
        </a:prstGeom>
        <a:solidFill>
          <a:schemeClr val="accent1">
            <a:lumMod val="75000"/>
            <a:alpha val="53000"/>
          </a:scheme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</xdr:col>
      <xdr:colOff>107795</xdr:colOff>
      <xdr:row>62</xdr:row>
      <xdr:rowOff>2026733</xdr:rowOff>
    </xdr:from>
    <xdr:to>
      <xdr:col>4</xdr:col>
      <xdr:colOff>577075</xdr:colOff>
      <xdr:row>62</xdr:row>
      <xdr:rowOff>2421671</xdr:rowOff>
    </xdr:to>
    <xdr:sp macro="" textlink="">
      <xdr:nvSpPr>
        <xdr:cNvPr id="19" name="육각형 18">
          <a:extLst>
            <a:ext uri="{FF2B5EF4-FFF2-40B4-BE49-F238E27FC236}">
              <a16:creationId xmlns:a16="http://schemas.microsoft.com/office/drawing/2014/main" id="{8DB78694-ED96-47AC-8716-6B70EAD47255}"/>
            </a:ext>
          </a:extLst>
        </xdr:cNvPr>
        <xdr:cNvSpPr/>
      </xdr:nvSpPr>
      <xdr:spPr>
        <a:xfrm>
          <a:off x="2850995" y="38136008"/>
          <a:ext cx="469280" cy="394938"/>
        </a:xfrm>
        <a:prstGeom prst="hexagon">
          <a:avLst>
            <a:gd name="adj" fmla="val 29107"/>
            <a:gd name="vf" fmla="val 115470"/>
          </a:avLst>
        </a:prstGeom>
        <a:solidFill>
          <a:schemeClr val="accent1">
            <a:lumMod val="75000"/>
            <a:alpha val="53000"/>
          </a:scheme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3</xdr:col>
      <xdr:colOff>450695</xdr:colOff>
      <xdr:row>62</xdr:row>
      <xdr:rowOff>1830657</xdr:rowOff>
    </xdr:from>
    <xdr:to>
      <xdr:col>4</xdr:col>
      <xdr:colOff>232317</xdr:colOff>
      <xdr:row>62</xdr:row>
      <xdr:rowOff>2225595</xdr:rowOff>
    </xdr:to>
    <xdr:sp macro="" textlink="">
      <xdr:nvSpPr>
        <xdr:cNvPr id="20" name="육각형 19">
          <a:extLst>
            <a:ext uri="{FF2B5EF4-FFF2-40B4-BE49-F238E27FC236}">
              <a16:creationId xmlns:a16="http://schemas.microsoft.com/office/drawing/2014/main" id="{62FBF294-3580-4F42-A63F-2657E770C63D}"/>
            </a:ext>
          </a:extLst>
        </xdr:cNvPr>
        <xdr:cNvSpPr/>
      </xdr:nvSpPr>
      <xdr:spPr>
        <a:xfrm>
          <a:off x="2508095" y="37939932"/>
          <a:ext cx="467422" cy="394938"/>
        </a:xfrm>
        <a:prstGeom prst="hexagon">
          <a:avLst>
            <a:gd name="adj" fmla="val 29107"/>
            <a:gd name="vf" fmla="val 115470"/>
          </a:avLst>
        </a:prstGeom>
        <a:solidFill>
          <a:schemeClr val="accent1">
            <a:lumMod val="75000"/>
            <a:alpha val="53000"/>
          </a:scheme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10</xdr:col>
      <xdr:colOff>128548</xdr:colOff>
      <xdr:row>20</xdr:row>
      <xdr:rowOff>860051</xdr:rowOff>
    </xdr:from>
    <xdr:to>
      <xdr:col>10</xdr:col>
      <xdr:colOff>603271</xdr:colOff>
      <xdr:row>20</xdr:row>
      <xdr:rowOff>1254989</xdr:rowOff>
    </xdr:to>
    <xdr:sp macro="" textlink="">
      <xdr:nvSpPr>
        <xdr:cNvPr id="22" name="육각형 21">
          <a:extLst>
            <a:ext uri="{FF2B5EF4-FFF2-40B4-BE49-F238E27FC236}">
              <a16:creationId xmlns:a16="http://schemas.microsoft.com/office/drawing/2014/main" id="{7ABF65DF-5524-41B2-9B91-35D4902DA182}"/>
            </a:ext>
          </a:extLst>
        </xdr:cNvPr>
        <xdr:cNvSpPr/>
      </xdr:nvSpPr>
      <xdr:spPr>
        <a:xfrm>
          <a:off x="6964136" y="11875433"/>
          <a:ext cx="474723" cy="394938"/>
        </a:xfrm>
        <a:prstGeom prst="hexagon">
          <a:avLst>
            <a:gd name="adj" fmla="val 29107"/>
            <a:gd name="vf" fmla="val 115470"/>
          </a:avLst>
        </a:prstGeom>
        <a:solidFill>
          <a:srgbClr val="FF0000">
            <a:alpha val="53000"/>
          </a:srgb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12</xdr:col>
      <xdr:colOff>100286</xdr:colOff>
      <xdr:row>20</xdr:row>
      <xdr:rowOff>860298</xdr:rowOff>
    </xdr:from>
    <xdr:to>
      <xdr:col>12</xdr:col>
      <xdr:colOff>575009</xdr:colOff>
      <xdr:row>20</xdr:row>
      <xdr:rowOff>1255236</xdr:rowOff>
    </xdr:to>
    <xdr:sp macro="" textlink="">
      <xdr:nvSpPr>
        <xdr:cNvPr id="24" name="육각형 23">
          <a:extLst>
            <a:ext uri="{FF2B5EF4-FFF2-40B4-BE49-F238E27FC236}">
              <a16:creationId xmlns:a16="http://schemas.microsoft.com/office/drawing/2014/main" id="{667C65E9-95F0-4159-B72A-CFBBE448EE8B}"/>
            </a:ext>
          </a:extLst>
        </xdr:cNvPr>
        <xdr:cNvSpPr/>
      </xdr:nvSpPr>
      <xdr:spPr>
        <a:xfrm>
          <a:off x="8264572" y="11759619"/>
          <a:ext cx="474723" cy="394938"/>
        </a:xfrm>
        <a:prstGeom prst="hexagon">
          <a:avLst>
            <a:gd name="adj" fmla="val 29107"/>
            <a:gd name="vf" fmla="val 115470"/>
          </a:avLst>
        </a:prstGeom>
        <a:solidFill>
          <a:srgbClr val="FF0000">
            <a:alpha val="53000"/>
          </a:srgb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11</xdr:col>
      <xdr:colOff>100693</xdr:colOff>
      <xdr:row>20</xdr:row>
      <xdr:rowOff>469526</xdr:rowOff>
    </xdr:from>
    <xdr:to>
      <xdr:col>11</xdr:col>
      <xdr:colOff>575416</xdr:colOff>
      <xdr:row>20</xdr:row>
      <xdr:rowOff>864464</xdr:rowOff>
    </xdr:to>
    <xdr:sp macro="" textlink="">
      <xdr:nvSpPr>
        <xdr:cNvPr id="25" name="육각형 24">
          <a:extLst>
            <a:ext uri="{FF2B5EF4-FFF2-40B4-BE49-F238E27FC236}">
              <a16:creationId xmlns:a16="http://schemas.microsoft.com/office/drawing/2014/main" id="{34AF1AB5-ED61-4C29-833E-C2AAAD3F7B46}"/>
            </a:ext>
          </a:extLst>
        </xdr:cNvPr>
        <xdr:cNvSpPr/>
      </xdr:nvSpPr>
      <xdr:spPr>
        <a:xfrm>
          <a:off x="7387318" y="10213601"/>
          <a:ext cx="474723" cy="394938"/>
        </a:xfrm>
        <a:prstGeom prst="hexagon">
          <a:avLst>
            <a:gd name="adj" fmla="val 29107"/>
            <a:gd name="vf" fmla="val 115470"/>
          </a:avLst>
        </a:prstGeom>
        <a:solidFill>
          <a:srgbClr val="FF0000">
            <a:alpha val="53000"/>
          </a:srgb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18</xdr:col>
      <xdr:colOff>113580</xdr:colOff>
      <xdr:row>20</xdr:row>
      <xdr:rowOff>472168</xdr:rowOff>
    </xdr:from>
    <xdr:to>
      <xdr:col>18</xdr:col>
      <xdr:colOff>588303</xdr:colOff>
      <xdr:row>20</xdr:row>
      <xdr:rowOff>867106</xdr:rowOff>
    </xdr:to>
    <xdr:sp macro="" textlink="">
      <xdr:nvSpPr>
        <xdr:cNvPr id="27" name="육각형 26">
          <a:extLst>
            <a:ext uri="{FF2B5EF4-FFF2-40B4-BE49-F238E27FC236}">
              <a16:creationId xmlns:a16="http://schemas.microsoft.com/office/drawing/2014/main" id="{7534D026-98AA-4CA7-BD57-7CB7637AE377}"/>
            </a:ext>
          </a:extLst>
        </xdr:cNvPr>
        <xdr:cNvSpPr/>
      </xdr:nvSpPr>
      <xdr:spPr>
        <a:xfrm>
          <a:off x="12417639" y="11487550"/>
          <a:ext cx="474723" cy="394938"/>
        </a:xfrm>
        <a:prstGeom prst="hexagon">
          <a:avLst>
            <a:gd name="adj" fmla="val 29107"/>
            <a:gd name="vf" fmla="val 115470"/>
          </a:avLst>
        </a:prstGeom>
        <a:solidFill>
          <a:srgbClr val="FF0000">
            <a:alpha val="53000"/>
          </a:srgb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18</xdr:col>
      <xdr:colOff>115982</xdr:colOff>
      <xdr:row>20</xdr:row>
      <xdr:rowOff>1247775</xdr:rowOff>
    </xdr:from>
    <xdr:to>
      <xdr:col>18</xdr:col>
      <xdr:colOff>590705</xdr:colOff>
      <xdr:row>20</xdr:row>
      <xdr:rowOff>1642713</xdr:rowOff>
    </xdr:to>
    <xdr:sp macro="" textlink="">
      <xdr:nvSpPr>
        <xdr:cNvPr id="28" name="육각형 27">
          <a:extLst>
            <a:ext uri="{FF2B5EF4-FFF2-40B4-BE49-F238E27FC236}">
              <a16:creationId xmlns:a16="http://schemas.microsoft.com/office/drawing/2014/main" id="{EF83862F-3C5C-4BE4-BF88-1BE327C1089B}"/>
            </a:ext>
          </a:extLst>
        </xdr:cNvPr>
        <xdr:cNvSpPr/>
      </xdr:nvSpPr>
      <xdr:spPr>
        <a:xfrm>
          <a:off x="12420041" y="12263157"/>
          <a:ext cx="474723" cy="394938"/>
        </a:xfrm>
        <a:prstGeom prst="hexagon">
          <a:avLst>
            <a:gd name="adj" fmla="val 29107"/>
            <a:gd name="vf" fmla="val 115470"/>
          </a:avLst>
        </a:prstGeom>
        <a:solidFill>
          <a:srgbClr val="FF0000">
            <a:alpha val="53000"/>
          </a:srgb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18</xdr:col>
      <xdr:colOff>107795</xdr:colOff>
      <xdr:row>20</xdr:row>
      <xdr:rowOff>2017208</xdr:rowOff>
    </xdr:from>
    <xdr:to>
      <xdr:col>18</xdr:col>
      <xdr:colOff>577075</xdr:colOff>
      <xdr:row>20</xdr:row>
      <xdr:rowOff>2412146</xdr:rowOff>
    </xdr:to>
    <xdr:sp macro="" textlink="">
      <xdr:nvSpPr>
        <xdr:cNvPr id="29" name="육각형 28">
          <a:extLst>
            <a:ext uri="{FF2B5EF4-FFF2-40B4-BE49-F238E27FC236}">
              <a16:creationId xmlns:a16="http://schemas.microsoft.com/office/drawing/2014/main" id="{6EEE9FCD-9533-4013-A766-5C1D92F6F4B5}"/>
            </a:ext>
          </a:extLst>
        </xdr:cNvPr>
        <xdr:cNvSpPr/>
      </xdr:nvSpPr>
      <xdr:spPr>
        <a:xfrm>
          <a:off x="11937845" y="11761283"/>
          <a:ext cx="469280" cy="394938"/>
        </a:xfrm>
        <a:prstGeom prst="hexagon">
          <a:avLst>
            <a:gd name="adj" fmla="val 29107"/>
            <a:gd name="vf" fmla="val 115470"/>
          </a:avLst>
        </a:prstGeom>
        <a:solidFill>
          <a:schemeClr val="accent1">
            <a:lumMod val="75000"/>
            <a:alpha val="53000"/>
          </a:scheme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19</xdr:col>
      <xdr:colOff>122464</xdr:colOff>
      <xdr:row>41</xdr:row>
      <xdr:rowOff>1646464</xdr:rowOff>
    </xdr:from>
    <xdr:to>
      <xdr:col>19</xdr:col>
      <xdr:colOff>591744</xdr:colOff>
      <xdr:row>41</xdr:row>
      <xdr:rowOff>2041402</xdr:rowOff>
    </xdr:to>
    <xdr:sp macro="" textlink="">
      <xdr:nvSpPr>
        <xdr:cNvPr id="30" name="육각형 29">
          <a:extLst>
            <a:ext uri="{FF2B5EF4-FFF2-40B4-BE49-F238E27FC236}">
              <a16:creationId xmlns:a16="http://schemas.microsoft.com/office/drawing/2014/main" id="{2743C157-06E1-4A2C-8F77-94AC9F7C964F}"/>
            </a:ext>
          </a:extLst>
        </xdr:cNvPr>
        <xdr:cNvSpPr/>
      </xdr:nvSpPr>
      <xdr:spPr>
        <a:xfrm>
          <a:off x="12559393" y="24492857"/>
          <a:ext cx="469280" cy="394938"/>
        </a:xfrm>
        <a:prstGeom prst="hexagon">
          <a:avLst>
            <a:gd name="adj" fmla="val 29107"/>
            <a:gd name="vf" fmla="val 115470"/>
          </a:avLst>
        </a:prstGeom>
        <a:solidFill>
          <a:srgbClr val="00B0F0">
            <a:alpha val="53000"/>
          </a:srgb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17</xdr:col>
      <xdr:colOff>111579</xdr:colOff>
      <xdr:row>41</xdr:row>
      <xdr:rowOff>1635578</xdr:rowOff>
    </xdr:from>
    <xdr:to>
      <xdr:col>17</xdr:col>
      <xdr:colOff>580859</xdr:colOff>
      <xdr:row>41</xdr:row>
      <xdr:rowOff>2030516</xdr:rowOff>
    </xdr:to>
    <xdr:sp macro="" textlink="">
      <xdr:nvSpPr>
        <xdr:cNvPr id="31" name="육각형 30">
          <a:extLst>
            <a:ext uri="{FF2B5EF4-FFF2-40B4-BE49-F238E27FC236}">
              <a16:creationId xmlns:a16="http://schemas.microsoft.com/office/drawing/2014/main" id="{DBA6C14E-7A5A-4D46-88B3-C64DEDD6F1D4}"/>
            </a:ext>
          </a:extLst>
        </xdr:cNvPr>
        <xdr:cNvSpPr/>
      </xdr:nvSpPr>
      <xdr:spPr>
        <a:xfrm>
          <a:off x="11187793" y="24481971"/>
          <a:ext cx="469280" cy="394938"/>
        </a:xfrm>
        <a:prstGeom prst="hexagon">
          <a:avLst>
            <a:gd name="adj" fmla="val 29107"/>
            <a:gd name="vf" fmla="val 115470"/>
          </a:avLst>
        </a:prstGeom>
        <a:solidFill>
          <a:srgbClr val="00B0F0">
            <a:alpha val="53000"/>
          </a:srgb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25</xdr:col>
      <xdr:colOff>108857</xdr:colOff>
      <xdr:row>41</xdr:row>
      <xdr:rowOff>492258</xdr:rowOff>
    </xdr:from>
    <xdr:to>
      <xdr:col>25</xdr:col>
      <xdr:colOff>578137</xdr:colOff>
      <xdr:row>41</xdr:row>
      <xdr:rowOff>887196</xdr:rowOff>
    </xdr:to>
    <xdr:sp macro="" textlink="">
      <xdr:nvSpPr>
        <xdr:cNvPr id="32" name="육각형 31">
          <a:extLst>
            <a:ext uri="{FF2B5EF4-FFF2-40B4-BE49-F238E27FC236}">
              <a16:creationId xmlns:a16="http://schemas.microsoft.com/office/drawing/2014/main" id="{74E87584-A368-4BCD-B71F-0B89F0EFE4DF}"/>
            </a:ext>
          </a:extLst>
        </xdr:cNvPr>
        <xdr:cNvSpPr/>
      </xdr:nvSpPr>
      <xdr:spPr>
        <a:xfrm>
          <a:off x="17197828" y="25952023"/>
          <a:ext cx="469280" cy="394938"/>
        </a:xfrm>
        <a:prstGeom prst="hexagon">
          <a:avLst>
            <a:gd name="adj" fmla="val 29107"/>
            <a:gd name="vf" fmla="val 115470"/>
          </a:avLst>
        </a:prstGeom>
        <a:solidFill>
          <a:srgbClr val="FF0000">
            <a:alpha val="53000"/>
          </a:srgb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11</xdr:col>
      <xdr:colOff>111259</xdr:colOff>
      <xdr:row>62</xdr:row>
      <xdr:rowOff>1251857</xdr:rowOff>
    </xdr:from>
    <xdr:to>
      <xdr:col>11</xdr:col>
      <xdr:colOff>580539</xdr:colOff>
      <xdr:row>62</xdr:row>
      <xdr:rowOff>1646795</xdr:rowOff>
    </xdr:to>
    <xdr:sp macro="" textlink="">
      <xdr:nvSpPr>
        <xdr:cNvPr id="34" name="육각형 33">
          <a:extLst>
            <a:ext uri="{FF2B5EF4-FFF2-40B4-BE49-F238E27FC236}">
              <a16:creationId xmlns:a16="http://schemas.microsoft.com/office/drawing/2014/main" id="{58D45001-EA80-453E-B4D3-71E33A0BD4DE}"/>
            </a:ext>
          </a:extLst>
        </xdr:cNvPr>
        <xdr:cNvSpPr/>
      </xdr:nvSpPr>
      <xdr:spPr>
        <a:xfrm>
          <a:off x="7630406" y="41156004"/>
          <a:ext cx="469280" cy="394938"/>
        </a:xfrm>
        <a:prstGeom prst="hexagon">
          <a:avLst>
            <a:gd name="adj" fmla="val 29107"/>
            <a:gd name="vf" fmla="val 115470"/>
          </a:avLst>
        </a:prstGeom>
        <a:solidFill>
          <a:srgbClr val="FF0000">
            <a:alpha val="53000"/>
          </a:srgb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10</xdr:col>
      <xdr:colOff>438151</xdr:colOff>
      <xdr:row>62</xdr:row>
      <xdr:rowOff>1445078</xdr:rowOff>
    </xdr:from>
    <xdr:to>
      <xdr:col>11</xdr:col>
      <xdr:colOff>227074</xdr:colOff>
      <xdr:row>62</xdr:row>
      <xdr:rowOff>1840016</xdr:rowOff>
    </xdr:to>
    <xdr:sp macro="" textlink="">
      <xdr:nvSpPr>
        <xdr:cNvPr id="35" name="육각형 34">
          <a:extLst>
            <a:ext uri="{FF2B5EF4-FFF2-40B4-BE49-F238E27FC236}">
              <a16:creationId xmlns:a16="http://schemas.microsoft.com/office/drawing/2014/main" id="{430BB85F-1F08-4A42-8916-B79482A2AAAC}"/>
            </a:ext>
          </a:extLst>
        </xdr:cNvPr>
        <xdr:cNvSpPr/>
      </xdr:nvSpPr>
      <xdr:spPr>
        <a:xfrm>
          <a:off x="6996794" y="37435971"/>
          <a:ext cx="469280" cy="394938"/>
        </a:xfrm>
        <a:prstGeom prst="hexagon">
          <a:avLst>
            <a:gd name="adj" fmla="val 29107"/>
            <a:gd name="vf" fmla="val 115470"/>
          </a:avLst>
        </a:prstGeom>
        <a:solidFill>
          <a:srgbClr val="FF0000">
            <a:alpha val="53000"/>
          </a:srgb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11</xdr:col>
      <xdr:colOff>456881</xdr:colOff>
      <xdr:row>62</xdr:row>
      <xdr:rowOff>1447800</xdr:rowOff>
    </xdr:from>
    <xdr:to>
      <xdr:col>12</xdr:col>
      <xdr:colOff>245804</xdr:colOff>
      <xdr:row>62</xdr:row>
      <xdr:rowOff>1842738</xdr:rowOff>
    </xdr:to>
    <xdr:sp macro="" textlink="">
      <xdr:nvSpPr>
        <xdr:cNvPr id="36" name="육각형 35">
          <a:extLst>
            <a:ext uri="{FF2B5EF4-FFF2-40B4-BE49-F238E27FC236}">
              <a16:creationId xmlns:a16="http://schemas.microsoft.com/office/drawing/2014/main" id="{E1B046E5-8601-4D01-9E23-17A1702ACAA1}"/>
            </a:ext>
          </a:extLst>
        </xdr:cNvPr>
        <xdr:cNvSpPr/>
      </xdr:nvSpPr>
      <xdr:spPr>
        <a:xfrm>
          <a:off x="7976028" y="41351947"/>
          <a:ext cx="472482" cy="394938"/>
        </a:xfrm>
        <a:prstGeom prst="hexagon">
          <a:avLst>
            <a:gd name="adj" fmla="val 29107"/>
            <a:gd name="vf" fmla="val 115470"/>
          </a:avLst>
        </a:prstGeom>
        <a:solidFill>
          <a:srgbClr val="FF0000">
            <a:alpha val="53000"/>
          </a:srgb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18</xdr:col>
      <xdr:colOff>108858</xdr:colOff>
      <xdr:row>62</xdr:row>
      <xdr:rowOff>1251857</xdr:rowOff>
    </xdr:from>
    <xdr:to>
      <xdr:col>18</xdr:col>
      <xdr:colOff>578138</xdr:colOff>
      <xdr:row>62</xdr:row>
      <xdr:rowOff>1646795</xdr:rowOff>
    </xdr:to>
    <xdr:sp macro="" textlink="">
      <xdr:nvSpPr>
        <xdr:cNvPr id="37" name="육각형 36">
          <a:extLst>
            <a:ext uri="{FF2B5EF4-FFF2-40B4-BE49-F238E27FC236}">
              <a16:creationId xmlns:a16="http://schemas.microsoft.com/office/drawing/2014/main" id="{B316BA42-82CF-4CDC-9E92-73C8FF3C33BF}"/>
            </a:ext>
          </a:extLst>
        </xdr:cNvPr>
        <xdr:cNvSpPr/>
      </xdr:nvSpPr>
      <xdr:spPr>
        <a:xfrm>
          <a:off x="11865429" y="37242750"/>
          <a:ext cx="469280" cy="394938"/>
        </a:xfrm>
        <a:prstGeom prst="hexagon">
          <a:avLst>
            <a:gd name="adj" fmla="val 29107"/>
            <a:gd name="vf" fmla="val 115470"/>
          </a:avLst>
        </a:prstGeom>
        <a:solidFill>
          <a:srgbClr val="FF0000">
            <a:alpha val="53000"/>
          </a:srgb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18</xdr:col>
      <xdr:colOff>111579</xdr:colOff>
      <xdr:row>62</xdr:row>
      <xdr:rowOff>873579</xdr:rowOff>
    </xdr:from>
    <xdr:to>
      <xdr:col>18</xdr:col>
      <xdr:colOff>580859</xdr:colOff>
      <xdr:row>62</xdr:row>
      <xdr:rowOff>1268517</xdr:rowOff>
    </xdr:to>
    <xdr:sp macro="" textlink="">
      <xdr:nvSpPr>
        <xdr:cNvPr id="38" name="육각형 37">
          <a:extLst>
            <a:ext uri="{FF2B5EF4-FFF2-40B4-BE49-F238E27FC236}">
              <a16:creationId xmlns:a16="http://schemas.microsoft.com/office/drawing/2014/main" id="{500A8B81-CBEF-41D9-86C5-4CABBB40655F}"/>
            </a:ext>
          </a:extLst>
        </xdr:cNvPr>
        <xdr:cNvSpPr/>
      </xdr:nvSpPr>
      <xdr:spPr>
        <a:xfrm>
          <a:off x="11868150" y="36864472"/>
          <a:ext cx="469280" cy="394938"/>
        </a:xfrm>
        <a:prstGeom prst="hexagon">
          <a:avLst>
            <a:gd name="adj" fmla="val 29107"/>
            <a:gd name="vf" fmla="val 115470"/>
          </a:avLst>
        </a:prstGeom>
        <a:solidFill>
          <a:srgbClr val="FF0000">
            <a:alpha val="53000"/>
          </a:srgb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25</xdr:col>
      <xdr:colOff>108857</xdr:colOff>
      <xdr:row>62</xdr:row>
      <xdr:rowOff>870857</xdr:rowOff>
    </xdr:from>
    <xdr:to>
      <xdr:col>25</xdr:col>
      <xdr:colOff>578137</xdr:colOff>
      <xdr:row>62</xdr:row>
      <xdr:rowOff>1265795</xdr:rowOff>
    </xdr:to>
    <xdr:sp macro="" textlink="">
      <xdr:nvSpPr>
        <xdr:cNvPr id="39" name="육각형 38">
          <a:extLst>
            <a:ext uri="{FF2B5EF4-FFF2-40B4-BE49-F238E27FC236}">
              <a16:creationId xmlns:a16="http://schemas.microsoft.com/office/drawing/2014/main" id="{83824D65-0F26-4727-B11E-F702EA3B9B8A}"/>
            </a:ext>
          </a:extLst>
        </xdr:cNvPr>
        <xdr:cNvSpPr/>
      </xdr:nvSpPr>
      <xdr:spPr>
        <a:xfrm>
          <a:off x="16383000" y="36861750"/>
          <a:ext cx="469280" cy="394938"/>
        </a:xfrm>
        <a:prstGeom prst="hexagon">
          <a:avLst>
            <a:gd name="adj" fmla="val 29107"/>
            <a:gd name="vf" fmla="val 115470"/>
          </a:avLst>
        </a:prstGeom>
        <a:solidFill>
          <a:srgbClr val="FF0000">
            <a:alpha val="53000"/>
          </a:srgb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24</xdr:col>
      <xdr:colOff>451757</xdr:colOff>
      <xdr:row>62</xdr:row>
      <xdr:rowOff>1066479</xdr:rowOff>
    </xdr:from>
    <xdr:to>
      <xdr:col>25</xdr:col>
      <xdr:colOff>240680</xdr:colOff>
      <xdr:row>62</xdr:row>
      <xdr:rowOff>1461417</xdr:rowOff>
    </xdr:to>
    <xdr:sp macro="" textlink="">
      <xdr:nvSpPr>
        <xdr:cNvPr id="41" name="육각형 40">
          <a:extLst>
            <a:ext uri="{FF2B5EF4-FFF2-40B4-BE49-F238E27FC236}">
              <a16:creationId xmlns:a16="http://schemas.microsoft.com/office/drawing/2014/main" id="{E54E9527-84DE-42D9-B497-8B8282C12CD6}"/>
            </a:ext>
          </a:extLst>
        </xdr:cNvPr>
        <xdr:cNvSpPr/>
      </xdr:nvSpPr>
      <xdr:spPr>
        <a:xfrm>
          <a:off x="16857169" y="40970626"/>
          <a:ext cx="472482" cy="394938"/>
        </a:xfrm>
        <a:prstGeom prst="hexagon">
          <a:avLst>
            <a:gd name="adj" fmla="val 29107"/>
            <a:gd name="vf" fmla="val 115470"/>
          </a:avLst>
        </a:prstGeom>
        <a:solidFill>
          <a:srgbClr val="FF0000">
            <a:alpha val="53000"/>
          </a:srgb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25</xdr:col>
      <xdr:colOff>454478</xdr:colOff>
      <xdr:row>62</xdr:row>
      <xdr:rowOff>1066799</xdr:rowOff>
    </xdr:from>
    <xdr:to>
      <xdr:col>26</xdr:col>
      <xdr:colOff>243401</xdr:colOff>
      <xdr:row>62</xdr:row>
      <xdr:rowOff>1461737</xdr:rowOff>
    </xdr:to>
    <xdr:sp macro="" textlink="">
      <xdr:nvSpPr>
        <xdr:cNvPr id="42" name="육각형 41">
          <a:extLst>
            <a:ext uri="{FF2B5EF4-FFF2-40B4-BE49-F238E27FC236}">
              <a16:creationId xmlns:a16="http://schemas.microsoft.com/office/drawing/2014/main" id="{1A93F490-5AA0-41F9-A7BE-C3F44BF13FE7}"/>
            </a:ext>
          </a:extLst>
        </xdr:cNvPr>
        <xdr:cNvSpPr/>
      </xdr:nvSpPr>
      <xdr:spPr>
        <a:xfrm>
          <a:off x="16728621" y="37057692"/>
          <a:ext cx="469280" cy="394938"/>
        </a:xfrm>
        <a:prstGeom prst="hexagon">
          <a:avLst>
            <a:gd name="adj" fmla="val 29107"/>
            <a:gd name="vf" fmla="val 115470"/>
          </a:avLst>
        </a:prstGeom>
        <a:solidFill>
          <a:srgbClr val="FF0000">
            <a:alpha val="53000"/>
          </a:srgb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18</xdr:col>
      <xdr:colOff>451757</xdr:colOff>
      <xdr:row>41</xdr:row>
      <xdr:rowOff>2220686</xdr:rowOff>
    </xdr:from>
    <xdr:to>
      <xdr:col>19</xdr:col>
      <xdr:colOff>240680</xdr:colOff>
      <xdr:row>41</xdr:row>
      <xdr:rowOff>2615624</xdr:rowOff>
    </xdr:to>
    <xdr:sp macro="" textlink="">
      <xdr:nvSpPr>
        <xdr:cNvPr id="14" name="육각형 13">
          <a:extLst>
            <a:ext uri="{FF2B5EF4-FFF2-40B4-BE49-F238E27FC236}">
              <a16:creationId xmlns:a16="http://schemas.microsoft.com/office/drawing/2014/main" id="{A74FE99E-5F66-4410-9774-407F8DF83ACD}"/>
            </a:ext>
          </a:extLst>
        </xdr:cNvPr>
        <xdr:cNvSpPr/>
      </xdr:nvSpPr>
      <xdr:spPr>
        <a:xfrm>
          <a:off x="12698186" y="27461936"/>
          <a:ext cx="469280" cy="394938"/>
        </a:xfrm>
        <a:prstGeom prst="hexagon">
          <a:avLst>
            <a:gd name="adj" fmla="val 29107"/>
            <a:gd name="vf" fmla="val 115470"/>
          </a:avLst>
        </a:prstGeom>
        <a:solidFill>
          <a:srgbClr val="00B0F0">
            <a:alpha val="53000"/>
          </a:srgb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17</xdr:col>
      <xdr:colOff>454480</xdr:colOff>
      <xdr:row>41</xdr:row>
      <xdr:rowOff>2223408</xdr:rowOff>
    </xdr:from>
    <xdr:to>
      <xdr:col>18</xdr:col>
      <xdr:colOff>243402</xdr:colOff>
      <xdr:row>41</xdr:row>
      <xdr:rowOff>2618346</xdr:rowOff>
    </xdr:to>
    <xdr:sp macro="" textlink="">
      <xdr:nvSpPr>
        <xdr:cNvPr id="21" name="육각형 20">
          <a:extLst>
            <a:ext uri="{FF2B5EF4-FFF2-40B4-BE49-F238E27FC236}">
              <a16:creationId xmlns:a16="http://schemas.microsoft.com/office/drawing/2014/main" id="{7DDBA382-0D9F-4684-B9B9-9D8FE3A81F1E}"/>
            </a:ext>
          </a:extLst>
        </xdr:cNvPr>
        <xdr:cNvSpPr/>
      </xdr:nvSpPr>
      <xdr:spPr>
        <a:xfrm>
          <a:off x="12020551" y="27464658"/>
          <a:ext cx="469280" cy="394938"/>
        </a:xfrm>
        <a:prstGeom prst="hexagon">
          <a:avLst>
            <a:gd name="adj" fmla="val 29107"/>
            <a:gd name="vf" fmla="val 115470"/>
          </a:avLst>
        </a:prstGeom>
        <a:solidFill>
          <a:srgbClr val="00B0F0">
            <a:alpha val="53000"/>
          </a:srgb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11</xdr:col>
      <xdr:colOff>122463</xdr:colOff>
      <xdr:row>41</xdr:row>
      <xdr:rowOff>1646464</xdr:rowOff>
    </xdr:from>
    <xdr:to>
      <xdr:col>11</xdr:col>
      <xdr:colOff>591743</xdr:colOff>
      <xdr:row>41</xdr:row>
      <xdr:rowOff>2041402</xdr:rowOff>
    </xdr:to>
    <xdr:sp macro="" textlink="">
      <xdr:nvSpPr>
        <xdr:cNvPr id="23" name="육각형 22">
          <a:extLst>
            <a:ext uri="{FF2B5EF4-FFF2-40B4-BE49-F238E27FC236}">
              <a16:creationId xmlns:a16="http://schemas.microsoft.com/office/drawing/2014/main" id="{E05F8A37-9A67-4369-8E10-59347CDD10E9}"/>
            </a:ext>
          </a:extLst>
        </xdr:cNvPr>
        <xdr:cNvSpPr/>
      </xdr:nvSpPr>
      <xdr:spPr>
        <a:xfrm>
          <a:off x="7606392" y="26887714"/>
          <a:ext cx="469280" cy="394938"/>
        </a:xfrm>
        <a:prstGeom prst="hexagon">
          <a:avLst>
            <a:gd name="adj" fmla="val 29107"/>
            <a:gd name="vf" fmla="val 115470"/>
          </a:avLst>
        </a:prstGeom>
        <a:solidFill>
          <a:srgbClr val="00CC00">
            <a:alpha val="53000"/>
          </a:srgb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450695</xdr:colOff>
      <xdr:row>20</xdr:row>
      <xdr:rowOff>1440367</xdr:rowOff>
    </xdr:from>
    <xdr:to>
      <xdr:col>4</xdr:col>
      <xdr:colOff>232317</xdr:colOff>
      <xdr:row>20</xdr:row>
      <xdr:rowOff>1835305</xdr:rowOff>
    </xdr:to>
    <xdr:sp macro="" textlink="">
      <xdr:nvSpPr>
        <xdr:cNvPr id="2" name="육각형 1">
          <a:extLst>
            <a:ext uri="{FF2B5EF4-FFF2-40B4-BE49-F238E27FC236}">
              <a16:creationId xmlns:a16="http://schemas.microsoft.com/office/drawing/2014/main" id="{22C7FB2B-B701-439C-92D4-13A66607EA8B}"/>
            </a:ext>
          </a:extLst>
        </xdr:cNvPr>
        <xdr:cNvSpPr/>
      </xdr:nvSpPr>
      <xdr:spPr>
        <a:xfrm>
          <a:off x="2508095" y="12403642"/>
          <a:ext cx="467422" cy="394938"/>
        </a:xfrm>
        <a:prstGeom prst="hexagon">
          <a:avLst>
            <a:gd name="adj" fmla="val 29107"/>
            <a:gd name="vf" fmla="val 115470"/>
          </a:avLst>
        </a:prstGeom>
        <a:solidFill>
          <a:schemeClr val="accent1">
            <a:lumMod val="75000"/>
            <a:alpha val="53000"/>
          </a:scheme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</xdr:col>
      <xdr:colOff>105937</xdr:colOff>
      <xdr:row>20</xdr:row>
      <xdr:rowOff>1248937</xdr:rowOff>
    </xdr:from>
    <xdr:to>
      <xdr:col>4</xdr:col>
      <xdr:colOff>575217</xdr:colOff>
      <xdr:row>20</xdr:row>
      <xdr:rowOff>1643875</xdr:rowOff>
    </xdr:to>
    <xdr:sp macro="" textlink="">
      <xdr:nvSpPr>
        <xdr:cNvPr id="3" name="육각형 2">
          <a:extLst>
            <a:ext uri="{FF2B5EF4-FFF2-40B4-BE49-F238E27FC236}">
              <a16:creationId xmlns:a16="http://schemas.microsoft.com/office/drawing/2014/main" id="{22EB2E28-AED8-4E37-B3CA-C18C16B3D742}"/>
            </a:ext>
          </a:extLst>
        </xdr:cNvPr>
        <xdr:cNvSpPr/>
      </xdr:nvSpPr>
      <xdr:spPr>
        <a:xfrm>
          <a:off x="2849137" y="12212212"/>
          <a:ext cx="469280" cy="394938"/>
        </a:xfrm>
        <a:prstGeom prst="hexagon">
          <a:avLst>
            <a:gd name="adj" fmla="val 29107"/>
            <a:gd name="vf" fmla="val 115470"/>
          </a:avLst>
        </a:prstGeom>
        <a:solidFill>
          <a:schemeClr val="accent1">
            <a:lumMod val="75000"/>
            <a:alpha val="53000"/>
          </a:scheme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</xdr:col>
      <xdr:colOff>453483</xdr:colOff>
      <xdr:row>20</xdr:row>
      <xdr:rowOff>1443154</xdr:rowOff>
    </xdr:from>
    <xdr:to>
      <xdr:col>5</xdr:col>
      <xdr:colOff>235104</xdr:colOff>
      <xdr:row>20</xdr:row>
      <xdr:rowOff>1838092</xdr:rowOff>
    </xdr:to>
    <xdr:sp macro="" textlink="">
      <xdr:nvSpPr>
        <xdr:cNvPr id="4" name="육각형 3">
          <a:extLst>
            <a:ext uri="{FF2B5EF4-FFF2-40B4-BE49-F238E27FC236}">
              <a16:creationId xmlns:a16="http://schemas.microsoft.com/office/drawing/2014/main" id="{FBA272F1-5E65-4606-A293-F7C4A552BEEA}"/>
            </a:ext>
          </a:extLst>
        </xdr:cNvPr>
        <xdr:cNvSpPr/>
      </xdr:nvSpPr>
      <xdr:spPr>
        <a:xfrm>
          <a:off x="3196683" y="12406429"/>
          <a:ext cx="467421" cy="394938"/>
        </a:xfrm>
        <a:prstGeom prst="hexagon">
          <a:avLst>
            <a:gd name="adj" fmla="val 29107"/>
            <a:gd name="vf" fmla="val 115470"/>
          </a:avLst>
        </a:prstGeom>
        <a:solidFill>
          <a:schemeClr val="accent1">
            <a:lumMod val="75000"/>
            <a:alpha val="53000"/>
          </a:scheme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</xdr:col>
      <xdr:colOff>461846</xdr:colOff>
      <xdr:row>20</xdr:row>
      <xdr:rowOff>1837163</xdr:rowOff>
    </xdr:from>
    <xdr:to>
      <xdr:col>5</xdr:col>
      <xdr:colOff>243467</xdr:colOff>
      <xdr:row>20</xdr:row>
      <xdr:rowOff>2232101</xdr:rowOff>
    </xdr:to>
    <xdr:sp macro="" textlink="">
      <xdr:nvSpPr>
        <xdr:cNvPr id="5" name="육각형 4">
          <a:extLst>
            <a:ext uri="{FF2B5EF4-FFF2-40B4-BE49-F238E27FC236}">
              <a16:creationId xmlns:a16="http://schemas.microsoft.com/office/drawing/2014/main" id="{1788695B-82B5-430C-8060-4CB853E9733C}"/>
            </a:ext>
          </a:extLst>
        </xdr:cNvPr>
        <xdr:cNvSpPr/>
      </xdr:nvSpPr>
      <xdr:spPr>
        <a:xfrm>
          <a:off x="3205046" y="12800438"/>
          <a:ext cx="467421" cy="394938"/>
        </a:xfrm>
        <a:prstGeom prst="hexagon">
          <a:avLst>
            <a:gd name="adj" fmla="val 29107"/>
            <a:gd name="vf" fmla="val 115470"/>
          </a:avLst>
        </a:prstGeom>
        <a:solidFill>
          <a:schemeClr val="accent1">
            <a:lumMod val="75000"/>
            <a:alpha val="53000"/>
          </a:scheme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</xdr:col>
      <xdr:colOff>107795</xdr:colOff>
      <xdr:row>20</xdr:row>
      <xdr:rowOff>2026733</xdr:rowOff>
    </xdr:from>
    <xdr:to>
      <xdr:col>4</xdr:col>
      <xdr:colOff>577075</xdr:colOff>
      <xdr:row>20</xdr:row>
      <xdr:rowOff>2421671</xdr:rowOff>
    </xdr:to>
    <xdr:sp macro="" textlink="">
      <xdr:nvSpPr>
        <xdr:cNvPr id="6" name="육각형 5">
          <a:extLst>
            <a:ext uri="{FF2B5EF4-FFF2-40B4-BE49-F238E27FC236}">
              <a16:creationId xmlns:a16="http://schemas.microsoft.com/office/drawing/2014/main" id="{C97DF7E8-C5DB-4BE6-9038-161EC04636D3}"/>
            </a:ext>
          </a:extLst>
        </xdr:cNvPr>
        <xdr:cNvSpPr/>
      </xdr:nvSpPr>
      <xdr:spPr>
        <a:xfrm>
          <a:off x="2850995" y="12990008"/>
          <a:ext cx="469280" cy="394938"/>
        </a:xfrm>
        <a:prstGeom prst="hexagon">
          <a:avLst>
            <a:gd name="adj" fmla="val 29107"/>
            <a:gd name="vf" fmla="val 115470"/>
          </a:avLst>
        </a:prstGeom>
        <a:solidFill>
          <a:schemeClr val="accent1">
            <a:lumMod val="75000"/>
            <a:alpha val="53000"/>
          </a:scheme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3</xdr:col>
      <xdr:colOff>450695</xdr:colOff>
      <xdr:row>20</xdr:row>
      <xdr:rowOff>1830657</xdr:rowOff>
    </xdr:from>
    <xdr:to>
      <xdr:col>4</xdr:col>
      <xdr:colOff>232317</xdr:colOff>
      <xdr:row>20</xdr:row>
      <xdr:rowOff>2225595</xdr:rowOff>
    </xdr:to>
    <xdr:sp macro="" textlink="">
      <xdr:nvSpPr>
        <xdr:cNvPr id="7" name="육각형 6">
          <a:extLst>
            <a:ext uri="{FF2B5EF4-FFF2-40B4-BE49-F238E27FC236}">
              <a16:creationId xmlns:a16="http://schemas.microsoft.com/office/drawing/2014/main" id="{3FB87942-4FD2-4661-A9CB-37AE54885D01}"/>
            </a:ext>
          </a:extLst>
        </xdr:cNvPr>
        <xdr:cNvSpPr/>
      </xdr:nvSpPr>
      <xdr:spPr>
        <a:xfrm>
          <a:off x="2508095" y="12793932"/>
          <a:ext cx="467422" cy="394938"/>
        </a:xfrm>
        <a:prstGeom prst="hexagon">
          <a:avLst>
            <a:gd name="adj" fmla="val 29107"/>
            <a:gd name="vf" fmla="val 115470"/>
          </a:avLst>
        </a:prstGeom>
        <a:solidFill>
          <a:schemeClr val="accent1">
            <a:lumMod val="75000"/>
            <a:alpha val="53000"/>
          </a:scheme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3</xdr:col>
      <xdr:colOff>450695</xdr:colOff>
      <xdr:row>41</xdr:row>
      <xdr:rowOff>1440367</xdr:rowOff>
    </xdr:from>
    <xdr:to>
      <xdr:col>4</xdr:col>
      <xdr:colOff>232317</xdr:colOff>
      <xdr:row>41</xdr:row>
      <xdr:rowOff>1835305</xdr:rowOff>
    </xdr:to>
    <xdr:sp macro="" textlink="">
      <xdr:nvSpPr>
        <xdr:cNvPr id="8" name="육각형 7">
          <a:extLst>
            <a:ext uri="{FF2B5EF4-FFF2-40B4-BE49-F238E27FC236}">
              <a16:creationId xmlns:a16="http://schemas.microsoft.com/office/drawing/2014/main" id="{3713ECAE-B84C-4B85-8711-B5101AB7C5D8}"/>
            </a:ext>
          </a:extLst>
        </xdr:cNvPr>
        <xdr:cNvSpPr/>
      </xdr:nvSpPr>
      <xdr:spPr>
        <a:xfrm>
          <a:off x="2508095" y="26805442"/>
          <a:ext cx="467422" cy="394938"/>
        </a:xfrm>
        <a:prstGeom prst="hexagon">
          <a:avLst>
            <a:gd name="adj" fmla="val 29107"/>
            <a:gd name="vf" fmla="val 115470"/>
          </a:avLst>
        </a:prstGeom>
        <a:solidFill>
          <a:schemeClr val="accent1">
            <a:lumMod val="75000"/>
            <a:alpha val="53000"/>
          </a:scheme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</xdr:col>
      <xdr:colOff>105937</xdr:colOff>
      <xdr:row>41</xdr:row>
      <xdr:rowOff>1248937</xdr:rowOff>
    </xdr:from>
    <xdr:to>
      <xdr:col>4</xdr:col>
      <xdr:colOff>575217</xdr:colOff>
      <xdr:row>41</xdr:row>
      <xdr:rowOff>1643875</xdr:rowOff>
    </xdr:to>
    <xdr:sp macro="" textlink="">
      <xdr:nvSpPr>
        <xdr:cNvPr id="9" name="육각형 8">
          <a:extLst>
            <a:ext uri="{FF2B5EF4-FFF2-40B4-BE49-F238E27FC236}">
              <a16:creationId xmlns:a16="http://schemas.microsoft.com/office/drawing/2014/main" id="{1021C81F-9070-4DAF-A6CA-0194EA7C48B4}"/>
            </a:ext>
          </a:extLst>
        </xdr:cNvPr>
        <xdr:cNvSpPr/>
      </xdr:nvSpPr>
      <xdr:spPr>
        <a:xfrm>
          <a:off x="2827366" y="27361044"/>
          <a:ext cx="469280" cy="394938"/>
        </a:xfrm>
        <a:prstGeom prst="hexagon">
          <a:avLst>
            <a:gd name="adj" fmla="val 29107"/>
            <a:gd name="vf" fmla="val 115470"/>
          </a:avLst>
        </a:prstGeom>
        <a:solidFill>
          <a:schemeClr val="accent1">
            <a:lumMod val="75000"/>
            <a:alpha val="53000"/>
          </a:scheme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</xdr:col>
      <xdr:colOff>453483</xdr:colOff>
      <xdr:row>41</xdr:row>
      <xdr:rowOff>1443154</xdr:rowOff>
    </xdr:from>
    <xdr:to>
      <xdr:col>5</xdr:col>
      <xdr:colOff>235104</xdr:colOff>
      <xdr:row>41</xdr:row>
      <xdr:rowOff>1838092</xdr:rowOff>
    </xdr:to>
    <xdr:sp macro="" textlink="">
      <xdr:nvSpPr>
        <xdr:cNvPr id="10" name="육각형 9">
          <a:extLst>
            <a:ext uri="{FF2B5EF4-FFF2-40B4-BE49-F238E27FC236}">
              <a16:creationId xmlns:a16="http://schemas.microsoft.com/office/drawing/2014/main" id="{8EAB17AA-E0E4-4E33-857A-C3CFF29AD973}"/>
            </a:ext>
          </a:extLst>
        </xdr:cNvPr>
        <xdr:cNvSpPr/>
      </xdr:nvSpPr>
      <xdr:spPr>
        <a:xfrm>
          <a:off x="3196683" y="26808229"/>
          <a:ext cx="467421" cy="394938"/>
        </a:xfrm>
        <a:prstGeom prst="hexagon">
          <a:avLst>
            <a:gd name="adj" fmla="val 29107"/>
            <a:gd name="vf" fmla="val 115470"/>
          </a:avLst>
        </a:prstGeom>
        <a:solidFill>
          <a:schemeClr val="accent1">
            <a:lumMod val="75000"/>
            <a:alpha val="53000"/>
          </a:scheme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</xdr:col>
      <xdr:colOff>461846</xdr:colOff>
      <xdr:row>41</xdr:row>
      <xdr:rowOff>1837163</xdr:rowOff>
    </xdr:from>
    <xdr:to>
      <xdr:col>5</xdr:col>
      <xdr:colOff>243467</xdr:colOff>
      <xdr:row>41</xdr:row>
      <xdr:rowOff>2232101</xdr:rowOff>
    </xdr:to>
    <xdr:sp macro="" textlink="">
      <xdr:nvSpPr>
        <xdr:cNvPr id="11" name="육각형 10">
          <a:extLst>
            <a:ext uri="{FF2B5EF4-FFF2-40B4-BE49-F238E27FC236}">
              <a16:creationId xmlns:a16="http://schemas.microsoft.com/office/drawing/2014/main" id="{EE75DFC2-40FC-4DB7-B311-A95BF52C3D23}"/>
            </a:ext>
          </a:extLst>
        </xdr:cNvPr>
        <xdr:cNvSpPr/>
      </xdr:nvSpPr>
      <xdr:spPr>
        <a:xfrm>
          <a:off x="3205046" y="27202238"/>
          <a:ext cx="467421" cy="394938"/>
        </a:xfrm>
        <a:prstGeom prst="hexagon">
          <a:avLst>
            <a:gd name="adj" fmla="val 29107"/>
            <a:gd name="vf" fmla="val 115470"/>
          </a:avLst>
        </a:prstGeom>
        <a:solidFill>
          <a:schemeClr val="accent1">
            <a:lumMod val="75000"/>
            <a:alpha val="53000"/>
          </a:scheme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</xdr:col>
      <xdr:colOff>107795</xdr:colOff>
      <xdr:row>41</xdr:row>
      <xdr:rowOff>2026733</xdr:rowOff>
    </xdr:from>
    <xdr:to>
      <xdr:col>4</xdr:col>
      <xdr:colOff>577075</xdr:colOff>
      <xdr:row>41</xdr:row>
      <xdr:rowOff>2421671</xdr:rowOff>
    </xdr:to>
    <xdr:sp macro="" textlink="">
      <xdr:nvSpPr>
        <xdr:cNvPr id="12" name="육각형 11">
          <a:extLst>
            <a:ext uri="{FF2B5EF4-FFF2-40B4-BE49-F238E27FC236}">
              <a16:creationId xmlns:a16="http://schemas.microsoft.com/office/drawing/2014/main" id="{BC740206-5FC0-4937-BE9C-DC7A42B153BA}"/>
            </a:ext>
          </a:extLst>
        </xdr:cNvPr>
        <xdr:cNvSpPr/>
      </xdr:nvSpPr>
      <xdr:spPr>
        <a:xfrm>
          <a:off x="2850995" y="27391808"/>
          <a:ext cx="469280" cy="394938"/>
        </a:xfrm>
        <a:prstGeom prst="hexagon">
          <a:avLst>
            <a:gd name="adj" fmla="val 29107"/>
            <a:gd name="vf" fmla="val 115470"/>
          </a:avLst>
        </a:prstGeom>
        <a:solidFill>
          <a:schemeClr val="accent1">
            <a:lumMod val="75000"/>
            <a:alpha val="53000"/>
          </a:scheme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3</xdr:col>
      <xdr:colOff>450695</xdr:colOff>
      <xdr:row>41</xdr:row>
      <xdr:rowOff>1830657</xdr:rowOff>
    </xdr:from>
    <xdr:to>
      <xdr:col>4</xdr:col>
      <xdr:colOff>232317</xdr:colOff>
      <xdr:row>41</xdr:row>
      <xdr:rowOff>2225595</xdr:rowOff>
    </xdr:to>
    <xdr:sp macro="" textlink="">
      <xdr:nvSpPr>
        <xdr:cNvPr id="13" name="육각형 12">
          <a:extLst>
            <a:ext uri="{FF2B5EF4-FFF2-40B4-BE49-F238E27FC236}">
              <a16:creationId xmlns:a16="http://schemas.microsoft.com/office/drawing/2014/main" id="{F8BFB39B-5630-4520-9EA8-2B29BB379400}"/>
            </a:ext>
          </a:extLst>
        </xdr:cNvPr>
        <xdr:cNvSpPr/>
      </xdr:nvSpPr>
      <xdr:spPr>
        <a:xfrm>
          <a:off x="2508095" y="27195732"/>
          <a:ext cx="467422" cy="394938"/>
        </a:xfrm>
        <a:prstGeom prst="hexagon">
          <a:avLst>
            <a:gd name="adj" fmla="val 29107"/>
            <a:gd name="vf" fmla="val 115470"/>
          </a:avLst>
        </a:prstGeom>
        <a:solidFill>
          <a:schemeClr val="accent1">
            <a:lumMod val="75000"/>
            <a:alpha val="53000"/>
          </a:scheme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3</xdr:col>
      <xdr:colOff>450695</xdr:colOff>
      <xdr:row>62</xdr:row>
      <xdr:rowOff>1440367</xdr:rowOff>
    </xdr:from>
    <xdr:to>
      <xdr:col>4</xdr:col>
      <xdr:colOff>232317</xdr:colOff>
      <xdr:row>62</xdr:row>
      <xdr:rowOff>1835305</xdr:rowOff>
    </xdr:to>
    <xdr:sp macro="" textlink="">
      <xdr:nvSpPr>
        <xdr:cNvPr id="14" name="육각형 13">
          <a:extLst>
            <a:ext uri="{FF2B5EF4-FFF2-40B4-BE49-F238E27FC236}">
              <a16:creationId xmlns:a16="http://schemas.microsoft.com/office/drawing/2014/main" id="{2BAC902F-EA3D-435A-BF97-BB50037F4048}"/>
            </a:ext>
          </a:extLst>
        </xdr:cNvPr>
        <xdr:cNvSpPr/>
      </xdr:nvSpPr>
      <xdr:spPr>
        <a:xfrm>
          <a:off x="2508095" y="41207242"/>
          <a:ext cx="467422" cy="394938"/>
        </a:xfrm>
        <a:prstGeom prst="hexagon">
          <a:avLst>
            <a:gd name="adj" fmla="val 29107"/>
            <a:gd name="vf" fmla="val 115470"/>
          </a:avLst>
        </a:prstGeom>
        <a:solidFill>
          <a:schemeClr val="accent1">
            <a:lumMod val="75000"/>
            <a:alpha val="53000"/>
          </a:scheme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</xdr:col>
      <xdr:colOff>105937</xdr:colOff>
      <xdr:row>62</xdr:row>
      <xdr:rowOff>1248937</xdr:rowOff>
    </xdr:from>
    <xdr:to>
      <xdr:col>4</xdr:col>
      <xdr:colOff>575217</xdr:colOff>
      <xdr:row>62</xdr:row>
      <xdr:rowOff>1643875</xdr:rowOff>
    </xdr:to>
    <xdr:sp macro="" textlink="">
      <xdr:nvSpPr>
        <xdr:cNvPr id="15" name="육각형 14">
          <a:extLst>
            <a:ext uri="{FF2B5EF4-FFF2-40B4-BE49-F238E27FC236}">
              <a16:creationId xmlns:a16="http://schemas.microsoft.com/office/drawing/2014/main" id="{403DEB3E-9F24-437A-952E-C46E45D04CB4}"/>
            </a:ext>
          </a:extLst>
        </xdr:cNvPr>
        <xdr:cNvSpPr/>
      </xdr:nvSpPr>
      <xdr:spPr>
        <a:xfrm>
          <a:off x="2849137" y="41015812"/>
          <a:ext cx="469280" cy="394938"/>
        </a:xfrm>
        <a:prstGeom prst="hexagon">
          <a:avLst>
            <a:gd name="adj" fmla="val 29107"/>
            <a:gd name="vf" fmla="val 115470"/>
          </a:avLst>
        </a:prstGeom>
        <a:solidFill>
          <a:schemeClr val="accent1">
            <a:lumMod val="75000"/>
            <a:alpha val="53000"/>
          </a:scheme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</xdr:col>
      <xdr:colOff>453483</xdr:colOff>
      <xdr:row>62</xdr:row>
      <xdr:rowOff>1443154</xdr:rowOff>
    </xdr:from>
    <xdr:to>
      <xdr:col>5</xdr:col>
      <xdr:colOff>235104</xdr:colOff>
      <xdr:row>62</xdr:row>
      <xdr:rowOff>1838092</xdr:rowOff>
    </xdr:to>
    <xdr:sp macro="" textlink="">
      <xdr:nvSpPr>
        <xdr:cNvPr id="16" name="육각형 15">
          <a:extLst>
            <a:ext uri="{FF2B5EF4-FFF2-40B4-BE49-F238E27FC236}">
              <a16:creationId xmlns:a16="http://schemas.microsoft.com/office/drawing/2014/main" id="{386342D7-C868-4AB8-8CDA-0D4773D720FE}"/>
            </a:ext>
          </a:extLst>
        </xdr:cNvPr>
        <xdr:cNvSpPr/>
      </xdr:nvSpPr>
      <xdr:spPr>
        <a:xfrm>
          <a:off x="3196683" y="41210029"/>
          <a:ext cx="467421" cy="394938"/>
        </a:xfrm>
        <a:prstGeom prst="hexagon">
          <a:avLst>
            <a:gd name="adj" fmla="val 29107"/>
            <a:gd name="vf" fmla="val 115470"/>
          </a:avLst>
        </a:prstGeom>
        <a:solidFill>
          <a:schemeClr val="accent1">
            <a:lumMod val="75000"/>
            <a:alpha val="53000"/>
          </a:scheme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</xdr:col>
      <xdr:colOff>461846</xdr:colOff>
      <xdr:row>62</xdr:row>
      <xdr:rowOff>1837163</xdr:rowOff>
    </xdr:from>
    <xdr:to>
      <xdr:col>5</xdr:col>
      <xdr:colOff>243467</xdr:colOff>
      <xdr:row>62</xdr:row>
      <xdr:rowOff>2232101</xdr:rowOff>
    </xdr:to>
    <xdr:sp macro="" textlink="">
      <xdr:nvSpPr>
        <xdr:cNvPr id="17" name="육각형 16">
          <a:extLst>
            <a:ext uri="{FF2B5EF4-FFF2-40B4-BE49-F238E27FC236}">
              <a16:creationId xmlns:a16="http://schemas.microsoft.com/office/drawing/2014/main" id="{A64C6AB7-6083-4C6B-A6A7-621D9FC4A0F3}"/>
            </a:ext>
          </a:extLst>
        </xdr:cNvPr>
        <xdr:cNvSpPr/>
      </xdr:nvSpPr>
      <xdr:spPr>
        <a:xfrm>
          <a:off x="3205046" y="41604038"/>
          <a:ext cx="467421" cy="394938"/>
        </a:xfrm>
        <a:prstGeom prst="hexagon">
          <a:avLst>
            <a:gd name="adj" fmla="val 29107"/>
            <a:gd name="vf" fmla="val 115470"/>
          </a:avLst>
        </a:prstGeom>
        <a:solidFill>
          <a:schemeClr val="accent1">
            <a:lumMod val="75000"/>
            <a:alpha val="53000"/>
          </a:scheme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</xdr:col>
      <xdr:colOff>107795</xdr:colOff>
      <xdr:row>62</xdr:row>
      <xdr:rowOff>2026733</xdr:rowOff>
    </xdr:from>
    <xdr:to>
      <xdr:col>4</xdr:col>
      <xdr:colOff>577075</xdr:colOff>
      <xdr:row>62</xdr:row>
      <xdr:rowOff>2421671</xdr:rowOff>
    </xdr:to>
    <xdr:sp macro="" textlink="">
      <xdr:nvSpPr>
        <xdr:cNvPr id="18" name="육각형 17">
          <a:extLst>
            <a:ext uri="{FF2B5EF4-FFF2-40B4-BE49-F238E27FC236}">
              <a16:creationId xmlns:a16="http://schemas.microsoft.com/office/drawing/2014/main" id="{95D3CF71-CA56-4084-AEF1-0746FFB12186}"/>
            </a:ext>
          </a:extLst>
        </xdr:cNvPr>
        <xdr:cNvSpPr/>
      </xdr:nvSpPr>
      <xdr:spPr>
        <a:xfrm>
          <a:off x="2850995" y="41793608"/>
          <a:ext cx="469280" cy="394938"/>
        </a:xfrm>
        <a:prstGeom prst="hexagon">
          <a:avLst>
            <a:gd name="adj" fmla="val 29107"/>
            <a:gd name="vf" fmla="val 115470"/>
          </a:avLst>
        </a:prstGeom>
        <a:solidFill>
          <a:schemeClr val="accent1">
            <a:lumMod val="75000"/>
            <a:alpha val="53000"/>
          </a:scheme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3</xdr:col>
      <xdr:colOff>450695</xdr:colOff>
      <xdr:row>62</xdr:row>
      <xdr:rowOff>1830657</xdr:rowOff>
    </xdr:from>
    <xdr:to>
      <xdr:col>4</xdr:col>
      <xdr:colOff>232317</xdr:colOff>
      <xdr:row>62</xdr:row>
      <xdr:rowOff>2225595</xdr:rowOff>
    </xdr:to>
    <xdr:sp macro="" textlink="">
      <xdr:nvSpPr>
        <xdr:cNvPr id="19" name="육각형 18">
          <a:extLst>
            <a:ext uri="{FF2B5EF4-FFF2-40B4-BE49-F238E27FC236}">
              <a16:creationId xmlns:a16="http://schemas.microsoft.com/office/drawing/2014/main" id="{F221609C-7200-4E72-8ED8-E609CC279942}"/>
            </a:ext>
          </a:extLst>
        </xdr:cNvPr>
        <xdr:cNvSpPr/>
      </xdr:nvSpPr>
      <xdr:spPr>
        <a:xfrm>
          <a:off x="2508095" y="41597532"/>
          <a:ext cx="467422" cy="394938"/>
        </a:xfrm>
        <a:prstGeom prst="hexagon">
          <a:avLst>
            <a:gd name="adj" fmla="val 29107"/>
            <a:gd name="vf" fmla="val 115470"/>
          </a:avLst>
        </a:prstGeom>
        <a:solidFill>
          <a:schemeClr val="accent1">
            <a:lumMod val="75000"/>
            <a:alpha val="53000"/>
          </a:scheme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11</xdr:col>
      <xdr:colOff>461281</xdr:colOff>
      <xdr:row>20</xdr:row>
      <xdr:rowOff>1451883</xdr:rowOff>
    </xdr:from>
    <xdr:to>
      <xdr:col>12</xdr:col>
      <xdr:colOff>250204</xdr:colOff>
      <xdr:row>20</xdr:row>
      <xdr:rowOff>1846821</xdr:rowOff>
    </xdr:to>
    <xdr:sp macro="" textlink="">
      <xdr:nvSpPr>
        <xdr:cNvPr id="20" name="육각형 19">
          <a:extLst>
            <a:ext uri="{FF2B5EF4-FFF2-40B4-BE49-F238E27FC236}">
              <a16:creationId xmlns:a16="http://schemas.microsoft.com/office/drawing/2014/main" id="{EDAEC026-5B36-438A-8645-876145C5EAEA}"/>
            </a:ext>
          </a:extLst>
        </xdr:cNvPr>
        <xdr:cNvSpPr/>
      </xdr:nvSpPr>
      <xdr:spPr>
        <a:xfrm>
          <a:off x="8005081" y="12415158"/>
          <a:ext cx="474723" cy="394938"/>
        </a:xfrm>
        <a:prstGeom prst="hexagon">
          <a:avLst>
            <a:gd name="adj" fmla="val 29107"/>
            <a:gd name="vf" fmla="val 115470"/>
          </a:avLst>
        </a:prstGeom>
        <a:solidFill>
          <a:srgbClr val="FF0000">
            <a:alpha val="53000"/>
          </a:srgb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10</xdr:col>
      <xdr:colOff>451756</xdr:colOff>
      <xdr:row>20</xdr:row>
      <xdr:rowOff>1442358</xdr:rowOff>
    </xdr:from>
    <xdr:to>
      <xdr:col>11</xdr:col>
      <xdr:colOff>240679</xdr:colOff>
      <xdr:row>20</xdr:row>
      <xdr:rowOff>1837296</xdr:rowOff>
    </xdr:to>
    <xdr:sp macro="" textlink="">
      <xdr:nvSpPr>
        <xdr:cNvPr id="21" name="육각형 20">
          <a:extLst>
            <a:ext uri="{FF2B5EF4-FFF2-40B4-BE49-F238E27FC236}">
              <a16:creationId xmlns:a16="http://schemas.microsoft.com/office/drawing/2014/main" id="{7B48BEF2-A495-402B-AD26-96C3207FFB7B}"/>
            </a:ext>
          </a:extLst>
        </xdr:cNvPr>
        <xdr:cNvSpPr/>
      </xdr:nvSpPr>
      <xdr:spPr>
        <a:xfrm>
          <a:off x="7309756" y="12405633"/>
          <a:ext cx="474723" cy="394938"/>
        </a:xfrm>
        <a:prstGeom prst="hexagon">
          <a:avLst>
            <a:gd name="adj" fmla="val 29107"/>
            <a:gd name="vf" fmla="val 115470"/>
          </a:avLst>
        </a:prstGeom>
        <a:solidFill>
          <a:srgbClr val="FF0000">
            <a:alpha val="53000"/>
          </a:srgb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11</xdr:col>
      <xdr:colOff>108856</xdr:colOff>
      <xdr:row>20</xdr:row>
      <xdr:rowOff>1251858</xdr:rowOff>
    </xdr:from>
    <xdr:to>
      <xdr:col>11</xdr:col>
      <xdr:colOff>583579</xdr:colOff>
      <xdr:row>20</xdr:row>
      <xdr:rowOff>1646796</xdr:rowOff>
    </xdr:to>
    <xdr:sp macro="" textlink="">
      <xdr:nvSpPr>
        <xdr:cNvPr id="22" name="육각형 21">
          <a:extLst>
            <a:ext uri="{FF2B5EF4-FFF2-40B4-BE49-F238E27FC236}">
              <a16:creationId xmlns:a16="http://schemas.microsoft.com/office/drawing/2014/main" id="{33E6DC01-4516-438A-9749-2847369EF7D4}"/>
            </a:ext>
          </a:extLst>
        </xdr:cNvPr>
        <xdr:cNvSpPr/>
      </xdr:nvSpPr>
      <xdr:spPr>
        <a:xfrm>
          <a:off x="7652656" y="12215133"/>
          <a:ext cx="474723" cy="394938"/>
        </a:xfrm>
        <a:prstGeom prst="hexagon">
          <a:avLst>
            <a:gd name="adj" fmla="val 29107"/>
            <a:gd name="vf" fmla="val 115470"/>
          </a:avLst>
        </a:prstGeom>
        <a:solidFill>
          <a:srgbClr val="FF0000">
            <a:alpha val="53000"/>
          </a:srgb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18</xdr:col>
      <xdr:colOff>95250</xdr:colOff>
      <xdr:row>20</xdr:row>
      <xdr:rowOff>876300</xdr:rowOff>
    </xdr:from>
    <xdr:to>
      <xdr:col>18</xdr:col>
      <xdr:colOff>569973</xdr:colOff>
      <xdr:row>20</xdr:row>
      <xdr:rowOff>1271238</xdr:rowOff>
    </xdr:to>
    <xdr:sp macro="" textlink="">
      <xdr:nvSpPr>
        <xdr:cNvPr id="23" name="육각형 22">
          <a:extLst>
            <a:ext uri="{FF2B5EF4-FFF2-40B4-BE49-F238E27FC236}">
              <a16:creationId xmlns:a16="http://schemas.microsoft.com/office/drawing/2014/main" id="{CA9A9FA1-3833-430E-B011-4DDF9395A866}"/>
            </a:ext>
          </a:extLst>
        </xdr:cNvPr>
        <xdr:cNvSpPr/>
      </xdr:nvSpPr>
      <xdr:spPr>
        <a:xfrm>
          <a:off x="12439650" y="11839575"/>
          <a:ext cx="474723" cy="394938"/>
        </a:xfrm>
        <a:prstGeom prst="hexagon">
          <a:avLst>
            <a:gd name="adj" fmla="val 29107"/>
            <a:gd name="vf" fmla="val 115470"/>
          </a:avLst>
        </a:prstGeom>
        <a:solidFill>
          <a:srgbClr val="FF0000">
            <a:alpha val="53000"/>
          </a:srgb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25</xdr:col>
      <xdr:colOff>104775</xdr:colOff>
      <xdr:row>20</xdr:row>
      <xdr:rowOff>485775</xdr:rowOff>
    </xdr:from>
    <xdr:to>
      <xdr:col>25</xdr:col>
      <xdr:colOff>579498</xdr:colOff>
      <xdr:row>20</xdr:row>
      <xdr:rowOff>880713</xdr:rowOff>
    </xdr:to>
    <xdr:sp macro="" textlink="">
      <xdr:nvSpPr>
        <xdr:cNvPr id="24" name="육각형 23">
          <a:extLst>
            <a:ext uri="{FF2B5EF4-FFF2-40B4-BE49-F238E27FC236}">
              <a16:creationId xmlns:a16="http://schemas.microsoft.com/office/drawing/2014/main" id="{D942CF01-41D8-4DC2-A7E0-FD3D662AB20B}"/>
            </a:ext>
          </a:extLst>
        </xdr:cNvPr>
        <xdr:cNvSpPr/>
      </xdr:nvSpPr>
      <xdr:spPr>
        <a:xfrm>
          <a:off x="17249775" y="11449050"/>
          <a:ext cx="474723" cy="394938"/>
        </a:xfrm>
        <a:prstGeom prst="hexagon">
          <a:avLst>
            <a:gd name="adj" fmla="val 29107"/>
            <a:gd name="vf" fmla="val 115470"/>
          </a:avLst>
        </a:prstGeom>
        <a:solidFill>
          <a:srgbClr val="FF0000">
            <a:alpha val="53000"/>
          </a:srgb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25</xdr:col>
      <xdr:colOff>95250</xdr:colOff>
      <xdr:row>20</xdr:row>
      <xdr:rowOff>876300</xdr:rowOff>
    </xdr:from>
    <xdr:to>
      <xdr:col>25</xdr:col>
      <xdr:colOff>569973</xdr:colOff>
      <xdr:row>20</xdr:row>
      <xdr:rowOff>1271238</xdr:rowOff>
    </xdr:to>
    <xdr:sp macro="" textlink="">
      <xdr:nvSpPr>
        <xdr:cNvPr id="25" name="육각형 24">
          <a:extLst>
            <a:ext uri="{FF2B5EF4-FFF2-40B4-BE49-F238E27FC236}">
              <a16:creationId xmlns:a16="http://schemas.microsoft.com/office/drawing/2014/main" id="{1862F543-25ED-4E7B-9A0D-F92E1AA44686}"/>
            </a:ext>
          </a:extLst>
        </xdr:cNvPr>
        <xdr:cNvSpPr/>
      </xdr:nvSpPr>
      <xdr:spPr>
        <a:xfrm>
          <a:off x="17240250" y="11839575"/>
          <a:ext cx="474723" cy="394938"/>
        </a:xfrm>
        <a:prstGeom prst="hexagon">
          <a:avLst>
            <a:gd name="adj" fmla="val 29107"/>
            <a:gd name="vf" fmla="val 115470"/>
          </a:avLst>
        </a:prstGeom>
        <a:solidFill>
          <a:srgbClr val="FF0000">
            <a:alpha val="53000"/>
          </a:srgb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25</xdr:col>
      <xdr:colOff>104775</xdr:colOff>
      <xdr:row>20</xdr:row>
      <xdr:rowOff>1257300</xdr:rowOff>
    </xdr:from>
    <xdr:to>
      <xdr:col>25</xdr:col>
      <xdr:colOff>579498</xdr:colOff>
      <xdr:row>20</xdr:row>
      <xdr:rowOff>1652238</xdr:rowOff>
    </xdr:to>
    <xdr:sp macro="" textlink="">
      <xdr:nvSpPr>
        <xdr:cNvPr id="26" name="육각형 25">
          <a:extLst>
            <a:ext uri="{FF2B5EF4-FFF2-40B4-BE49-F238E27FC236}">
              <a16:creationId xmlns:a16="http://schemas.microsoft.com/office/drawing/2014/main" id="{4201D30F-1098-4087-BF1B-C8D52E14CDD1}"/>
            </a:ext>
          </a:extLst>
        </xdr:cNvPr>
        <xdr:cNvSpPr/>
      </xdr:nvSpPr>
      <xdr:spPr>
        <a:xfrm>
          <a:off x="17249775" y="12220575"/>
          <a:ext cx="474723" cy="394938"/>
        </a:xfrm>
        <a:prstGeom prst="hexagon">
          <a:avLst>
            <a:gd name="adj" fmla="val 29107"/>
            <a:gd name="vf" fmla="val 115470"/>
          </a:avLst>
        </a:prstGeom>
        <a:solidFill>
          <a:srgbClr val="FF0000">
            <a:alpha val="53000"/>
          </a:srgb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25</xdr:col>
      <xdr:colOff>457200</xdr:colOff>
      <xdr:row>20</xdr:row>
      <xdr:rowOff>1447800</xdr:rowOff>
    </xdr:from>
    <xdr:to>
      <xdr:col>26</xdr:col>
      <xdr:colOff>246123</xdr:colOff>
      <xdr:row>20</xdr:row>
      <xdr:rowOff>1842738</xdr:rowOff>
    </xdr:to>
    <xdr:sp macro="" textlink="">
      <xdr:nvSpPr>
        <xdr:cNvPr id="27" name="육각형 26">
          <a:extLst>
            <a:ext uri="{FF2B5EF4-FFF2-40B4-BE49-F238E27FC236}">
              <a16:creationId xmlns:a16="http://schemas.microsoft.com/office/drawing/2014/main" id="{F90A4A05-10D5-4D25-8231-39F72152C108}"/>
            </a:ext>
          </a:extLst>
        </xdr:cNvPr>
        <xdr:cNvSpPr/>
      </xdr:nvSpPr>
      <xdr:spPr>
        <a:xfrm>
          <a:off x="17602200" y="12411075"/>
          <a:ext cx="474723" cy="394938"/>
        </a:xfrm>
        <a:prstGeom prst="hexagon">
          <a:avLst>
            <a:gd name="adj" fmla="val 29107"/>
            <a:gd name="vf" fmla="val 115470"/>
          </a:avLst>
        </a:prstGeom>
        <a:solidFill>
          <a:srgbClr val="FF0000">
            <a:alpha val="53000"/>
          </a:srgb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26</xdr:col>
      <xdr:colOff>104775</xdr:colOff>
      <xdr:row>20</xdr:row>
      <xdr:rowOff>1257300</xdr:rowOff>
    </xdr:from>
    <xdr:to>
      <xdr:col>26</xdr:col>
      <xdr:colOff>579498</xdr:colOff>
      <xdr:row>20</xdr:row>
      <xdr:rowOff>1652238</xdr:rowOff>
    </xdr:to>
    <xdr:sp macro="" textlink="">
      <xdr:nvSpPr>
        <xdr:cNvPr id="28" name="육각형 27">
          <a:extLst>
            <a:ext uri="{FF2B5EF4-FFF2-40B4-BE49-F238E27FC236}">
              <a16:creationId xmlns:a16="http://schemas.microsoft.com/office/drawing/2014/main" id="{0452DCAE-9402-4D9F-B8C9-A448320B4480}"/>
            </a:ext>
          </a:extLst>
        </xdr:cNvPr>
        <xdr:cNvSpPr/>
      </xdr:nvSpPr>
      <xdr:spPr>
        <a:xfrm>
          <a:off x="17935575" y="12220575"/>
          <a:ext cx="474723" cy="394938"/>
        </a:xfrm>
        <a:prstGeom prst="hexagon">
          <a:avLst>
            <a:gd name="adj" fmla="val 29107"/>
            <a:gd name="vf" fmla="val 115470"/>
          </a:avLst>
        </a:prstGeom>
        <a:solidFill>
          <a:srgbClr val="FF0000">
            <a:alpha val="53000"/>
          </a:srgb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26</xdr:col>
      <xdr:colOff>466725</xdr:colOff>
      <xdr:row>20</xdr:row>
      <xdr:rowOff>1066800</xdr:rowOff>
    </xdr:from>
    <xdr:to>
      <xdr:col>27</xdr:col>
      <xdr:colOff>255648</xdr:colOff>
      <xdr:row>20</xdr:row>
      <xdr:rowOff>1461738</xdr:rowOff>
    </xdr:to>
    <xdr:sp macro="" textlink="">
      <xdr:nvSpPr>
        <xdr:cNvPr id="29" name="육각형 28">
          <a:extLst>
            <a:ext uri="{FF2B5EF4-FFF2-40B4-BE49-F238E27FC236}">
              <a16:creationId xmlns:a16="http://schemas.microsoft.com/office/drawing/2014/main" id="{F80443DD-1450-4446-8279-649E2D3477CE}"/>
            </a:ext>
          </a:extLst>
        </xdr:cNvPr>
        <xdr:cNvSpPr/>
      </xdr:nvSpPr>
      <xdr:spPr>
        <a:xfrm>
          <a:off x="18297525" y="12030075"/>
          <a:ext cx="474723" cy="394938"/>
        </a:xfrm>
        <a:prstGeom prst="hexagon">
          <a:avLst>
            <a:gd name="adj" fmla="val 29107"/>
            <a:gd name="vf" fmla="val 115470"/>
          </a:avLst>
        </a:prstGeom>
        <a:solidFill>
          <a:srgbClr val="FF0000">
            <a:alpha val="53000"/>
          </a:srgb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10</xdr:col>
      <xdr:colOff>449036</xdr:colOff>
      <xdr:row>41</xdr:row>
      <xdr:rowOff>1442358</xdr:rowOff>
    </xdr:from>
    <xdr:to>
      <xdr:col>11</xdr:col>
      <xdr:colOff>237959</xdr:colOff>
      <xdr:row>41</xdr:row>
      <xdr:rowOff>1837296</xdr:rowOff>
    </xdr:to>
    <xdr:sp macro="" textlink="">
      <xdr:nvSpPr>
        <xdr:cNvPr id="30" name="육각형 29">
          <a:extLst>
            <a:ext uri="{FF2B5EF4-FFF2-40B4-BE49-F238E27FC236}">
              <a16:creationId xmlns:a16="http://schemas.microsoft.com/office/drawing/2014/main" id="{7EB3E724-BC8C-4B85-8A1B-A638615FCE7F}"/>
            </a:ext>
          </a:extLst>
        </xdr:cNvPr>
        <xdr:cNvSpPr/>
      </xdr:nvSpPr>
      <xdr:spPr>
        <a:xfrm>
          <a:off x="7252607" y="26914929"/>
          <a:ext cx="469281" cy="394938"/>
        </a:xfrm>
        <a:prstGeom prst="hexagon">
          <a:avLst>
            <a:gd name="adj" fmla="val 29107"/>
            <a:gd name="vf" fmla="val 115470"/>
          </a:avLst>
        </a:prstGeom>
        <a:solidFill>
          <a:srgbClr val="FF0000">
            <a:alpha val="53000"/>
          </a:srgb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17</xdr:col>
      <xdr:colOff>99332</xdr:colOff>
      <xdr:row>41</xdr:row>
      <xdr:rowOff>1251857</xdr:rowOff>
    </xdr:from>
    <xdr:to>
      <xdr:col>17</xdr:col>
      <xdr:colOff>568613</xdr:colOff>
      <xdr:row>41</xdr:row>
      <xdr:rowOff>1646795</xdr:rowOff>
    </xdr:to>
    <xdr:sp macro="" textlink="">
      <xdr:nvSpPr>
        <xdr:cNvPr id="31" name="육각형 30">
          <a:extLst>
            <a:ext uri="{FF2B5EF4-FFF2-40B4-BE49-F238E27FC236}">
              <a16:creationId xmlns:a16="http://schemas.microsoft.com/office/drawing/2014/main" id="{F50A7D4D-BCE3-406D-AC6C-FB9F30EB9EFC}"/>
            </a:ext>
          </a:extLst>
        </xdr:cNvPr>
        <xdr:cNvSpPr/>
      </xdr:nvSpPr>
      <xdr:spPr>
        <a:xfrm>
          <a:off x="11757932" y="27493232"/>
          <a:ext cx="469281" cy="394938"/>
        </a:xfrm>
        <a:prstGeom prst="hexagon">
          <a:avLst>
            <a:gd name="adj" fmla="val 29107"/>
            <a:gd name="vf" fmla="val 115470"/>
          </a:avLst>
        </a:prstGeom>
        <a:solidFill>
          <a:srgbClr val="FF0000">
            <a:alpha val="53000"/>
          </a:srgb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19</xdr:col>
      <xdr:colOff>115659</xdr:colOff>
      <xdr:row>41</xdr:row>
      <xdr:rowOff>1249136</xdr:rowOff>
    </xdr:from>
    <xdr:to>
      <xdr:col>19</xdr:col>
      <xdr:colOff>584940</xdr:colOff>
      <xdr:row>41</xdr:row>
      <xdr:rowOff>1644074</xdr:rowOff>
    </xdr:to>
    <xdr:sp macro="" textlink="">
      <xdr:nvSpPr>
        <xdr:cNvPr id="32" name="육각형 31">
          <a:extLst>
            <a:ext uri="{FF2B5EF4-FFF2-40B4-BE49-F238E27FC236}">
              <a16:creationId xmlns:a16="http://schemas.microsoft.com/office/drawing/2014/main" id="{E19081F4-8D51-4EB8-BA5A-F1391CAE6DE8}"/>
            </a:ext>
          </a:extLst>
        </xdr:cNvPr>
        <xdr:cNvSpPr/>
      </xdr:nvSpPr>
      <xdr:spPr>
        <a:xfrm>
          <a:off x="13145859" y="27490511"/>
          <a:ext cx="469281" cy="394938"/>
        </a:xfrm>
        <a:prstGeom prst="hexagon">
          <a:avLst>
            <a:gd name="adj" fmla="val 29107"/>
            <a:gd name="vf" fmla="val 115470"/>
          </a:avLst>
        </a:prstGeom>
        <a:solidFill>
          <a:srgbClr val="FF0000">
            <a:alpha val="53000"/>
          </a:srgb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25</xdr:col>
      <xdr:colOff>114181</xdr:colOff>
      <xdr:row>41</xdr:row>
      <xdr:rowOff>1246532</xdr:rowOff>
    </xdr:from>
    <xdr:to>
      <xdr:col>25</xdr:col>
      <xdr:colOff>583462</xdr:colOff>
      <xdr:row>41</xdr:row>
      <xdr:rowOff>1641470</xdr:rowOff>
    </xdr:to>
    <xdr:sp macro="" textlink="">
      <xdr:nvSpPr>
        <xdr:cNvPr id="33" name="육각형 32">
          <a:extLst>
            <a:ext uri="{FF2B5EF4-FFF2-40B4-BE49-F238E27FC236}">
              <a16:creationId xmlns:a16="http://schemas.microsoft.com/office/drawing/2014/main" id="{63E4C0D8-D670-45D7-B67E-168A02AB285B}"/>
            </a:ext>
          </a:extLst>
        </xdr:cNvPr>
        <xdr:cNvSpPr/>
      </xdr:nvSpPr>
      <xdr:spPr>
        <a:xfrm>
          <a:off x="17300594" y="27411293"/>
          <a:ext cx="469281" cy="394938"/>
        </a:xfrm>
        <a:prstGeom prst="hexagon">
          <a:avLst>
            <a:gd name="adj" fmla="val 29107"/>
            <a:gd name="vf" fmla="val 115470"/>
          </a:avLst>
        </a:prstGeom>
        <a:solidFill>
          <a:srgbClr val="FF0000">
            <a:alpha val="53000"/>
          </a:srgb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25</xdr:col>
      <xdr:colOff>109211</xdr:colOff>
      <xdr:row>41</xdr:row>
      <xdr:rowOff>868845</xdr:rowOff>
    </xdr:from>
    <xdr:to>
      <xdr:col>25</xdr:col>
      <xdr:colOff>578492</xdr:colOff>
      <xdr:row>41</xdr:row>
      <xdr:rowOff>1263783</xdr:rowOff>
    </xdr:to>
    <xdr:sp macro="" textlink="">
      <xdr:nvSpPr>
        <xdr:cNvPr id="34" name="육각형 33">
          <a:extLst>
            <a:ext uri="{FF2B5EF4-FFF2-40B4-BE49-F238E27FC236}">
              <a16:creationId xmlns:a16="http://schemas.microsoft.com/office/drawing/2014/main" id="{8B5E8937-6CB9-4F6B-8F67-BFB1EA0CD6D4}"/>
            </a:ext>
          </a:extLst>
        </xdr:cNvPr>
        <xdr:cNvSpPr/>
      </xdr:nvSpPr>
      <xdr:spPr>
        <a:xfrm>
          <a:off x="17295624" y="27033606"/>
          <a:ext cx="469281" cy="394938"/>
        </a:xfrm>
        <a:prstGeom prst="hexagon">
          <a:avLst>
            <a:gd name="adj" fmla="val 29107"/>
            <a:gd name="vf" fmla="val 115470"/>
          </a:avLst>
        </a:prstGeom>
        <a:solidFill>
          <a:srgbClr val="FF0000">
            <a:alpha val="53000"/>
          </a:srgb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25</xdr:col>
      <xdr:colOff>98917</xdr:colOff>
      <xdr:row>41</xdr:row>
      <xdr:rowOff>496483</xdr:rowOff>
    </xdr:from>
    <xdr:to>
      <xdr:col>25</xdr:col>
      <xdr:colOff>568198</xdr:colOff>
      <xdr:row>41</xdr:row>
      <xdr:rowOff>891421</xdr:rowOff>
    </xdr:to>
    <xdr:sp macro="" textlink="">
      <xdr:nvSpPr>
        <xdr:cNvPr id="35" name="육각형 34">
          <a:extLst>
            <a:ext uri="{FF2B5EF4-FFF2-40B4-BE49-F238E27FC236}">
              <a16:creationId xmlns:a16="http://schemas.microsoft.com/office/drawing/2014/main" id="{48C822A6-FFBF-4189-BCFE-DD65C4CC2035}"/>
            </a:ext>
          </a:extLst>
        </xdr:cNvPr>
        <xdr:cNvSpPr/>
      </xdr:nvSpPr>
      <xdr:spPr>
        <a:xfrm>
          <a:off x="17107846" y="26513340"/>
          <a:ext cx="469281" cy="394938"/>
        </a:xfrm>
        <a:prstGeom prst="hexagon">
          <a:avLst>
            <a:gd name="adj" fmla="val 29107"/>
            <a:gd name="vf" fmla="val 115470"/>
          </a:avLst>
        </a:prstGeom>
        <a:solidFill>
          <a:srgbClr val="FF0000">
            <a:alpha val="53000"/>
          </a:srgb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25</xdr:col>
      <xdr:colOff>108856</xdr:colOff>
      <xdr:row>62</xdr:row>
      <xdr:rowOff>1251858</xdr:rowOff>
    </xdr:from>
    <xdr:to>
      <xdr:col>25</xdr:col>
      <xdr:colOff>578137</xdr:colOff>
      <xdr:row>62</xdr:row>
      <xdr:rowOff>1646796</xdr:rowOff>
    </xdr:to>
    <xdr:sp macro="" textlink="">
      <xdr:nvSpPr>
        <xdr:cNvPr id="36" name="육각형 35">
          <a:extLst>
            <a:ext uri="{FF2B5EF4-FFF2-40B4-BE49-F238E27FC236}">
              <a16:creationId xmlns:a16="http://schemas.microsoft.com/office/drawing/2014/main" id="{2D531FC2-74C7-48EC-B26F-CF39DFDADBEB}"/>
            </a:ext>
          </a:extLst>
        </xdr:cNvPr>
        <xdr:cNvSpPr/>
      </xdr:nvSpPr>
      <xdr:spPr>
        <a:xfrm>
          <a:off x="17117785" y="41705894"/>
          <a:ext cx="469281" cy="394938"/>
        </a:xfrm>
        <a:prstGeom prst="hexagon">
          <a:avLst>
            <a:gd name="adj" fmla="val 29107"/>
            <a:gd name="vf" fmla="val 115470"/>
          </a:avLst>
        </a:prstGeom>
        <a:solidFill>
          <a:srgbClr val="FF0000">
            <a:alpha val="53000"/>
          </a:srgb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25</xdr:col>
      <xdr:colOff>451756</xdr:colOff>
      <xdr:row>62</xdr:row>
      <xdr:rowOff>1445080</xdr:rowOff>
    </xdr:from>
    <xdr:to>
      <xdr:col>26</xdr:col>
      <xdr:colOff>240680</xdr:colOff>
      <xdr:row>62</xdr:row>
      <xdr:rowOff>1840018</xdr:rowOff>
    </xdr:to>
    <xdr:sp macro="" textlink="">
      <xdr:nvSpPr>
        <xdr:cNvPr id="37" name="육각형 36">
          <a:extLst>
            <a:ext uri="{FF2B5EF4-FFF2-40B4-BE49-F238E27FC236}">
              <a16:creationId xmlns:a16="http://schemas.microsoft.com/office/drawing/2014/main" id="{4C6640D4-F8AF-47AA-B3B9-8064AA6FD956}"/>
            </a:ext>
          </a:extLst>
        </xdr:cNvPr>
        <xdr:cNvSpPr/>
      </xdr:nvSpPr>
      <xdr:spPr>
        <a:xfrm>
          <a:off x="17460685" y="41899116"/>
          <a:ext cx="469281" cy="394938"/>
        </a:xfrm>
        <a:prstGeom prst="hexagon">
          <a:avLst>
            <a:gd name="adj" fmla="val 29107"/>
            <a:gd name="vf" fmla="val 115470"/>
          </a:avLst>
        </a:prstGeom>
        <a:solidFill>
          <a:srgbClr val="FF0000">
            <a:alpha val="53000"/>
          </a:srgb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25</xdr:col>
      <xdr:colOff>454477</xdr:colOff>
      <xdr:row>62</xdr:row>
      <xdr:rowOff>1828801</xdr:rowOff>
    </xdr:from>
    <xdr:to>
      <xdr:col>26</xdr:col>
      <xdr:colOff>243401</xdr:colOff>
      <xdr:row>62</xdr:row>
      <xdr:rowOff>2223739</xdr:rowOff>
    </xdr:to>
    <xdr:sp macro="" textlink="">
      <xdr:nvSpPr>
        <xdr:cNvPr id="38" name="육각형 37">
          <a:extLst>
            <a:ext uri="{FF2B5EF4-FFF2-40B4-BE49-F238E27FC236}">
              <a16:creationId xmlns:a16="http://schemas.microsoft.com/office/drawing/2014/main" id="{228E71E9-FCF3-42BE-9EC3-2D217D375BB5}"/>
            </a:ext>
          </a:extLst>
        </xdr:cNvPr>
        <xdr:cNvSpPr/>
      </xdr:nvSpPr>
      <xdr:spPr>
        <a:xfrm>
          <a:off x="17463406" y="42282837"/>
          <a:ext cx="469281" cy="394938"/>
        </a:xfrm>
        <a:prstGeom prst="hexagon">
          <a:avLst>
            <a:gd name="adj" fmla="val 29107"/>
            <a:gd name="vf" fmla="val 115470"/>
          </a:avLst>
        </a:prstGeom>
        <a:solidFill>
          <a:srgbClr val="FF0000">
            <a:alpha val="53000"/>
          </a:srgb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25</xdr:col>
      <xdr:colOff>103412</xdr:colOff>
      <xdr:row>62</xdr:row>
      <xdr:rowOff>2008416</xdr:rowOff>
    </xdr:from>
    <xdr:to>
      <xdr:col>25</xdr:col>
      <xdr:colOff>572693</xdr:colOff>
      <xdr:row>62</xdr:row>
      <xdr:rowOff>2403354</xdr:rowOff>
    </xdr:to>
    <xdr:sp macro="" textlink="">
      <xdr:nvSpPr>
        <xdr:cNvPr id="39" name="육각형 38">
          <a:extLst>
            <a:ext uri="{FF2B5EF4-FFF2-40B4-BE49-F238E27FC236}">
              <a16:creationId xmlns:a16="http://schemas.microsoft.com/office/drawing/2014/main" id="{9A29E718-9A06-4097-8ECD-5F5149CB33CD}"/>
            </a:ext>
          </a:extLst>
        </xdr:cNvPr>
        <xdr:cNvSpPr/>
      </xdr:nvSpPr>
      <xdr:spPr>
        <a:xfrm>
          <a:off x="17112341" y="42462452"/>
          <a:ext cx="469281" cy="394938"/>
        </a:xfrm>
        <a:prstGeom prst="hexagon">
          <a:avLst>
            <a:gd name="adj" fmla="val 29107"/>
            <a:gd name="vf" fmla="val 115470"/>
          </a:avLst>
        </a:prstGeom>
        <a:solidFill>
          <a:srgbClr val="FF0000">
            <a:alpha val="53000"/>
          </a:srgb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24</xdr:col>
      <xdr:colOff>446313</xdr:colOff>
      <xdr:row>62</xdr:row>
      <xdr:rowOff>1834244</xdr:rowOff>
    </xdr:from>
    <xdr:to>
      <xdr:col>25</xdr:col>
      <xdr:colOff>235236</xdr:colOff>
      <xdr:row>62</xdr:row>
      <xdr:rowOff>2229182</xdr:rowOff>
    </xdr:to>
    <xdr:sp macro="" textlink="">
      <xdr:nvSpPr>
        <xdr:cNvPr id="40" name="육각형 39">
          <a:extLst>
            <a:ext uri="{FF2B5EF4-FFF2-40B4-BE49-F238E27FC236}">
              <a16:creationId xmlns:a16="http://schemas.microsoft.com/office/drawing/2014/main" id="{5A06ABCA-546F-4266-B970-F024BBA6046E}"/>
            </a:ext>
          </a:extLst>
        </xdr:cNvPr>
        <xdr:cNvSpPr/>
      </xdr:nvSpPr>
      <xdr:spPr>
        <a:xfrm>
          <a:off x="16774884" y="42288280"/>
          <a:ext cx="469281" cy="394938"/>
        </a:xfrm>
        <a:prstGeom prst="hexagon">
          <a:avLst>
            <a:gd name="adj" fmla="val 29107"/>
            <a:gd name="vf" fmla="val 115470"/>
          </a:avLst>
        </a:prstGeom>
        <a:solidFill>
          <a:srgbClr val="FF0000">
            <a:alpha val="53000"/>
          </a:srgb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24</xdr:col>
      <xdr:colOff>449034</xdr:colOff>
      <xdr:row>62</xdr:row>
      <xdr:rowOff>1455966</xdr:rowOff>
    </xdr:from>
    <xdr:to>
      <xdr:col>25</xdr:col>
      <xdr:colOff>237957</xdr:colOff>
      <xdr:row>62</xdr:row>
      <xdr:rowOff>1850904</xdr:rowOff>
    </xdr:to>
    <xdr:sp macro="" textlink="">
      <xdr:nvSpPr>
        <xdr:cNvPr id="41" name="육각형 40">
          <a:extLst>
            <a:ext uri="{FF2B5EF4-FFF2-40B4-BE49-F238E27FC236}">
              <a16:creationId xmlns:a16="http://schemas.microsoft.com/office/drawing/2014/main" id="{C5C2C899-E900-4A1E-B236-886C61A5A450}"/>
            </a:ext>
          </a:extLst>
        </xdr:cNvPr>
        <xdr:cNvSpPr/>
      </xdr:nvSpPr>
      <xdr:spPr>
        <a:xfrm>
          <a:off x="16777605" y="41910002"/>
          <a:ext cx="469281" cy="394938"/>
        </a:xfrm>
        <a:prstGeom prst="hexagon">
          <a:avLst>
            <a:gd name="adj" fmla="val 29107"/>
            <a:gd name="vf" fmla="val 115470"/>
          </a:avLst>
        </a:prstGeom>
        <a:solidFill>
          <a:srgbClr val="FF0000">
            <a:alpha val="53000"/>
          </a:srgb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17</xdr:col>
      <xdr:colOff>449036</xdr:colOff>
      <xdr:row>62</xdr:row>
      <xdr:rowOff>1442357</xdr:rowOff>
    </xdr:from>
    <xdr:to>
      <xdr:col>18</xdr:col>
      <xdr:colOff>237959</xdr:colOff>
      <xdr:row>62</xdr:row>
      <xdr:rowOff>1837295</xdr:rowOff>
    </xdr:to>
    <xdr:sp macro="" textlink="">
      <xdr:nvSpPr>
        <xdr:cNvPr id="42" name="육각형 41">
          <a:extLst>
            <a:ext uri="{FF2B5EF4-FFF2-40B4-BE49-F238E27FC236}">
              <a16:creationId xmlns:a16="http://schemas.microsoft.com/office/drawing/2014/main" id="{251DC9C0-E8A7-4330-BEC7-97F46425D5AB}"/>
            </a:ext>
          </a:extLst>
        </xdr:cNvPr>
        <xdr:cNvSpPr/>
      </xdr:nvSpPr>
      <xdr:spPr>
        <a:xfrm>
          <a:off x="12015107" y="41896393"/>
          <a:ext cx="469281" cy="394938"/>
        </a:xfrm>
        <a:prstGeom prst="hexagon">
          <a:avLst>
            <a:gd name="adj" fmla="val 29107"/>
            <a:gd name="vf" fmla="val 115470"/>
          </a:avLst>
        </a:prstGeom>
        <a:solidFill>
          <a:srgbClr val="FF0000">
            <a:alpha val="53000"/>
          </a:srgb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17</xdr:col>
      <xdr:colOff>97972</xdr:colOff>
      <xdr:row>62</xdr:row>
      <xdr:rowOff>1254578</xdr:rowOff>
    </xdr:from>
    <xdr:to>
      <xdr:col>17</xdr:col>
      <xdr:colOff>567253</xdr:colOff>
      <xdr:row>62</xdr:row>
      <xdr:rowOff>1649516</xdr:rowOff>
    </xdr:to>
    <xdr:sp macro="" textlink="">
      <xdr:nvSpPr>
        <xdr:cNvPr id="43" name="육각형 42">
          <a:extLst>
            <a:ext uri="{FF2B5EF4-FFF2-40B4-BE49-F238E27FC236}">
              <a16:creationId xmlns:a16="http://schemas.microsoft.com/office/drawing/2014/main" id="{AA00EBE4-2FF9-4C6F-9208-1BB06CE18112}"/>
            </a:ext>
          </a:extLst>
        </xdr:cNvPr>
        <xdr:cNvSpPr/>
      </xdr:nvSpPr>
      <xdr:spPr>
        <a:xfrm>
          <a:off x="11664043" y="41613364"/>
          <a:ext cx="469281" cy="394938"/>
        </a:xfrm>
        <a:prstGeom prst="hexagon">
          <a:avLst>
            <a:gd name="adj" fmla="val 29107"/>
            <a:gd name="vf" fmla="val 115470"/>
          </a:avLst>
        </a:prstGeom>
        <a:solidFill>
          <a:srgbClr val="FF0000">
            <a:alpha val="53000"/>
          </a:srgb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18</xdr:col>
      <xdr:colOff>454478</xdr:colOff>
      <xdr:row>62</xdr:row>
      <xdr:rowOff>1828800</xdr:rowOff>
    </xdr:from>
    <xdr:to>
      <xdr:col>19</xdr:col>
      <xdr:colOff>243402</xdr:colOff>
      <xdr:row>62</xdr:row>
      <xdr:rowOff>2223738</xdr:rowOff>
    </xdr:to>
    <xdr:sp macro="" textlink="">
      <xdr:nvSpPr>
        <xdr:cNvPr id="44" name="육각형 43">
          <a:extLst>
            <a:ext uri="{FF2B5EF4-FFF2-40B4-BE49-F238E27FC236}">
              <a16:creationId xmlns:a16="http://schemas.microsoft.com/office/drawing/2014/main" id="{38BFE9BF-856A-4D56-89FF-646179B83129}"/>
            </a:ext>
          </a:extLst>
        </xdr:cNvPr>
        <xdr:cNvSpPr/>
      </xdr:nvSpPr>
      <xdr:spPr>
        <a:xfrm>
          <a:off x="12700907" y="42282836"/>
          <a:ext cx="469281" cy="394938"/>
        </a:xfrm>
        <a:prstGeom prst="hexagon">
          <a:avLst>
            <a:gd name="adj" fmla="val 29107"/>
            <a:gd name="vf" fmla="val 115470"/>
          </a:avLst>
        </a:prstGeom>
        <a:solidFill>
          <a:srgbClr val="FF0000">
            <a:alpha val="53000"/>
          </a:srgb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19</xdr:col>
      <xdr:colOff>117021</xdr:colOff>
      <xdr:row>62</xdr:row>
      <xdr:rowOff>2008414</xdr:rowOff>
    </xdr:from>
    <xdr:to>
      <xdr:col>19</xdr:col>
      <xdr:colOff>586302</xdr:colOff>
      <xdr:row>62</xdr:row>
      <xdr:rowOff>2403352</xdr:rowOff>
    </xdr:to>
    <xdr:sp macro="" textlink="">
      <xdr:nvSpPr>
        <xdr:cNvPr id="45" name="육각형 44">
          <a:extLst>
            <a:ext uri="{FF2B5EF4-FFF2-40B4-BE49-F238E27FC236}">
              <a16:creationId xmlns:a16="http://schemas.microsoft.com/office/drawing/2014/main" id="{B4ABB1C3-C53A-40A5-A09B-ADA126D2C77F}"/>
            </a:ext>
          </a:extLst>
        </xdr:cNvPr>
        <xdr:cNvSpPr/>
      </xdr:nvSpPr>
      <xdr:spPr>
        <a:xfrm>
          <a:off x="13043807" y="42462450"/>
          <a:ext cx="469281" cy="394938"/>
        </a:xfrm>
        <a:prstGeom prst="hexagon">
          <a:avLst>
            <a:gd name="adj" fmla="val 29107"/>
            <a:gd name="vf" fmla="val 115470"/>
          </a:avLst>
        </a:prstGeom>
        <a:solidFill>
          <a:srgbClr val="FF0000">
            <a:alpha val="53000"/>
          </a:srgb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11</xdr:col>
      <xdr:colOff>108857</xdr:colOff>
      <xdr:row>62</xdr:row>
      <xdr:rowOff>1251857</xdr:rowOff>
    </xdr:from>
    <xdr:to>
      <xdr:col>11</xdr:col>
      <xdr:colOff>578138</xdr:colOff>
      <xdr:row>62</xdr:row>
      <xdr:rowOff>1646795</xdr:rowOff>
    </xdr:to>
    <xdr:sp macro="" textlink="">
      <xdr:nvSpPr>
        <xdr:cNvPr id="46" name="육각형 45">
          <a:extLst>
            <a:ext uri="{FF2B5EF4-FFF2-40B4-BE49-F238E27FC236}">
              <a16:creationId xmlns:a16="http://schemas.microsoft.com/office/drawing/2014/main" id="{7F05DD84-BAB9-4561-BE26-9A17032A3DD9}"/>
            </a:ext>
          </a:extLst>
        </xdr:cNvPr>
        <xdr:cNvSpPr/>
      </xdr:nvSpPr>
      <xdr:spPr>
        <a:xfrm>
          <a:off x="7592786" y="41705893"/>
          <a:ext cx="469281" cy="394938"/>
        </a:xfrm>
        <a:prstGeom prst="hexagon">
          <a:avLst>
            <a:gd name="adj" fmla="val 29107"/>
            <a:gd name="vf" fmla="val 115470"/>
          </a:avLst>
        </a:prstGeom>
        <a:solidFill>
          <a:srgbClr val="FF0000">
            <a:alpha val="53000"/>
          </a:srgb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24</xdr:col>
      <xdr:colOff>434788</xdr:colOff>
      <xdr:row>20</xdr:row>
      <xdr:rowOff>1429311</xdr:rowOff>
    </xdr:from>
    <xdr:to>
      <xdr:col>25</xdr:col>
      <xdr:colOff>223710</xdr:colOff>
      <xdr:row>20</xdr:row>
      <xdr:rowOff>1824249</xdr:rowOff>
    </xdr:to>
    <xdr:sp macro="" textlink="">
      <xdr:nvSpPr>
        <xdr:cNvPr id="48" name="육각형 47">
          <a:extLst>
            <a:ext uri="{FF2B5EF4-FFF2-40B4-BE49-F238E27FC236}">
              <a16:creationId xmlns:a16="http://schemas.microsoft.com/office/drawing/2014/main" id="{4A5DEE5A-C25C-4E08-B1EE-C8B8CDBFA6BD}"/>
            </a:ext>
          </a:extLst>
        </xdr:cNvPr>
        <xdr:cNvSpPr/>
      </xdr:nvSpPr>
      <xdr:spPr>
        <a:xfrm>
          <a:off x="16840200" y="12444693"/>
          <a:ext cx="472481" cy="394938"/>
        </a:xfrm>
        <a:prstGeom prst="hexagon">
          <a:avLst>
            <a:gd name="adj" fmla="val 29107"/>
            <a:gd name="vf" fmla="val 115470"/>
          </a:avLst>
        </a:prstGeom>
        <a:solidFill>
          <a:srgbClr val="FF0000">
            <a:alpha val="53000"/>
          </a:srgb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24</xdr:col>
      <xdr:colOff>94130</xdr:colOff>
      <xdr:row>20</xdr:row>
      <xdr:rowOff>1256740</xdr:rowOff>
    </xdr:from>
    <xdr:to>
      <xdr:col>24</xdr:col>
      <xdr:colOff>566611</xdr:colOff>
      <xdr:row>20</xdr:row>
      <xdr:rowOff>1651678</xdr:rowOff>
    </xdr:to>
    <xdr:sp macro="" textlink="">
      <xdr:nvSpPr>
        <xdr:cNvPr id="49" name="육각형 48">
          <a:extLst>
            <a:ext uri="{FF2B5EF4-FFF2-40B4-BE49-F238E27FC236}">
              <a16:creationId xmlns:a16="http://schemas.microsoft.com/office/drawing/2014/main" id="{ED7618C4-ACD8-4570-838C-C6A27BD97706}"/>
            </a:ext>
          </a:extLst>
        </xdr:cNvPr>
        <xdr:cNvSpPr/>
      </xdr:nvSpPr>
      <xdr:spPr>
        <a:xfrm>
          <a:off x="16499542" y="12272122"/>
          <a:ext cx="472481" cy="394938"/>
        </a:xfrm>
        <a:prstGeom prst="hexagon">
          <a:avLst>
            <a:gd name="adj" fmla="val 29107"/>
            <a:gd name="vf" fmla="val 115470"/>
          </a:avLst>
        </a:prstGeom>
        <a:solidFill>
          <a:srgbClr val="FF0000">
            <a:alpha val="53000"/>
          </a:srgb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23</xdr:col>
      <xdr:colOff>448236</xdr:colOff>
      <xdr:row>20</xdr:row>
      <xdr:rowOff>1061758</xdr:rowOff>
    </xdr:from>
    <xdr:to>
      <xdr:col>24</xdr:col>
      <xdr:colOff>237158</xdr:colOff>
      <xdr:row>20</xdr:row>
      <xdr:rowOff>1456696</xdr:rowOff>
    </xdr:to>
    <xdr:sp macro="" textlink="">
      <xdr:nvSpPr>
        <xdr:cNvPr id="50" name="육각형 49">
          <a:extLst>
            <a:ext uri="{FF2B5EF4-FFF2-40B4-BE49-F238E27FC236}">
              <a16:creationId xmlns:a16="http://schemas.microsoft.com/office/drawing/2014/main" id="{41787922-0A79-419F-9773-AC168F69AF69}"/>
            </a:ext>
          </a:extLst>
        </xdr:cNvPr>
        <xdr:cNvSpPr/>
      </xdr:nvSpPr>
      <xdr:spPr>
        <a:xfrm>
          <a:off x="16170089" y="12077140"/>
          <a:ext cx="472481" cy="394938"/>
        </a:xfrm>
        <a:prstGeom prst="hexagon">
          <a:avLst>
            <a:gd name="adj" fmla="val 29107"/>
            <a:gd name="vf" fmla="val 115470"/>
          </a:avLst>
        </a:prstGeom>
        <a:solidFill>
          <a:srgbClr val="FF0000">
            <a:alpha val="53000"/>
          </a:srgb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25</xdr:col>
      <xdr:colOff>108856</xdr:colOff>
      <xdr:row>41</xdr:row>
      <xdr:rowOff>108859</xdr:rowOff>
    </xdr:from>
    <xdr:to>
      <xdr:col>25</xdr:col>
      <xdr:colOff>578136</xdr:colOff>
      <xdr:row>41</xdr:row>
      <xdr:rowOff>503797</xdr:rowOff>
    </xdr:to>
    <xdr:sp macro="" textlink="">
      <xdr:nvSpPr>
        <xdr:cNvPr id="51" name="육각형 50">
          <a:extLst>
            <a:ext uri="{FF2B5EF4-FFF2-40B4-BE49-F238E27FC236}">
              <a16:creationId xmlns:a16="http://schemas.microsoft.com/office/drawing/2014/main" id="{441C5568-1E34-4828-A78C-55ADD8C2097E}"/>
            </a:ext>
          </a:extLst>
        </xdr:cNvPr>
        <xdr:cNvSpPr/>
      </xdr:nvSpPr>
      <xdr:spPr>
        <a:xfrm>
          <a:off x="17117785" y="26125716"/>
          <a:ext cx="469280" cy="394938"/>
        </a:xfrm>
        <a:prstGeom prst="hexagon">
          <a:avLst>
            <a:gd name="adj" fmla="val 29107"/>
            <a:gd name="vf" fmla="val 115470"/>
          </a:avLst>
        </a:prstGeom>
        <a:solidFill>
          <a:schemeClr val="accent1">
            <a:lumMod val="75000"/>
            <a:alpha val="53000"/>
          </a:scheme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450695</xdr:colOff>
      <xdr:row>20</xdr:row>
      <xdr:rowOff>1440367</xdr:rowOff>
    </xdr:from>
    <xdr:to>
      <xdr:col>4</xdr:col>
      <xdr:colOff>232317</xdr:colOff>
      <xdr:row>20</xdr:row>
      <xdr:rowOff>1835305</xdr:rowOff>
    </xdr:to>
    <xdr:sp macro="" textlink="">
      <xdr:nvSpPr>
        <xdr:cNvPr id="2" name="육각형 1">
          <a:extLst>
            <a:ext uri="{FF2B5EF4-FFF2-40B4-BE49-F238E27FC236}">
              <a16:creationId xmlns:a16="http://schemas.microsoft.com/office/drawing/2014/main" id="{3D23D798-8A30-4151-8B38-30425E8E2DFA}"/>
            </a:ext>
          </a:extLst>
        </xdr:cNvPr>
        <xdr:cNvSpPr/>
      </xdr:nvSpPr>
      <xdr:spPr>
        <a:xfrm>
          <a:off x="2508095" y="12403642"/>
          <a:ext cx="467422" cy="394938"/>
        </a:xfrm>
        <a:prstGeom prst="hexagon">
          <a:avLst>
            <a:gd name="adj" fmla="val 29107"/>
            <a:gd name="vf" fmla="val 115470"/>
          </a:avLst>
        </a:prstGeom>
        <a:solidFill>
          <a:schemeClr val="accent1">
            <a:lumMod val="75000"/>
            <a:alpha val="53000"/>
          </a:scheme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</xdr:col>
      <xdr:colOff>105937</xdr:colOff>
      <xdr:row>20</xdr:row>
      <xdr:rowOff>1248937</xdr:rowOff>
    </xdr:from>
    <xdr:to>
      <xdr:col>4</xdr:col>
      <xdr:colOff>575217</xdr:colOff>
      <xdr:row>20</xdr:row>
      <xdr:rowOff>1643875</xdr:rowOff>
    </xdr:to>
    <xdr:sp macro="" textlink="">
      <xdr:nvSpPr>
        <xdr:cNvPr id="3" name="육각형 2">
          <a:extLst>
            <a:ext uri="{FF2B5EF4-FFF2-40B4-BE49-F238E27FC236}">
              <a16:creationId xmlns:a16="http://schemas.microsoft.com/office/drawing/2014/main" id="{0FB65963-F40F-41E1-B8BE-9D478BE2F6C5}"/>
            </a:ext>
          </a:extLst>
        </xdr:cNvPr>
        <xdr:cNvSpPr/>
      </xdr:nvSpPr>
      <xdr:spPr>
        <a:xfrm>
          <a:off x="2849137" y="12212212"/>
          <a:ext cx="469280" cy="394938"/>
        </a:xfrm>
        <a:prstGeom prst="hexagon">
          <a:avLst>
            <a:gd name="adj" fmla="val 29107"/>
            <a:gd name="vf" fmla="val 115470"/>
          </a:avLst>
        </a:prstGeom>
        <a:solidFill>
          <a:schemeClr val="accent1">
            <a:lumMod val="75000"/>
            <a:alpha val="53000"/>
          </a:scheme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</xdr:col>
      <xdr:colOff>453483</xdr:colOff>
      <xdr:row>20</xdr:row>
      <xdr:rowOff>1443154</xdr:rowOff>
    </xdr:from>
    <xdr:to>
      <xdr:col>5</xdr:col>
      <xdr:colOff>235104</xdr:colOff>
      <xdr:row>20</xdr:row>
      <xdr:rowOff>1838092</xdr:rowOff>
    </xdr:to>
    <xdr:sp macro="" textlink="">
      <xdr:nvSpPr>
        <xdr:cNvPr id="4" name="육각형 3">
          <a:extLst>
            <a:ext uri="{FF2B5EF4-FFF2-40B4-BE49-F238E27FC236}">
              <a16:creationId xmlns:a16="http://schemas.microsoft.com/office/drawing/2014/main" id="{78E9F87A-FBEA-4706-8DD8-261C3E6DBB79}"/>
            </a:ext>
          </a:extLst>
        </xdr:cNvPr>
        <xdr:cNvSpPr/>
      </xdr:nvSpPr>
      <xdr:spPr>
        <a:xfrm>
          <a:off x="3196683" y="12406429"/>
          <a:ext cx="467421" cy="394938"/>
        </a:xfrm>
        <a:prstGeom prst="hexagon">
          <a:avLst>
            <a:gd name="adj" fmla="val 29107"/>
            <a:gd name="vf" fmla="val 115470"/>
          </a:avLst>
        </a:prstGeom>
        <a:solidFill>
          <a:schemeClr val="accent1">
            <a:lumMod val="75000"/>
            <a:alpha val="53000"/>
          </a:scheme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</xdr:col>
      <xdr:colOff>461846</xdr:colOff>
      <xdr:row>20</xdr:row>
      <xdr:rowOff>1837163</xdr:rowOff>
    </xdr:from>
    <xdr:to>
      <xdr:col>5</xdr:col>
      <xdr:colOff>243467</xdr:colOff>
      <xdr:row>20</xdr:row>
      <xdr:rowOff>2232101</xdr:rowOff>
    </xdr:to>
    <xdr:sp macro="" textlink="">
      <xdr:nvSpPr>
        <xdr:cNvPr id="5" name="육각형 4">
          <a:extLst>
            <a:ext uri="{FF2B5EF4-FFF2-40B4-BE49-F238E27FC236}">
              <a16:creationId xmlns:a16="http://schemas.microsoft.com/office/drawing/2014/main" id="{9EDB8526-A162-4D60-8019-6131AF2B3A09}"/>
            </a:ext>
          </a:extLst>
        </xdr:cNvPr>
        <xdr:cNvSpPr/>
      </xdr:nvSpPr>
      <xdr:spPr>
        <a:xfrm>
          <a:off x="3205046" y="12800438"/>
          <a:ext cx="467421" cy="394938"/>
        </a:xfrm>
        <a:prstGeom prst="hexagon">
          <a:avLst>
            <a:gd name="adj" fmla="val 29107"/>
            <a:gd name="vf" fmla="val 115470"/>
          </a:avLst>
        </a:prstGeom>
        <a:solidFill>
          <a:schemeClr val="accent1">
            <a:lumMod val="75000"/>
            <a:alpha val="53000"/>
          </a:scheme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</xdr:col>
      <xdr:colOff>107795</xdr:colOff>
      <xdr:row>20</xdr:row>
      <xdr:rowOff>2026733</xdr:rowOff>
    </xdr:from>
    <xdr:to>
      <xdr:col>4</xdr:col>
      <xdr:colOff>577075</xdr:colOff>
      <xdr:row>20</xdr:row>
      <xdr:rowOff>2421671</xdr:rowOff>
    </xdr:to>
    <xdr:sp macro="" textlink="">
      <xdr:nvSpPr>
        <xdr:cNvPr id="6" name="육각형 5">
          <a:extLst>
            <a:ext uri="{FF2B5EF4-FFF2-40B4-BE49-F238E27FC236}">
              <a16:creationId xmlns:a16="http://schemas.microsoft.com/office/drawing/2014/main" id="{A6D20B96-312A-4C96-A8E8-0B731A367185}"/>
            </a:ext>
          </a:extLst>
        </xdr:cNvPr>
        <xdr:cNvSpPr/>
      </xdr:nvSpPr>
      <xdr:spPr>
        <a:xfrm>
          <a:off x="2850995" y="12990008"/>
          <a:ext cx="469280" cy="394938"/>
        </a:xfrm>
        <a:prstGeom prst="hexagon">
          <a:avLst>
            <a:gd name="adj" fmla="val 29107"/>
            <a:gd name="vf" fmla="val 115470"/>
          </a:avLst>
        </a:prstGeom>
        <a:solidFill>
          <a:schemeClr val="accent1">
            <a:lumMod val="75000"/>
            <a:alpha val="53000"/>
          </a:scheme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3</xdr:col>
      <xdr:colOff>450695</xdr:colOff>
      <xdr:row>20</xdr:row>
      <xdr:rowOff>1830657</xdr:rowOff>
    </xdr:from>
    <xdr:to>
      <xdr:col>4</xdr:col>
      <xdr:colOff>232317</xdr:colOff>
      <xdr:row>20</xdr:row>
      <xdr:rowOff>2225595</xdr:rowOff>
    </xdr:to>
    <xdr:sp macro="" textlink="">
      <xdr:nvSpPr>
        <xdr:cNvPr id="7" name="육각형 6">
          <a:extLst>
            <a:ext uri="{FF2B5EF4-FFF2-40B4-BE49-F238E27FC236}">
              <a16:creationId xmlns:a16="http://schemas.microsoft.com/office/drawing/2014/main" id="{5E44D521-3947-41CD-B204-498235674EE6}"/>
            </a:ext>
          </a:extLst>
        </xdr:cNvPr>
        <xdr:cNvSpPr/>
      </xdr:nvSpPr>
      <xdr:spPr>
        <a:xfrm>
          <a:off x="2508095" y="12793932"/>
          <a:ext cx="467422" cy="394938"/>
        </a:xfrm>
        <a:prstGeom prst="hexagon">
          <a:avLst>
            <a:gd name="adj" fmla="val 29107"/>
            <a:gd name="vf" fmla="val 115470"/>
          </a:avLst>
        </a:prstGeom>
        <a:solidFill>
          <a:schemeClr val="accent1">
            <a:lumMod val="75000"/>
            <a:alpha val="53000"/>
          </a:scheme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3</xdr:col>
      <xdr:colOff>450695</xdr:colOff>
      <xdr:row>41</xdr:row>
      <xdr:rowOff>1440367</xdr:rowOff>
    </xdr:from>
    <xdr:to>
      <xdr:col>4</xdr:col>
      <xdr:colOff>232317</xdr:colOff>
      <xdr:row>41</xdr:row>
      <xdr:rowOff>1835305</xdr:rowOff>
    </xdr:to>
    <xdr:sp macro="" textlink="">
      <xdr:nvSpPr>
        <xdr:cNvPr id="8" name="육각형 7">
          <a:extLst>
            <a:ext uri="{FF2B5EF4-FFF2-40B4-BE49-F238E27FC236}">
              <a16:creationId xmlns:a16="http://schemas.microsoft.com/office/drawing/2014/main" id="{A6DEA1FA-4D0A-46F8-9272-68AF98822E94}"/>
            </a:ext>
          </a:extLst>
        </xdr:cNvPr>
        <xdr:cNvSpPr/>
      </xdr:nvSpPr>
      <xdr:spPr>
        <a:xfrm>
          <a:off x="2508095" y="26805442"/>
          <a:ext cx="467422" cy="394938"/>
        </a:xfrm>
        <a:prstGeom prst="hexagon">
          <a:avLst>
            <a:gd name="adj" fmla="val 29107"/>
            <a:gd name="vf" fmla="val 115470"/>
          </a:avLst>
        </a:prstGeom>
        <a:solidFill>
          <a:schemeClr val="accent1">
            <a:lumMod val="75000"/>
            <a:alpha val="53000"/>
          </a:scheme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</xdr:col>
      <xdr:colOff>105937</xdr:colOff>
      <xdr:row>41</xdr:row>
      <xdr:rowOff>1248937</xdr:rowOff>
    </xdr:from>
    <xdr:to>
      <xdr:col>4</xdr:col>
      <xdr:colOff>575217</xdr:colOff>
      <xdr:row>41</xdr:row>
      <xdr:rowOff>1643875</xdr:rowOff>
    </xdr:to>
    <xdr:sp macro="" textlink="">
      <xdr:nvSpPr>
        <xdr:cNvPr id="9" name="육각형 8">
          <a:extLst>
            <a:ext uri="{FF2B5EF4-FFF2-40B4-BE49-F238E27FC236}">
              <a16:creationId xmlns:a16="http://schemas.microsoft.com/office/drawing/2014/main" id="{4A4173E9-B34D-4E09-A0C5-B8904A611F74}"/>
            </a:ext>
          </a:extLst>
        </xdr:cNvPr>
        <xdr:cNvSpPr/>
      </xdr:nvSpPr>
      <xdr:spPr>
        <a:xfrm>
          <a:off x="2849137" y="26614012"/>
          <a:ext cx="469280" cy="394938"/>
        </a:xfrm>
        <a:prstGeom prst="hexagon">
          <a:avLst>
            <a:gd name="adj" fmla="val 29107"/>
            <a:gd name="vf" fmla="val 115470"/>
          </a:avLst>
        </a:prstGeom>
        <a:solidFill>
          <a:schemeClr val="accent1">
            <a:lumMod val="75000"/>
            <a:alpha val="53000"/>
          </a:scheme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</xdr:col>
      <xdr:colOff>453483</xdr:colOff>
      <xdr:row>41</xdr:row>
      <xdr:rowOff>1443154</xdr:rowOff>
    </xdr:from>
    <xdr:to>
      <xdr:col>5</xdr:col>
      <xdr:colOff>235104</xdr:colOff>
      <xdr:row>41</xdr:row>
      <xdr:rowOff>1838092</xdr:rowOff>
    </xdr:to>
    <xdr:sp macro="" textlink="">
      <xdr:nvSpPr>
        <xdr:cNvPr id="10" name="육각형 9">
          <a:extLst>
            <a:ext uri="{FF2B5EF4-FFF2-40B4-BE49-F238E27FC236}">
              <a16:creationId xmlns:a16="http://schemas.microsoft.com/office/drawing/2014/main" id="{A77DB25A-2146-4C67-94B2-F3F7946F2221}"/>
            </a:ext>
          </a:extLst>
        </xdr:cNvPr>
        <xdr:cNvSpPr/>
      </xdr:nvSpPr>
      <xdr:spPr>
        <a:xfrm>
          <a:off x="3196683" y="26808229"/>
          <a:ext cx="467421" cy="394938"/>
        </a:xfrm>
        <a:prstGeom prst="hexagon">
          <a:avLst>
            <a:gd name="adj" fmla="val 29107"/>
            <a:gd name="vf" fmla="val 115470"/>
          </a:avLst>
        </a:prstGeom>
        <a:solidFill>
          <a:schemeClr val="accent1">
            <a:lumMod val="75000"/>
            <a:alpha val="53000"/>
          </a:scheme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</xdr:col>
      <xdr:colOff>461846</xdr:colOff>
      <xdr:row>41</xdr:row>
      <xdr:rowOff>1837163</xdr:rowOff>
    </xdr:from>
    <xdr:to>
      <xdr:col>5</xdr:col>
      <xdr:colOff>243467</xdr:colOff>
      <xdr:row>41</xdr:row>
      <xdr:rowOff>2232101</xdr:rowOff>
    </xdr:to>
    <xdr:sp macro="" textlink="">
      <xdr:nvSpPr>
        <xdr:cNvPr id="11" name="육각형 10">
          <a:extLst>
            <a:ext uri="{FF2B5EF4-FFF2-40B4-BE49-F238E27FC236}">
              <a16:creationId xmlns:a16="http://schemas.microsoft.com/office/drawing/2014/main" id="{864DFAD1-1060-43B1-8CA3-884899E67DDA}"/>
            </a:ext>
          </a:extLst>
        </xdr:cNvPr>
        <xdr:cNvSpPr/>
      </xdr:nvSpPr>
      <xdr:spPr>
        <a:xfrm>
          <a:off x="3205046" y="27202238"/>
          <a:ext cx="467421" cy="394938"/>
        </a:xfrm>
        <a:prstGeom prst="hexagon">
          <a:avLst>
            <a:gd name="adj" fmla="val 29107"/>
            <a:gd name="vf" fmla="val 115470"/>
          </a:avLst>
        </a:prstGeom>
        <a:solidFill>
          <a:schemeClr val="accent1">
            <a:lumMod val="75000"/>
            <a:alpha val="53000"/>
          </a:scheme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</xdr:col>
      <xdr:colOff>107795</xdr:colOff>
      <xdr:row>41</xdr:row>
      <xdr:rowOff>2026733</xdr:rowOff>
    </xdr:from>
    <xdr:to>
      <xdr:col>4</xdr:col>
      <xdr:colOff>577075</xdr:colOff>
      <xdr:row>41</xdr:row>
      <xdr:rowOff>2421671</xdr:rowOff>
    </xdr:to>
    <xdr:sp macro="" textlink="">
      <xdr:nvSpPr>
        <xdr:cNvPr id="12" name="육각형 11">
          <a:extLst>
            <a:ext uri="{FF2B5EF4-FFF2-40B4-BE49-F238E27FC236}">
              <a16:creationId xmlns:a16="http://schemas.microsoft.com/office/drawing/2014/main" id="{7BC7DE7B-85C1-4CA7-A9B9-6D019D7443D5}"/>
            </a:ext>
          </a:extLst>
        </xdr:cNvPr>
        <xdr:cNvSpPr/>
      </xdr:nvSpPr>
      <xdr:spPr>
        <a:xfrm>
          <a:off x="2850995" y="27391808"/>
          <a:ext cx="469280" cy="394938"/>
        </a:xfrm>
        <a:prstGeom prst="hexagon">
          <a:avLst>
            <a:gd name="adj" fmla="val 29107"/>
            <a:gd name="vf" fmla="val 115470"/>
          </a:avLst>
        </a:prstGeom>
        <a:solidFill>
          <a:schemeClr val="accent1">
            <a:lumMod val="75000"/>
            <a:alpha val="53000"/>
          </a:scheme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3</xdr:col>
      <xdr:colOff>450695</xdr:colOff>
      <xdr:row>41</xdr:row>
      <xdr:rowOff>1830657</xdr:rowOff>
    </xdr:from>
    <xdr:to>
      <xdr:col>4</xdr:col>
      <xdr:colOff>232317</xdr:colOff>
      <xdr:row>41</xdr:row>
      <xdr:rowOff>2225595</xdr:rowOff>
    </xdr:to>
    <xdr:sp macro="" textlink="">
      <xdr:nvSpPr>
        <xdr:cNvPr id="13" name="육각형 12">
          <a:extLst>
            <a:ext uri="{FF2B5EF4-FFF2-40B4-BE49-F238E27FC236}">
              <a16:creationId xmlns:a16="http://schemas.microsoft.com/office/drawing/2014/main" id="{113FD974-D10A-46F0-96D0-57A1F9148815}"/>
            </a:ext>
          </a:extLst>
        </xdr:cNvPr>
        <xdr:cNvSpPr/>
      </xdr:nvSpPr>
      <xdr:spPr>
        <a:xfrm>
          <a:off x="2508095" y="27195732"/>
          <a:ext cx="467422" cy="394938"/>
        </a:xfrm>
        <a:prstGeom prst="hexagon">
          <a:avLst>
            <a:gd name="adj" fmla="val 29107"/>
            <a:gd name="vf" fmla="val 115470"/>
          </a:avLst>
        </a:prstGeom>
        <a:solidFill>
          <a:schemeClr val="accent1">
            <a:lumMod val="75000"/>
            <a:alpha val="53000"/>
          </a:scheme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3</xdr:col>
      <xdr:colOff>450695</xdr:colOff>
      <xdr:row>62</xdr:row>
      <xdr:rowOff>1440367</xdr:rowOff>
    </xdr:from>
    <xdr:to>
      <xdr:col>4</xdr:col>
      <xdr:colOff>232317</xdr:colOff>
      <xdr:row>62</xdr:row>
      <xdr:rowOff>1835305</xdr:rowOff>
    </xdr:to>
    <xdr:sp macro="" textlink="">
      <xdr:nvSpPr>
        <xdr:cNvPr id="14" name="육각형 13">
          <a:extLst>
            <a:ext uri="{FF2B5EF4-FFF2-40B4-BE49-F238E27FC236}">
              <a16:creationId xmlns:a16="http://schemas.microsoft.com/office/drawing/2014/main" id="{64C7D8EE-A3F1-4DBE-B15C-E744F4A4B49E}"/>
            </a:ext>
          </a:extLst>
        </xdr:cNvPr>
        <xdr:cNvSpPr/>
      </xdr:nvSpPr>
      <xdr:spPr>
        <a:xfrm>
          <a:off x="2508095" y="41207242"/>
          <a:ext cx="467422" cy="394938"/>
        </a:xfrm>
        <a:prstGeom prst="hexagon">
          <a:avLst>
            <a:gd name="adj" fmla="val 29107"/>
            <a:gd name="vf" fmla="val 115470"/>
          </a:avLst>
        </a:prstGeom>
        <a:solidFill>
          <a:schemeClr val="accent1">
            <a:lumMod val="75000"/>
            <a:alpha val="53000"/>
          </a:scheme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</xdr:col>
      <xdr:colOff>105937</xdr:colOff>
      <xdr:row>62</xdr:row>
      <xdr:rowOff>1248937</xdr:rowOff>
    </xdr:from>
    <xdr:to>
      <xdr:col>4</xdr:col>
      <xdr:colOff>575217</xdr:colOff>
      <xdr:row>62</xdr:row>
      <xdr:rowOff>1643875</xdr:rowOff>
    </xdr:to>
    <xdr:sp macro="" textlink="">
      <xdr:nvSpPr>
        <xdr:cNvPr id="15" name="육각형 14">
          <a:extLst>
            <a:ext uri="{FF2B5EF4-FFF2-40B4-BE49-F238E27FC236}">
              <a16:creationId xmlns:a16="http://schemas.microsoft.com/office/drawing/2014/main" id="{1AF401DD-0BC0-4278-90EF-5FC71E0942E5}"/>
            </a:ext>
          </a:extLst>
        </xdr:cNvPr>
        <xdr:cNvSpPr/>
      </xdr:nvSpPr>
      <xdr:spPr>
        <a:xfrm>
          <a:off x="2849137" y="41015812"/>
          <a:ext cx="469280" cy="394938"/>
        </a:xfrm>
        <a:prstGeom prst="hexagon">
          <a:avLst>
            <a:gd name="adj" fmla="val 29107"/>
            <a:gd name="vf" fmla="val 115470"/>
          </a:avLst>
        </a:prstGeom>
        <a:solidFill>
          <a:schemeClr val="accent1">
            <a:lumMod val="75000"/>
            <a:alpha val="53000"/>
          </a:scheme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</xdr:col>
      <xdr:colOff>453483</xdr:colOff>
      <xdr:row>62</xdr:row>
      <xdr:rowOff>1443154</xdr:rowOff>
    </xdr:from>
    <xdr:to>
      <xdr:col>5</xdr:col>
      <xdr:colOff>235104</xdr:colOff>
      <xdr:row>62</xdr:row>
      <xdr:rowOff>1838092</xdr:rowOff>
    </xdr:to>
    <xdr:sp macro="" textlink="">
      <xdr:nvSpPr>
        <xdr:cNvPr id="16" name="육각형 15">
          <a:extLst>
            <a:ext uri="{FF2B5EF4-FFF2-40B4-BE49-F238E27FC236}">
              <a16:creationId xmlns:a16="http://schemas.microsoft.com/office/drawing/2014/main" id="{730F936F-AA41-439B-A433-36EE2A97124F}"/>
            </a:ext>
          </a:extLst>
        </xdr:cNvPr>
        <xdr:cNvSpPr/>
      </xdr:nvSpPr>
      <xdr:spPr>
        <a:xfrm>
          <a:off x="3196683" y="41210029"/>
          <a:ext cx="467421" cy="394938"/>
        </a:xfrm>
        <a:prstGeom prst="hexagon">
          <a:avLst>
            <a:gd name="adj" fmla="val 29107"/>
            <a:gd name="vf" fmla="val 115470"/>
          </a:avLst>
        </a:prstGeom>
        <a:solidFill>
          <a:schemeClr val="accent1">
            <a:lumMod val="75000"/>
            <a:alpha val="53000"/>
          </a:scheme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</xdr:col>
      <xdr:colOff>461846</xdr:colOff>
      <xdr:row>62</xdr:row>
      <xdr:rowOff>1837163</xdr:rowOff>
    </xdr:from>
    <xdr:to>
      <xdr:col>5</xdr:col>
      <xdr:colOff>243467</xdr:colOff>
      <xdr:row>62</xdr:row>
      <xdr:rowOff>2232101</xdr:rowOff>
    </xdr:to>
    <xdr:sp macro="" textlink="">
      <xdr:nvSpPr>
        <xdr:cNvPr id="17" name="육각형 16">
          <a:extLst>
            <a:ext uri="{FF2B5EF4-FFF2-40B4-BE49-F238E27FC236}">
              <a16:creationId xmlns:a16="http://schemas.microsoft.com/office/drawing/2014/main" id="{1256B0AF-56EC-4642-BC2F-49AE82B8C847}"/>
            </a:ext>
          </a:extLst>
        </xdr:cNvPr>
        <xdr:cNvSpPr/>
      </xdr:nvSpPr>
      <xdr:spPr>
        <a:xfrm>
          <a:off x="3205046" y="41604038"/>
          <a:ext cx="467421" cy="394938"/>
        </a:xfrm>
        <a:prstGeom prst="hexagon">
          <a:avLst>
            <a:gd name="adj" fmla="val 29107"/>
            <a:gd name="vf" fmla="val 115470"/>
          </a:avLst>
        </a:prstGeom>
        <a:solidFill>
          <a:schemeClr val="accent1">
            <a:lumMod val="75000"/>
            <a:alpha val="53000"/>
          </a:scheme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</xdr:col>
      <xdr:colOff>107795</xdr:colOff>
      <xdr:row>62</xdr:row>
      <xdr:rowOff>2026733</xdr:rowOff>
    </xdr:from>
    <xdr:to>
      <xdr:col>4</xdr:col>
      <xdr:colOff>577075</xdr:colOff>
      <xdr:row>62</xdr:row>
      <xdr:rowOff>2421671</xdr:rowOff>
    </xdr:to>
    <xdr:sp macro="" textlink="">
      <xdr:nvSpPr>
        <xdr:cNvPr id="18" name="육각형 17">
          <a:extLst>
            <a:ext uri="{FF2B5EF4-FFF2-40B4-BE49-F238E27FC236}">
              <a16:creationId xmlns:a16="http://schemas.microsoft.com/office/drawing/2014/main" id="{55B486E0-FE45-4DAB-9E2D-F603C07F357C}"/>
            </a:ext>
          </a:extLst>
        </xdr:cNvPr>
        <xdr:cNvSpPr/>
      </xdr:nvSpPr>
      <xdr:spPr>
        <a:xfrm>
          <a:off x="2850995" y="41793608"/>
          <a:ext cx="469280" cy="394938"/>
        </a:xfrm>
        <a:prstGeom prst="hexagon">
          <a:avLst>
            <a:gd name="adj" fmla="val 29107"/>
            <a:gd name="vf" fmla="val 115470"/>
          </a:avLst>
        </a:prstGeom>
        <a:solidFill>
          <a:schemeClr val="accent1">
            <a:lumMod val="75000"/>
            <a:alpha val="53000"/>
          </a:scheme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3</xdr:col>
      <xdr:colOff>450695</xdr:colOff>
      <xdr:row>62</xdr:row>
      <xdr:rowOff>1830657</xdr:rowOff>
    </xdr:from>
    <xdr:to>
      <xdr:col>4</xdr:col>
      <xdr:colOff>232317</xdr:colOff>
      <xdr:row>62</xdr:row>
      <xdr:rowOff>2225595</xdr:rowOff>
    </xdr:to>
    <xdr:sp macro="" textlink="">
      <xdr:nvSpPr>
        <xdr:cNvPr id="19" name="육각형 18">
          <a:extLst>
            <a:ext uri="{FF2B5EF4-FFF2-40B4-BE49-F238E27FC236}">
              <a16:creationId xmlns:a16="http://schemas.microsoft.com/office/drawing/2014/main" id="{C06FD0E6-6DC8-41A6-B3FE-5A125DDAA709}"/>
            </a:ext>
          </a:extLst>
        </xdr:cNvPr>
        <xdr:cNvSpPr/>
      </xdr:nvSpPr>
      <xdr:spPr>
        <a:xfrm>
          <a:off x="2508095" y="41597532"/>
          <a:ext cx="467422" cy="394938"/>
        </a:xfrm>
        <a:prstGeom prst="hexagon">
          <a:avLst>
            <a:gd name="adj" fmla="val 29107"/>
            <a:gd name="vf" fmla="val 115470"/>
          </a:avLst>
        </a:prstGeom>
        <a:solidFill>
          <a:schemeClr val="accent1">
            <a:lumMod val="75000"/>
            <a:alpha val="53000"/>
          </a:scheme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11</xdr:col>
      <xdr:colOff>108856</xdr:colOff>
      <xdr:row>20</xdr:row>
      <xdr:rowOff>1251857</xdr:rowOff>
    </xdr:from>
    <xdr:to>
      <xdr:col>11</xdr:col>
      <xdr:colOff>578137</xdr:colOff>
      <xdr:row>20</xdr:row>
      <xdr:rowOff>1646795</xdr:rowOff>
    </xdr:to>
    <xdr:sp macro="" textlink="">
      <xdr:nvSpPr>
        <xdr:cNvPr id="20" name="육각형 19">
          <a:extLst>
            <a:ext uri="{FF2B5EF4-FFF2-40B4-BE49-F238E27FC236}">
              <a16:creationId xmlns:a16="http://schemas.microsoft.com/office/drawing/2014/main" id="{C81E0E5C-4DA3-44FC-B084-A0F350E252FA}"/>
            </a:ext>
          </a:extLst>
        </xdr:cNvPr>
        <xdr:cNvSpPr/>
      </xdr:nvSpPr>
      <xdr:spPr>
        <a:xfrm>
          <a:off x="7592785" y="12151178"/>
          <a:ext cx="469281" cy="394938"/>
        </a:xfrm>
        <a:prstGeom prst="hexagon">
          <a:avLst>
            <a:gd name="adj" fmla="val 29107"/>
            <a:gd name="vf" fmla="val 115470"/>
          </a:avLst>
        </a:prstGeom>
        <a:solidFill>
          <a:srgbClr val="FF0000">
            <a:alpha val="53000"/>
          </a:srgb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10</xdr:col>
      <xdr:colOff>451757</xdr:colOff>
      <xdr:row>20</xdr:row>
      <xdr:rowOff>1445078</xdr:rowOff>
    </xdr:from>
    <xdr:to>
      <xdr:col>11</xdr:col>
      <xdr:colOff>240680</xdr:colOff>
      <xdr:row>20</xdr:row>
      <xdr:rowOff>1840016</xdr:rowOff>
    </xdr:to>
    <xdr:sp macro="" textlink="">
      <xdr:nvSpPr>
        <xdr:cNvPr id="21" name="육각형 20">
          <a:extLst>
            <a:ext uri="{FF2B5EF4-FFF2-40B4-BE49-F238E27FC236}">
              <a16:creationId xmlns:a16="http://schemas.microsoft.com/office/drawing/2014/main" id="{EE0E5DDF-9BAB-48FE-A6E0-2287D76C7B27}"/>
            </a:ext>
          </a:extLst>
        </xdr:cNvPr>
        <xdr:cNvSpPr/>
      </xdr:nvSpPr>
      <xdr:spPr>
        <a:xfrm>
          <a:off x="7255328" y="12344399"/>
          <a:ext cx="469281" cy="394938"/>
        </a:xfrm>
        <a:prstGeom prst="hexagon">
          <a:avLst>
            <a:gd name="adj" fmla="val 29107"/>
            <a:gd name="vf" fmla="val 115470"/>
          </a:avLst>
        </a:prstGeom>
        <a:solidFill>
          <a:srgbClr val="FF0000">
            <a:alpha val="53000"/>
          </a:srgb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18</xdr:col>
      <xdr:colOff>108856</xdr:colOff>
      <xdr:row>20</xdr:row>
      <xdr:rowOff>870857</xdr:rowOff>
    </xdr:from>
    <xdr:to>
      <xdr:col>18</xdr:col>
      <xdr:colOff>578137</xdr:colOff>
      <xdr:row>20</xdr:row>
      <xdr:rowOff>1265795</xdr:rowOff>
    </xdr:to>
    <xdr:sp macro="" textlink="">
      <xdr:nvSpPr>
        <xdr:cNvPr id="22" name="육각형 21">
          <a:extLst>
            <a:ext uri="{FF2B5EF4-FFF2-40B4-BE49-F238E27FC236}">
              <a16:creationId xmlns:a16="http://schemas.microsoft.com/office/drawing/2014/main" id="{4A89B4AE-0B5A-4F56-8C08-256118C180A7}"/>
            </a:ext>
          </a:extLst>
        </xdr:cNvPr>
        <xdr:cNvSpPr/>
      </xdr:nvSpPr>
      <xdr:spPr>
        <a:xfrm>
          <a:off x="12355285" y="11770178"/>
          <a:ext cx="469281" cy="394938"/>
        </a:xfrm>
        <a:prstGeom prst="hexagon">
          <a:avLst>
            <a:gd name="adj" fmla="val 29107"/>
            <a:gd name="vf" fmla="val 115470"/>
          </a:avLst>
        </a:prstGeom>
        <a:solidFill>
          <a:srgbClr val="FF0000">
            <a:alpha val="53000"/>
          </a:srgb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11</xdr:col>
      <xdr:colOff>108856</xdr:colOff>
      <xdr:row>41</xdr:row>
      <xdr:rowOff>489857</xdr:rowOff>
    </xdr:from>
    <xdr:to>
      <xdr:col>11</xdr:col>
      <xdr:colOff>578137</xdr:colOff>
      <xdr:row>41</xdr:row>
      <xdr:rowOff>884795</xdr:rowOff>
    </xdr:to>
    <xdr:sp macro="" textlink="">
      <xdr:nvSpPr>
        <xdr:cNvPr id="23" name="육각형 22">
          <a:extLst>
            <a:ext uri="{FF2B5EF4-FFF2-40B4-BE49-F238E27FC236}">
              <a16:creationId xmlns:a16="http://schemas.microsoft.com/office/drawing/2014/main" id="{C243F4D3-F3A9-455D-BBE2-5955D1600EDE}"/>
            </a:ext>
          </a:extLst>
        </xdr:cNvPr>
        <xdr:cNvSpPr/>
      </xdr:nvSpPr>
      <xdr:spPr>
        <a:xfrm>
          <a:off x="7592785" y="25731107"/>
          <a:ext cx="469281" cy="394938"/>
        </a:xfrm>
        <a:prstGeom prst="hexagon">
          <a:avLst>
            <a:gd name="adj" fmla="val 29107"/>
            <a:gd name="vf" fmla="val 115470"/>
          </a:avLst>
        </a:prstGeom>
        <a:solidFill>
          <a:srgbClr val="FF0000">
            <a:alpha val="53000"/>
          </a:srgb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11</xdr:col>
      <xdr:colOff>108857</xdr:colOff>
      <xdr:row>62</xdr:row>
      <xdr:rowOff>1251857</xdr:rowOff>
    </xdr:from>
    <xdr:to>
      <xdr:col>11</xdr:col>
      <xdr:colOff>578138</xdr:colOff>
      <xdr:row>62</xdr:row>
      <xdr:rowOff>1646795</xdr:rowOff>
    </xdr:to>
    <xdr:sp macro="" textlink="">
      <xdr:nvSpPr>
        <xdr:cNvPr id="24" name="육각형 23">
          <a:extLst>
            <a:ext uri="{FF2B5EF4-FFF2-40B4-BE49-F238E27FC236}">
              <a16:creationId xmlns:a16="http://schemas.microsoft.com/office/drawing/2014/main" id="{0E991AA9-5DDB-418F-91AB-4DD5A0ABE1CB}"/>
            </a:ext>
          </a:extLst>
        </xdr:cNvPr>
        <xdr:cNvSpPr/>
      </xdr:nvSpPr>
      <xdr:spPr>
        <a:xfrm>
          <a:off x="7592786" y="40835036"/>
          <a:ext cx="469281" cy="394938"/>
        </a:xfrm>
        <a:prstGeom prst="hexagon">
          <a:avLst>
            <a:gd name="adj" fmla="val 29107"/>
            <a:gd name="vf" fmla="val 115470"/>
          </a:avLst>
        </a:prstGeom>
        <a:solidFill>
          <a:srgbClr val="FF0000">
            <a:alpha val="53000"/>
          </a:srgb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450695</xdr:colOff>
      <xdr:row>20</xdr:row>
      <xdr:rowOff>1440367</xdr:rowOff>
    </xdr:from>
    <xdr:to>
      <xdr:col>4</xdr:col>
      <xdr:colOff>232317</xdr:colOff>
      <xdr:row>20</xdr:row>
      <xdr:rowOff>1835305</xdr:rowOff>
    </xdr:to>
    <xdr:sp macro="" textlink="">
      <xdr:nvSpPr>
        <xdr:cNvPr id="2" name="육각형 1">
          <a:extLst>
            <a:ext uri="{FF2B5EF4-FFF2-40B4-BE49-F238E27FC236}">
              <a16:creationId xmlns:a16="http://schemas.microsoft.com/office/drawing/2014/main" id="{E568C9F8-D620-44B4-B14E-C3E66E5D3006}"/>
            </a:ext>
          </a:extLst>
        </xdr:cNvPr>
        <xdr:cNvSpPr/>
      </xdr:nvSpPr>
      <xdr:spPr>
        <a:xfrm>
          <a:off x="2508095" y="11184442"/>
          <a:ext cx="467422" cy="394938"/>
        </a:xfrm>
        <a:prstGeom prst="hexagon">
          <a:avLst>
            <a:gd name="adj" fmla="val 29107"/>
            <a:gd name="vf" fmla="val 115470"/>
          </a:avLst>
        </a:prstGeom>
        <a:solidFill>
          <a:schemeClr val="accent1">
            <a:lumMod val="75000"/>
            <a:alpha val="53000"/>
          </a:scheme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</xdr:col>
      <xdr:colOff>105937</xdr:colOff>
      <xdr:row>20</xdr:row>
      <xdr:rowOff>1248937</xdr:rowOff>
    </xdr:from>
    <xdr:to>
      <xdr:col>4</xdr:col>
      <xdr:colOff>575217</xdr:colOff>
      <xdr:row>20</xdr:row>
      <xdr:rowOff>1643875</xdr:rowOff>
    </xdr:to>
    <xdr:sp macro="" textlink="">
      <xdr:nvSpPr>
        <xdr:cNvPr id="3" name="육각형 2">
          <a:extLst>
            <a:ext uri="{FF2B5EF4-FFF2-40B4-BE49-F238E27FC236}">
              <a16:creationId xmlns:a16="http://schemas.microsoft.com/office/drawing/2014/main" id="{33D762B1-8C21-4829-A87D-6B8A6093CEF4}"/>
            </a:ext>
          </a:extLst>
        </xdr:cNvPr>
        <xdr:cNvSpPr/>
      </xdr:nvSpPr>
      <xdr:spPr>
        <a:xfrm>
          <a:off x="2849137" y="10993012"/>
          <a:ext cx="469280" cy="394938"/>
        </a:xfrm>
        <a:prstGeom prst="hexagon">
          <a:avLst>
            <a:gd name="adj" fmla="val 29107"/>
            <a:gd name="vf" fmla="val 115470"/>
          </a:avLst>
        </a:prstGeom>
        <a:solidFill>
          <a:schemeClr val="accent1">
            <a:lumMod val="75000"/>
            <a:alpha val="53000"/>
          </a:scheme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</xdr:col>
      <xdr:colOff>453483</xdr:colOff>
      <xdr:row>20</xdr:row>
      <xdr:rowOff>1443154</xdr:rowOff>
    </xdr:from>
    <xdr:to>
      <xdr:col>5</xdr:col>
      <xdr:colOff>235104</xdr:colOff>
      <xdr:row>20</xdr:row>
      <xdr:rowOff>1838092</xdr:rowOff>
    </xdr:to>
    <xdr:sp macro="" textlink="">
      <xdr:nvSpPr>
        <xdr:cNvPr id="4" name="육각형 3">
          <a:extLst>
            <a:ext uri="{FF2B5EF4-FFF2-40B4-BE49-F238E27FC236}">
              <a16:creationId xmlns:a16="http://schemas.microsoft.com/office/drawing/2014/main" id="{1E80FC7D-F45D-4E90-AAA2-08D5AB9CC657}"/>
            </a:ext>
          </a:extLst>
        </xdr:cNvPr>
        <xdr:cNvSpPr/>
      </xdr:nvSpPr>
      <xdr:spPr>
        <a:xfrm>
          <a:off x="3196683" y="11187229"/>
          <a:ext cx="467421" cy="394938"/>
        </a:xfrm>
        <a:prstGeom prst="hexagon">
          <a:avLst>
            <a:gd name="adj" fmla="val 29107"/>
            <a:gd name="vf" fmla="val 115470"/>
          </a:avLst>
        </a:prstGeom>
        <a:solidFill>
          <a:schemeClr val="accent1">
            <a:lumMod val="75000"/>
            <a:alpha val="53000"/>
          </a:scheme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</xdr:col>
      <xdr:colOff>461846</xdr:colOff>
      <xdr:row>20</xdr:row>
      <xdr:rowOff>1837163</xdr:rowOff>
    </xdr:from>
    <xdr:to>
      <xdr:col>5</xdr:col>
      <xdr:colOff>243467</xdr:colOff>
      <xdr:row>20</xdr:row>
      <xdr:rowOff>2232101</xdr:rowOff>
    </xdr:to>
    <xdr:sp macro="" textlink="">
      <xdr:nvSpPr>
        <xdr:cNvPr id="5" name="육각형 4">
          <a:extLst>
            <a:ext uri="{FF2B5EF4-FFF2-40B4-BE49-F238E27FC236}">
              <a16:creationId xmlns:a16="http://schemas.microsoft.com/office/drawing/2014/main" id="{BE10637A-DBEE-4D26-899E-C6BE6A9A73B4}"/>
            </a:ext>
          </a:extLst>
        </xdr:cNvPr>
        <xdr:cNvSpPr/>
      </xdr:nvSpPr>
      <xdr:spPr>
        <a:xfrm>
          <a:off x="3205046" y="11581238"/>
          <a:ext cx="467421" cy="394938"/>
        </a:xfrm>
        <a:prstGeom prst="hexagon">
          <a:avLst>
            <a:gd name="adj" fmla="val 29107"/>
            <a:gd name="vf" fmla="val 115470"/>
          </a:avLst>
        </a:prstGeom>
        <a:solidFill>
          <a:schemeClr val="accent1">
            <a:lumMod val="75000"/>
            <a:alpha val="53000"/>
          </a:scheme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</xdr:col>
      <xdr:colOff>107795</xdr:colOff>
      <xdr:row>20</xdr:row>
      <xdr:rowOff>2026733</xdr:rowOff>
    </xdr:from>
    <xdr:to>
      <xdr:col>4</xdr:col>
      <xdr:colOff>577075</xdr:colOff>
      <xdr:row>20</xdr:row>
      <xdr:rowOff>2421671</xdr:rowOff>
    </xdr:to>
    <xdr:sp macro="" textlink="">
      <xdr:nvSpPr>
        <xdr:cNvPr id="6" name="육각형 5">
          <a:extLst>
            <a:ext uri="{FF2B5EF4-FFF2-40B4-BE49-F238E27FC236}">
              <a16:creationId xmlns:a16="http://schemas.microsoft.com/office/drawing/2014/main" id="{D1D7206D-3E67-4F4E-9574-D02878C3B267}"/>
            </a:ext>
          </a:extLst>
        </xdr:cNvPr>
        <xdr:cNvSpPr/>
      </xdr:nvSpPr>
      <xdr:spPr>
        <a:xfrm>
          <a:off x="2850995" y="11770808"/>
          <a:ext cx="469280" cy="394938"/>
        </a:xfrm>
        <a:prstGeom prst="hexagon">
          <a:avLst>
            <a:gd name="adj" fmla="val 29107"/>
            <a:gd name="vf" fmla="val 115470"/>
          </a:avLst>
        </a:prstGeom>
        <a:solidFill>
          <a:schemeClr val="accent1">
            <a:lumMod val="75000"/>
            <a:alpha val="53000"/>
          </a:scheme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3</xdr:col>
      <xdr:colOff>450695</xdr:colOff>
      <xdr:row>20</xdr:row>
      <xdr:rowOff>1830657</xdr:rowOff>
    </xdr:from>
    <xdr:to>
      <xdr:col>4</xdr:col>
      <xdr:colOff>232317</xdr:colOff>
      <xdr:row>20</xdr:row>
      <xdr:rowOff>2225595</xdr:rowOff>
    </xdr:to>
    <xdr:sp macro="" textlink="">
      <xdr:nvSpPr>
        <xdr:cNvPr id="7" name="육각형 6">
          <a:extLst>
            <a:ext uri="{FF2B5EF4-FFF2-40B4-BE49-F238E27FC236}">
              <a16:creationId xmlns:a16="http://schemas.microsoft.com/office/drawing/2014/main" id="{846D368C-19AD-489D-B3FC-31543311CB89}"/>
            </a:ext>
          </a:extLst>
        </xdr:cNvPr>
        <xdr:cNvSpPr/>
      </xdr:nvSpPr>
      <xdr:spPr>
        <a:xfrm>
          <a:off x="2508095" y="11574732"/>
          <a:ext cx="467422" cy="394938"/>
        </a:xfrm>
        <a:prstGeom prst="hexagon">
          <a:avLst>
            <a:gd name="adj" fmla="val 29107"/>
            <a:gd name="vf" fmla="val 115470"/>
          </a:avLst>
        </a:prstGeom>
        <a:solidFill>
          <a:schemeClr val="accent1">
            <a:lumMod val="75000"/>
            <a:alpha val="53000"/>
          </a:scheme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3</xdr:col>
      <xdr:colOff>450695</xdr:colOff>
      <xdr:row>41</xdr:row>
      <xdr:rowOff>1440367</xdr:rowOff>
    </xdr:from>
    <xdr:to>
      <xdr:col>4</xdr:col>
      <xdr:colOff>232317</xdr:colOff>
      <xdr:row>41</xdr:row>
      <xdr:rowOff>1835305</xdr:rowOff>
    </xdr:to>
    <xdr:sp macro="" textlink="">
      <xdr:nvSpPr>
        <xdr:cNvPr id="8" name="육각형 7">
          <a:extLst>
            <a:ext uri="{FF2B5EF4-FFF2-40B4-BE49-F238E27FC236}">
              <a16:creationId xmlns:a16="http://schemas.microsoft.com/office/drawing/2014/main" id="{EA20CAF2-CC83-4499-B920-4412659901D9}"/>
            </a:ext>
          </a:extLst>
        </xdr:cNvPr>
        <xdr:cNvSpPr/>
      </xdr:nvSpPr>
      <xdr:spPr>
        <a:xfrm>
          <a:off x="2508095" y="24367042"/>
          <a:ext cx="467422" cy="394938"/>
        </a:xfrm>
        <a:prstGeom prst="hexagon">
          <a:avLst>
            <a:gd name="adj" fmla="val 29107"/>
            <a:gd name="vf" fmla="val 115470"/>
          </a:avLst>
        </a:prstGeom>
        <a:solidFill>
          <a:schemeClr val="accent1">
            <a:lumMod val="75000"/>
            <a:alpha val="53000"/>
          </a:scheme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</xdr:col>
      <xdr:colOff>105937</xdr:colOff>
      <xdr:row>41</xdr:row>
      <xdr:rowOff>1248937</xdr:rowOff>
    </xdr:from>
    <xdr:to>
      <xdr:col>4</xdr:col>
      <xdr:colOff>575217</xdr:colOff>
      <xdr:row>41</xdr:row>
      <xdr:rowOff>1643875</xdr:rowOff>
    </xdr:to>
    <xdr:sp macro="" textlink="">
      <xdr:nvSpPr>
        <xdr:cNvPr id="9" name="육각형 8">
          <a:extLst>
            <a:ext uri="{FF2B5EF4-FFF2-40B4-BE49-F238E27FC236}">
              <a16:creationId xmlns:a16="http://schemas.microsoft.com/office/drawing/2014/main" id="{5514181C-00FD-491E-90BC-E75751C77845}"/>
            </a:ext>
          </a:extLst>
        </xdr:cNvPr>
        <xdr:cNvSpPr/>
      </xdr:nvSpPr>
      <xdr:spPr>
        <a:xfrm>
          <a:off x="2849137" y="24175612"/>
          <a:ext cx="469280" cy="394938"/>
        </a:xfrm>
        <a:prstGeom prst="hexagon">
          <a:avLst>
            <a:gd name="adj" fmla="val 29107"/>
            <a:gd name="vf" fmla="val 115470"/>
          </a:avLst>
        </a:prstGeom>
        <a:solidFill>
          <a:schemeClr val="accent1">
            <a:lumMod val="75000"/>
            <a:alpha val="53000"/>
          </a:scheme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</xdr:col>
      <xdr:colOff>453483</xdr:colOff>
      <xdr:row>41</xdr:row>
      <xdr:rowOff>1443154</xdr:rowOff>
    </xdr:from>
    <xdr:to>
      <xdr:col>5</xdr:col>
      <xdr:colOff>235104</xdr:colOff>
      <xdr:row>41</xdr:row>
      <xdr:rowOff>1838092</xdr:rowOff>
    </xdr:to>
    <xdr:sp macro="" textlink="">
      <xdr:nvSpPr>
        <xdr:cNvPr id="10" name="육각형 9">
          <a:extLst>
            <a:ext uri="{FF2B5EF4-FFF2-40B4-BE49-F238E27FC236}">
              <a16:creationId xmlns:a16="http://schemas.microsoft.com/office/drawing/2014/main" id="{801BB863-0AC5-4703-A92A-A3CB50017E27}"/>
            </a:ext>
          </a:extLst>
        </xdr:cNvPr>
        <xdr:cNvSpPr/>
      </xdr:nvSpPr>
      <xdr:spPr>
        <a:xfrm>
          <a:off x="3196683" y="24369829"/>
          <a:ext cx="467421" cy="394938"/>
        </a:xfrm>
        <a:prstGeom prst="hexagon">
          <a:avLst>
            <a:gd name="adj" fmla="val 29107"/>
            <a:gd name="vf" fmla="val 115470"/>
          </a:avLst>
        </a:prstGeom>
        <a:solidFill>
          <a:schemeClr val="accent1">
            <a:lumMod val="75000"/>
            <a:alpha val="53000"/>
          </a:scheme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</xdr:col>
      <xdr:colOff>461846</xdr:colOff>
      <xdr:row>41</xdr:row>
      <xdr:rowOff>1837163</xdr:rowOff>
    </xdr:from>
    <xdr:to>
      <xdr:col>5</xdr:col>
      <xdr:colOff>243467</xdr:colOff>
      <xdr:row>41</xdr:row>
      <xdr:rowOff>2232101</xdr:rowOff>
    </xdr:to>
    <xdr:sp macro="" textlink="">
      <xdr:nvSpPr>
        <xdr:cNvPr id="11" name="육각형 10">
          <a:extLst>
            <a:ext uri="{FF2B5EF4-FFF2-40B4-BE49-F238E27FC236}">
              <a16:creationId xmlns:a16="http://schemas.microsoft.com/office/drawing/2014/main" id="{3736521C-84CE-4729-9DEF-AF88491A8662}"/>
            </a:ext>
          </a:extLst>
        </xdr:cNvPr>
        <xdr:cNvSpPr/>
      </xdr:nvSpPr>
      <xdr:spPr>
        <a:xfrm>
          <a:off x="3205046" y="24763838"/>
          <a:ext cx="467421" cy="394938"/>
        </a:xfrm>
        <a:prstGeom prst="hexagon">
          <a:avLst>
            <a:gd name="adj" fmla="val 29107"/>
            <a:gd name="vf" fmla="val 115470"/>
          </a:avLst>
        </a:prstGeom>
        <a:solidFill>
          <a:schemeClr val="accent1">
            <a:lumMod val="75000"/>
            <a:alpha val="53000"/>
          </a:scheme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</xdr:col>
      <xdr:colOff>107795</xdr:colOff>
      <xdr:row>41</xdr:row>
      <xdr:rowOff>2026733</xdr:rowOff>
    </xdr:from>
    <xdr:to>
      <xdr:col>4</xdr:col>
      <xdr:colOff>577075</xdr:colOff>
      <xdr:row>41</xdr:row>
      <xdr:rowOff>2421671</xdr:rowOff>
    </xdr:to>
    <xdr:sp macro="" textlink="">
      <xdr:nvSpPr>
        <xdr:cNvPr id="12" name="육각형 11">
          <a:extLst>
            <a:ext uri="{FF2B5EF4-FFF2-40B4-BE49-F238E27FC236}">
              <a16:creationId xmlns:a16="http://schemas.microsoft.com/office/drawing/2014/main" id="{A53B0323-1370-4E46-B0E3-054C36D4B234}"/>
            </a:ext>
          </a:extLst>
        </xdr:cNvPr>
        <xdr:cNvSpPr/>
      </xdr:nvSpPr>
      <xdr:spPr>
        <a:xfrm>
          <a:off x="2850995" y="24953408"/>
          <a:ext cx="469280" cy="394938"/>
        </a:xfrm>
        <a:prstGeom prst="hexagon">
          <a:avLst>
            <a:gd name="adj" fmla="val 29107"/>
            <a:gd name="vf" fmla="val 115470"/>
          </a:avLst>
        </a:prstGeom>
        <a:solidFill>
          <a:schemeClr val="accent1">
            <a:lumMod val="75000"/>
            <a:alpha val="53000"/>
          </a:scheme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3</xdr:col>
      <xdr:colOff>450695</xdr:colOff>
      <xdr:row>41</xdr:row>
      <xdr:rowOff>1830657</xdr:rowOff>
    </xdr:from>
    <xdr:to>
      <xdr:col>4</xdr:col>
      <xdr:colOff>232317</xdr:colOff>
      <xdr:row>41</xdr:row>
      <xdr:rowOff>2225595</xdr:rowOff>
    </xdr:to>
    <xdr:sp macro="" textlink="">
      <xdr:nvSpPr>
        <xdr:cNvPr id="13" name="육각형 12">
          <a:extLst>
            <a:ext uri="{FF2B5EF4-FFF2-40B4-BE49-F238E27FC236}">
              <a16:creationId xmlns:a16="http://schemas.microsoft.com/office/drawing/2014/main" id="{933A7BA6-FB41-447E-995F-AC89B5923EAE}"/>
            </a:ext>
          </a:extLst>
        </xdr:cNvPr>
        <xdr:cNvSpPr/>
      </xdr:nvSpPr>
      <xdr:spPr>
        <a:xfrm>
          <a:off x="2508095" y="24757332"/>
          <a:ext cx="467422" cy="394938"/>
        </a:xfrm>
        <a:prstGeom prst="hexagon">
          <a:avLst>
            <a:gd name="adj" fmla="val 29107"/>
            <a:gd name="vf" fmla="val 115470"/>
          </a:avLst>
        </a:prstGeom>
        <a:solidFill>
          <a:schemeClr val="accent1">
            <a:lumMod val="75000"/>
            <a:alpha val="53000"/>
          </a:scheme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3</xdr:col>
      <xdr:colOff>450695</xdr:colOff>
      <xdr:row>62</xdr:row>
      <xdr:rowOff>1440367</xdr:rowOff>
    </xdr:from>
    <xdr:to>
      <xdr:col>4</xdr:col>
      <xdr:colOff>232317</xdr:colOff>
      <xdr:row>62</xdr:row>
      <xdr:rowOff>1835305</xdr:rowOff>
    </xdr:to>
    <xdr:sp macro="" textlink="">
      <xdr:nvSpPr>
        <xdr:cNvPr id="15" name="육각형 14">
          <a:extLst>
            <a:ext uri="{FF2B5EF4-FFF2-40B4-BE49-F238E27FC236}">
              <a16:creationId xmlns:a16="http://schemas.microsoft.com/office/drawing/2014/main" id="{72A6BFB9-AE84-4028-A413-5FDA4C2F8EC7}"/>
            </a:ext>
          </a:extLst>
        </xdr:cNvPr>
        <xdr:cNvSpPr/>
      </xdr:nvSpPr>
      <xdr:spPr>
        <a:xfrm>
          <a:off x="2508095" y="37549642"/>
          <a:ext cx="467422" cy="394938"/>
        </a:xfrm>
        <a:prstGeom prst="hexagon">
          <a:avLst>
            <a:gd name="adj" fmla="val 29107"/>
            <a:gd name="vf" fmla="val 115470"/>
          </a:avLst>
        </a:prstGeom>
        <a:solidFill>
          <a:schemeClr val="accent1">
            <a:lumMod val="75000"/>
            <a:alpha val="53000"/>
          </a:scheme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</xdr:col>
      <xdr:colOff>105937</xdr:colOff>
      <xdr:row>62</xdr:row>
      <xdr:rowOff>1248937</xdr:rowOff>
    </xdr:from>
    <xdr:to>
      <xdr:col>4</xdr:col>
      <xdr:colOff>575217</xdr:colOff>
      <xdr:row>62</xdr:row>
      <xdr:rowOff>1643875</xdr:rowOff>
    </xdr:to>
    <xdr:sp macro="" textlink="">
      <xdr:nvSpPr>
        <xdr:cNvPr id="16" name="육각형 15">
          <a:extLst>
            <a:ext uri="{FF2B5EF4-FFF2-40B4-BE49-F238E27FC236}">
              <a16:creationId xmlns:a16="http://schemas.microsoft.com/office/drawing/2014/main" id="{682B1345-7A93-40F0-8965-BC7EDA1C6019}"/>
            </a:ext>
          </a:extLst>
        </xdr:cNvPr>
        <xdr:cNvSpPr/>
      </xdr:nvSpPr>
      <xdr:spPr>
        <a:xfrm>
          <a:off x="2849137" y="37358212"/>
          <a:ext cx="469280" cy="394938"/>
        </a:xfrm>
        <a:prstGeom prst="hexagon">
          <a:avLst>
            <a:gd name="adj" fmla="val 29107"/>
            <a:gd name="vf" fmla="val 115470"/>
          </a:avLst>
        </a:prstGeom>
        <a:solidFill>
          <a:schemeClr val="accent1">
            <a:lumMod val="75000"/>
            <a:alpha val="53000"/>
          </a:scheme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</xdr:col>
      <xdr:colOff>453483</xdr:colOff>
      <xdr:row>62</xdr:row>
      <xdr:rowOff>1443154</xdr:rowOff>
    </xdr:from>
    <xdr:to>
      <xdr:col>5</xdr:col>
      <xdr:colOff>235104</xdr:colOff>
      <xdr:row>62</xdr:row>
      <xdr:rowOff>1838092</xdr:rowOff>
    </xdr:to>
    <xdr:sp macro="" textlink="">
      <xdr:nvSpPr>
        <xdr:cNvPr id="17" name="육각형 16">
          <a:extLst>
            <a:ext uri="{FF2B5EF4-FFF2-40B4-BE49-F238E27FC236}">
              <a16:creationId xmlns:a16="http://schemas.microsoft.com/office/drawing/2014/main" id="{F193B4E8-FB69-4902-9E37-44BC09EFFC40}"/>
            </a:ext>
          </a:extLst>
        </xdr:cNvPr>
        <xdr:cNvSpPr/>
      </xdr:nvSpPr>
      <xdr:spPr>
        <a:xfrm>
          <a:off x="3196683" y="37552429"/>
          <a:ext cx="467421" cy="394938"/>
        </a:xfrm>
        <a:prstGeom prst="hexagon">
          <a:avLst>
            <a:gd name="adj" fmla="val 29107"/>
            <a:gd name="vf" fmla="val 115470"/>
          </a:avLst>
        </a:prstGeom>
        <a:solidFill>
          <a:schemeClr val="accent1">
            <a:lumMod val="75000"/>
            <a:alpha val="53000"/>
          </a:scheme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</xdr:col>
      <xdr:colOff>461846</xdr:colOff>
      <xdr:row>62</xdr:row>
      <xdr:rowOff>1837163</xdr:rowOff>
    </xdr:from>
    <xdr:to>
      <xdr:col>5</xdr:col>
      <xdr:colOff>243467</xdr:colOff>
      <xdr:row>62</xdr:row>
      <xdr:rowOff>2232101</xdr:rowOff>
    </xdr:to>
    <xdr:sp macro="" textlink="">
      <xdr:nvSpPr>
        <xdr:cNvPr id="18" name="육각형 17">
          <a:extLst>
            <a:ext uri="{FF2B5EF4-FFF2-40B4-BE49-F238E27FC236}">
              <a16:creationId xmlns:a16="http://schemas.microsoft.com/office/drawing/2014/main" id="{BF8BCE31-E6DB-47A8-8539-488E9956B97A}"/>
            </a:ext>
          </a:extLst>
        </xdr:cNvPr>
        <xdr:cNvSpPr/>
      </xdr:nvSpPr>
      <xdr:spPr>
        <a:xfrm>
          <a:off x="3205046" y="37946438"/>
          <a:ext cx="467421" cy="394938"/>
        </a:xfrm>
        <a:prstGeom prst="hexagon">
          <a:avLst>
            <a:gd name="adj" fmla="val 29107"/>
            <a:gd name="vf" fmla="val 115470"/>
          </a:avLst>
        </a:prstGeom>
        <a:solidFill>
          <a:schemeClr val="accent1">
            <a:lumMod val="75000"/>
            <a:alpha val="53000"/>
          </a:scheme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</xdr:col>
      <xdr:colOff>107795</xdr:colOff>
      <xdr:row>62</xdr:row>
      <xdr:rowOff>2026733</xdr:rowOff>
    </xdr:from>
    <xdr:to>
      <xdr:col>4</xdr:col>
      <xdr:colOff>577075</xdr:colOff>
      <xdr:row>62</xdr:row>
      <xdr:rowOff>2421671</xdr:rowOff>
    </xdr:to>
    <xdr:sp macro="" textlink="">
      <xdr:nvSpPr>
        <xdr:cNvPr id="19" name="육각형 18">
          <a:extLst>
            <a:ext uri="{FF2B5EF4-FFF2-40B4-BE49-F238E27FC236}">
              <a16:creationId xmlns:a16="http://schemas.microsoft.com/office/drawing/2014/main" id="{2311113F-F343-4BFC-AF9E-ECCA955FF8FC}"/>
            </a:ext>
          </a:extLst>
        </xdr:cNvPr>
        <xdr:cNvSpPr/>
      </xdr:nvSpPr>
      <xdr:spPr>
        <a:xfrm>
          <a:off x="2850995" y="38136008"/>
          <a:ext cx="469280" cy="394938"/>
        </a:xfrm>
        <a:prstGeom prst="hexagon">
          <a:avLst>
            <a:gd name="adj" fmla="val 29107"/>
            <a:gd name="vf" fmla="val 115470"/>
          </a:avLst>
        </a:prstGeom>
        <a:solidFill>
          <a:schemeClr val="accent1">
            <a:lumMod val="75000"/>
            <a:alpha val="53000"/>
          </a:scheme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3</xdr:col>
      <xdr:colOff>450695</xdr:colOff>
      <xdr:row>62</xdr:row>
      <xdr:rowOff>1830657</xdr:rowOff>
    </xdr:from>
    <xdr:to>
      <xdr:col>4</xdr:col>
      <xdr:colOff>232317</xdr:colOff>
      <xdr:row>62</xdr:row>
      <xdr:rowOff>2225595</xdr:rowOff>
    </xdr:to>
    <xdr:sp macro="" textlink="">
      <xdr:nvSpPr>
        <xdr:cNvPr id="20" name="육각형 19">
          <a:extLst>
            <a:ext uri="{FF2B5EF4-FFF2-40B4-BE49-F238E27FC236}">
              <a16:creationId xmlns:a16="http://schemas.microsoft.com/office/drawing/2014/main" id="{8652A7E0-EA58-4D8F-89A7-CCC084F02060}"/>
            </a:ext>
          </a:extLst>
        </xdr:cNvPr>
        <xdr:cNvSpPr/>
      </xdr:nvSpPr>
      <xdr:spPr>
        <a:xfrm>
          <a:off x="2508095" y="37939932"/>
          <a:ext cx="467422" cy="394938"/>
        </a:xfrm>
        <a:prstGeom prst="hexagon">
          <a:avLst>
            <a:gd name="adj" fmla="val 29107"/>
            <a:gd name="vf" fmla="val 115470"/>
          </a:avLst>
        </a:prstGeom>
        <a:solidFill>
          <a:schemeClr val="accent1">
            <a:lumMod val="75000"/>
            <a:alpha val="53000"/>
          </a:scheme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11</xdr:col>
      <xdr:colOff>461283</xdr:colOff>
      <xdr:row>62</xdr:row>
      <xdr:rowOff>1442358</xdr:rowOff>
    </xdr:from>
    <xdr:to>
      <xdr:col>12</xdr:col>
      <xdr:colOff>244763</xdr:colOff>
      <xdr:row>62</xdr:row>
      <xdr:rowOff>1837296</xdr:rowOff>
    </xdr:to>
    <xdr:sp macro="" textlink="">
      <xdr:nvSpPr>
        <xdr:cNvPr id="21" name="육각형 20">
          <a:extLst>
            <a:ext uri="{FF2B5EF4-FFF2-40B4-BE49-F238E27FC236}">
              <a16:creationId xmlns:a16="http://schemas.microsoft.com/office/drawing/2014/main" id="{A8CD4C71-4637-4DD5-849F-93D8720FAC44}"/>
            </a:ext>
          </a:extLst>
        </xdr:cNvPr>
        <xdr:cNvSpPr/>
      </xdr:nvSpPr>
      <xdr:spPr>
        <a:xfrm>
          <a:off x="7747908" y="37551633"/>
          <a:ext cx="469280" cy="394938"/>
        </a:xfrm>
        <a:prstGeom prst="hexagon">
          <a:avLst>
            <a:gd name="adj" fmla="val 29107"/>
            <a:gd name="vf" fmla="val 115470"/>
          </a:avLst>
        </a:prstGeom>
        <a:solidFill>
          <a:srgbClr val="A02B93">
            <a:alpha val="53000"/>
          </a:srgb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10</xdr:col>
      <xdr:colOff>457200</xdr:colOff>
      <xdr:row>20</xdr:row>
      <xdr:rowOff>1447800</xdr:rowOff>
    </xdr:from>
    <xdr:to>
      <xdr:col>11</xdr:col>
      <xdr:colOff>240680</xdr:colOff>
      <xdr:row>20</xdr:row>
      <xdr:rowOff>1842738</xdr:rowOff>
    </xdr:to>
    <xdr:sp macro="" textlink="">
      <xdr:nvSpPr>
        <xdr:cNvPr id="22" name="육각형 21">
          <a:extLst>
            <a:ext uri="{FF2B5EF4-FFF2-40B4-BE49-F238E27FC236}">
              <a16:creationId xmlns:a16="http://schemas.microsoft.com/office/drawing/2014/main" id="{4B0E3EDE-9E50-421A-94E2-16E5E7F5395D}"/>
            </a:ext>
          </a:extLst>
        </xdr:cNvPr>
        <xdr:cNvSpPr/>
      </xdr:nvSpPr>
      <xdr:spPr>
        <a:xfrm>
          <a:off x="7058025" y="11191875"/>
          <a:ext cx="469280" cy="394938"/>
        </a:xfrm>
        <a:prstGeom prst="hexagon">
          <a:avLst>
            <a:gd name="adj" fmla="val 29107"/>
            <a:gd name="vf" fmla="val 115470"/>
          </a:avLst>
        </a:prstGeom>
        <a:solidFill>
          <a:srgbClr val="00CC00">
            <a:alpha val="73000"/>
          </a:srgb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11</xdr:col>
      <xdr:colOff>457200</xdr:colOff>
      <xdr:row>20</xdr:row>
      <xdr:rowOff>1447800</xdr:rowOff>
    </xdr:from>
    <xdr:to>
      <xdr:col>12</xdr:col>
      <xdr:colOff>240680</xdr:colOff>
      <xdr:row>20</xdr:row>
      <xdr:rowOff>1842738</xdr:rowOff>
    </xdr:to>
    <xdr:sp macro="" textlink="">
      <xdr:nvSpPr>
        <xdr:cNvPr id="23" name="육각형 22">
          <a:extLst>
            <a:ext uri="{FF2B5EF4-FFF2-40B4-BE49-F238E27FC236}">
              <a16:creationId xmlns:a16="http://schemas.microsoft.com/office/drawing/2014/main" id="{BA30F359-E0C0-4A6C-84AA-6382A412B810}"/>
            </a:ext>
          </a:extLst>
        </xdr:cNvPr>
        <xdr:cNvSpPr/>
      </xdr:nvSpPr>
      <xdr:spPr>
        <a:xfrm>
          <a:off x="7743825" y="11191875"/>
          <a:ext cx="469280" cy="394938"/>
        </a:xfrm>
        <a:prstGeom prst="hexagon">
          <a:avLst>
            <a:gd name="adj" fmla="val 29107"/>
            <a:gd name="vf" fmla="val 115470"/>
          </a:avLst>
        </a:prstGeom>
        <a:solidFill>
          <a:srgbClr val="00CC00">
            <a:alpha val="73000"/>
          </a:srgb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10</xdr:col>
      <xdr:colOff>450219</xdr:colOff>
      <xdr:row>41</xdr:row>
      <xdr:rowOff>1435850</xdr:rowOff>
    </xdr:from>
    <xdr:to>
      <xdr:col>11</xdr:col>
      <xdr:colOff>233699</xdr:colOff>
      <xdr:row>41</xdr:row>
      <xdr:rowOff>1830788</xdr:rowOff>
    </xdr:to>
    <xdr:sp macro="" textlink="">
      <xdr:nvSpPr>
        <xdr:cNvPr id="24" name="육각형 23">
          <a:extLst>
            <a:ext uri="{FF2B5EF4-FFF2-40B4-BE49-F238E27FC236}">
              <a16:creationId xmlns:a16="http://schemas.microsoft.com/office/drawing/2014/main" id="{A0633DCB-A28E-4B2F-A544-FE610CDDB301}"/>
            </a:ext>
          </a:extLst>
        </xdr:cNvPr>
        <xdr:cNvSpPr/>
      </xdr:nvSpPr>
      <xdr:spPr>
        <a:xfrm>
          <a:off x="7253790" y="26677100"/>
          <a:ext cx="463838" cy="394938"/>
        </a:xfrm>
        <a:prstGeom prst="hexagon">
          <a:avLst>
            <a:gd name="adj" fmla="val 29107"/>
            <a:gd name="vf" fmla="val 115470"/>
          </a:avLst>
        </a:prstGeom>
        <a:solidFill>
          <a:srgbClr val="00CC00">
            <a:alpha val="73000"/>
          </a:srgb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11</xdr:col>
      <xdr:colOff>113945</xdr:colOff>
      <xdr:row>41</xdr:row>
      <xdr:rowOff>1253987</xdr:rowOff>
    </xdr:from>
    <xdr:to>
      <xdr:col>11</xdr:col>
      <xdr:colOff>584882</xdr:colOff>
      <xdr:row>41</xdr:row>
      <xdr:rowOff>1648925</xdr:rowOff>
    </xdr:to>
    <xdr:sp macro="" textlink="">
      <xdr:nvSpPr>
        <xdr:cNvPr id="25" name="육각형 24">
          <a:extLst>
            <a:ext uri="{FF2B5EF4-FFF2-40B4-BE49-F238E27FC236}">
              <a16:creationId xmlns:a16="http://schemas.microsoft.com/office/drawing/2014/main" id="{3738E3C6-08E8-41E2-B20A-FF1D60F05915}"/>
            </a:ext>
          </a:extLst>
        </xdr:cNvPr>
        <xdr:cNvSpPr/>
      </xdr:nvSpPr>
      <xdr:spPr>
        <a:xfrm>
          <a:off x="7597874" y="26495237"/>
          <a:ext cx="470937" cy="394938"/>
        </a:xfrm>
        <a:prstGeom prst="hexagon">
          <a:avLst>
            <a:gd name="adj" fmla="val 29107"/>
            <a:gd name="vf" fmla="val 115470"/>
          </a:avLst>
        </a:prstGeom>
        <a:solidFill>
          <a:srgbClr val="00CC00">
            <a:alpha val="73000"/>
          </a:srgb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11</xdr:col>
      <xdr:colOff>456845</xdr:colOff>
      <xdr:row>41</xdr:row>
      <xdr:rowOff>1447800</xdr:rowOff>
    </xdr:from>
    <xdr:to>
      <xdr:col>12</xdr:col>
      <xdr:colOff>240326</xdr:colOff>
      <xdr:row>41</xdr:row>
      <xdr:rowOff>1842738</xdr:rowOff>
    </xdr:to>
    <xdr:sp macro="" textlink="">
      <xdr:nvSpPr>
        <xdr:cNvPr id="26" name="육각형 25">
          <a:extLst>
            <a:ext uri="{FF2B5EF4-FFF2-40B4-BE49-F238E27FC236}">
              <a16:creationId xmlns:a16="http://schemas.microsoft.com/office/drawing/2014/main" id="{944F071C-0503-42F6-967E-97EB9141F6D8}"/>
            </a:ext>
          </a:extLst>
        </xdr:cNvPr>
        <xdr:cNvSpPr/>
      </xdr:nvSpPr>
      <xdr:spPr>
        <a:xfrm>
          <a:off x="7940774" y="26689050"/>
          <a:ext cx="463838" cy="394938"/>
        </a:xfrm>
        <a:prstGeom prst="hexagon">
          <a:avLst>
            <a:gd name="adj" fmla="val 29107"/>
            <a:gd name="vf" fmla="val 115470"/>
          </a:avLst>
        </a:prstGeom>
        <a:solidFill>
          <a:srgbClr val="00CC00">
            <a:alpha val="73000"/>
          </a:srgb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17</xdr:col>
      <xdr:colOff>457200</xdr:colOff>
      <xdr:row>62</xdr:row>
      <xdr:rowOff>1447800</xdr:rowOff>
    </xdr:from>
    <xdr:to>
      <xdr:col>18</xdr:col>
      <xdr:colOff>240680</xdr:colOff>
      <xdr:row>62</xdr:row>
      <xdr:rowOff>1842738</xdr:rowOff>
    </xdr:to>
    <xdr:sp macro="" textlink="">
      <xdr:nvSpPr>
        <xdr:cNvPr id="27" name="육각형 26">
          <a:extLst>
            <a:ext uri="{FF2B5EF4-FFF2-40B4-BE49-F238E27FC236}">
              <a16:creationId xmlns:a16="http://schemas.microsoft.com/office/drawing/2014/main" id="{C049FE75-810B-4B6D-818B-8BD83A209024}"/>
            </a:ext>
          </a:extLst>
        </xdr:cNvPr>
        <xdr:cNvSpPr/>
      </xdr:nvSpPr>
      <xdr:spPr>
        <a:xfrm>
          <a:off x="11601450" y="37557075"/>
          <a:ext cx="469280" cy="394938"/>
        </a:xfrm>
        <a:prstGeom prst="hexagon">
          <a:avLst>
            <a:gd name="adj" fmla="val 29107"/>
            <a:gd name="vf" fmla="val 115470"/>
          </a:avLst>
        </a:prstGeom>
        <a:solidFill>
          <a:srgbClr val="A02B93">
            <a:alpha val="53000"/>
          </a:srgb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450695</xdr:colOff>
      <xdr:row>20</xdr:row>
      <xdr:rowOff>1440367</xdr:rowOff>
    </xdr:from>
    <xdr:to>
      <xdr:col>4</xdr:col>
      <xdr:colOff>232317</xdr:colOff>
      <xdr:row>20</xdr:row>
      <xdr:rowOff>1835305</xdr:rowOff>
    </xdr:to>
    <xdr:sp macro="" textlink="">
      <xdr:nvSpPr>
        <xdr:cNvPr id="2" name="육각형 1">
          <a:extLst>
            <a:ext uri="{FF2B5EF4-FFF2-40B4-BE49-F238E27FC236}">
              <a16:creationId xmlns:a16="http://schemas.microsoft.com/office/drawing/2014/main" id="{6FCFB2CE-5711-4660-A5CE-0F752BDF780B}"/>
            </a:ext>
          </a:extLst>
        </xdr:cNvPr>
        <xdr:cNvSpPr/>
      </xdr:nvSpPr>
      <xdr:spPr>
        <a:xfrm>
          <a:off x="2508095" y="11184442"/>
          <a:ext cx="467422" cy="394938"/>
        </a:xfrm>
        <a:prstGeom prst="hexagon">
          <a:avLst>
            <a:gd name="adj" fmla="val 29107"/>
            <a:gd name="vf" fmla="val 115470"/>
          </a:avLst>
        </a:prstGeom>
        <a:solidFill>
          <a:schemeClr val="accent1">
            <a:lumMod val="75000"/>
            <a:alpha val="53000"/>
          </a:scheme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</xdr:col>
      <xdr:colOff>105937</xdr:colOff>
      <xdr:row>20</xdr:row>
      <xdr:rowOff>1248937</xdr:rowOff>
    </xdr:from>
    <xdr:to>
      <xdr:col>4</xdr:col>
      <xdr:colOff>575217</xdr:colOff>
      <xdr:row>20</xdr:row>
      <xdr:rowOff>1643875</xdr:rowOff>
    </xdr:to>
    <xdr:sp macro="" textlink="">
      <xdr:nvSpPr>
        <xdr:cNvPr id="3" name="육각형 2">
          <a:extLst>
            <a:ext uri="{FF2B5EF4-FFF2-40B4-BE49-F238E27FC236}">
              <a16:creationId xmlns:a16="http://schemas.microsoft.com/office/drawing/2014/main" id="{120FEE7C-3DFB-40E5-B0D3-33F4AD700D72}"/>
            </a:ext>
          </a:extLst>
        </xdr:cNvPr>
        <xdr:cNvSpPr/>
      </xdr:nvSpPr>
      <xdr:spPr>
        <a:xfrm>
          <a:off x="2849137" y="10993012"/>
          <a:ext cx="469280" cy="394938"/>
        </a:xfrm>
        <a:prstGeom prst="hexagon">
          <a:avLst>
            <a:gd name="adj" fmla="val 29107"/>
            <a:gd name="vf" fmla="val 115470"/>
          </a:avLst>
        </a:prstGeom>
        <a:solidFill>
          <a:schemeClr val="accent1">
            <a:lumMod val="75000"/>
            <a:alpha val="53000"/>
          </a:scheme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</xdr:col>
      <xdr:colOff>453483</xdr:colOff>
      <xdr:row>20</xdr:row>
      <xdr:rowOff>1443154</xdr:rowOff>
    </xdr:from>
    <xdr:to>
      <xdr:col>5</xdr:col>
      <xdr:colOff>235104</xdr:colOff>
      <xdr:row>20</xdr:row>
      <xdr:rowOff>1838092</xdr:rowOff>
    </xdr:to>
    <xdr:sp macro="" textlink="">
      <xdr:nvSpPr>
        <xdr:cNvPr id="4" name="육각형 3">
          <a:extLst>
            <a:ext uri="{FF2B5EF4-FFF2-40B4-BE49-F238E27FC236}">
              <a16:creationId xmlns:a16="http://schemas.microsoft.com/office/drawing/2014/main" id="{39A7140B-113C-4E42-8903-FE29B2D4C229}"/>
            </a:ext>
          </a:extLst>
        </xdr:cNvPr>
        <xdr:cNvSpPr/>
      </xdr:nvSpPr>
      <xdr:spPr>
        <a:xfrm>
          <a:off x="3196683" y="11187229"/>
          <a:ext cx="467421" cy="394938"/>
        </a:xfrm>
        <a:prstGeom prst="hexagon">
          <a:avLst>
            <a:gd name="adj" fmla="val 29107"/>
            <a:gd name="vf" fmla="val 115470"/>
          </a:avLst>
        </a:prstGeom>
        <a:solidFill>
          <a:schemeClr val="accent1">
            <a:lumMod val="75000"/>
            <a:alpha val="53000"/>
          </a:scheme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</xdr:col>
      <xdr:colOff>461846</xdr:colOff>
      <xdr:row>20</xdr:row>
      <xdr:rowOff>1837163</xdr:rowOff>
    </xdr:from>
    <xdr:to>
      <xdr:col>5</xdr:col>
      <xdr:colOff>243467</xdr:colOff>
      <xdr:row>20</xdr:row>
      <xdr:rowOff>2232101</xdr:rowOff>
    </xdr:to>
    <xdr:sp macro="" textlink="">
      <xdr:nvSpPr>
        <xdr:cNvPr id="5" name="육각형 4">
          <a:extLst>
            <a:ext uri="{FF2B5EF4-FFF2-40B4-BE49-F238E27FC236}">
              <a16:creationId xmlns:a16="http://schemas.microsoft.com/office/drawing/2014/main" id="{86C16CB7-C855-4ABF-999F-B38971BC70D4}"/>
            </a:ext>
          </a:extLst>
        </xdr:cNvPr>
        <xdr:cNvSpPr/>
      </xdr:nvSpPr>
      <xdr:spPr>
        <a:xfrm>
          <a:off x="3205046" y="11581238"/>
          <a:ext cx="467421" cy="394938"/>
        </a:xfrm>
        <a:prstGeom prst="hexagon">
          <a:avLst>
            <a:gd name="adj" fmla="val 29107"/>
            <a:gd name="vf" fmla="val 115470"/>
          </a:avLst>
        </a:prstGeom>
        <a:solidFill>
          <a:schemeClr val="accent1">
            <a:lumMod val="75000"/>
            <a:alpha val="53000"/>
          </a:scheme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</xdr:col>
      <xdr:colOff>107795</xdr:colOff>
      <xdr:row>20</xdr:row>
      <xdr:rowOff>2026733</xdr:rowOff>
    </xdr:from>
    <xdr:to>
      <xdr:col>4</xdr:col>
      <xdr:colOff>577075</xdr:colOff>
      <xdr:row>20</xdr:row>
      <xdr:rowOff>2421671</xdr:rowOff>
    </xdr:to>
    <xdr:sp macro="" textlink="">
      <xdr:nvSpPr>
        <xdr:cNvPr id="6" name="육각형 5">
          <a:extLst>
            <a:ext uri="{FF2B5EF4-FFF2-40B4-BE49-F238E27FC236}">
              <a16:creationId xmlns:a16="http://schemas.microsoft.com/office/drawing/2014/main" id="{0D221997-378D-4AA5-BC4F-01C79054EED9}"/>
            </a:ext>
          </a:extLst>
        </xdr:cNvPr>
        <xdr:cNvSpPr/>
      </xdr:nvSpPr>
      <xdr:spPr>
        <a:xfrm>
          <a:off x="2850995" y="11770808"/>
          <a:ext cx="469280" cy="394938"/>
        </a:xfrm>
        <a:prstGeom prst="hexagon">
          <a:avLst>
            <a:gd name="adj" fmla="val 29107"/>
            <a:gd name="vf" fmla="val 115470"/>
          </a:avLst>
        </a:prstGeom>
        <a:solidFill>
          <a:schemeClr val="accent1">
            <a:lumMod val="75000"/>
            <a:alpha val="53000"/>
          </a:scheme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3</xdr:col>
      <xdr:colOff>450695</xdr:colOff>
      <xdr:row>20</xdr:row>
      <xdr:rowOff>1830657</xdr:rowOff>
    </xdr:from>
    <xdr:to>
      <xdr:col>4</xdr:col>
      <xdr:colOff>232317</xdr:colOff>
      <xdr:row>20</xdr:row>
      <xdr:rowOff>2225595</xdr:rowOff>
    </xdr:to>
    <xdr:sp macro="" textlink="">
      <xdr:nvSpPr>
        <xdr:cNvPr id="7" name="육각형 6">
          <a:extLst>
            <a:ext uri="{FF2B5EF4-FFF2-40B4-BE49-F238E27FC236}">
              <a16:creationId xmlns:a16="http://schemas.microsoft.com/office/drawing/2014/main" id="{AF1F0272-5F1B-4FCC-B52D-570F35274F7C}"/>
            </a:ext>
          </a:extLst>
        </xdr:cNvPr>
        <xdr:cNvSpPr/>
      </xdr:nvSpPr>
      <xdr:spPr>
        <a:xfrm>
          <a:off x="2508095" y="11574732"/>
          <a:ext cx="467422" cy="394938"/>
        </a:xfrm>
        <a:prstGeom prst="hexagon">
          <a:avLst>
            <a:gd name="adj" fmla="val 29107"/>
            <a:gd name="vf" fmla="val 115470"/>
          </a:avLst>
        </a:prstGeom>
        <a:solidFill>
          <a:schemeClr val="accent1">
            <a:lumMod val="75000"/>
            <a:alpha val="53000"/>
          </a:scheme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3</xdr:col>
      <xdr:colOff>450695</xdr:colOff>
      <xdr:row>41</xdr:row>
      <xdr:rowOff>1440367</xdr:rowOff>
    </xdr:from>
    <xdr:to>
      <xdr:col>4</xdr:col>
      <xdr:colOff>232317</xdr:colOff>
      <xdr:row>41</xdr:row>
      <xdr:rowOff>1835305</xdr:rowOff>
    </xdr:to>
    <xdr:sp macro="" textlink="">
      <xdr:nvSpPr>
        <xdr:cNvPr id="8" name="육각형 7">
          <a:extLst>
            <a:ext uri="{FF2B5EF4-FFF2-40B4-BE49-F238E27FC236}">
              <a16:creationId xmlns:a16="http://schemas.microsoft.com/office/drawing/2014/main" id="{11B44633-D636-40A3-B3EB-163BAFEE3C98}"/>
            </a:ext>
          </a:extLst>
        </xdr:cNvPr>
        <xdr:cNvSpPr/>
      </xdr:nvSpPr>
      <xdr:spPr>
        <a:xfrm>
          <a:off x="2508095" y="24367042"/>
          <a:ext cx="467422" cy="394938"/>
        </a:xfrm>
        <a:prstGeom prst="hexagon">
          <a:avLst>
            <a:gd name="adj" fmla="val 29107"/>
            <a:gd name="vf" fmla="val 115470"/>
          </a:avLst>
        </a:prstGeom>
        <a:solidFill>
          <a:schemeClr val="accent1">
            <a:lumMod val="75000"/>
            <a:alpha val="53000"/>
          </a:scheme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</xdr:col>
      <xdr:colOff>105937</xdr:colOff>
      <xdr:row>41</xdr:row>
      <xdr:rowOff>1248937</xdr:rowOff>
    </xdr:from>
    <xdr:to>
      <xdr:col>4</xdr:col>
      <xdr:colOff>575217</xdr:colOff>
      <xdr:row>41</xdr:row>
      <xdr:rowOff>1643875</xdr:rowOff>
    </xdr:to>
    <xdr:sp macro="" textlink="">
      <xdr:nvSpPr>
        <xdr:cNvPr id="9" name="육각형 8">
          <a:extLst>
            <a:ext uri="{FF2B5EF4-FFF2-40B4-BE49-F238E27FC236}">
              <a16:creationId xmlns:a16="http://schemas.microsoft.com/office/drawing/2014/main" id="{24B6524A-07B4-4B73-87CC-FEC7AF9E338E}"/>
            </a:ext>
          </a:extLst>
        </xdr:cNvPr>
        <xdr:cNvSpPr/>
      </xdr:nvSpPr>
      <xdr:spPr>
        <a:xfrm>
          <a:off x="2849137" y="24175612"/>
          <a:ext cx="469280" cy="394938"/>
        </a:xfrm>
        <a:prstGeom prst="hexagon">
          <a:avLst>
            <a:gd name="adj" fmla="val 29107"/>
            <a:gd name="vf" fmla="val 115470"/>
          </a:avLst>
        </a:prstGeom>
        <a:solidFill>
          <a:schemeClr val="accent1">
            <a:lumMod val="75000"/>
            <a:alpha val="53000"/>
          </a:scheme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</xdr:col>
      <xdr:colOff>453483</xdr:colOff>
      <xdr:row>41</xdr:row>
      <xdr:rowOff>1443154</xdr:rowOff>
    </xdr:from>
    <xdr:to>
      <xdr:col>5</xdr:col>
      <xdr:colOff>235104</xdr:colOff>
      <xdr:row>41</xdr:row>
      <xdr:rowOff>1838092</xdr:rowOff>
    </xdr:to>
    <xdr:sp macro="" textlink="">
      <xdr:nvSpPr>
        <xdr:cNvPr id="10" name="육각형 9">
          <a:extLst>
            <a:ext uri="{FF2B5EF4-FFF2-40B4-BE49-F238E27FC236}">
              <a16:creationId xmlns:a16="http://schemas.microsoft.com/office/drawing/2014/main" id="{3CEAB70B-581A-4BC8-9E1A-5E4060FB0F4A}"/>
            </a:ext>
          </a:extLst>
        </xdr:cNvPr>
        <xdr:cNvSpPr/>
      </xdr:nvSpPr>
      <xdr:spPr>
        <a:xfrm>
          <a:off x="3196683" y="24369829"/>
          <a:ext cx="467421" cy="394938"/>
        </a:xfrm>
        <a:prstGeom prst="hexagon">
          <a:avLst>
            <a:gd name="adj" fmla="val 29107"/>
            <a:gd name="vf" fmla="val 115470"/>
          </a:avLst>
        </a:prstGeom>
        <a:solidFill>
          <a:schemeClr val="accent1">
            <a:lumMod val="75000"/>
            <a:alpha val="53000"/>
          </a:scheme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</xdr:col>
      <xdr:colOff>461846</xdr:colOff>
      <xdr:row>41</xdr:row>
      <xdr:rowOff>1837163</xdr:rowOff>
    </xdr:from>
    <xdr:to>
      <xdr:col>5</xdr:col>
      <xdr:colOff>243467</xdr:colOff>
      <xdr:row>41</xdr:row>
      <xdr:rowOff>2232101</xdr:rowOff>
    </xdr:to>
    <xdr:sp macro="" textlink="">
      <xdr:nvSpPr>
        <xdr:cNvPr id="11" name="육각형 10">
          <a:extLst>
            <a:ext uri="{FF2B5EF4-FFF2-40B4-BE49-F238E27FC236}">
              <a16:creationId xmlns:a16="http://schemas.microsoft.com/office/drawing/2014/main" id="{DD33D5B7-E083-4371-B19A-6AA468AEADCB}"/>
            </a:ext>
          </a:extLst>
        </xdr:cNvPr>
        <xdr:cNvSpPr/>
      </xdr:nvSpPr>
      <xdr:spPr>
        <a:xfrm>
          <a:off x="3205046" y="24763838"/>
          <a:ext cx="467421" cy="394938"/>
        </a:xfrm>
        <a:prstGeom prst="hexagon">
          <a:avLst>
            <a:gd name="adj" fmla="val 29107"/>
            <a:gd name="vf" fmla="val 115470"/>
          </a:avLst>
        </a:prstGeom>
        <a:solidFill>
          <a:schemeClr val="accent1">
            <a:lumMod val="75000"/>
            <a:alpha val="53000"/>
          </a:scheme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</xdr:col>
      <xdr:colOff>107795</xdr:colOff>
      <xdr:row>41</xdr:row>
      <xdr:rowOff>2026733</xdr:rowOff>
    </xdr:from>
    <xdr:to>
      <xdr:col>4</xdr:col>
      <xdr:colOff>577075</xdr:colOff>
      <xdr:row>41</xdr:row>
      <xdr:rowOff>2421671</xdr:rowOff>
    </xdr:to>
    <xdr:sp macro="" textlink="">
      <xdr:nvSpPr>
        <xdr:cNvPr id="12" name="육각형 11">
          <a:extLst>
            <a:ext uri="{FF2B5EF4-FFF2-40B4-BE49-F238E27FC236}">
              <a16:creationId xmlns:a16="http://schemas.microsoft.com/office/drawing/2014/main" id="{ED54C9C0-4949-45CC-9268-656D48B04C4D}"/>
            </a:ext>
          </a:extLst>
        </xdr:cNvPr>
        <xdr:cNvSpPr/>
      </xdr:nvSpPr>
      <xdr:spPr>
        <a:xfrm>
          <a:off x="2850995" y="24953408"/>
          <a:ext cx="469280" cy="394938"/>
        </a:xfrm>
        <a:prstGeom prst="hexagon">
          <a:avLst>
            <a:gd name="adj" fmla="val 29107"/>
            <a:gd name="vf" fmla="val 115470"/>
          </a:avLst>
        </a:prstGeom>
        <a:solidFill>
          <a:schemeClr val="accent1">
            <a:lumMod val="75000"/>
            <a:alpha val="53000"/>
          </a:scheme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3</xdr:col>
      <xdr:colOff>450695</xdr:colOff>
      <xdr:row>41</xdr:row>
      <xdr:rowOff>1830657</xdr:rowOff>
    </xdr:from>
    <xdr:to>
      <xdr:col>4</xdr:col>
      <xdr:colOff>232317</xdr:colOff>
      <xdr:row>41</xdr:row>
      <xdr:rowOff>2225595</xdr:rowOff>
    </xdr:to>
    <xdr:sp macro="" textlink="">
      <xdr:nvSpPr>
        <xdr:cNvPr id="13" name="육각형 12">
          <a:extLst>
            <a:ext uri="{FF2B5EF4-FFF2-40B4-BE49-F238E27FC236}">
              <a16:creationId xmlns:a16="http://schemas.microsoft.com/office/drawing/2014/main" id="{EA2D2A88-6002-4FB4-AE96-C09D52F632F0}"/>
            </a:ext>
          </a:extLst>
        </xdr:cNvPr>
        <xdr:cNvSpPr/>
      </xdr:nvSpPr>
      <xdr:spPr>
        <a:xfrm>
          <a:off x="2508095" y="24757332"/>
          <a:ext cx="467422" cy="394938"/>
        </a:xfrm>
        <a:prstGeom prst="hexagon">
          <a:avLst>
            <a:gd name="adj" fmla="val 29107"/>
            <a:gd name="vf" fmla="val 115470"/>
          </a:avLst>
        </a:prstGeom>
        <a:solidFill>
          <a:schemeClr val="accent1">
            <a:lumMod val="75000"/>
            <a:alpha val="53000"/>
          </a:scheme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3</xdr:col>
      <xdr:colOff>450695</xdr:colOff>
      <xdr:row>62</xdr:row>
      <xdr:rowOff>1440367</xdr:rowOff>
    </xdr:from>
    <xdr:to>
      <xdr:col>4</xdr:col>
      <xdr:colOff>232317</xdr:colOff>
      <xdr:row>62</xdr:row>
      <xdr:rowOff>1835305</xdr:rowOff>
    </xdr:to>
    <xdr:sp macro="" textlink="">
      <xdr:nvSpPr>
        <xdr:cNvPr id="15" name="육각형 14">
          <a:extLst>
            <a:ext uri="{FF2B5EF4-FFF2-40B4-BE49-F238E27FC236}">
              <a16:creationId xmlns:a16="http://schemas.microsoft.com/office/drawing/2014/main" id="{E4396174-F24B-4360-869B-D0DF56C02EBA}"/>
            </a:ext>
          </a:extLst>
        </xdr:cNvPr>
        <xdr:cNvSpPr/>
      </xdr:nvSpPr>
      <xdr:spPr>
        <a:xfrm>
          <a:off x="2508095" y="37549642"/>
          <a:ext cx="467422" cy="394938"/>
        </a:xfrm>
        <a:prstGeom prst="hexagon">
          <a:avLst>
            <a:gd name="adj" fmla="val 29107"/>
            <a:gd name="vf" fmla="val 115470"/>
          </a:avLst>
        </a:prstGeom>
        <a:solidFill>
          <a:schemeClr val="accent1">
            <a:lumMod val="75000"/>
            <a:alpha val="53000"/>
          </a:scheme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</xdr:col>
      <xdr:colOff>105937</xdr:colOff>
      <xdr:row>62</xdr:row>
      <xdr:rowOff>1248937</xdr:rowOff>
    </xdr:from>
    <xdr:to>
      <xdr:col>4</xdr:col>
      <xdr:colOff>575217</xdr:colOff>
      <xdr:row>62</xdr:row>
      <xdr:rowOff>1643875</xdr:rowOff>
    </xdr:to>
    <xdr:sp macro="" textlink="">
      <xdr:nvSpPr>
        <xdr:cNvPr id="16" name="육각형 15">
          <a:extLst>
            <a:ext uri="{FF2B5EF4-FFF2-40B4-BE49-F238E27FC236}">
              <a16:creationId xmlns:a16="http://schemas.microsoft.com/office/drawing/2014/main" id="{00702619-7E64-4793-BFFF-29200D04D968}"/>
            </a:ext>
          </a:extLst>
        </xdr:cNvPr>
        <xdr:cNvSpPr/>
      </xdr:nvSpPr>
      <xdr:spPr>
        <a:xfrm>
          <a:off x="2849137" y="37358212"/>
          <a:ext cx="469280" cy="394938"/>
        </a:xfrm>
        <a:prstGeom prst="hexagon">
          <a:avLst>
            <a:gd name="adj" fmla="val 29107"/>
            <a:gd name="vf" fmla="val 115470"/>
          </a:avLst>
        </a:prstGeom>
        <a:solidFill>
          <a:schemeClr val="accent1">
            <a:lumMod val="75000"/>
            <a:alpha val="53000"/>
          </a:scheme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</xdr:col>
      <xdr:colOff>453483</xdr:colOff>
      <xdr:row>62</xdr:row>
      <xdr:rowOff>1443154</xdr:rowOff>
    </xdr:from>
    <xdr:to>
      <xdr:col>5</xdr:col>
      <xdr:colOff>235104</xdr:colOff>
      <xdr:row>62</xdr:row>
      <xdr:rowOff>1838092</xdr:rowOff>
    </xdr:to>
    <xdr:sp macro="" textlink="">
      <xdr:nvSpPr>
        <xdr:cNvPr id="17" name="육각형 16">
          <a:extLst>
            <a:ext uri="{FF2B5EF4-FFF2-40B4-BE49-F238E27FC236}">
              <a16:creationId xmlns:a16="http://schemas.microsoft.com/office/drawing/2014/main" id="{7C599EE4-596D-4439-83F4-96582EF78914}"/>
            </a:ext>
          </a:extLst>
        </xdr:cNvPr>
        <xdr:cNvSpPr/>
      </xdr:nvSpPr>
      <xdr:spPr>
        <a:xfrm>
          <a:off x="3196683" y="37552429"/>
          <a:ext cx="467421" cy="394938"/>
        </a:xfrm>
        <a:prstGeom prst="hexagon">
          <a:avLst>
            <a:gd name="adj" fmla="val 29107"/>
            <a:gd name="vf" fmla="val 115470"/>
          </a:avLst>
        </a:prstGeom>
        <a:solidFill>
          <a:schemeClr val="accent1">
            <a:lumMod val="75000"/>
            <a:alpha val="53000"/>
          </a:scheme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</xdr:col>
      <xdr:colOff>461846</xdr:colOff>
      <xdr:row>62</xdr:row>
      <xdr:rowOff>1837163</xdr:rowOff>
    </xdr:from>
    <xdr:to>
      <xdr:col>5</xdr:col>
      <xdr:colOff>243467</xdr:colOff>
      <xdr:row>62</xdr:row>
      <xdr:rowOff>2232101</xdr:rowOff>
    </xdr:to>
    <xdr:sp macro="" textlink="">
      <xdr:nvSpPr>
        <xdr:cNvPr id="18" name="육각형 17">
          <a:extLst>
            <a:ext uri="{FF2B5EF4-FFF2-40B4-BE49-F238E27FC236}">
              <a16:creationId xmlns:a16="http://schemas.microsoft.com/office/drawing/2014/main" id="{CF618891-9C78-4246-B196-3E12E6C40210}"/>
            </a:ext>
          </a:extLst>
        </xdr:cNvPr>
        <xdr:cNvSpPr/>
      </xdr:nvSpPr>
      <xdr:spPr>
        <a:xfrm>
          <a:off x="3205046" y="37946438"/>
          <a:ext cx="467421" cy="394938"/>
        </a:xfrm>
        <a:prstGeom prst="hexagon">
          <a:avLst>
            <a:gd name="adj" fmla="val 29107"/>
            <a:gd name="vf" fmla="val 115470"/>
          </a:avLst>
        </a:prstGeom>
        <a:solidFill>
          <a:schemeClr val="accent1">
            <a:lumMod val="75000"/>
            <a:alpha val="53000"/>
          </a:scheme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</xdr:col>
      <xdr:colOff>107795</xdr:colOff>
      <xdr:row>62</xdr:row>
      <xdr:rowOff>2026733</xdr:rowOff>
    </xdr:from>
    <xdr:to>
      <xdr:col>4</xdr:col>
      <xdr:colOff>577075</xdr:colOff>
      <xdr:row>62</xdr:row>
      <xdr:rowOff>2421671</xdr:rowOff>
    </xdr:to>
    <xdr:sp macro="" textlink="">
      <xdr:nvSpPr>
        <xdr:cNvPr id="19" name="육각형 18">
          <a:extLst>
            <a:ext uri="{FF2B5EF4-FFF2-40B4-BE49-F238E27FC236}">
              <a16:creationId xmlns:a16="http://schemas.microsoft.com/office/drawing/2014/main" id="{5EDC469C-7181-40DA-AEA6-DA28B4091138}"/>
            </a:ext>
          </a:extLst>
        </xdr:cNvPr>
        <xdr:cNvSpPr/>
      </xdr:nvSpPr>
      <xdr:spPr>
        <a:xfrm>
          <a:off x="2850995" y="38136008"/>
          <a:ext cx="469280" cy="394938"/>
        </a:xfrm>
        <a:prstGeom prst="hexagon">
          <a:avLst>
            <a:gd name="adj" fmla="val 29107"/>
            <a:gd name="vf" fmla="val 115470"/>
          </a:avLst>
        </a:prstGeom>
        <a:solidFill>
          <a:schemeClr val="accent1">
            <a:lumMod val="75000"/>
            <a:alpha val="53000"/>
          </a:scheme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3</xdr:col>
      <xdr:colOff>450695</xdr:colOff>
      <xdr:row>62</xdr:row>
      <xdr:rowOff>1830657</xdr:rowOff>
    </xdr:from>
    <xdr:to>
      <xdr:col>4</xdr:col>
      <xdr:colOff>232317</xdr:colOff>
      <xdr:row>62</xdr:row>
      <xdr:rowOff>2225595</xdr:rowOff>
    </xdr:to>
    <xdr:sp macro="" textlink="">
      <xdr:nvSpPr>
        <xdr:cNvPr id="20" name="육각형 19">
          <a:extLst>
            <a:ext uri="{FF2B5EF4-FFF2-40B4-BE49-F238E27FC236}">
              <a16:creationId xmlns:a16="http://schemas.microsoft.com/office/drawing/2014/main" id="{2750AEA0-4A5B-4781-B763-54C51FC5DC10}"/>
            </a:ext>
          </a:extLst>
        </xdr:cNvPr>
        <xdr:cNvSpPr/>
      </xdr:nvSpPr>
      <xdr:spPr>
        <a:xfrm>
          <a:off x="2508095" y="37939932"/>
          <a:ext cx="467422" cy="394938"/>
        </a:xfrm>
        <a:prstGeom prst="hexagon">
          <a:avLst>
            <a:gd name="adj" fmla="val 29107"/>
            <a:gd name="vf" fmla="val 115470"/>
          </a:avLst>
        </a:prstGeom>
        <a:solidFill>
          <a:schemeClr val="accent1">
            <a:lumMod val="75000"/>
            <a:alpha val="53000"/>
          </a:scheme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18</xdr:col>
      <xdr:colOff>108858</xdr:colOff>
      <xdr:row>62</xdr:row>
      <xdr:rowOff>884465</xdr:rowOff>
    </xdr:from>
    <xdr:to>
      <xdr:col>18</xdr:col>
      <xdr:colOff>578138</xdr:colOff>
      <xdr:row>62</xdr:row>
      <xdr:rowOff>1279403</xdr:rowOff>
    </xdr:to>
    <xdr:sp macro="" textlink="">
      <xdr:nvSpPr>
        <xdr:cNvPr id="21" name="육각형 20">
          <a:extLst>
            <a:ext uri="{FF2B5EF4-FFF2-40B4-BE49-F238E27FC236}">
              <a16:creationId xmlns:a16="http://schemas.microsoft.com/office/drawing/2014/main" id="{DC801017-6945-41F8-B977-E9BEF700F09B}"/>
            </a:ext>
          </a:extLst>
        </xdr:cNvPr>
        <xdr:cNvSpPr/>
      </xdr:nvSpPr>
      <xdr:spPr>
        <a:xfrm>
          <a:off x="12355287" y="40467644"/>
          <a:ext cx="469280" cy="394938"/>
        </a:xfrm>
        <a:prstGeom prst="hexagon">
          <a:avLst>
            <a:gd name="adj" fmla="val 29107"/>
            <a:gd name="vf" fmla="val 115470"/>
          </a:avLst>
        </a:prstGeom>
        <a:solidFill>
          <a:srgbClr val="0000FF">
            <a:alpha val="53000"/>
          </a:srgb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 editAs="oneCell">
    <xdr:from>
      <xdr:col>2</xdr:col>
      <xdr:colOff>1</xdr:colOff>
      <xdr:row>45</xdr:row>
      <xdr:rowOff>-1</xdr:rowOff>
    </xdr:from>
    <xdr:to>
      <xdr:col>6</xdr:col>
      <xdr:colOff>666750</xdr:colOff>
      <xdr:row>45</xdr:row>
      <xdr:rowOff>3143250</xdr:rowOff>
    </xdr:to>
    <xdr:pic>
      <xdr:nvPicPr>
        <xdr:cNvPr id="22" name="그림 21">
          <a:extLst>
            <a:ext uri="{FF2B5EF4-FFF2-40B4-BE49-F238E27FC236}">
              <a16:creationId xmlns:a16="http://schemas.microsoft.com/office/drawing/2014/main" id="{F96FB979-67D5-ECD7-5F25-9574ED244DB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t="9078" b="21007"/>
        <a:stretch/>
      </xdr:blipFill>
      <xdr:spPr>
        <a:xfrm>
          <a:off x="1360715" y="26914928"/>
          <a:ext cx="3388178" cy="3143251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60</xdr:row>
      <xdr:rowOff>0</xdr:rowOff>
    </xdr:from>
    <xdr:to>
      <xdr:col>6</xdr:col>
      <xdr:colOff>666749</xdr:colOff>
      <xdr:row>60</xdr:row>
      <xdr:rowOff>3143251</xdr:rowOff>
    </xdr:to>
    <xdr:pic>
      <xdr:nvPicPr>
        <xdr:cNvPr id="24" name="그림 23">
          <a:extLst>
            <a:ext uri="{FF2B5EF4-FFF2-40B4-BE49-F238E27FC236}">
              <a16:creationId xmlns:a16="http://schemas.microsoft.com/office/drawing/2014/main" id="{D8E7522A-DD8A-4A1C-8D2F-2E217B1B4D6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t="9078" b="21007"/>
        <a:stretch/>
      </xdr:blipFill>
      <xdr:spPr>
        <a:xfrm>
          <a:off x="1360714" y="35732357"/>
          <a:ext cx="3388178" cy="3143251"/>
        </a:xfrm>
        <a:prstGeom prst="rect">
          <a:avLst/>
        </a:prstGeom>
      </xdr:spPr>
    </xdr:pic>
    <xdr:clientData/>
  </xdr:twoCellAnchor>
  <xdr:twoCellAnchor>
    <xdr:from>
      <xdr:col>11</xdr:col>
      <xdr:colOff>445000</xdr:colOff>
      <xdr:row>20</xdr:row>
      <xdr:rowOff>2589916</xdr:rowOff>
    </xdr:from>
    <xdr:to>
      <xdr:col>12</xdr:col>
      <xdr:colOff>226620</xdr:colOff>
      <xdr:row>20</xdr:row>
      <xdr:rowOff>2984854</xdr:rowOff>
    </xdr:to>
    <xdr:sp macro="" textlink="">
      <xdr:nvSpPr>
        <xdr:cNvPr id="26" name="육각형 25">
          <a:extLst>
            <a:ext uri="{FF2B5EF4-FFF2-40B4-BE49-F238E27FC236}">
              <a16:creationId xmlns:a16="http://schemas.microsoft.com/office/drawing/2014/main" id="{6104CA42-9A55-4078-BC9D-EEA55C487167}"/>
            </a:ext>
          </a:extLst>
        </xdr:cNvPr>
        <xdr:cNvSpPr/>
      </xdr:nvSpPr>
      <xdr:spPr>
        <a:xfrm>
          <a:off x="7964147" y="13605298"/>
          <a:ext cx="465179" cy="394938"/>
        </a:xfrm>
        <a:prstGeom prst="hexagon">
          <a:avLst>
            <a:gd name="adj" fmla="val 29107"/>
            <a:gd name="vf" fmla="val 115470"/>
          </a:avLst>
        </a:prstGeom>
        <a:solidFill>
          <a:srgbClr val="00B0F0">
            <a:alpha val="53000"/>
          </a:srgb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10</xdr:col>
      <xdr:colOff>453418</xdr:colOff>
      <xdr:row>20</xdr:row>
      <xdr:rowOff>661804</xdr:rowOff>
    </xdr:from>
    <xdr:to>
      <xdr:col>11</xdr:col>
      <xdr:colOff>235040</xdr:colOff>
      <xdr:row>20</xdr:row>
      <xdr:rowOff>1056742</xdr:rowOff>
    </xdr:to>
    <xdr:sp macro="" textlink="">
      <xdr:nvSpPr>
        <xdr:cNvPr id="27" name="육각형 26">
          <a:extLst>
            <a:ext uri="{FF2B5EF4-FFF2-40B4-BE49-F238E27FC236}">
              <a16:creationId xmlns:a16="http://schemas.microsoft.com/office/drawing/2014/main" id="{CCEBE31B-921B-4B22-9547-4D4D290C64B4}"/>
            </a:ext>
          </a:extLst>
        </xdr:cNvPr>
        <xdr:cNvSpPr/>
      </xdr:nvSpPr>
      <xdr:spPr>
        <a:xfrm>
          <a:off x="7256989" y="11561125"/>
          <a:ext cx="461980" cy="394938"/>
        </a:xfrm>
        <a:prstGeom prst="hexagon">
          <a:avLst>
            <a:gd name="adj" fmla="val 29107"/>
            <a:gd name="vf" fmla="val 115470"/>
          </a:avLst>
        </a:prstGeom>
        <a:solidFill>
          <a:srgbClr val="00B0F0">
            <a:alpha val="53000"/>
          </a:srgb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17</xdr:col>
      <xdr:colOff>449036</xdr:colOff>
      <xdr:row>20</xdr:row>
      <xdr:rowOff>1447328</xdr:rowOff>
    </xdr:from>
    <xdr:to>
      <xdr:col>18</xdr:col>
      <xdr:colOff>232516</xdr:colOff>
      <xdr:row>20</xdr:row>
      <xdr:rowOff>1842266</xdr:rowOff>
    </xdr:to>
    <xdr:sp macro="" textlink="">
      <xdr:nvSpPr>
        <xdr:cNvPr id="28" name="육각형 27">
          <a:extLst>
            <a:ext uri="{FF2B5EF4-FFF2-40B4-BE49-F238E27FC236}">
              <a16:creationId xmlns:a16="http://schemas.microsoft.com/office/drawing/2014/main" id="{B7CDCA64-A72A-41FE-A514-96DC3AAE492A}"/>
            </a:ext>
          </a:extLst>
        </xdr:cNvPr>
        <xdr:cNvSpPr/>
      </xdr:nvSpPr>
      <xdr:spPr>
        <a:xfrm>
          <a:off x="12069536" y="12462710"/>
          <a:ext cx="467039" cy="394938"/>
        </a:xfrm>
        <a:prstGeom prst="hexagon">
          <a:avLst>
            <a:gd name="adj" fmla="val 29107"/>
            <a:gd name="vf" fmla="val 115470"/>
          </a:avLst>
        </a:prstGeom>
        <a:solidFill>
          <a:srgbClr val="00CC00">
            <a:alpha val="73000"/>
          </a:srgb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18</xdr:col>
      <xdr:colOff>112762</xdr:colOff>
      <xdr:row>20</xdr:row>
      <xdr:rowOff>1254259</xdr:rowOff>
    </xdr:from>
    <xdr:to>
      <xdr:col>18</xdr:col>
      <xdr:colOff>583699</xdr:colOff>
      <xdr:row>20</xdr:row>
      <xdr:rowOff>1649197</xdr:rowOff>
    </xdr:to>
    <xdr:sp macro="" textlink="">
      <xdr:nvSpPr>
        <xdr:cNvPr id="29" name="육각형 28">
          <a:extLst>
            <a:ext uri="{FF2B5EF4-FFF2-40B4-BE49-F238E27FC236}">
              <a16:creationId xmlns:a16="http://schemas.microsoft.com/office/drawing/2014/main" id="{ADD0BE32-0202-4462-A5BE-69AC4EE7EEC8}"/>
            </a:ext>
          </a:extLst>
        </xdr:cNvPr>
        <xdr:cNvSpPr/>
      </xdr:nvSpPr>
      <xdr:spPr>
        <a:xfrm>
          <a:off x="12416821" y="12269641"/>
          <a:ext cx="470937" cy="394938"/>
        </a:xfrm>
        <a:prstGeom prst="hexagon">
          <a:avLst>
            <a:gd name="adj" fmla="val 29107"/>
            <a:gd name="vf" fmla="val 115470"/>
          </a:avLst>
        </a:prstGeom>
        <a:solidFill>
          <a:srgbClr val="00CC00">
            <a:alpha val="73000"/>
          </a:srgb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18</xdr:col>
      <xdr:colOff>455662</xdr:colOff>
      <xdr:row>20</xdr:row>
      <xdr:rowOff>1448072</xdr:rowOff>
    </xdr:from>
    <xdr:to>
      <xdr:col>19</xdr:col>
      <xdr:colOff>239143</xdr:colOff>
      <xdr:row>20</xdr:row>
      <xdr:rowOff>1843010</xdr:rowOff>
    </xdr:to>
    <xdr:sp macro="" textlink="">
      <xdr:nvSpPr>
        <xdr:cNvPr id="30" name="육각형 29">
          <a:extLst>
            <a:ext uri="{FF2B5EF4-FFF2-40B4-BE49-F238E27FC236}">
              <a16:creationId xmlns:a16="http://schemas.microsoft.com/office/drawing/2014/main" id="{EB3DE738-8168-443F-92B8-97F2342439ED}"/>
            </a:ext>
          </a:extLst>
        </xdr:cNvPr>
        <xdr:cNvSpPr/>
      </xdr:nvSpPr>
      <xdr:spPr>
        <a:xfrm>
          <a:off x="12759721" y="12463454"/>
          <a:ext cx="467040" cy="394938"/>
        </a:xfrm>
        <a:prstGeom prst="hexagon">
          <a:avLst>
            <a:gd name="adj" fmla="val 29107"/>
            <a:gd name="vf" fmla="val 115470"/>
          </a:avLst>
        </a:prstGeom>
        <a:solidFill>
          <a:srgbClr val="00CC00">
            <a:alpha val="73000"/>
          </a:srgb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24</xdr:col>
      <xdr:colOff>451757</xdr:colOff>
      <xdr:row>20</xdr:row>
      <xdr:rowOff>1069050</xdr:rowOff>
    </xdr:from>
    <xdr:to>
      <xdr:col>25</xdr:col>
      <xdr:colOff>235237</xdr:colOff>
      <xdr:row>20</xdr:row>
      <xdr:rowOff>1463988</xdr:rowOff>
    </xdr:to>
    <xdr:sp macro="" textlink="">
      <xdr:nvSpPr>
        <xdr:cNvPr id="31" name="육각형 30">
          <a:extLst>
            <a:ext uri="{FF2B5EF4-FFF2-40B4-BE49-F238E27FC236}">
              <a16:creationId xmlns:a16="http://schemas.microsoft.com/office/drawing/2014/main" id="{DB382B1C-E78E-42CB-866D-6D728FA32F04}"/>
            </a:ext>
          </a:extLst>
        </xdr:cNvPr>
        <xdr:cNvSpPr/>
      </xdr:nvSpPr>
      <xdr:spPr>
        <a:xfrm>
          <a:off x="16780328" y="11968371"/>
          <a:ext cx="463838" cy="394938"/>
        </a:xfrm>
        <a:prstGeom prst="hexagon">
          <a:avLst>
            <a:gd name="adj" fmla="val 29107"/>
            <a:gd name="vf" fmla="val 115470"/>
          </a:avLst>
        </a:prstGeom>
        <a:solidFill>
          <a:srgbClr val="0000FF">
            <a:alpha val="73000"/>
          </a:srgb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25</xdr:col>
      <xdr:colOff>455662</xdr:colOff>
      <xdr:row>20</xdr:row>
      <xdr:rowOff>1066480</xdr:rowOff>
    </xdr:from>
    <xdr:to>
      <xdr:col>26</xdr:col>
      <xdr:colOff>246242</xdr:colOff>
      <xdr:row>20</xdr:row>
      <xdr:rowOff>1461418</xdr:rowOff>
    </xdr:to>
    <xdr:sp macro="" textlink="">
      <xdr:nvSpPr>
        <xdr:cNvPr id="32" name="육각형 31">
          <a:extLst>
            <a:ext uri="{FF2B5EF4-FFF2-40B4-BE49-F238E27FC236}">
              <a16:creationId xmlns:a16="http://schemas.microsoft.com/office/drawing/2014/main" id="{5EA775C0-FCD6-4CFD-BE34-1B328FBB9353}"/>
            </a:ext>
          </a:extLst>
        </xdr:cNvPr>
        <xdr:cNvSpPr/>
      </xdr:nvSpPr>
      <xdr:spPr>
        <a:xfrm>
          <a:off x="17544633" y="12081862"/>
          <a:ext cx="474138" cy="394938"/>
        </a:xfrm>
        <a:prstGeom prst="hexagon">
          <a:avLst>
            <a:gd name="adj" fmla="val 29107"/>
            <a:gd name="vf" fmla="val 115470"/>
          </a:avLst>
        </a:prstGeom>
        <a:solidFill>
          <a:srgbClr val="0000FF">
            <a:alpha val="73000"/>
          </a:srgb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25</xdr:col>
      <xdr:colOff>-1</xdr:colOff>
      <xdr:row>20</xdr:row>
      <xdr:rowOff>1336702</xdr:rowOff>
    </xdr:from>
    <xdr:to>
      <xdr:col>25</xdr:col>
      <xdr:colOff>-1</xdr:colOff>
      <xdr:row>20</xdr:row>
      <xdr:rowOff>1619251</xdr:rowOff>
    </xdr:to>
    <xdr:cxnSp macro="">
      <xdr:nvCxnSpPr>
        <xdr:cNvPr id="35" name="직선 화살표 연결선 34">
          <a:extLst>
            <a:ext uri="{FF2B5EF4-FFF2-40B4-BE49-F238E27FC236}">
              <a16:creationId xmlns:a16="http://schemas.microsoft.com/office/drawing/2014/main" id="{16FE8DA2-6F20-42D8-AA9D-20C7616704BB}"/>
            </a:ext>
          </a:extLst>
        </xdr:cNvPr>
        <xdr:cNvCxnSpPr/>
      </xdr:nvCxnSpPr>
      <xdr:spPr>
        <a:xfrm>
          <a:off x="17008928" y="12236023"/>
          <a:ext cx="0" cy="282549"/>
        </a:xfrm>
        <a:prstGeom prst="straightConnector1">
          <a:avLst/>
        </a:prstGeom>
        <a:ln w="41275">
          <a:solidFill>
            <a:srgbClr val="FF0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13607</xdr:colOff>
      <xdr:row>20</xdr:row>
      <xdr:rowOff>1350309</xdr:rowOff>
    </xdr:from>
    <xdr:to>
      <xdr:col>26</xdr:col>
      <xdr:colOff>13607</xdr:colOff>
      <xdr:row>20</xdr:row>
      <xdr:rowOff>1632858</xdr:rowOff>
    </xdr:to>
    <xdr:cxnSp macro="">
      <xdr:nvCxnSpPr>
        <xdr:cNvPr id="37" name="직선 화살표 연결선 36">
          <a:extLst>
            <a:ext uri="{FF2B5EF4-FFF2-40B4-BE49-F238E27FC236}">
              <a16:creationId xmlns:a16="http://schemas.microsoft.com/office/drawing/2014/main" id="{140CC2A6-5627-5E43-3BA7-B7F74F55DFC0}"/>
            </a:ext>
          </a:extLst>
        </xdr:cNvPr>
        <xdr:cNvCxnSpPr/>
      </xdr:nvCxnSpPr>
      <xdr:spPr>
        <a:xfrm>
          <a:off x="17702893" y="12249630"/>
          <a:ext cx="0" cy="282549"/>
        </a:xfrm>
        <a:prstGeom prst="straightConnector1">
          <a:avLst/>
        </a:prstGeom>
        <a:ln w="41275">
          <a:solidFill>
            <a:srgbClr val="FF0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443383</xdr:colOff>
      <xdr:row>41</xdr:row>
      <xdr:rowOff>1450312</xdr:rowOff>
    </xdr:from>
    <xdr:to>
      <xdr:col>11</xdr:col>
      <xdr:colOff>225590</xdr:colOff>
      <xdr:row>41</xdr:row>
      <xdr:rowOff>1845250</xdr:rowOff>
    </xdr:to>
    <xdr:sp macro="" textlink="">
      <xdr:nvSpPr>
        <xdr:cNvPr id="25" name="육각형 24">
          <a:extLst>
            <a:ext uri="{FF2B5EF4-FFF2-40B4-BE49-F238E27FC236}">
              <a16:creationId xmlns:a16="http://schemas.microsoft.com/office/drawing/2014/main" id="{4427E8B4-528B-4383-BAFD-5528AD0A2FD2}"/>
            </a:ext>
          </a:extLst>
        </xdr:cNvPr>
        <xdr:cNvSpPr/>
      </xdr:nvSpPr>
      <xdr:spPr>
        <a:xfrm>
          <a:off x="7246954" y="26691562"/>
          <a:ext cx="462565" cy="394938"/>
        </a:xfrm>
        <a:prstGeom prst="hexagon">
          <a:avLst>
            <a:gd name="adj" fmla="val 29107"/>
            <a:gd name="vf" fmla="val 115470"/>
          </a:avLst>
        </a:prstGeom>
        <a:solidFill>
          <a:srgbClr val="00CC00">
            <a:alpha val="73000"/>
          </a:srgb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11</xdr:col>
      <xdr:colOff>462853</xdr:colOff>
      <xdr:row>41</xdr:row>
      <xdr:rowOff>1441519</xdr:rowOff>
    </xdr:from>
    <xdr:to>
      <xdr:col>12</xdr:col>
      <xdr:colOff>245059</xdr:colOff>
      <xdr:row>41</xdr:row>
      <xdr:rowOff>1836457</xdr:rowOff>
    </xdr:to>
    <xdr:sp macro="" textlink="">
      <xdr:nvSpPr>
        <xdr:cNvPr id="33" name="육각형 32">
          <a:extLst>
            <a:ext uri="{FF2B5EF4-FFF2-40B4-BE49-F238E27FC236}">
              <a16:creationId xmlns:a16="http://schemas.microsoft.com/office/drawing/2014/main" id="{9A060BA5-9793-4C33-9F44-543B6D0FF97F}"/>
            </a:ext>
          </a:extLst>
        </xdr:cNvPr>
        <xdr:cNvSpPr/>
      </xdr:nvSpPr>
      <xdr:spPr>
        <a:xfrm>
          <a:off x="8038891" y="26873269"/>
          <a:ext cx="470937" cy="394938"/>
        </a:xfrm>
        <a:prstGeom prst="hexagon">
          <a:avLst>
            <a:gd name="adj" fmla="val 29107"/>
            <a:gd name="vf" fmla="val 115470"/>
          </a:avLst>
        </a:prstGeom>
        <a:solidFill>
          <a:srgbClr val="00CC00">
            <a:alpha val="73000"/>
          </a:srgb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16</xdr:col>
      <xdr:colOff>449035</xdr:colOff>
      <xdr:row>41</xdr:row>
      <xdr:rowOff>1074964</xdr:rowOff>
    </xdr:from>
    <xdr:to>
      <xdr:col>17</xdr:col>
      <xdr:colOff>237958</xdr:colOff>
      <xdr:row>41</xdr:row>
      <xdr:rowOff>1469902</xdr:rowOff>
    </xdr:to>
    <xdr:sp macro="" textlink="">
      <xdr:nvSpPr>
        <xdr:cNvPr id="34" name="육각형 33">
          <a:extLst>
            <a:ext uri="{FF2B5EF4-FFF2-40B4-BE49-F238E27FC236}">
              <a16:creationId xmlns:a16="http://schemas.microsoft.com/office/drawing/2014/main" id="{D1EB97D4-D889-4E08-B835-92F301B8EE94}"/>
            </a:ext>
          </a:extLst>
        </xdr:cNvPr>
        <xdr:cNvSpPr/>
      </xdr:nvSpPr>
      <xdr:spPr>
        <a:xfrm>
          <a:off x="11334749" y="26316214"/>
          <a:ext cx="469280" cy="394938"/>
        </a:xfrm>
        <a:prstGeom prst="hexagon">
          <a:avLst>
            <a:gd name="adj" fmla="val 29107"/>
            <a:gd name="vf" fmla="val 115470"/>
          </a:avLst>
        </a:prstGeom>
        <a:solidFill>
          <a:srgbClr val="00B0F0">
            <a:alpha val="53000"/>
          </a:srgb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19</xdr:col>
      <xdr:colOff>451756</xdr:colOff>
      <xdr:row>41</xdr:row>
      <xdr:rowOff>1064078</xdr:rowOff>
    </xdr:from>
    <xdr:to>
      <xdr:col>20</xdr:col>
      <xdr:colOff>240679</xdr:colOff>
      <xdr:row>41</xdr:row>
      <xdr:rowOff>1459016</xdr:rowOff>
    </xdr:to>
    <xdr:sp macro="" textlink="">
      <xdr:nvSpPr>
        <xdr:cNvPr id="36" name="육각형 35">
          <a:extLst>
            <a:ext uri="{FF2B5EF4-FFF2-40B4-BE49-F238E27FC236}">
              <a16:creationId xmlns:a16="http://schemas.microsoft.com/office/drawing/2014/main" id="{8E1E6745-0C74-424A-9EB8-3F967C851D45}"/>
            </a:ext>
          </a:extLst>
        </xdr:cNvPr>
        <xdr:cNvSpPr/>
      </xdr:nvSpPr>
      <xdr:spPr>
        <a:xfrm>
          <a:off x="13378542" y="26305328"/>
          <a:ext cx="469280" cy="394938"/>
        </a:xfrm>
        <a:prstGeom prst="hexagon">
          <a:avLst>
            <a:gd name="adj" fmla="val 29107"/>
            <a:gd name="vf" fmla="val 115470"/>
          </a:avLst>
        </a:prstGeom>
        <a:solidFill>
          <a:srgbClr val="00B0F0">
            <a:alpha val="53000"/>
          </a:srgb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18</xdr:col>
      <xdr:colOff>114298</xdr:colOff>
      <xdr:row>41</xdr:row>
      <xdr:rowOff>2781299</xdr:rowOff>
    </xdr:from>
    <xdr:to>
      <xdr:col>18</xdr:col>
      <xdr:colOff>583578</xdr:colOff>
      <xdr:row>41</xdr:row>
      <xdr:rowOff>3176237</xdr:rowOff>
    </xdr:to>
    <xdr:sp macro="" textlink="">
      <xdr:nvSpPr>
        <xdr:cNvPr id="38" name="육각형 37">
          <a:extLst>
            <a:ext uri="{FF2B5EF4-FFF2-40B4-BE49-F238E27FC236}">
              <a16:creationId xmlns:a16="http://schemas.microsoft.com/office/drawing/2014/main" id="{760B8EB6-442D-40C4-B857-C88FFE48C37E}"/>
            </a:ext>
          </a:extLst>
        </xdr:cNvPr>
        <xdr:cNvSpPr/>
      </xdr:nvSpPr>
      <xdr:spPr>
        <a:xfrm>
          <a:off x="12360727" y="28022549"/>
          <a:ext cx="469280" cy="394938"/>
        </a:xfrm>
        <a:prstGeom prst="hexagon">
          <a:avLst>
            <a:gd name="adj" fmla="val 29107"/>
            <a:gd name="vf" fmla="val 115470"/>
          </a:avLst>
        </a:prstGeom>
        <a:solidFill>
          <a:srgbClr val="00B0F0">
            <a:alpha val="53000"/>
          </a:srgb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 editAs="oneCell">
    <xdr:from>
      <xdr:col>9</xdr:col>
      <xdr:colOff>0</xdr:colOff>
      <xdr:row>60</xdr:row>
      <xdr:rowOff>0</xdr:rowOff>
    </xdr:from>
    <xdr:to>
      <xdr:col>13</xdr:col>
      <xdr:colOff>666749</xdr:colOff>
      <xdr:row>60</xdr:row>
      <xdr:rowOff>3143251</xdr:rowOff>
    </xdr:to>
    <xdr:pic>
      <xdr:nvPicPr>
        <xdr:cNvPr id="39" name="그림 38">
          <a:extLst>
            <a:ext uri="{FF2B5EF4-FFF2-40B4-BE49-F238E27FC236}">
              <a16:creationId xmlns:a16="http://schemas.microsoft.com/office/drawing/2014/main" id="{6BEA67CF-368C-45E9-AFCD-387FBBB64BB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t="9078" b="21007"/>
        <a:stretch/>
      </xdr:blipFill>
      <xdr:spPr>
        <a:xfrm>
          <a:off x="6123214" y="35732357"/>
          <a:ext cx="3388178" cy="3143251"/>
        </a:xfrm>
        <a:prstGeom prst="rect">
          <a:avLst/>
        </a:prstGeom>
      </xdr:spPr>
    </xdr:pic>
    <xdr:clientData/>
  </xdr:twoCellAnchor>
  <xdr:twoCellAnchor editAs="oneCell">
    <xdr:from>
      <xdr:col>16</xdr:col>
      <xdr:colOff>0</xdr:colOff>
      <xdr:row>60</xdr:row>
      <xdr:rowOff>0</xdr:rowOff>
    </xdr:from>
    <xdr:to>
      <xdr:col>20</xdr:col>
      <xdr:colOff>666749</xdr:colOff>
      <xdr:row>60</xdr:row>
      <xdr:rowOff>3143251</xdr:rowOff>
    </xdr:to>
    <xdr:pic>
      <xdr:nvPicPr>
        <xdr:cNvPr id="40" name="그림 39">
          <a:extLst>
            <a:ext uri="{FF2B5EF4-FFF2-40B4-BE49-F238E27FC236}">
              <a16:creationId xmlns:a16="http://schemas.microsoft.com/office/drawing/2014/main" id="{1FDB5E68-90C7-44EA-940C-D36462103F5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t="9078" b="21007"/>
        <a:stretch/>
      </xdr:blipFill>
      <xdr:spPr>
        <a:xfrm>
          <a:off x="10885714" y="35732357"/>
          <a:ext cx="3388178" cy="3143251"/>
        </a:xfrm>
        <a:prstGeom prst="rect">
          <a:avLst/>
        </a:prstGeom>
      </xdr:spPr>
    </xdr:pic>
    <xdr:clientData/>
  </xdr:twoCellAnchor>
  <xdr:twoCellAnchor>
    <xdr:from>
      <xdr:col>11</xdr:col>
      <xdr:colOff>105297</xdr:colOff>
      <xdr:row>41</xdr:row>
      <xdr:rowOff>1259812</xdr:rowOff>
    </xdr:from>
    <xdr:to>
      <xdr:col>11</xdr:col>
      <xdr:colOff>567862</xdr:colOff>
      <xdr:row>41</xdr:row>
      <xdr:rowOff>1654750</xdr:rowOff>
    </xdr:to>
    <xdr:sp macro="" textlink="">
      <xdr:nvSpPr>
        <xdr:cNvPr id="41" name="육각형 40">
          <a:extLst>
            <a:ext uri="{FF2B5EF4-FFF2-40B4-BE49-F238E27FC236}">
              <a16:creationId xmlns:a16="http://schemas.microsoft.com/office/drawing/2014/main" id="{07477E33-BCE0-425B-A334-F001C17CF238}"/>
            </a:ext>
          </a:extLst>
        </xdr:cNvPr>
        <xdr:cNvSpPr/>
      </xdr:nvSpPr>
      <xdr:spPr>
        <a:xfrm>
          <a:off x="7589226" y="26501062"/>
          <a:ext cx="462565" cy="394938"/>
        </a:xfrm>
        <a:prstGeom prst="hexagon">
          <a:avLst>
            <a:gd name="adj" fmla="val 29107"/>
            <a:gd name="vf" fmla="val 115470"/>
          </a:avLst>
        </a:prstGeom>
        <a:solidFill>
          <a:srgbClr val="00CC00">
            <a:alpha val="73000"/>
          </a:srgb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11</xdr:col>
      <xdr:colOff>108856</xdr:colOff>
      <xdr:row>62</xdr:row>
      <xdr:rowOff>1251858</xdr:rowOff>
    </xdr:from>
    <xdr:to>
      <xdr:col>11</xdr:col>
      <xdr:colOff>571421</xdr:colOff>
      <xdr:row>62</xdr:row>
      <xdr:rowOff>1646796</xdr:rowOff>
    </xdr:to>
    <xdr:sp macro="" textlink="">
      <xdr:nvSpPr>
        <xdr:cNvPr id="43" name="육각형 42">
          <a:extLst>
            <a:ext uri="{FF2B5EF4-FFF2-40B4-BE49-F238E27FC236}">
              <a16:creationId xmlns:a16="http://schemas.microsoft.com/office/drawing/2014/main" id="{A54E51D7-0BBD-4893-AE53-891CD641FD80}"/>
            </a:ext>
          </a:extLst>
        </xdr:cNvPr>
        <xdr:cNvSpPr/>
      </xdr:nvSpPr>
      <xdr:spPr>
        <a:xfrm>
          <a:off x="7592785" y="40835037"/>
          <a:ext cx="462565" cy="394938"/>
        </a:xfrm>
        <a:prstGeom prst="hexagon">
          <a:avLst>
            <a:gd name="adj" fmla="val 29107"/>
            <a:gd name="vf" fmla="val 115470"/>
          </a:avLst>
        </a:prstGeom>
        <a:solidFill>
          <a:srgbClr val="00CC00">
            <a:alpha val="73000"/>
          </a:srgb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17</xdr:col>
      <xdr:colOff>438151</xdr:colOff>
      <xdr:row>62</xdr:row>
      <xdr:rowOff>1077686</xdr:rowOff>
    </xdr:from>
    <xdr:to>
      <xdr:col>18</xdr:col>
      <xdr:colOff>227073</xdr:colOff>
      <xdr:row>62</xdr:row>
      <xdr:rowOff>1472624</xdr:rowOff>
    </xdr:to>
    <xdr:sp macro="" textlink="">
      <xdr:nvSpPr>
        <xdr:cNvPr id="44" name="육각형 43">
          <a:extLst>
            <a:ext uri="{FF2B5EF4-FFF2-40B4-BE49-F238E27FC236}">
              <a16:creationId xmlns:a16="http://schemas.microsoft.com/office/drawing/2014/main" id="{C924C0C7-881E-4FF0-9218-927DC46A1470}"/>
            </a:ext>
          </a:extLst>
        </xdr:cNvPr>
        <xdr:cNvSpPr/>
      </xdr:nvSpPr>
      <xdr:spPr>
        <a:xfrm>
          <a:off x="12004222" y="40660865"/>
          <a:ext cx="469280" cy="394938"/>
        </a:xfrm>
        <a:prstGeom prst="hexagon">
          <a:avLst>
            <a:gd name="adj" fmla="val 29107"/>
            <a:gd name="vf" fmla="val 115470"/>
          </a:avLst>
        </a:prstGeom>
        <a:solidFill>
          <a:srgbClr val="0000FF">
            <a:alpha val="53000"/>
          </a:srgb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468013</xdr:colOff>
      <xdr:row>20</xdr:row>
      <xdr:rowOff>1440367</xdr:rowOff>
    </xdr:from>
    <xdr:to>
      <xdr:col>4</xdr:col>
      <xdr:colOff>249635</xdr:colOff>
      <xdr:row>20</xdr:row>
      <xdr:rowOff>1835305</xdr:rowOff>
    </xdr:to>
    <xdr:sp macro="" textlink="">
      <xdr:nvSpPr>
        <xdr:cNvPr id="2" name="육각형 1">
          <a:extLst>
            <a:ext uri="{FF2B5EF4-FFF2-40B4-BE49-F238E27FC236}">
              <a16:creationId xmlns:a16="http://schemas.microsoft.com/office/drawing/2014/main" id="{5BB6C44F-FBCF-4D3D-B3D8-41D5A32C2CFA}"/>
            </a:ext>
          </a:extLst>
        </xdr:cNvPr>
        <xdr:cNvSpPr/>
      </xdr:nvSpPr>
      <xdr:spPr>
        <a:xfrm>
          <a:off x="2546195" y="12402776"/>
          <a:ext cx="474349" cy="394938"/>
        </a:xfrm>
        <a:prstGeom prst="hexagon">
          <a:avLst>
            <a:gd name="adj" fmla="val 29107"/>
            <a:gd name="vf" fmla="val 115470"/>
          </a:avLst>
        </a:prstGeom>
        <a:solidFill>
          <a:schemeClr val="accent1">
            <a:lumMod val="75000"/>
            <a:alpha val="53000"/>
          </a:scheme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</xdr:col>
      <xdr:colOff>105937</xdr:colOff>
      <xdr:row>20</xdr:row>
      <xdr:rowOff>1248937</xdr:rowOff>
    </xdr:from>
    <xdr:to>
      <xdr:col>4</xdr:col>
      <xdr:colOff>575217</xdr:colOff>
      <xdr:row>20</xdr:row>
      <xdr:rowOff>1643875</xdr:rowOff>
    </xdr:to>
    <xdr:sp macro="" textlink="">
      <xdr:nvSpPr>
        <xdr:cNvPr id="3" name="육각형 2">
          <a:extLst>
            <a:ext uri="{FF2B5EF4-FFF2-40B4-BE49-F238E27FC236}">
              <a16:creationId xmlns:a16="http://schemas.microsoft.com/office/drawing/2014/main" id="{4B24B351-94FB-471D-802E-F18C422568AD}"/>
            </a:ext>
          </a:extLst>
        </xdr:cNvPr>
        <xdr:cNvSpPr/>
      </xdr:nvSpPr>
      <xdr:spPr>
        <a:xfrm>
          <a:off x="2849137" y="12212212"/>
          <a:ext cx="469280" cy="394938"/>
        </a:xfrm>
        <a:prstGeom prst="hexagon">
          <a:avLst>
            <a:gd name="adj" fmla="val 29107"/>
            <a:gd name="vf" fmla="val 115470"/>
          </a:avLst>
        </a:prstGeom>
        <a:solidFill>
          <a:schemeClr val="accent1">
            <a:lumMod val="75000"/>
            <a:alpha val="53000"/>
          </a:scheme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</xdr:col>
      <xdr:colOff>453483</xdr:colOff>
      <xdr:row>20</xdr:row>
      <xdr:rowOff>1443154</xdr:rowOff>
    </xdr:from>
    <xdr:to>
      <xdr:col>5</xdr:col>
      <xdr:colOff>235104</xdr:colOff>
      <xdr:row>20</xdr:row>
      <xdr:rowOff>1838092</xdr:rowOff>
    </xdr:to>
    <xdr:sp macro="" textlink="">
      <xdr:nvSpPr>
        <xdr:cNvPr id="4" name="육각형 3">
          <a:extLst>
            <a:ext uri="{FF2B5EF4-FFF2-40B4-BE49-F238E27FC236}">
              <a16:creationId xmlns:a16="http://schemas.microsoft.com/office/drawing/2014/main" id="{8C635904-4CF6-4BC2-A18B-69D56745522F}"/>
            </a:ext>
          </a:extLst>
        </xdr:cNvPr>
        <xdr:cNvSpPr/>
      </xdr:nvSpPr>
      <xdr:spPr>
        <a:xfrm>
          <a:off x="3196683" y="12406429"/>
          <a:ext cx="467421" cy="394938"/>
        </a:xfrm>
        <a:prstGeom prst="hexagon">
          <a:avLst>
            <a:gd name="adj" fmla="val 29107"/>
            <a:gd name="vf" fmla="val 115470"/>
          </a:avLst>
        </a:prstGeom>
        <a:solidFill>
          <a:schemeClr val="accent1">
            <a:lumMod val="75000"/>
            <a:alpha val="53000"/>
          </a:scheme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</xdr:col>
      <xdr:colOff>461846</xdr:colOff>
      <xdr:row>20</xdr:row>
      <xdr:rowOff>1837163</xdr:rowOff>
    </xdr:from>
    <xdr:to>
      <xdr:col>5</xdr:col>
      <xdr:colOff>243467</xdr:colOff>
      <xdr:row>20</xdr:row>
      <xdr:rowOff>2232101</xdr:rowOff>
    </xdr:to>
    <xdr:sp macro="" textlink="">
      <xdr:nvSpPr>
        <xdr:cNvPr id="5" name="육각형 4">
          <a:extLst>
            <a:ext uri="{FF2B5EF4-FFF2-40B4-BE49-F238E27FC236}">
              <a16:creationId xmlns:a16="http://schemas.microsoft.com/office/drawing/2014/main" id="{AC0B2134-6538-47D2-A027-E1AAFCF753A7}"/>
            </a:ext>
          </a:extLst>
        </xdr:cNvPr>
        <xdr:cNvSpPr/>
      </xdr:nvSpPr>
      <xdr:spPr>
        <a:xfrm>
          <a:off x="3205046" y="12800438"/>
          <a:ext cx="467421" cy="394938"/>
        </a:xfrm>
        <a:prstGeom prst="hexagon">
          <a:avLst>
            <a:gd name="adj" fmla="val 29107"/>
            <a:gd name="vf" fmla="val 115470"/>
          </a:avLst>
        </a:prstGeom>
        <a:solidFill>
          <a:schemeClr val="accent1">
            <a:lumMod val="75000"/>
            <a:alpha val="53000"/>
          </a:scheme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</xdr:col>
      <xdr:colOff>107795</xdr:colOff>
      <xdr:row>20</xdr:row>
      <xdr:rowOff>2026733</xdr:rowOff>
    </xdr:from>
    <xdr:to>
      <xdr:col>4</xdr:col>
      <xdr:colOff>577075</xdr:colOff>
      <xdr:row>20</xdr:row>
      <xdr:rowOff>2421671</xdr:rowOff>
    </xdr:to>
    <xdr:sp macro="" textlink="">
      <xdr:nvSpPr>
        <xdr:cNvPr id="6" name="육각형 5">
          <a:extLst>
            <a:ext uri="{FF2B5EF4-FFF2-40B4-BE49-F238E27FC236}">
              <a16:creationId xmlns:a16="http://schemas.microsoft.com/office/drawing/2014/main" id="{E16BD652-CD9A-415A-998D-DEE3B0FAFAF9}"/>
            </a:ext>
          </a:extLst>
        </xdr:cNvPr>
        <xdr:cNvSpPr/>
      </xdr:nvSpPr>
      <xdr:spPr>
        <a:xfrm>
          <a:off x="2850995" y="12990008"/>
          <a:ext cx="469280" cy="394938"/>
        </a:xfrm>
        <a:prstGeom prst="hexagon">
          <a:avLst>
            <a:gd name="adj" fmla="val 29107"/>
            <a:gd name="vf" fmla="val 115470"/>
          </a:avLst>
        </a:prstGeom>
        <a:solidFill>
          <a:schemeClr val="accent1">
            <a:lumMod val="75000"/>
            <a:alpha val="53000"/>
          </a:scheme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3</xdr:col>
      <xdr:colOff>468013</xdr:colOff>
      <xdr:row>20</xdr:row>
      <xdr:rowOff>1830657</xdr:rowOff>
    </xdr:from>
    <xdr:to>
      <xdr:col>4</xdr:col>
      <xdr:colOff>249635</xdr:colOff>
      <xdr:row>20</xdr:row>
      <xdr:rowOff>2225595</xdr:rowOff>
    </xdr:to>
    <xdr:sp macro="" textlink="">
      <xdr:nvSpPr>
        <xdr:cNvPr id="7" name="육각형 6">
          <a:extLst>
            <a:ext uri="{FF2B5EF4-FFF2-40B4-BE49-F238E27FC236}">
              <a16:creationId xmlns:a16="http://schemas.microsoft.com/office/drawing/2014/main" id="{866BA985-9FC5-4ABE-8930-8312F8D4E068}"/>
            </a:ext>
          </a:extLst>
        </xdr:cNvPr>
        <xdr:cNvSpPr/>
      </xdr:nvSpPr>
      <xdr:spPr>
        <a:xfrm>
          <a:off x="2546195" y="12793066"/>
          <a:ext cx="474349" cy="394938"/>
        </a:xfrm>
        <a:prstGeom prst="hexagon">
          <a:avLst>
            <a:gd name="adj" fmla="val 29107"/>
            <a:gd name="vf" fmla="val 115470"/>
          </a:avLst>
        </a:prstGeom>
        <a:solidFill>
          <a:schemeClr val="accent1">
            <a:lumMod val="75000"/>
            <a:alpha val="53000"/>
          </a:scheme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3</xdr:col>
      <xdr:colOff>450695</xdr:colOff>
      <xdr:row>41</xdr:row>
      <xdr:rowOff>1440367</xdr:rowOff>
    </xdr:from>
    <xdr:to>
      <xdr:col>4</xdr:col>
      <xdr:colOff>232317</xdr:colOff>
      <xdr:row>41</xdr:row>
      <xdr:rowOff>1835305</xdr:rowOff>
    </xdr:to>
    <xdr:sp macro="" textlink="">
      <xdr:nvSpPr>
        <xdr:cNvPr id="8" name="육각형 7">
          <a:extLst>
            <a:ext uri="{FF2B5EF4-FFF2-40B4-BE49-F238E27FC236}">
              <a16:creationId xmlns:a16="http://schemas.microsoft.com/office/drawing/2014/main" id="{8515C58B-A5F3-425D-8147-D518CD9526B9}"/>
            </a:ext>
          </a:extLst>
        </xdr:cNvPr>
        <xdr:cNvSpPr/>
      </xdr:nvSpPr>
      <xdr:spPr>
        <a:xfrm>
          <a:off x="2508095" y="26805442"/>
          <a:ext cx="467422" cy="394938"/>
        </a:xfrm>
        <a:prstGeom prst="hexagon">
          <a:avLst>
            <a:gd name="adj" fmla="val 29107"/>
            <a:gd name="vf" fmla="val 115470"/>
          </a:avLst>
        </a:prstGeom>
        <a:solidFill>
          <a:schemeClr val="accent1">
            <a:lumMod val="75000"/>
            <a:alpha val="53000"/>
          </a:scheme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</xdr:col>
      <xdr:colOff>105937</xdr:colOff>
      <xdr:row>41</xdr:row>
      <xdr:rowOff>1248937</xdr:rowOff>
    </xdr:from>
    <xdr:to>
      <xdr:col>4</xdr:col>
      <xdr:colOff>575217</xdr:colOff>
      <xdr:row>41</xdr:row>
      <xdr:rowOff>1643875</xdr:rowOff>
    </xdr:to>
    <xdr:sp macro="" textlink="">
      <xdr:nvSpPr>
        <xdr:cNvPr id="9" name="육각형 8">
          <a:extLst>
            <a:ext uri="{FF2B5EF4-FFF2-40B4-BE49-F238E27FC236}">
              <a16:creationId xmlns:a16="http://schemas.microsoft.com/office/drawing/2014/main" id="{0E7CA229-0531-455B-9365-8D62FE5F59F9}"/>
            </a:ext>
          </a:extLst>
        </xdr:cNvPr>
        <xdr:cNvSpPr/>
      </xdr:nvSpPr>
      <xdr:spPr>
        <a:xfrm>
          <a:off x="2849137" y="26614012"/>
          <a:ext cx="469280" cy="394938"/>
        </a:xfrm>
        <a:prstGeom prst="hexagon">
          <a:avLst>
            <a:gd name="adj" fmla="val 29107"/>
            <a:gd name="vf" fmla="val 115470"/>
          </a:avLst>
        </a:prstGeom>
        <a:solidFill>
          <a:schemeClr val="accent1">
            <a:lumMod val="75000"/>
            <a:alpha val="53000"/>
          </a:scheme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</xdr:col>
      <xdr:colOff>453483</xdr:colOff>
      <xdr:row>41</xdr:row>
      <xdr:rowOff>1443154</xdr:rowOff>
    </xdr:from>
    <xdr:to>
      <xdr:col>5</xdr:col>
      <xdr:colOff>235104</xdr:colOff>
      <xdr:row>41</xdr:row>
      <xdr:rowOff>1838092</xdr:rowOff>
    </xdr:to>
    <xdr:sp macro="" textlink="">
      <xdr:nvSpPr>
        <xdr:cNvPr id="10" name="육각형 9">
          <a:extLst>
            <a:ext uri="{FF2B5EF4-FFF2-40B4-BE49-F238E27FC236}">
              <a16:creationId xmlns:a16="http://schemas.microsoft.com/office/drawing/2014/main" id="{5516F63D-AC5F-474E-A74B-6FC25849D526}"/>
            </a:ext>
          </a:extLst>
        </xdr:cNvPr>
        <xdr:cNvSpPr/>
      </xdr:nvSpPr>
      <xdr:spPr>
        <a:xfrm>
          <a:off x="3196683" y="26808229"/>
          <a:ext cx="467421" cy="394938"/>
        </a:xfrm>
        <a:prstGeom prst="hexagon">
          <a:avLst>
            <a:gd name="adj" fmla="val 29107"/>
            <a:gd name="vf" fmla="val 115470"/>
          </a:avLst>
        </a:prstGeom>
        <a:solidFill>
          <a:schemeClr val="accent1">
            <a:lumMod val="75000"/>
            <a:alpha val="53000"/>
          </a:scheme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</xdr:col>
      <xdr:colOff>461846</xdr:colOff>
      <xdr:row>41</xdr:row>
      <xdr:rowOff>1837163</xdr:rowOff>
    </xdr:from>
    <xdr:to>
      <xdr:col>5</xdr:col>
      <xdr:colOff>243467</xdr:colOff>
      <xdr:row>41</xdr:row>
      <xdr:rowOff>2232101</xdr:rowOff>
    </xdr:to>
    <xdr:sp macro="" textlink="">
      <xdr:nvSpPr>
        <xdr:cNvPr id="11" name="육각형 10">
          <a:extLst>
            <a:ext uri="{FF2B5EF4-FFF2-40B4-BE49-F238E27FC236}">
              <a16:creationId xmlns:a16="http://schemas.microsoft.com/office/drawing/2014/main" id="{A1408010-F77E-413B-B0F9-B4BC4949D20C}"/>
            </a:ext>
          </a:extLst>
        </xdr:cNvPr>
        <xdr:cNvSpPr/>
      </xdr:nvSpPr>
      <xdr:spPr>
        <a:xfrm>
          <a:off x="3205046" y="27202238"/>
          <a:ext cx="467421" cy="394938"/>
        </a:xfrm>
        <a:prstGeom prst="hexagon">
          <a:avLst>
            <a:gd name="adj" fmla="val 29107"/>
            <a:gd name="vf" fmla="val 115470"/>
          </a:avLst>
        </a:prstGeom>
        <a:solidFill>
          <a:schemeClr val="accent1">
            <a:lumMod val="75000"/>
            <a:alpha val="53000"/>
          </a:scheme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</xdr:col>
      <xdr:colOff>107795</xdr:colOff>
      <xdr:row>41</xdr:row>
      <xdr:rowOff>2026733</xdr:rowOff>
    </xdr:from>
    <xdr:to>
      <xdr:col>4</xdr:col>
      <xdr:colOff>577075</xdr:colOff>
      <xdr:row>41</xdr:row>
      <xdr:rowOff>2421671</xdr:rowOff>
    </xdr:to>
    <xdr:sp macro="" textlink="">
      <xdr:nvSpPr>
        <xdr:cNvPr id="12" name="육각형 11">
          <a:extLst>
            <a:ext uri="{FF2B5EF4-FFF2-40B4-BE49-F238E27FC236}">
              <a16:creationId xmlns:a16="http://schemas.microsoft.com/office/drawing/2014/main" id="{D5FBC9A9-C918-42E0-85C6-69498FCCA332}"/>
            </a:ext>
          </a:extLst>
        </xdr:cNvPr>
        <xdr:cNvSpPr/>
      </xdr:nvSpPr>
      <xdr:spPr>
        <a:xfrm>
          <a:off x="2850995" y="27391808"/>
          <a:ext cx="469280" cy="394938"/>
        </a:xfrm>
        <a:prstGeom prst="hexagon">
          <a:avLst>
            <a:gd name="adj" fmla="val 29107"/>
            <a:gd name="vf" fmla="val 115470"/>
          </a:avLst>
        </a:prstGeom>
        <a:solidFill>
          <a:schemeClr val="accent1">
            <a:lumMod val="75000"/>
            <a:alpha val="53000"/>
          </a:scheme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3</xdr:col>
      <xdr:colOff>450695</xdr:colOff>
      <xdr:row>41</xdr:row>
      <xdr:rowOff>1830657</xdr:rowOff>
    </xdr:from>
    <xdr:to>
      <xdr:col>4</xdr:col>
      <xdr:colOff>232317</xdr:colOff>
      <xdr:row>41</xdr:row>
      <xdr:rowOff>2225595</xdr:rowOff>
    </xdr:to>
    <xdr:sp macro="" textlink="">
      <xdr:nvSpPr>
        <xdr:cNvPr id="13" name="육각형 12">
          <a:extLst>
            <a:ext uri="{FF2B5EF4-FFF2-40B4-BE49-F238E27FC236}">
              <a16:creationId xmlns:a16="http://schemas.microsoft.com/office/drawing/2014/main" id="{A26DE5E2-AB44-4132-A166-60FB72D81CD8}"/>
            </a:ext>
          </a:extLst>
        </xdr:cNvPr>
        <xdr:cNvSpPr/>
      </xdr:nvSpPr>
      <xdr:spPr>
        <a:xfrm>
          <a:off x="2508095" y="27195732"/>
          <a:ext cx="467422" cy="394938"/>
        </a:xfrm>
        <a:prstGeom prst="hexagon">
          <a:avLst>
            <a:gd name="adj" fmla="val 29107"/>
            <a:gd name="vf" fmla="val 115470"/>
          </a:avLst>
        </a:prstGeom>
        <a:solidFill>
          <a:schemeClr val="accent1">
            <a:lumMod val="75000"/>
            <a:alpha val="53000"/>
          </a:scheme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3</xdr:col>
      <xdr:colOff>450695</xdr:colOff>
      <xdr:row>62</xdr:row>
      <xdr:rowOff>1440367</xdr:rowOff>
    </xdr:from>
    <xdr:to>
      <xdr:col>4</xdr:col>
      <xdr:colOff>232317</xdr:colOff>
      <xdr:row>62</xdr:row>
      <xdr:rowOff>1835305</xdr:rowOff>
    </xdr:to>
    <xdr:sp macro="" textlink="">
      <xdr:nvSpPr>
        <xdr:cNvPr id="14" name="육각형 13">
          <a:extLst>
            <a:ext uri="{FF2B5EF4-FFF2-40B4-BE49-F238E27FC236}">
              <a16:creationId xmlns:a16="http://schemas.microsoft.com/office/drawing/2014/main" id="{E432651C-8296-4033-A6FE-1992D636A47A}"/>
            </a:ext>
          </a:extLst>
        </xdr:cNvPr>
        <xdr:cNvSpPr/>
      </xdr:nvSpPr>
      <xdr:spPr>
        <a:xfrm>
          <a:off x="2508095" y="41207242"/>
          <a:ext cx="467422" cy="394938"/>
        </a:xfrm>
        <a:prstGeom prst="hexagon">
          <a:avLst>
            <a:gd name="adj" fmla="val 29107"/>
            <a:gd name="vf" fmla="val 115470"/>
          </a:avLst>
        </a:prstGeom>
        <a:solidFill>
          <a:schemeClr val="accent1">
            <a:lumMod val="75000"/>
            <a:alpha val="53000"/>
          </a:scheme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</xdr:col>
      <xdr:colOff>105937</xdr:colOff>
      <xdr:row>62</xdr:row>
      <xdr:rowOff>1248937</xdr:rowOff>
    </xdr:from>
    <xdr:to>
      <xdr:col>4</xdr:col>
      <xdr:colOff>575217</xdr:colOff>
      <xdr:row>62</xdr:row>
      <xdr:rowOff>1643875</xdr:rowOff>
    </xdr:to>
    <xdr:sp macro="" textlink="">
      <xdr:nvSpPr>
        <xdr:cNvPr id="15" name="육각형 14">
          <a:extLst>
            <a:ext uri="{FF2B5EF4-FFF2-40B4-BE49-F238E27FC236}">
              <a16:creationId xmlns:a16="http://schemas.microsoft.com/office/drawing/2014/main" id="{BEAC9F3E-D1D0-4D27-8932-AF2967B0179D}"/>
            </a:ext>
          </a:extLst>
        </xdr:cNvPr>
        <xdr:cNvSpPr/>
      </xdr:nvSpPr>
      <xdr:spPr>
        <a:xfrm>
          <a:off x="2849137" y="41015812"/>
          <a:ext cx="469280" cy="394938"/>
        </a:xfrm>
        <a:prstGeom prst="hexagon">
          <a:avLst>
            <a:gd name="adj" fmla="val 29107"/>
            <a:gd name="vf" fmla="val 115470"/>
          </a:avLst>
        </a:prstGeom>
        <a:solidFill>
          <a:schemeClr val="accent1">
            <a:lumMod val="75000"/>
            <a:alpha val="53000"/>
          </a:scheme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</xdr:col>
      <xdr:colOff>453483</xdr:colOff>
      <xdr:row>62</xdr:row>
      <xdr:rowOff>1443154</xdr:rowOff>
    </xdr:from>
    <xdr:to>
      <xdr:col>5</xdr:col>
      <xdr:colOff>235104</xdr:colOff>
      <xdr:row>62</xdr:row>
      <xdr:rowOff>1838092</xdr:rowOff>
    </xdr:to>
    <xdr:sp macro="" textlink="">
      <xdr:nvSpPr>
        <xdr:cNvPr id="16" name="육각형 15">
          <a:extLst>
            <a:ext uri="{FF2B5EF4-FFF2-40B4-BE49-F238E27FC236}">
              <a16:creationId xmlns:a16="http://schemas.microsoft.com/office/drawing/2014/main" id="{39FCCF4B-516B-443A-A3D2-3956C73E6F10}"/>
            </a:ext>
          </a:extLst>
        </xdr:cNvPr>
        <xdr:cNvSpPr/>
      </xdr:nvSpPr>
      <xdr:spPr>
        <a:xfrm>
          <a:off x="3196683" y="41210029"/>
          <a:ext cx="467421" cy="394938"/>
        </a:xfrm>
        <a:prstGeom prst="hexagon">
          <a:avLst>
            <a:gd name="adj" fmla="val 29107"/>
            <a:gd name="vf" fmla="val 115470"/>
          </a:avLst>
        </a:prstGeom>
        <a:solidFill>
          <a:schemeClr val="accent1">
            <a:lumMod val="75000"/>
            <a:alpha val="53000"/>
          </a:scheme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</xdr:col>
      <xdr:colOff>461846</xdr:colOff>
      <xdr:row>62</xdr:row>
      <xdr:rowOff>1837163</xdr:rowOff>
    </xdr:from>
    <xdr:to>
      <xdr:col>5</xdr:col>
      <xdr:colOff>243467</xdr:colOff>
      <xdr:row>62</xdr:row>
      <xdr:rowOff>2232101</xdr:rowOff>
    </xdr:to>
    <xdr:sp macro="" textlink="">
      <xdr:nvSpPr>
        <xdr:cNvPr id="17" name="육각형 16">
          <a:extLst>
            <a:ext uri="{FF2B5EF4-FFF2-40B4-BE49-F238E27FC236}">
              <a16:creationId xmlns:a16="http://schemas.microsoft.com/office/drawing/2014/main" id="{73CDD471-9D30-4286-B9BF-3F06090252D6}"/>
            </a:ext>
          </a:extLst>
        </xdr:cNvPr>
        <xdr:cNvSpPr/>
      </xdr:nvSpPr>
      <xdr:spPr>
        <a:xfrm>
          <a:off x="3205046" y="41604038"/>
          <a:ext cx="467421" cy="394938"/>
        </a:xfrm>
        <a:prstGeom prst="hexagon">
          <a:avLst>
            <a:gd name="adj" fmla="val 29107"/>
            <a:gd name="vf" fmla="val 115470"/>
          </a:avLst>
        </a:prstGeom>
        <a:solidFill>
          <a:schemeClr val="accent1">
            <a:lumMod val="75000"/>
            <a:alpha val="53000"/>
          </a:scheme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</xdr:col>
      <xdr:colOff>107795</xdr:colOff>
      <xdr:row>62</xdr:row>
      <xdr:rowOff>2026733</xdr:rowOff>
    </xdr:from>
    <xdr:to>
      <xdr:col>4</xdr:col>
      <xdr:colOff>577075</xdr:colOff>
      <xdr:row>62</xdr:row>
      <xdr:rowOff>2421671</xdr:rowOff>
    </xdr:to>
    <xdr:sp macro="" textlink="">
      <xdr:nvSpPr>
        <xdr:cNvPr id="18" name="육각형 17">
          <a:extLst>
            <a:ext uri="{FF2B5EF4-FFF2-40B4-BE49-F238E27FC236}">
              <a16:creationId xmlns:a16="http://schemas.microsoft.com/office/drawing/2014/main" id="{32B4AC59-07DC-44C7-A9F0-C380C25DAD72}"/>
            </a:ext>
          </a:extLst>
        </xdr:cNvPr>
        <xdr:cNvSpPr/>
      </xdr:nvSpPr>
      <xdr:spPr>
        <a:xfrm>
          <a:off x="2850995" y="41793608"/>
          <a:ext cx="469280" cy="394938"/>
        </a:xfrm>
        <a:prstGeom prst="hexagon">
          <a:avLst>
            <a:gd name="adj" fmla="val 29107"/>
            <a:gd name="vf" fmla="val 115470"/>
          </a:avLst>
        </a:prstGeom>
        <a:solidFill>
          <a:schemeClr val="accent1">
            <a:lumMod val="75000"/>
            <a:alpha val="53000"/>
          </a:scheme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3</xdr:col>
      <xdr:colOff>450695</xdr:colOff>
      <xdr:row>62</xdr:row>
      <xdr:rowOff>1830657</xdr:rowOff>
    </xdr:from>
    <xdr:to>
      <xdr:col>4</xdr:col>
      <xdr:colOff>232317</xdr:colOff>
      <xdr:row>62</xdr:row>
      <xdr:rowOff>2225595</xdr:rowOff>
    </xdr:to>
    <xdr:sp macro="" textlink="">
      <xdr:nvSpPr>
        <xdr:cNvPr id="19" name="육각형 18">
          <a:extLst>
            <a:ext uri="{FF2B5EF4-FFF2-40B4-BE49-F238E27FC236}">
              <a16:creationId xmlns:a16="http://schemas.microsoft.com/office/drawing/2014/main" id="{0C2F7A08-1F1C-4EC9-AC66-274CC667D079}"/>
            </a:ext>
          </a:extLst>
        </xdr:cNvPr>
        <xdr:cNvSpPr/>
      </xdr:nvSpPr>
      <xdr:spPr>
        <a:xfrm>
          <a:off x="2508095" y="41597532"/>
          <a:ext cx="467422" cy="394938"/>
        </a:xfrm>
        <a:prstGeom prst="hexagon">
          <a:avLst>
            <a:gd name="adj" fmla="val 29107"/>
            <a:gd name="vf" fmla="val 115470"/>
          </a:avLst>
        </a:prstGeom>
        <a:solidFill>
          <a:schemeClr val="accent1">
            <a:lumMod val="75000"/>
            <a:alpha val="53000"/>
          </a:scheme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10</xdr:col>
      <xdr:colOff>108857</xdr:colOff>
      <xdr:row>20</xdr:row>
      <xdr:rowOff>1265465</xdr:rowOff>
    </xdr:from>
    <xdr:to>
      <xdr:col>10</xdr:col>
      <xdr:colOff>571422</xdr:colOff>
      <xdr:row>20</xdr:row>
      <xdr:rowOff>1660403</xdr:rowOff>
    </xdr:to>
    <xdr:sp macro="" textlink="">
      <xdr:nvSpPr>
        <xdr:cNvPr id="20" name="육각형 19">
          <a:extLst>
            <a:ext uri="{FF2B5EF4-FFF2-40B4-BE49-F238E27FC236}">
              <a16:creationId xmlns:a16="http://schemas.microsoft.com/office/drawing/2014/main" id="{80EA6F4A-F1A5-4E2F-A395-5040AFB7365C}"/>
            </a:ext>
          </a:extLst>
        </xdr:cNvPr>
        <xdr:cNvSpPr/>
      </xdr:nvSpPr>
      <xdr:spPr>
        <a:xfrm>
          <a:off x="6912428" y="12164786"/>
          <a:ext cx="462565" cy="394938"/>
        </a:xfrm>
        <a:prstGeom prst="hexagon">
          <a:avLst>
            <a:gd name="adj" fmla="val 29107"/>
            <a:gd name="vf" fmla="val 115470"/>
          </a:avLst>
        </a:prstGeom>
        <a:solidFill>
          <a:srgbClr val="00CC00">
            <a:alpha val="73000"/>
          </a:srgb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11</xdr:col>
      <xdr:colOff>111578</xdr:colOff>
      <xdr:row>20</xdr:row>
      <xdr:rowOff>873579</xdr:rowOff>
    </xdr:from>
    <xdr:to>
      <xdr:col>11</xdr:col>
      <xdr:colOff>574143</xdr:colOff>
      <xdr:row>20</xdr:row>
      <xdr:rowOff>1268517</xdr:rowOff>
    </xdr:to>
    <xdr:sp macro="" textlink="">
      <xdr:nvSpPr>
        <xdr:cNvPr id="21" name="육각형 20">
          <a:extLst>
            <a:ext uri="{FF2B5EF4-FFF2-40B4-BE49-F238E27FC236}">
              <a16:creationId xmlns:a16="http://schemas.microsoft.com/office/drawing/2014/main" id="{FA2F46B2-5662-48C6-9266-45F128B5171D}"/>
            </a:ext>
          </a:extLst>
        </xdr:cNvPr>
        <xdr:cNvSpPr/>
      </xdr:nvSpPr>
      <xdr:spPr>
        <a:xfrm>
          <a:off x="7595507" y="11772900"/>
          <a:ext cx="462565" cy="394938"/>
        </a:xfrm>
        <a:prstGeom prst="hexagon">
          <a:avLst>
            <a:gd name="adj" fmla="val 29107"/>
            <a:gd name="vf" fmla="val 115470"/>
          </a:avLst>
        </a:prstGeom>
        <a:solidFill>
          <a:srgbClr val="00CC00">
            <a:alpha val="73000"/>
          </a:srgb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12</xdr:col>
      <xdr:colOff>127906</xdr:colOff>
      <xdr:row>20</xdr:row>
      <xdr:rowOff>1257301</xdr:rowOff>
    </xdr:from>
    <xdr:to>
      <xdr:col>12</xdr:col>
      <xdr:colOff>590471</xdr:colOff>
      <xdr:row>20</xdr:row>
      <xdr:rowOff>1652239</xdr:rowOff>
    </xdr:to>
    <xdr:sp macro="" textlink="">
      <xdr:nvSpPr>
        <xdr:cNvPr id="22" name="육각형 21">
          <a:extLst>
            <a:ext uri="{FF2B5EF4-FFF2-40B4-BE49-F238E27FC236}">
              <a16:creationId xmlns:a16="http://schemas.microsoft.com/office/drawing/2014/main" id="{B6962898-4893-4780-82EE-370A64228A4B}"/>
            </a:ext>
          </a:extLst>
        </xdr:cNvPr>
        <xdr:cNvSpPr/>
      </xdr:nvSpPr>
      <xdr:spPr>
        <a:xfrm>
          <a:off x="8292192" y="12156622"/>
          <a:ext cx="462565" cy="394938"/>
        </a:xfrm>
        <a:prstGeom prst="hexagon">
          <a:avLst>
            <a:gd name="adj" fmla="val 29107"/>
            <a:gd name="vf" fmla="val 115470"/>
          </a:avLst>
        </a:prstGeom>
        <a:solidFill>
          <a:srgbClr val="00CC00">
            <a:alpha val="73000"/>
          </a:srgb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17</xdr:col>
      <xdr:colOff>457319</xdr:colOff>
      <xdr:row>20</xdr:row>
      <xdr:rowOff>677398</xdr:rowOff>
    </xdr:from>
    <xdr:to>
      <xdr:col>18</xdr:col>
      <xdr:colOff>239526</xdr:colOff>
      <xdr:row>20</xdr:row>
      <xdr:rowOff>1072336</xdr:rowOff>
    </xdr:to>
    <xdr:sp macro="" textlink="">
      <xdr:nvSpPr>
        <xdr:cNvPr id="23" name="육각형 22">
          <a:extLst>
            <a:ext uri="{FF2B5EF4-FFF2-40B4-BE49-F238E27FC236}">
              <a16:creationId xmlns:a16="http://schemas.microsoft.com/office/drawing/2014/main" id="{16D044D2-46FC-49A8-8FE2-DA22AC79F89E}"/>
            </a:ext>
          </a:extLst>
        </xdr:cNvPr>
        <xdr:cNvSpPr/>
      </xdr:nvSpPr>
      <xdr:spPr>
        <a:xfrm>
          <a:off x="12144080" y="11602159"/>
          <a:ext cx="469663" cy="394938"/>
        </a:xfrm>
        <a:prstGeom prst="hexagon">
          <a:avLst>
            <a:gd name="adj" fmla="val 29107"/>
            <a:gd name="vf" fmla="val 115470"/>
          </a:avLst>
        </a:prstGeom>
        <a:solidFill>
          <a:srgbClr val="A02B93">
            <a:alpha val="73000"/>
          </a:srgb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18</xdr:col>
      <xdr:colOff>465364</xdr:colOff>
      <xdr:row>20</xdr:row>
      <xdr:rowOff>680120</xdr:rowOff>
    </xdr:from>
    <xdr:to>
      <xdr:col>19</xdr:col>
      <xdr:colOff>247572</xdr:colOff>
      <xdr:row>20</xdr:row>
      <xdr:rowOff>1075058</xdr:rowOff>
    </xdr:to>
    <xdr:sp macro="" textlink="">
      <xdr:nvSpPr>
        <xdr:cNvPr id="24" name="육각형 23">
          <a:extLst>
            <a:ext uri="{FF2B5EF4-FFF2-40B4-BE49-F238E27FC236}">
              <a16:creationId xmlns:a16="http://schemas.microsoft.com/office/drawing/2014/main" id="{EEBFFD88-E657-4B0E-818A-63E4C12A3A89}"/>
            </a:ext>
          </a:extLst>
        </xdr:cNvPr>
        <xdr:cNvSpPr/>
      </xdr:nvSpPr>
      <xdr:spPr>
        <a:xfrm>
          <a:off x="12839581" y="11604881"/>
          <a:ext cx="469665" cy="394938"/>
        </a:xfrm>
        <a:prstGeom prst="hexagon">
          <a:avLst>
            <a:gd name="adj" fmla="val 29107"/>
            <a:gd name="vf" fmla="val 115470"/>
          </a:avLst>
        </a:prstGeom>
        <a:solidFill>
          <a:srgbClr val="A02B93">
            <a:alpha val="73000"/>
          </a:srgb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25</xdr:col>
      <xdr:colOff>108856</xdr:colOff>
      <xdr:row>20</xdr:row>
      <xdr:rowOff>1265465</xdr:rowOff>
    </xdr:from>
    <xdr:to>
      <xdr:col>25</xdr:col>
      <xdr:colOff>571421</xdr:colOff>
      <xdr:row>20</xdr:row>
      <xdr:rowOff>1660403</xdr:rowOff>
    </xdr:to>
    <xdr:sp macro="" textlink="">
      <xdr:nvSpPr>
        <xdr:cNvPr id="25" name="육각형 24">
          <a:extLst>
            <a:ext uri="{FF2B5EF4-FFF2-40B4-BE49-F238E27FC236}">
              <a16:creationId xmlns:a16="http://schemas.microsoft.com/office/drawing/2014/main" id="{1F67F057-F810-46AE-8409-156BD6EF63EF}"/>
            </a:ext>
          </a:extLst>
        </xdr:cNvPr>
        <xdr:cNvSpPr/>
      </xdr:nvSpPr>
      <xdr:spPr>
        <a:xfrm>
          <a:off x="17117785" y="12164786"/>
          <a:ext cx="462565" cy="394938"/>
        </a:xfrm>
        <a:prstGeom prst="hexagon">
          <a:avLst>
            <a:gd name="adj" fmla="val 29107"/>
            <a:gd name="vf" fmla="val 115470"/>
          </a:avLst>
        </a:prstGeom>
        <a:solidFill>
          <a:srgbClr val="00CC00">
            <a:alpha val="73000"/>
          </a:srgb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24</xdr:col>
      <xdr:colOff>451757</xdr:colOff>
      <xdr:row>20</xdr:row>
      <xdr:rowOff>1458686</xdr:rowOff>
    </xdr:from>
    <xdr:to>
      <xdr:col>25</xdr:col>
      <xdr:colOff>233964</xdr:colOff>
      <xdr:row>20</xdr:row>
      <xdr:rowOff>1853624</xdr:rowOff>
    </xdr:to>
    <xdr:sp macro="" textlink="">
      <xdr:nvSpPr>
        <xdr:cNvPr id="26" name="육각형 25">
          <a:extLst>
            <a:ext uri="{FF2B5EF4-FFF2-40B4-BE49-F238E27FC236}">
              <a16:creationId xmlns:a16="http://schemas.microsoft.com/office/drawing/2014/main" id="{F6AB5143-DDC5-4BAF-9051-DEB3BAA59394}"/>
            </a:ext>
          </a:extLst>
        </xdr:cNvPr>
        <xdr:cNvSpPr/>
      </xdr:nvSpPr>
      <xdr:spPr>
        <a:xfrm>
          <a:off x="16780328" y="12358007"/>
          <a:ext cx="462565" cy="394938"/>
        </a:xfrm>
        <a:prstGeom prst="hexagon">
          <a:avLst>
            <a:gd name="adj" fmla="val 29107"/>
            <a:gd name="vf" fmla="val 115470"/>
          </a:avLst>
        </a:prstGeom>
        <a:solidFill>
          <a:srgbClr val="00CC00">
            <a:alpha val="73000"/>
          </a:srgb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25</xdr:col>
      <xdr:colOff>454478</xdr:colOff>
      <xdr:row>20</xdr:row>
      <xdr:rowOff>1447800</xdr:rowOff>
    </xdr:from>
    <xdr:to>
      <xdr:col>26</xdr:col>
      <xdr:colOff>236686</xdr:colOff>
      <xdr:row>20</xdr:row>
      <xdr:rowOff>1842738</xdr:rowOff>
    </xdr:to>
    <xdr:sp macro="" textlink="">
      <xdr:nvSpPr>
        <xdr:cNvPr id="27" name="육각형 26">
          <a:extLst>
            <a:ext uri="{FF2B5EF4-FFF2-40B4-BE49-F238E27FC236}">
              <a16:creationId xmlns:a16="http://schemas.microsoft.com/office/drawing/2014/main" id="{F869F5E4-A125-4168-AF55-E973CE0DC051}"/>
            </a:ext>
          </a:extLst>
        </xdr:cNvPr>
        <xdr:cNvSpPr/>
      </xdr:nvSpPr>
      <xdr:spPr>
        <a:xfrm>
          <a:off x="17463407" y="12347121"/>
          <a:ext cx="462565" cy="394938"/>
        </a:xfrm>
        <a:prstGeom prst="hexagon">
          <a:avLst>
            <a:gd name="adj" fmla="val 29107"/>
            <a:gd name="vf" fmla="val 115470"/>
          </a:avLst>
        </a:prstGeom>
        <a:solidFill>
          <a:srgbClr val="00CC00">
            <a:alpha val="73000"/>
          </a:srgb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32</xdr:col>
      <xdr:colOff>115895</xdr:colOff>
      <xdr:row>20</xdr:row>
      <xdr:rowOff>1251857</xdr:rowOff>
    </xdr:from>
    <xdr:to>
      <xdr:col>32</xdr:col>
      <xdr:colOff>578460</xdr:colOff>
      <xdr:row>20</xdr:row>
      <xdr:rowOff>1646795</xdr:rowOff>
    </xdr:to>
    <xdr:sp macro="" textlink="">
      <xdr:nvSpPr>
        <xdr:cNvPr id="28" name="육각형 27">
          <a:extLst>
            <a:ext uri="{FF2B5EF4-FFF2-40B4-BE49-F238E27FC236}">
              <a16:creationId xmlns:a16="http://schemas.microsoft.com/office/drawing/2014/main" id="{41E21A23-994F-45BA-8D26-E0533862A73B}"/>
            </a:ext>
          </a:extLst>
        </xdr:cNvPr>
        <xdr:cNvSpPr/>
      </xdr:nvSpPr>
      <xdr:spPr>
        <a:xfrm>
          <a:off x="21977412" y="12215460"/>
          <a:ext cx="462565" cy="394938"/>
        </a:xfrm>
        <a:prstGeom prst="hexagon">
          <a:avLst>
            <a:gd name="adj" fmla="val 29107"/>
            <a:gd name="vf" fmla="val 115470"/>
          </a:avLst>
        </a:prstGeom>
        <a:solidFill>
          <a:srgbClr val="00CC00">
            <a:alpha val="73000"/>
          </a:srgb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31</xdr:col>
      <xdr:colOff>450912</xdr:colOff>
      <xdr:row>20</xdr:row>
      <xdr:rowOff>1442357</xdr:rowOff>
    </xdr:from>
    <xdr:to>
      <xdr:col>32</xdr:col>
      <xdr:colOff>233119</xdr:colOff>
      <xdr:row>20</xdr:row>
      <xdr:rowOff>1837295</xdr:rowOff>
    </xdr:to>
    <xdr:sp macro="" textlink="">
      <xdr:nvSpPr>
        <xdr:cNvPr id="29" name="육각형 28">
          <a:extLst>
            <a:ext uri="{FF2B5EF4-FFF2-40B4-BE49-F238E27FC236}">
              <a16:creationId xmlns:a16="http://schemas.microsoft.com/office/drawing/2014/main" id="{3864CE18-90FA-429E-AD9F-5D6E183A69E2}"/>
            </a:ext>
          </a:extLst>
        </xdr:cNvPr>
        <xdr:cNvSpPr/>
      </xdr:nvSpPr>
      <xdr:spPr>
        <a:xfrm>
          <a:off x="21629257" y="12405960"/>
          <a:ext cx="465379" cy="394938"/>
        </a:xfrm>
        <a:prstGeom prst="hexagon">
          <a:avLst>
            <a:gd name="adj" fmla="val 29107"/>
            <a:gd name="vf" fmla="val 115470"/>
          </a:avLst>
        </a:prstGeom>
        <a:solidFill>
          <a:srgbClr val="00CC00">
            <a:alpha val="73000"/>
          </a:srgb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31</xdr:col>
      <xdr:colOff>452225</xdr:colOff>
      <xdr:row>20</xdr:row>
      <xdr:rowOff>1831240</xdr:rowOff>
    </xdr:from>
    <xdr:to>
      <xdr:col>32</xdr:col>
      <xdr:colOff>234432</xdr:colOff>
      <xdr:row>20</xdr:row>
      <xdr:rowOff>2226178</xdr:rowOff>
    </xdr:to>
    <xdr:sp macro="" textlink="">
      <xdr:nvSpPr>
        <xdr:cNvPr id="30" name="육각형 29">
          <a:extLst>
            <a:ext uri="{FF2B5EF4-FFF2-40B4-BE49-F238E27FC236}">
              <a16:creationId xmlns:a16="http://schemas.microsoft.com/office/drawing/2014/main" id="{E58504E4-58D5-4340-B2A6-D426175D0759}"/>
            </a:ext>
          </a:extLst>
        </xdr:cNvPr>
        <xdr:cNvSpPr/>
      </xdr:nvSpPr>
      <xdr:spPr>
        <a:xfrm>
          <a:off x="21630570" y="12794843"/>
          <a:ext cx="465379" cy="394938"/>
        </a:xfrm>
        <a:prstGeom prst="hexagon">
          <a:avLst>
            <a:gd name="adj" fmla="val 29107"/>
            <a:gd name="vf" fmla="val 115470"/>
          </a:avLst>
        </a:prstGeom>
        <a:solidFill>
          <a:srgbClr val="00CC00">
            <a:alpha val="73000"/>
          </a:srgb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32</xdr:col>
      <xdr:colOff>111953</xdr:colOff>
      <xdr:row>20</xdr:row>
      <xdr:rowOff>2023053</xdr:rowOff>
    </xdr:from>
    <xdr:to>
      <xdr:col>32</xdr:col>
      <xdr:colOff>577332</xdr:colOff>
      <xdr:row>20</xdr:row>
      <xdr:rowOff>2417991</xdr:rowOff>
    </xdr:to>
    <xdr:sp macro="" textlink="">
      <xdr:nvSpPr>
        <xdr:cNvPr id="31" name="육각형 30">
          <a:extLst>
            <a:ext uri="{FF2B5EF4-FFF2-40B4-BE49-F238E27FC236}">
              <a16:creationId xmlns:a16="http://schemas.microsoft.com/office/drawing/2014/main" id="{274D4A6A-D60E-43FD-81BF-0B78F326AB54}"/>
            </a:ext>
          </a:extLst>
        </xdr:cNvPr>
        <xdr:cNvSpPr/>
      </xdr:nvSpPr>
      <xdr:spPr>
        <a:xfrm>
          <a:off x="21973470" y="12986656"/>
          <a:ext cx="465379" cy="394938"/>
        </a:xfrm>
        <a:prstGeom prst="hexagon">
          <a:avLst>
            <a:gd name="adj" fmla="val 29107"/>
            <a:gd name="vf" fmla="val 115470"/>
          </a:avLst>
        </a:prstGeom>
        <a:solidFill>
          <a:srgbClr val="00CC00">
            <a:alpha val="73000"/>
          </a:srgb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32</xdr:col>
      <xdr:colOff>461422</xdr:colOff>
      <xdr:row>20</xdr:row>
      <xdr:rowOff>1833867</xdr:rowOff>
    </xdr:from>
    <xdr:to>
      <xdr:col>33</xdr:col>
      <xdr:colOff>243628</xdr:colOff>
      <xdr:row>20</xdr:row>
      <xdr:rowOff>2228805</xdr:rowOff>
    </xdr:to>
    <xdr:sp macro="" textlink="">
      <xdr:nvSpPr>
        <xdr:cNvPr id="32" name="육각형 31">
          <a:extLst>
            <a:ext uri="{FF2B5EF4-FFF2-40B4-BE49-F238E27FC236}">
              <a16:creationId xmlns:a16="http://schemas.microsoft.com/office/drawing/2014/main" id="{A5382284-92CC-41E3-B04D-4DBCF2F4DCB4}"/>
            </a:ext>
          </a:extLst>
        </xdr:cNvPr>
        <xdr:cNvSpPr/>
      </xdr:nvSpPr>
      <xdr:spPr>
        <a:xfrm>
          <a:off x="22322939" y="12797470"/>
          <a:ext cx="465379" cy="394938"/>
        </a:xfrm>
        <a:prstGeom prst="hexagon">
          <a:avLst>
            <a:gd name="adj" fmla="val 29107"/>
            <a:gd name="vf" fmla="val 115470"/>
          </a:avLst>
        </a:prstGeom>
        <a:solidFill>
          <a:srgbClr val="00CC00">
            <a:alpha val="73000"/>
          </a:srgb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32</xdr:col>
      <xdr:colOff>462736</xdr:colOff>
      <xdr:row>20</xdr:row>
      <xdr:rowOff>1447612</xdr:rowOff>
    </xdr:from>
    <xdr:to>
      <xdr:col>33</xdr:col>
      <xdr:colOff>244942</xdr:colOff>
      <xdr:row>20</xdr:row>
      <xdr:rowOff>1842550</xdr:rowOff>
    </xdr:to>
    <xdr:sp macro="" textlink="">
      <xdr:nvSpPr>
        <xdr:cNvPr id="33" name="육각형 32">
          <a:extLst>
            <a:ext uri="{FF2B5EF4-FFF2-40B4-BE49-F238E27FC236}">
              <a16:creationId xmlns:a16="http://schemas.microsoft.com/office/drawing/2014/main" id="{64205186-B99E-4F5A-BD51-B600D58B6A70}"/>
            </a:ext>
          </a:extLst>
        </xdr:cNvPr>
        <xdr:cNvSpPr/>
      </xdr:nvSpPr>
      <xdr:spPr>
        <a:xfrm>
          <a:off x="22324253" y="12411215"/>
          <a:ext cx="465379" cy="394938"/>
        </a:xfrm>
        <a:prstGeom prst="hexagon">
          <a:avLst>
            <a:gd name="adj" fmla="val 29107"/>
            <a:gd name="vf" fmla="val 115470"/>
          </a:avLst>
        </a:prstGeom>
        <a:solidFill>
          <a:srgbClr val="00CC00">
            <a:alpha val="73000"/>
          </a:srgb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18</xdr:col>
      <xdr:colOff>110021</xdr:colOff>
      <xdr:row>41</xdr:row>
      <xdr:rowOff>1241815</xdr:rowOff>
    </xdr:from>
    <xdr:to>
      <xdr:col>18</xdr:col>
      <xdr:colOff>572586</xdr:colOff>
      <xdr:row>41</xdr:row>
      <xdr:rowOff>1636753</xdr:rowOff>
    </xdr:to>
    <xdr:sp macro="" textlink="">
      <xdr:nvSpPr>
        <xdr:cNvPr id="34" name="육각형 33">
          <a:extLst>
            <a:ext uri="{FF2B5EF4-FFF2-40B4-BE49-F238E27FC236}">
              <a16:creationId xmlns:a16="http://schemas.microsoft.com/office/drawing/2014/main" id="{32E484D8-CDA2-4EE1-9BB3-3E5EB7F07B7B}"/>
            </a:ext>
          </a:extLst>
        </xdr:cNvPr>
        <xdr:cNvSpPr/>
      </xdr:nvSpPr>
      <xdr:spPr>
        <a:xfrm>
          <a:off x="12414080" y="26701580"/>
          <a:ext cx="462565" cy="394938"/>
        </a:xfrm>
        <a:prstGeom prst="hexagon">
          <a:avLst>
            <a:gd name="adj" fmla="val 29107"/>
            <a:gd name="vf" fmla="val 115470"/>
          </a:avLst>
        </a:prstGeom>
        <a:solidFill>
          <a:srgbClr val="00CC00">
            <a:alpha val="73000"/>
          </a:srgb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11</xdr:col>
      <xdr:colOff>122463</xdr:colOff>
      <xdr:row>41</xdr:row>
      <xdr:rowOff>1251857</xdr:rowOff>
    </xdr:from>
    <xdr:to>
      <xdr:col>11</xdr:col>
      <xdr:colOff>585028</xdr:colOff>
      <xdr:row>41</xdr:row>
      <xdr:rowOff>1646795</xdr:rowOff>
    </xdr:to>
    <xdr:sp macro="" textlink="">
      <xdr:nvSpPr>
        <xdr:cNvPr id="35" name="육각형 34">
          <a:extLst>
            <a:ext uri="{FF2B5EF4-FFF2-40B4-BE49-F238E27FC236}">
              <a16:creationId xmlns:a16="http://schemas.microsoft.com/office/drawing/2014/main" id="{C2C695A8-C842-4A8D-A20C-341F892683B4}"/>
            </a:ext>
          </a:extLst>
        </xdr:cNvPr>
        <xdr:cNvSpPr/>
      </xdr:nvSpPr>
      <xdr:spPr>
        <a:xfrm>
          <a:off x="7606392" y="26493107"/>
          <a:ext cx="462565" cy="394938"/>
        </a:xfrm>
        <a:prstGeom prst="hexagon">
          <a:avLst>
            <a:gd name="adj" fmla="val 29107"/>
            <a:gd name="vf" fmla="val 115470"/>
          </a:avLst>
        </a:prstGeom>
        <a:solidFill>
          <a:srgbClr val="00CC00">
            <a:alpha val="73000"/>
          </a:srgb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25</xdr:col>
      <xdr:colOff>108417</xdr:colOff>
      <xdr:row>41</xdr:row>
      <xdr:rowOff>492341</xdr:rowOff>
    </xdr:from>
    <xdr:to>
      <xdr:col>25</xdr:col>
      <xdr:colOff>570982</xdr:colOff>
      <xdr:row>41</xdr:row>
      <xdr:rowOff>887279</xdr:rowOff>
    </xdr:to>
    <xdr:sp macro="" textlink="">
      <xdr:nvSpPr>
        <xdr:cNvPr id="38" name="육각형 37">
          <a:extLst>
            <a:ext uri="{FF2B5EF4-FFF2-40B4-BE49-F238E27FC236}">
              <a16:creationId xmlns:a16="http://schemas.microsoft.com/office/drawing/2014/main" id="{B52AA677-287F-4305-ADC0-D39D53956243}"/>
            </a:ext>
          </a:extLst>
        </xdr:cNvPr>
        <xdr:cNvSpPr/>
      </xdr:nvSpPr>
      <xdr:spPr>
        <a:xfrm>
          <a:off x="17197388" y="25952106"/>
          <a:ext cx="462565" cy="394938"/>
        </a:xfrm>
        <a:prstGeom prst="hexagon">
          <a:avLst>
            <a:gd name="adj" fmla="val 29107"/>
            <a:gd name="vf" fmla="val 115470"/>
          </a:avLst>
        </a:prstGeom>
        <a:solidFill>
          <a:srgbClr val="A02B93">
            <a:alpha val="73000"/>
          </a:srgb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26</xdr:col>
      <xdr:colOff>464723</xdr:colOff>
      <xdr:row>41</xdr:row>
      <xdr:rowOff>2209325</xdr:rowOff>
    </xdr:from>
    <xdr:to>
      <xdr:col>27</xdr:col>
      <xdr:colOff>243729</xdr:colOff>
      <xdr:row>41</xdr:row>
      <xdr:rowOff>2604263</xdr:rowOff>
    </xdr:to>
    <xdr:sp macro="" textlink="">
      <xdr:nvSpPr>
        <xdr:cNvPr id="40" name="육각형 39">
          <a:extLst>
            <a:ext uri="{FF2B5EF4-FFF2-40B4-BE49-F238E27FC236}">
              <a16:creationId xmlns:a16="http://schemas.microsoft.com/office/drawing/2014/main" id="{1FCC3C1E-D324-4AA2-BBB7-1FEF955A8BD1}"/>
            </a:ext>
          </a:extLst>
        </xdr:cNvPr>
        <xdr:cNvSpPr/>
      </xdr:nvSpPr>
      <xdr:spPr>
        <a:xfrm>
          <a:off x="18237252" y="27669090"/>
          <a:ext cx="462565" cy="394938"/>
        </a:xfrm>
        <a:prstGeom prst="hexagon">
          <a:avLst>
            <a:gd name="adj" fmla="val 29107"/>
            <a:gd name="vf" fmla="val 115470"/>
          </a:avLst>
        </a:prstGeom>
        <a:solidFill>
          <a:srgbClr val="A02B93">
            <a:alpha val="73000"/>
          </a:srgb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25</xdr:col>
      <xdr:colOff>117624</xdr:colOff>
      <xdr:row>41</xdr:row>
      <xdr:rowOff>2786470</xdr:rowOff>
    </xdr:from>
    <xdr:to>
      <xdr:col>25</xdr:col>
      <xdr:colOff>576292</xdr:colOff>
      <xdr:row>41</xdr:row>
      <xdr:rowOff>3181408</xdr:rowOff>
    </xdr:to>
    <xdr:sp macro="" textlink="">
      <xdr:nvSpPr>
        <xdr:cNvPr id="41" name="육각형 40">
          <a:extLst>
            <a:ext uri="{FF2B5EF4-FFF2-40B4-BE49-F238E27FC236}">
              <a16:creationId xmlns:a16="http://schemas.microsoft.com/office/drawing/2014/main" id="{347D3B04-F9F4-4C2E-AA95-7B21E54B06BC}"/>
            </a:ext>
          </a:extLst>
        </xdr:cNvPr>
        <xdr:cNvSpPr/>
      </xdr:nvSpPr>
      <xdr:spPr>
        <a:xfrm>
          <a:off x="17206595" y="28246235"/>
          <a:ext cx="458668" cy="394938"/>
        </a:xfrm>
        <a:prstGeom prst="hexagon">
          <a:avLst>
            <a:gd name="adj" fmla="val 29107"/>
            <a:gd name="vf" fmla="val 115470"/>
          </a:avLst>
        </a:prstGeom>
        <a:solidFill>
          <a:srgbClr val="A02B93">
            <a:alpha val="73000"/>
          </a:srgb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26</xdr:col>
      <xdr:colOff>462523</xdr:colOff>
      <xdr:row>41</xdr:row>
      <xdr:rowOff>1066562</xdr:rowOff>
    </xdr:from>
    <xdr:to>
      <xdr:col>27</xdr:col>
      <xdr:colOff>244731</xdr:colOff>
      <xdr:row>41</xdr:row>
      <xdr:rowOff>1461500</xdr:rowOff>
    </xdr:to>
    <xdr:sp macro="" textlink="">
      <xdr:nvSpPr>
        <xdr:cNvPr id="44" name="육각형 43">
          <a:extLst>
            <a:ext uri="{FF2B5EF4-FFF2-40B4-BE49-F238E27FC236}">
              <a16:creationId xmlns:a16="http://schemas.microsoft.com/office/drawing/2014/main" id="{F80E8C7E-0BF4-4F0E-9590-10B2A185CDE6}"/>
            </a:ext>
          </a:extLst>
        </xdr:cNvPr>
        <xdr:cNvSpPr/>
      </xdr:nvSpPr>
      <xdr:spPr>
        <a:xfrm>
          <a:off x="18336393" y="26361649"/>
          <a:ext cx="469664" cy="394938"/>
        </a:xfrm>
        <a:prstGeom prst="hexagon">
          <a:avLst>
            <a:gd name="adj" fmla="val 29107"/>
            <a:gd name="vf" fmla="val 115470"/>
          </a:avLst>
        </a:prstGeom>
        <a:solidFill>
          <a:srgbClr val="A02B93">
            <a:alpha val="73000"/>
          </a:srgb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23</xdr:col>
      <xdr:colOff>453768</xdr:colOff>
      <xdr:row>41</xdr:row>
      <xdr:rowOff>2220852</xdr:rowOff>
    </xdr:from>
    <xdr:to>
      <xdr:col>24</xdr:col>
      <xdr:colOff>228875</xdr:colOff>
      <xdr:row>41</xdr:row>
      <xdr:rowOff>2615790</xdr:rowOff>
    </xdr:to>
    <xdr:sp macro="" textlink="">
      <xdr:nvSpPr>
        <xdr:cNvPr id="46" name="육각형 45">
          <a:extLst>
            <a:ext uri="{FF2B5EF4-FFF2-40B4-BE49-F238E27FC236}">
              <a16:creationId xmlns:a16="http://schemas.microsoft.com/office/drawing/2014/main" id="{00C055C2-E9A6-4DCC-ADBC-6FA8DA82685E}"/>
            </a:ext>
          </a:extLst>
        </xdr:cNvPr>
        <xdr:cNvSpPr/>
      </xdr:nvSpPr>
      <xdr:spPr>
        <a:xfrm>
          <a:off x="16175621" y="27680617"/>
          <a:ext cx="458666" cy="394938"/>
        </a:xfrm>
        <a:prstGeom prst="hexagon">
          <a:avLst>
            <a:gd name="adj" fmla="val 29107"/>
            <a:gd name="vf" fmla="val 115470"/>
          </a:avLst>
        </a:prstGeom>
        <a:solidFill>
          <a:srgbClr val="A02B93">
            <a:alpha val="73000"/>
          </a:srgb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23</xdr:col>
      <xdr:colOff>445961</xdr:colOff>
      <xdr:row>41</xdr:row>
      <xdr:rowOff>1058874</xdr:rowOff>
    </xdr:from>
    <xdr:to>
      <xdr:col>24</xdr:col>
      <xdr:colOff>221069</xdr:colOff>
      <xdr:row>41</xdr:row>
      <xdr:rowOff>1453812</xdr:rowOff>
    </xdr:to>
    <xdr:sp macro="" textlink="">
      <xdr:nvSpPr>
        <xdr:cNvPr id="49" name="육각형 48">
          <a:extLst>
            <a:ext uri="{FF2B5EF4-FFF2-40B4-BE49-F238E27FC236}">
              <a16:creationId xmlns:a16="http://schemas.microsoft.com/office/drawing/2014/main" id="{B5C0F39C-85FF-4DBD-8991-486A490E2689}"/>
            </a:ext>
          </a:extLst>
        </xdr:cNvPr>
        <xdr:cNvSpPr/>
      </xdr:nvSpPr>
      <xdr:spPr>
        <a:xfrm>
          <a:off x="16094175" y="26300124"/>
          <a:ext cx="455465" cy="394938"/>
        </a:xfrm>
        <a:prstGeom prst="hexagon">
          <a:avLst>
            <a:gd name="adj" fmla="val 29107"/>
            <a:gd name="vf" fmla="val 115470"/>
          </a:avLst>
        </a:prstGeom>
        <a:solidFill>
          <a:srgbClr val="A02B93">
            <a:alpha val="73000"/>
          </a:srgb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11</xdr:col>
      <xdr:colOff>112938</xdr:colOff>
      <xdr:row>62</xdr:row>
      <xdr:rowOff>1255939</xdr:rowOff>
    </xdr:from>
    <xdr:to>
      <xdr:col>11</xdr:col>
      <xdr:colOff>575503</xdr:colOff>
      <xdr:row>62</xdr:row>
      <xdr:rowOff>1650877</xdr:rowOff>
    </xdr:to>
    <xdr:sp macro="" textlink="">
      <xdr:nvSpPr>
        <xdr:cNvPr id="51" name="육각형 50">
          <a:extLst>
            <a:ext uri="{FF2B5EF4-FFF2-40B4-BE49-F238E27FC236}">
              <a16:creationId xmlns:a16="http://schemas.microsoft.com/office/drawing/2014/main" id="{18B22BEE-41A0-4D26-97D8-E813531F23C0}"/>
            </a:ext>
          </a:extLst>
        </xdr:cNvPr>
        <xdr:cNvSpPr/>
      </xdr:nvSpPr>
      <xdr:spPr>
        <a:xfrm>
          <a:off x="7656738" y="41022814"/>
          <a:ext cx="462565" cy="394938"/>
        </a:xfrm>
        <a:prstGeom prst="hexagon">
          <a:avLst>
            <a:gd name="adj" fmla="val 29107"/>
            <a:gd name="vf" fmla="val 115470"/>
          </a:avLst>
        </a:prstGeom>
        <a:solidFill>
          <a:srgbClr val="00CC00">
            <a:alpha val="73000"/>
          </a:srgb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10</xdr:col>
      <xdr:colOff>457200</xdr:colOff>
      <xdr:row>62</xdr:row>
      <xdr:rowOff>1828800</xdr:rowOff>
    </xdr:from>
    <xdr:to>
      <xdr:col>11</xdr:col>
      <xdr:colOff>233965</xdr:colOff>
      <xdr:row>62</xdr:row>
      <xdr:rowOff>2223738</xdr:rowOff>
    </xdr:to>
    <xdr:sp macro="" textlink="">
      <xdr:nvSpPr>
        <xdr:cNvPr id="52" name="육각형 51">
          <a:extLst>
            <a:ext uri="{FF2B5EF4-FFF2-40B4-BE49-F238E27FC236}">
              <a16:creationId xmlns:a16="http://schemas.microsoft.com/office/drawing/2014/main" id="{3EBB3330-5E44-4C79-983A-DF33BA010B26}"/>
            </a:ext>
          </a:extLst>
        </xdr:cNvPr>
        <xdr:cNvSpPr/>
      </xdr:nvSpPr>
      <xdr:spPr>
        <a:xfrm>
          <a:off x="7315200" y="41595675"/>
          <a:ext cx="462565" cy="394938"/>
        </a:xfrm>
        <a:prstGeom prst="hexagon">
          <a:avLst>
            <a:gd name="adj" fmla="val 29107"/>
            <a:gd name="vf" fmla="val 115470"/>
          </a:avLst>
        </a:prstGeom>
        <a:solidFill>
          <a:srgbClr val="00CC00">
            <a:alpha val="73000"/>
          </a:srgb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11</xdr:col>
      <xdr:colOff>466725</xdr:colOff>
      <xdr:row>62</xdr:row>
      <xdr:rowOff>1838325</xdr:rowOff>
    </xdr:from>
    <xdr:to>
      <xdr:col>12</xdr:col>
      <xdr:colOff>243490</xdr:colOff>
      <xdr:row>62</xdr:row>
      <xdr:rowOff>2233263</xdr:rowOff>
    </xdr:to>
    <xdr:sp macro="" textlink="">
      <xdr:nvSpPr>
        <xdr:cNvPr id="53" name="육각형 52">
          <a:extLst>
            <a:ext uri="{FF2B5EF4-FFF2-40B4-BE49-F238E27FC236}">
              <a16:creationId xmlns:a16="http://schemas.microsoft.com/office/drawing/2014/main" id="{3495F8B9-1651-4E98-8AB2-1C2B87C64572}"/>
            </a:ext>
          </a:extLst>
        </xdr:cNvPr>
        <xdr:cNvSpPr/>
      </xdr:nvSpPr>
      <xdr:spPr>
        <a:xfrm>
          <a:off x="8010525" y="41605200"/>
          <a:ext cx="462565" cy="394938"/>
        </a:xfrm>
        <a:prstGeom prst="hexagon">
          <a:avLst>
            <a:gd name="adj" fmla="val 29107"/>
            <a:gd name="vf" fmla="val 115470"/>
          </a:avLst>
        </a:prstGeom>
        <a:solidFill>
          <a:srgbClr val="00CC00">
            <a:alpha val="73000"/>
          </a:srgb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17</xdr:col>
      <xdr:colOff>457200</xdr:colOff>
      <xdr:row>62</xdr:row>
      <xdr:rowOff>1447800</xdr:rowOff>
    </xdr:from>
    <xdr:to>
      <xdr:col>18</xdr:col>
      <xdr:colOff>233965</xdr:colOff>
      <xdr:row>62</xdr:row>
      <xdr:rowOff>1842738</xdr:rowOff>
    </xdr:to>
    <xdr:sp macro="" textlink="">
      <xdr:nvSpPr>
        <xdr:cNvPr id="54" name="육각형 53">
          <a:extLst>
            <a:ext uri="{FF2B5EF4-FFF2-40B4-BE49-F238E27FC236}">
              <a16:creationId xmlns:a16="http://schemas.microsoft.com/office/drawing/2014/main" id="{9FA9EE50-CC38-4147-BEDB-389DFB96C7FF}"/>
            </a:ext>
          </a:extLst>
        </xdr:cNvPr>
        <xdr:cNvSpPr/>
      </xdr:nvSpPr>
      <xdr:spPr>
        <a:xfrm>
          <a:off x="12115800" y="41214675"/>
          <a:ext cx="462565" cy="394938"/>
        </a:xfrm>
        <a:prstGeom prst="hexagon">
          <a:avLst>
            <a:gd name="adj" fmla="val 29107"/>
            <a:gd name="vf" fmla="val 115470"/>
          </a:avLst>
        </a:prstGeom>
        <a:solidFill>
          <a:srgbClr val="00CC00">
            <a:alpha val="73000"/>
          </a:srgb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18</xdr:col>
      <xdr:colOff>466725</xdr:colOff>
      <xdr:row>62</xdr:row>
      <xdr:rowOff>1447800</xdr:rowOff>
    </xdr:from>
    <xdr:to>
      <xdr:col>19</xdr:col>
      <xdr:colOff>243490</xdr:colOff>
      <xdr:row>62</xdr:row>
      <xdr:rowOff>1842738</xdr:rowOff>
    </xdr:to>
    <xdr:sp macro="" textlink="">
      <xdr:nvSpPr>
        <xdr:cNvPr id="55" name="육각형 54">
          <a:extLst>
            <a:ext uri="{FF2B5EF4-FFF2-40B4-BE49-F238E27FC236}">
              <a16:creationId xmlns:a16="http://schemas.microsoft.com/office/drawing/2014/main" id="{13F69CE6-46E1-49C4-8083-62FA55517EB2}"/>
            </a:ext>
          </a:extLst>
        </xdr:cNvPr>
        <xdr:cNvSpPr/>
      </xdr:nvSpPr>
      <xdr:spPr>
        <a:xfrm>
          <a:off x="12811125" y="41214675"/>
          <a:ext cx="462565" cy="394938"/>
        </a:xfrm>
        <a:prstGeom prst="hexagon">
          <a:avLst>
            <a:gd name="adj" fmla="val 29107"/>
            <a:gd name="vf" fmla="val 115470"/>
          </a:avLst>
        </a:prstGeom>
        <a:solidFill>
          <a:srgbClr val="00CC00">
            <a:alpha val="73000"/>
          </a:srgb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18</xdr:col>
      <xdr:colOff>114300</xdr:colOff>
      <xdr:row>62</xdr:row>
      <xdr:rowOff>2019300</xdr:rowOff>
    </xdr:from>
    <xdr:to>
      <xdr:col>18</xdr:col>
      <xdr:colOff>576865</xdr:colOff>
      <xdr:row>62</xdr:row>
      <xdr:rowOff>2414238</xdr:rowOff>
    </xdr:to>
    <xdr:sp macro="" textlink="">
      <xdr:nvSpPr>
        <xdr:cNvPr id="56" name="육각형 55">
          <a:extLst>
            <a:ext uri="{FF2B5EF4-FFF2-40B4-BE49-F238E27FC236}">
              <a16:creationId xmlns:a16="http://schemas.microsoft.com/office/drawing/2014/main" id="{3DC2BCD4-9726-4FA5-8291-F55EE3583477}"/>
            </a:ext>
          </a:extLst>
        </xdr:cNvPr>
        <xdr:cNvSpPr/>
      </xdr:nvSpPr>
      <xdr:spPr>
        <a:xfrm>
          <a:off x="12458700" y="41786175"/>
          <a:ext cx="462565" cy="394938"/>
        </a:xfrm>
        <a:prstGeom prst="hexagon">
          <a:avLst>
            <a:gd name="adj" fmla="val 29107"/>
            <a:gd name="vf" fmla="val 115470"/>
          </a:avLst>
        </a:prstGeom>
        <a:solidFill>
          <a:srgbClr val="00CC00">
            <a:alpha val="73000"/>
          </a:srgb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25</xdr:col>
      <xdr:colOff>108856</xdr:colOff>
      <xdr:row>62</xdr:row>
      <xdr:rowOff>1251857</xdr:rowOff>
    </xdr:from>
    <xdr:to>
      <xdr:col>25</xdr:col>
      <xdr:colOff>571421</xdr:colOff>
      <xdr:row>62</xdr:row>
      <xdr:rowOff>1646795</xdr:rowOff>
    </xdr:to>
    <xdr:sp macro="" textlink="">
      <xdr:nvSpPr>
        <xdr:cNvPr id="57" name="육각형 56">
          <a:extLst>
            <a:ext uri="{FF2B5EF4-FFF2-40B4-BE49-F238E27FC236}">
              <a16:creationId xmlns:a16="http://schemas.microsoft.com/office/drawing/2014/main" id="{B2E03A7A-0D37-4171-AE06-DEB278CE9C4A}"/>
            </a:ext>
          </a:extLst>
        </xdr:cNvPr>
        <xdr:cNvSpPr/>
      </xdr:nvSpPr>
      <xdr:spPr>
        <a:xfrm>
          <a:off x="17117785" y="40835036"/>
          <a:ext cx="462565" cy="394938"/>
        </a:xfrm>
        <a:prstGeom prst="hexagon">
          <a:avLst>
            <a:gd name="adj" fmla="val 29107"/>
            <a:gd name="vf" fmla="val 115470"/>
          </a:avLst>
        </a:prstGeom>
        <a:solidFill>
          <a:srgbClr val="00CC00">
            <a:alpha val="73000"/>
          </a:srgb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24</xdr:col>
      <xdr:colOff>465364</xdr:colOff>
      <xdr:row>62</xdr:row>
      <xdr:rowOff>1458686</xdr:rowOff>
    </xdr:from>
    <xdr:to>
      <xdr:col>25</xdr:col>
      <xdr:colOff>247571</xdr:colOff>
      <xdr:row>62</xdr:row>
      <xdr:rowOff>1853624</xdr:rowOff>
    </xdr:to>
    <xdr:sp macro="" textlink="">
      <xdr:nvSpPr>
        <xdr:cNvPr id="58" name="육각형 57">
          <a:extLst>
            <a:ext uri="{FF2B5EF4-FFF2-40B4-BE49-F238E27FC236}">
              <a16:creationId xmlns:a16="http://schemas.microsoft.com/office/drawing/2014/main" id="{012378A2-0A3B-4F31-AFC8-2F69471789DC}"/>
            </a:ext>
          </a:extLst>
        </xdr:cNvPr>
        <xdr:cNvSpPr/>
      </xdr:nvSpPr>
      <xdr:spPr>
        <a:xfrm>
          <a:off x="16793935" y="41041865"/>
          <a:ext cx="462565" cy="394938"/>
        </a:xfrm>
        <a:prstGeom prst="hexagon">
          <a:avLst>
            <a:gd name="adj" fmla="val 29107"/>
            <a:gd name="vf" fmla="val 115470"/>
          </a:avLst>
        </a:prstGeom>
        <a:solidFill>
          <a:srgbClr val="00CC00">
            <a:alpha val="73000"/>
          </a:srgb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24</xdr:col>
      <xdr:colOff>468085</xdr:colOff>
      <xdr:row>62</xdr:row>
      <xdr:rowOff>1842407</xdr:rowOff>
    </xdr:from>
    <xdr:to>
      <xdr:col>25</xdr:col>
      <xdr:colOff>250292</xdr:colOff>
      <xdr:row>62</xdr:row>
      <xdr:rowOff>2237345</xdr:rowOff>
    </xdr:to>
    <xdr:sp macro="" textlink="">
      <xdr:nvSpPr>
        <xdr:cNvPr id="59" name="육각형 58">
          <a:extLst>
            <a:ext uri="{FF2B5EF4-FFF2-40B4-BE49-F238E27FC236}">
              <a16:creationId xmlns:a16="http://schemas.microsoft.com/office/drawing/2014/main" id="{25592D7D-B90B-4EDE-BA8F-895AC47D16F0}"/>
            </a:ext>
          </a:extLst>
        </xdr:cNvPr>
        <xdr:cNvSpPr/>
      </xdr:nvSpPr>
      <xdr:spPr>
        <a:xfrm>
          <a:off x="16796656" y="41425586"/>
          <a:ext cx="462565" cy="394938"/>
        </a:xfrm>
        <a:prstGeom prst="hexagon">
          <a:avLst>
            <a:gd name="adj" fmla="val 29107"/>
            <a:gd name="vf" fmla="val 115470"/>
          </a:avLst>
        </a:prstGeom>
        <a:solidFill>
          <a:srgbClr val="00CC00">
            <a:alpha val="73000"/>
          </a:srgb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25</xdr:col>
      <xdr:colOff>103412</xdr:colOff>
      <xdr:row>62</xdr:row>
      <xdr:rowOff>2022021</xdr:rowOff>
    </xdr:from>
    <xdr:to>
      <xdr:col>25</xdr:col>
      <xdr:colOff>565977</xdr:colOff>
      <xdr:row>62</xdr:row>
      <xdr:rowOff>2416959</xdr:rowOff>
    </xdr:to>
    <xdr:sp macro="" textlink="">
      <xdr:nvSpPr>
        <xdr:cNvPr id="60" name="육각형 59">
          <a:extLst>
            <a:ext uri="{FF2B5EF4-FFF2-40B4-BE49-F238E27FC236}">
              <a16:creationId xmlns:a16="http://schemas.microsoft.com/office/drawing/2014/main" id="{99A1608D-F11B-47B7-8112-4CD8BB43FD02}"/>
            </a:ext>
          </a:extLst>
        </xdr:cNvPr>
        <xdr:cNvSpPr/>
      </xdr:nvSpPr>
      <xdr:spPr>
        <a:xfrm>
          <a:off x="17112341" y="41605200"/>
          <a:ext cx="462565" cy="394938"/>
        </a:xfrm>
        <a:prstGeom prst="hexagon">
          <a:avLst>
            <a:gd name="adj" fmla="val 29107"/>
            <a:gd name="vf" fmla="val 115470"/>
          </a:avLst>
        </a:prstGeom>
        <a:solidFill>
          <a:srgbClr val="00CC00">
            <a:alpha val="73000"/>
          </a:srgb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25</xdr:col>
      <xdr:colOff>459919</xdr:colOff>
      <xdr:row>62</xdr:row>
      <xdr:rowOff>1439635</xdr:rowOff>
    </xdr:from>
    <xdr:to>
      <xdr:col>26</xdr:col>
      <xdr:colOff>242127</xdr:colOff>
      <xdr:row>62</xdr:row>
      <xdr:rowOff>1834573</xdr:rowOff>
    </xdr:to>
    <xdr:sp macro="" textlink="">
      <xdr:nvSpPr>
        <xdr:cNvPr id="61" name="육각형 60">
          <a:extLst>
            <a:ext uri="{FF2B5EF4-FFF2-40B4-BE49-F238E27FC236}">
              <a16:creationId xmlns:a16="http://schemas.microsoft.com/office/drawing/2014/main" id="{6FBA9DA2-814E-4BCB-999A-1DEAC471E4FE}"/>
            </a:ext>
          </a:extLst>
        </xdr:cNvPr>
        <xdr:cNvSpPr/>
      </xdr:nvSpPr>
      <xdr:spPr>
        <a:xfrm>
          <a:off x="17468848" y="41022814"/>
          <a:ext cx="462565" cy="394938"/>
        </a:xfrm>
        <a:prstGeom prst="hexagon">
          <a:avLst>
            <a:gd name="adj" fmla="val 29107"/>
            <a:gd name="vf" fmla="val 115470"/>
          </a:avLst>
        </a:prstGeom>
        <a:solidFill>
          <a:srgbClr val="00CC00">
            <a:alpha val="73000"/>
          </a:srgb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25</xdr:col>
      <xdr:colOff>449034</xdr:colOff>
      <xdr:row>62</xdr:row>
      <xdr:rowOff>1823357</xdr:rowOff>
    </xdr:from>
    <xdr:to>
      <xdr:col>26</xdr:col>
      <xdr:colOff>231242</xdr:colOff>
      <xdr:row>62</xdr:row>
      <xdr:rowOff>2218295</xdr:rowOff>
    </xdr:to>
    <xdr:sp macro="" textlink="">
      <xdr:nvSpPr>
        <xdr:cNvPr id="62" name="육각형 61">
          <a:extLst>
            <a:ext uri="{FF2B5EF4-FFF2-40B4-BE49-F238E27FC236}">
              <a16:creationId xmlns:a16="http://schemas.microsoft.com/office/drawing/2014/main" id="{D495C86F-4499-4D58-9BD9-FFD35478D11D}"/>
            </a:ext>
          </a:extLst>
        </xdr:cNvPr>
        <xdr:cNvSpPr/>
      </xdr:nvSpPr>
      <xdr:spPr>
        <a:xfrm>
          <a:off x="17457963" y="41406536"/>
          <a:ext cx="462565" cy="394938"/>
        </a:xfrm>
        <a:prstGeom prst="hexagon">
          <a:avLst>
            <a:gd name="adj" fmla="val 29107"/>
            <a:gd name="vf" fmla="val 115470"/>
          </a:avLst>
        </a:prstGeom>
        <a:solidFill>
          <a:srgbClr val="00CC00">
            <a:alpha val="73000"/>
          </a:srgb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450695</xdr:colOff>
      <xdr:row>20</xdr:row>
      <xdr:rowOff>1440367</xdr:rowOff>
    </xdr:from>
    <xdr:to>
      <xdr:col>4</xdr:col>
      <xdr:colOff>232317</xdr:colOff>
      <xdr:row>20</xdr:row>
      <xdr:rowOff>1835305</xdr:rowOff>
    </xdr:to>
    <xdr:sp macro="" textlink="">
      <xdr:nvSpPr>
        <xdr:cNvPr id="2" name="육각형 1">
          <a:extLst>
            <a:ext uri="{FF2B5EF4-FFF2-40B4-BE49-F238E27FC236}">
              <a16:creationId xmlns:a16="http://schemas.microsoft.com/office/drawing/2014/main" id="{FD527C22-52E4-4C12-A5EB-55D19A8D4432}"/>
            </a:ext>
          </a:extLst>
        </xdr:cNvPr>
        <xdr:cNvSpPr/>
      </xdr:nvSpPr>
      <xdr:spPr>
        <a:xfrm>
          <a:off x="2508095" y="12403642"/>
          <a:ext cx="467422" cy="394938"/>
        </a:xfrm>
        <a:prstGeom prst="hexagon">
          <a:avLst>
            <a:gd name="adj" fmla="val 29107"/>
            <a:gd name="vf" fmla="val 115470"/>
          </a:avLst>
        </a:prstGeom>
        <a:solidFill>
          <a:schemeClr val="accent1">
            <a:lumMod val="75000"/>
            <a:alpha val="53000"/>
          </a:scheme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</xdr:col>
      <xdr:colOff>105937</xdr:colOff>
      <xdr:row>20</xdr:row>
      <xdr:rowOff>1248937</xdr:rowOff>
    </xdr:from>
    <xdr:to>
      <xdr:col>4</xdr:col>
      <xdr:colOff>575217</xdr:colOff>
      <xdr:row>20</xdr:row>
      <xdr:rowOff>1643875</xdr:rowOff>
    </xdr:to>
    <xdr:sp macro="" textlink="">
      <xdr:nvSpPr>
        <xdr:cNvPr id="3" name="육각형 2">
          <a:extLst>
            <a:ext uri="{FF2B5EF4-FFF2-40B4-BE49-F238E27FC236}">
              <a16:creationId xmlns:a16="http://schemas.microsoft.com/office/drawing/2014/main" id="{3AF7DFFA-3B8D-4966-8014-3EE603FBC883}"/>
            </a:ext>
          </a:extLst>
        </xdr:cNvPr>
        <xdr:cNvSpPr/>
      </xdr:nvSpPr>
      <xdr:spPr>
        <a:xfrm>
          <a:off x="2849137" y="12212212"/>
          <a:ext cx="469280" cy="394938"/>
        </a:xfrm>
        <a:prstGeom prst="hexagon">
          <a:avLst>
            <a:gd name="adj" fmla="val 29107"/>
            <a:gd name="vf" fmla="val 115470"/>
          </a:avLst>
        </a:prstGeom>
        <a:solidFill>
          <a:schemeClr val="accent1">
            <a:lumMod val="75000"/>
            <a:alpha val="53000"/>
          </a:scheme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</xdr:col>
      <xdr:colOff>453483</xdr:colOff>
      <xdr:row>20</xdr:row>
      <xdr:rowOff>1443154</xdr:rowOff>
    </xdr:from>
    <xdr:to>
      <xdr:col>5</xdr:col>
      <xdr:colOff>235104</xdr:colOff>
      <xdr:row>20</xdr:row>
      <xdr:rowOff>1838092</xdr:rowOff>
    </xdr:to>
    <xdr:sp macro="" textlink="">
      <xdr:nvSpPr>
        <xdr:cNvPr id="4" name="육각형 3">
          <a:extLst>
            <a:ext uri="{FF2B5EF4-FFF2-40B4-BE49-F238E27FC236}">
              <a16:creationId xmlns:a16="http://schemas.microsoft.com/office/drawing/2014/main" id="{9C9B6B3E-4565-4A91-A251-380B867C37D0}"/>
            </a:ext>
          </a:extLst>
        </xdr:cNvPr>
        <xdr:cNvSpPr/>
      </xdr:nvSpPr>
      <xdr:spPr>
        <a:xfrm>
          <a:off x="3196683" y="12406429"/>
          <a:ext cx="467421" cy="394938"/>
        </a:xfrm>
        <a:prstGeom prst="hexagon">
          <a:avLst>
            <a:gd name="adj" fmla="val 29107"/>
            <a:gd name="vf" fmla="val 115470"/>
          </a:avLst>
        </a:prstGeom>
        <a:solidFill>
          <a:schemeClr val="accent1">
            <a:lumMod val="75000"/>
            <a:alpha val="53000"/>
          </a:scheme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</xdr:col>
      <xdr:colOff>461846</xdr:colOff>
      <xdr:row>20</xdr:row>
      <xdr:rowOff>1837163</xdr:rowOff>
    </xdr:from>
    <xdr:to>
      <xdr:col>5</xdr:col>
      <xdr:colOff>243467</xdr:colOff>
      <xdr:row>20</xdr:row>
      <xdr:rowOff>2232101</xdr:rowOff>
    </xdr:to>
    <xdr:sp macro="" textlink="">
      <xdr:nvSpPr>
        <xdr:cNvPr id="5" name="육각형 4">
          <a:extLst>
            <a:ext uri="{FF2B5EF4-FFF2-40B4-BE49-F238E27FC236}">
              <a16:creationId xmlns:a16="http://schemas.microsoft.com/office/drawing/2014/main" id="{FF0DA6FA-58B0-4D81-90F7-627662F73CDD}"/>
            </a:ext>
          </a:extLst>
        </xdr:cNvPr>
        <xdr:cNvSpPr/>
      </xdr:nvSpPr>
      <xdr:spPr>
        <a:xfrm>
          <a:off x="3205046" y="12800438"/>
          <a:ext cx="467421" cy="394938"/>
        </a:xfrm>
        <a:prstGeom prst="hexagon">
          <a:avLst>
            <a:gd name="adj" fmla="val 29107"/>
            <a:gd name="vf" fmla="val 115470"/>
          </a:avLst>
        </a:prstGeom>
        <a:solidFill>
          <a:schemeClr val="accent1">
            <a:lumMod val="75000"/>
            <a:alpha val="53000"/>
          </a:scheme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</xdr:col>
      <xdr:colOff>107795</xdr:colOff>
      <xdr:row>20</xdr:row>
      <xdr:rowOff>2026733</xdr:rowOff>
    </xdr:from>
    <xdr:to>
      <xdr:col>4</xdr:col>
      <xdr:colOff>577075</xdr:colOff>
      <xdr:row>20</xdr:row>
      <xdr:rowOff>2421671</xdr:rowOff>
    </xdr:to>
    <xdr:sp macro="" textlink="">
      <xdr:nvSpPr>
        <xdr:cNvPr id="6" name="육각형 5">
          <a:extLst>
            <a:ext uri="{FF2B5EF4-FFF2-40B4-BE49-F238E27FC236}">
              <a16:creationId xmlns:a16="http://schemas.microsoft.com/office/drawing/2014/main" id="{C5D14C97-D6AA-48D4-8359-CC9454B03DE6}"/>
            </a:ext>
          </a:extLst>
        </xdr:cNvPr>
        <xdr:cNvSpPr/>
      </xdr:nvSpPr>
      <xdr:spPr>
        <a:xfrm>
          <a:off x="2850995" y="12990008"/>
          <a:ext cx="469280" cy="394938"/>
        </a:xfrm>
        <a:prstGeom prst="hexagon">
          <a:avLst>
            <a:gd name="adj" fmla="val 29107"/>
            <a:gd name="vf" fmla="val 115470"/>
          </a:avLst>
        </a:prstGeom>
        <a:solidFill>
          <a:schemeClr val="accent1">
            <a:lumMod val="75000"/>
            <a:alpha val="53000"/>
          </a:scheme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3</xdr:col>
      <xdr:colOff>450695</xdr:colOff>
      <xdr:row>20</xdr:row>
      <xdr:rowOff>1830657</xdr:rowOff>
    </xdr:from>
    <xdr:to>
      <xdr:col>4</xdr:col>
      <xdr:colOff>232317</xdr:colOff>
      <xdr:row>20</xdr:row>
      <xdr:rowOff>2225595</xdr:rowOff>
    </xdr:to>
    <xdr:sp macro="" textlink="">
      <xdr:nvSpPr>
        <xdr:cNvPr id="7" name="육각형 6">
          <a:extLst>
            <a:ext uri="{FF2B5EF4-FFF2-40B4-BE49-F238E27FC236}">
              <a16:creationId xmlns:a16="http://schemas.microsoft.com/office/drawing/2014/main" id="{34AA455F-6E35-4C35-9093-06CE84B29C1D}"/>
            </a:ext>
          </a:extLst>
        </xdr:cNvPr>
        <xdr:cNvSpPr/>
      </xdr:nvSpPr>
      <xdr:spPr>
        <a:xfrm>
          <a:off x="2508095" y="12793932"/>
          <a:ext cx="467422" cy="394938"/>
        </a:xfrm>
        <a:prstGeom prst="hexagon">
          <a:avLst>
            <a:gd name="adj" fmla="val 29107"/>
            <a:gd name="vf" fmla="val 115470"/>
          </a:avLst>
        </a:prstGeom>
        <a:solidFill>
          <a:schemeClr val="accent1">
            <a:lumMod val="75000"/>
            <a:alpha val="53000"/>
          </a:scheme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3</xdr:col>
      <xdr:colOff>450695</xdr:colOff>
      <xdr:row>41</xdr:row>
      <xdr:rowOff>1440367</xdr:rowOff>
    </xdr:from>
    <xdr:to>
      <xdr:col>4</xdr:col>
      <xdr:colOff>232317</xdr:colOff>
      <xdr:row>41</xdr:row>
      <xdr:rowOff>1835305</xdr:rowOff>
    </xdr:to>
    <xdr:sp macro="" textlink="">
      <xdr:nvSpPr>
        <xdr:cNvPr id="8" name="육각형 7">
          <a:extLst>
            <a:ext uri="{FF2B5EF4-FFF2-40B4-BE49-F238E27FC236}">
              <a16:creationId xmlns:a16="http://schemas.microsoft.com/office/drawing/2014/main" id="{779CF961-2BE8-4F55-AA29-1032657FC477}"/>
            </a:ext>
          </a:extLst>
        </xdr:cNvPr>
        <xdr:cNvSpPr/>
      </xdr:nvSpPr>
      <xdr:spPr>
        <a:xfrm>
          <a:off x="2508095" y="26805442"/>
          <a:ext cx="467422" cy="394938"/>
        </a:xfrm>
        <a:prstGeom prst="hexagon">
          <a:avLst>
            <a:gd name="adj" fmla="val 29107"/>
            <a:gd name="vf" fmla="val 115470"/>
          </a:avLst>
        </a:prstGeom>
        <a:solidFill>
          <a:schemeClr val="accent1">
            <a:lumMod val="75000"/>
            <a:alpha val="53000"/>
          </a:scheme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</xdr:col>
      <xdr:colOff>105937</xdr:colOff>
      <xdr:row>41</xdr:row>
      <xdr:rowOff>1248937</xdr:rowOff>
    </xdr:from>
    <xdr:to>
      <xdr:col>4</xdr:col>
      <xdr:colOff>575217</xdr:colOff>
      <xdr:row>41</xdr:row>
      <xdr:rowOff>1643875</xdr:rowOff>
    </xdr:to>
    <xdr:sp macro="" textlink="">
      <xdr:nvSpPr>
        <xdr:cNvPr id="9" name="육각형 8">
          <a:extLst>
            <a:ext uri="{FF2B5EF4-FFF2-40B4-BE49-F238E27FC236}">
              <a16:creationId xmlns:a16="http://schemas.microsoft.com/office/drawing/2014/main" id="{3D8FAE2C-5162-4178-879B-647873E7CDA4}"/>
            </a:ext>
          </a:extLst>
        </xdr:cNvPr>
        <xdr:cNvSpPr/>
      </xdr:nvSpPr>
      <xdr:spPr>
        <a:xfrm>
          <a:off x="2849137" y="26614012"/>
          <a:ext cx="469280" cy="394938"/>
        </a:xfrm>
        <a:prstGeom prst="hexagon">
          <a:avLst>
            <a:gd name="adj" fmla="val 29107"/>
            <a:gd name="vf" fmla="val 115470"/>
          </a:avLst>
        </a:prstGeom>
        <a:solidFill>
          <a:schemeClr val="accent1">
            <a:lumMod val="75000"/>
            <a:alpha val="53000"/>
          </a:scheme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</xdr:col>
      <xdr:colOff>453483</xdr:colOff>
      <xdr:row>41</xdr:row>
      <xdr:rowOff>1443154</xdr:rowOff>
    </xdr:from>
    <xdr:to>
      <xdr:col>5</xdr:col>
      <xdr:colOff>235104</xdr:colOff>
      <xdr:row>41</xdr:row>
      <xdr:rowOff>1838092</xdr:rowOff>
    </xdr:to>
    <xdr:sp macro="" textlink="">
      <xdr:nvSpPr>
        <xdr:cNvPr id="10" name="육각형 9">
          <a:extLst>
            <a:ext uri="{FF2B5EF4-FFF2-40B4-BE49-F238E27FC236}">
              <a16:creationId xmlns:a16="http://schemas.microsoft.com/office/drawing/2014/main" id="{85161954-6242-4A07-ADA5-A705D513D2D5}"/>
            </a:ext>
          </a:extLst>
        </xdr:cNvPr>
        <xdr:cNvSpPr/>
      </xdr:nvSpPr>
      <xdr:spPr>
        <a:xfrm>
          <a:off x="3196683" y="26808229"/>
          <a:ext cx="467421" cy="394938"/>
        </a:xfrm>
        <a:prstGeom prst="hexagon">
          <a:avLst>
            <a:gd name="adj" fmla="val 29107"/>
            <a:gd name="vf" fmla="val 115470"/>
          </a:avLst>
        </a:prstGeom>
        <a:solidFill>
          <a:schemeClr val="accent1">
            <a:lumMod val="75000"/>
            <a:alpha val="53000"/>
          </a:scheme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</xdr:col>
      <xdr:colOff>461846</xdr:colOff>
      <xdr:row>41</xdr:row>
      <xdr:rowOff>1837163</xdr:rowOff>
    </xdr:from>
    <xdr:to>
      <xdr:col>5</xdr:col>
      <xdr:colOff>243467</xdr:colOff>
      <xdr:row>41</xdr:row>
      <xdr:rowOff>2232101</xdr:rowOff>
    </xdr:to>
    <xdr:sp macro="" textlink="">
      <xdr:nvSpPr>
        <xdr:cNvPr id="11" name="육각형 10">
          <a:extLst>
            <a:ext uri="{FF2B5EF4-FFF2-40B4-BE49-F238E27FC236}">
              <a16:creationId xmlns:a16="http://schemas.microsoft.com/office/drawing/2014/main" id="{6E7557CB-65BB-4AEE-8F72-8B4B08D1A151}"/>
            </a:ext>
          </a:extLst>
        </xdr:cNvPr>
        <xdr:cNvSpPr/>
      </xdr:nvSpPr>
      <xdr:spPr>
        <a:xfrm>
          <a:off x="3205046" y="27202238"/>
          <a:ext cx="467421" cy="394938"/>
        </a:xfrm>
        <a:prstGeom prst="hexagon">
          <a:avLst>
            <a:gd name="adj" fmla="val 29107"/>
            <a:gd name="vf" fmla="val 115470"/>
          </a:avLst>
        </a:prstGeom>
        <a:solidFill>
          <a:schemeClr val="accent1">
            <a:lumMod val="75000"/>
            <a:alpha val="53000"/>
          </a:scheme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</xdr:col>
      <xdr:colOff>107795</xdr:colOff>
      <xdr:row>41</xdr:row>
      <xdr:rowOff>2026733</xdr:rowOff>
    </xdr:from>
    <xdr:to>
      <xdr:col>4</xdr:col>
      <xdr:colOff>577075</xdr:colOff>
      <xdr:row>41</xdr:row>
      <xdr:rowOff>2421671</xdr:rowOff>
    </xdr:to>
    <xdr:sp macro="" textlink="">
      <xdr:nvSpPr>
        <xdr:cNvPr id="12" name="육각형 11">
          <a:extLst>
            <a:ext uri="{FF2B5EF4-FFF2-40B4-BE49-F238E27FC236}">
              <a16:creationId xmlns:a16="http://schemas.microsoft.com/office/drawing/2014/main" id="{AEDB7858-62B5-4769-8EE3-795901DCD8B0}"/>
            </a:ext>
          </a:extLst>
        </xdr:cNvPr>
        <xdr:cNvSpPr/>
      </xdr:nvSpPr>
      <xdr:spPr>
        <a:xfrm>
          <a:off x="2850995" y="27391808"/>
          <a:ext cx="469280" cy="394938"/>
        </a:xfrm>
        <a:prstGeom prst="hexagon">
          <a:avLst>
            <a:gd name="adj" fmla="val 29107"/>
            <a:gd name="vf" fmla="val 115470"/>
          </a:avLst>
        </a:prstGeom>
        <a:solidFill>
          <a:schemeClr val="accent1">
            <a:lumMod val="75000"/>
            <a:alpha val="53000"/>
          </a:scheme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3</xdr:col>
      <xdr:colOff>450695</xdr:colOff>
      <xdr:row>41</xdr:row>
      <xdr:rowOff>1830657</xdr:rowOff>
    </xdr:from>
    <xdr:to>
      <xdr:col>4</xdr:col>
      <xdr:colOff>232317</xdr:colOff>
      <xdr:row>41</xdr:row>
      <xdr:rowOff>2225595</xdr:rowOff>
    </xdr:to>
    <xdr:sp macro="" textlink="">
      <xdr:nvSpPr>
        <xdr:cNvPr id="13" name="육각형 12">
          <a:extLst>
            <a:ext uri="{FF2B5EF4-FFF2-40B4-BE49-F238E27FC236}">
              <a16:creationId xmlns:a16="http://schemas.microsoft.com/office/drawing/2014/main" id="{9CDB3C3E-1037-49F4-B733-425F917EF48F}"/>
            </a:ext>
          </a:extLst>
        </xdr:cNvPr>
        <xdr:cNvSpPr/>
      </xdr:nvSpPr>
      <xdr:spPr>
        <a:xfrm>
          <a:off x="2508095" y="27195732"/>
          <a:ext cx="467422" cy="394938"/>
        </a:xfrm>
        <a:prstGeom prst="hexagon">
          <a:avLst>
            <a:gd name="adj" fmla="val 29107"/>
            <a:gd name="vf" fmla="val 115470"/>
          </a:avLst>
        </a:prstGeom>
        <a:solidFill>
          <a:schemeClr val="accent1">
            <a:lumMod val="75000"/>
            <a:alpha val="53000"/>
          </a:scheme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3</xdr:col>
      <xdr:colOff>450695</xdr:colOff>
      <xdr:row>62</xdr:row>
      <xdr:rowOff>1440367</xdr:rowOff>
    </xdr:from>
    <xdr:to>
      <xdr:col>4</xdr:col>
      <xdr:colOff>232317</xdr:colOff>
      <xdr:row>62</xdr:row>
      <xdr:rowOff>1835305</xdr:rowOff>
    </xdr:to>
    <xdr:sp macro="" textlink="">
      <xdr:nvSpPr>
        <xdr:cNvPr id="14" name="육각형 13">
          <a:extLst>
            <a:ext uri="{FF2B5EF4-FFF2-40B4-BE49-F238E27FC236}">
              <a16:creationId xmlns:a16="http://schemas.microsoft.com/office/drawing/2014/main" id="{FB8C4DDF-C884-4D4E-96EF-6898CB0A748E}"/>
            </a:ext>
          </a:extLst>
        </xdr:cNvPr>
        <xdr:cNvSpPr/>
      </xdr:nvSpPr>
      <xdr:spPr>
        <a:xfrm>
          <a:off x="2508095" y="41207242"/>
          <a:ext cx="467422" cy="394938"/>
        </a:xfrm>
        <a:prstGeom prst="hexagon">
          <a:avLst>
            <a:gd name="adj" fmla="val 29107"/>
            <a:gd name="vf" fmla="val 115470"/>
          </a:avLst>
        </a:prstGeom>
        <a:solidFill>
          <a:schemeClr val="accent1">
            <a:lumMod val="75000"/>
            <a:alpha val="53000"/>
          </a:scheme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</xdr:col>
      <xdr:colOff>105937</xdr:colOff>
      <xdr:row>62</xdr:row>
      <xdr:rowOff>1248937</xdr:rowOff>
    </xdr:from>
    <xdr:to>
      <xdr:col>4</xdr:col>
      <xdr:colOff>575217</xdr:colOff>
      <xdr:row>62</xdr:row>
      <xdr:rowOff>1643875</xdr:rowOff>
    </xdr:to>
    <xdr:sp macro="" textlink="">
      <xdr:nvSpPr>
        <xdr:cNvPr id="15" name="육각형 14">
          <a:extLst>
            <a:ext uri="{FF2B5EF4-FFF2-40B4-BE49-F238E27FC236}">
              <a16:creationId xmlns:a16="http://schemas.microsoft.com/office/drawing/2014/main" id="{ADA85CFC-402E-48A1-95FB-3FBC4063846B}"/>
            </a:ext>
          </a:extLst>
        </xdr:cNvPr>
        <xdr:cNvSpPr/>
      </xdr:nvSpPr>
      <xdr:spPr>
        <a:xfrm>
          <a:off x="2849137" y="41015812"/>
          <a:ext cx="469280" cy="394938"/>
        </a:xfrm>
        <a:prstGeom prst="hexagon">
          <a:avLst>
            <a:gd name="adj" fmla="val 29107"/>
            <a:gd name="vf" fmla="val 115470"/>
          </a:avLst>
        </a:prstGeom>
        <a:solidFill>
          <a:schemeClr val="accent1">
            <a:lumMod val="75000"/>
            <a:alpha val="53000"/>
          </a:scheme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</xdr:col>
      <xdr:colOff>453483</xdr:colOff>
      <xdr:row>62</xdr:row>
      <xdr:rowOff>1443154</xdr:rowOff>
    </xdr:from>
    <xdr:to>
      <xdr:col>5</xdr:col>
      <xdr:colOff>235104</xdr:colOff>
      <xdr:row>62</xdr:row>
      <xdr:rowOff>1838092</xdr:rowOff>
    </xdr:to>
    <xdr:sp macro="" textlink="">
      <xdr:nvSpPr>
        <xdr:cNvPr id="16" name="육각형 15">
          <a:extLst>
            <a:ext uri="{FF2B5EF4-FFF2-40B4-BE49-F238E27FC236}">
              <a16:creationId xmlns:a16="http://schemas.microsoft.com/office/drawing/2014/main" id="{8A520477-3183-4F34-9575-C0976CBA6DEB}"/>
            </a:ext>
          </a:extLst>
        </xdr:cNvPr>
        <xdr:cNvSpPr/>
      </xdr:nvSpPr>
      <xdr:spPr>
        <a:xfrm>
          <a:off x="3196683" y="41210029"/>
          <a:ext cx="467421" cy="394938"/>
        </a:xfrm>
        <a:prstGeom prst="hexagon">
          <a:avLst>
            <a:gd name="adj" fmla="val 29107"/>
            <a:gd name="vf" fmla="val 115470"/>
          </a:avLst>
        </a:prstGeom>
        <a:solidFill>
          <a:schemeClr val="accent1">
            <a:lumMod val="75000"/>
            <a:alpha val="53000"/>
          </a:scheme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</xdr:col>
      <xdr:colOff>461846</xdr:colOff>
      <xdr:row>62</xdr:row>
      <xdr:rowOff>1837163</xdr:rowOff>
    </xdr:from>
    <xdr:to>
      <xdr:col>5</xdr:col>
      <xdr:colOff>243467</xdr:colOff>
      <xdr:row>62</xdr:row>
      <xdr:rowOff>2232101</xdr:rowOff>
    </xdr:to>
    <xdr:sp macro="" textlink="">
      <xdr:nvSpPr>
        <xdr:cNvPr id="17" name="육각형 16">
          <a:extLst>
            <a:ext uri="{FF2B5EF4-FFF2-40B4-BE49-F238E27FC236}">
              <a16:creationId xmlns:a16="http://schemas.microsoft.com/office/drawing/2014/main" id="{49346D8F-92AC-4D97-BA72-AC6D8237A8E3}"/>
            </a:ext>
          </a:extLst>
        </xdr:cNvPr>
        <xdr:cNvSpPr/>
      </xdr:nvSpPr>
      <xdr:spPr>
        <a:xfrm>
          <a:off x="3205046" y="41604038"/>
          <a:ext cx="467421" cy="394938"/>
        </a:xfrm>
        <a:prstGeom prst="hexagon">
          <a:avLst>
            <a:gd name="adj" fmla="val 29107"/>
            <a:gd name="vf" fmla="val 115470"/>
          </a:avLst>
        </a:prstGeom>
        <a:solidFill>
          <a:schemeClr val="accent1">
            <a:lumMod val="75000"/>
            <a:alpha val="53000"/>
          </a:scheme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</xdr:col>
      <xdr:colOff>107795</xdr:colOff>
      <xdr:row>62</xdr:row>
      <xdr:rowOff>2026733</xdr:rowOff>
    </xdr:from>
    <xdr:to>
      <xdr:col>4</xdr:col>
      <xdr:colOff>577075</xdr:colOff>
      <xdr:row>62</xdr:row>
      <xdr:rowOff>2421671</xdr:rowOff>
    </xdr:to>
    <xdr:sp macro="" textlink="">
      <xdr:nvSpPr>
        <xdr:cNvPr id="18" name="육각형 17">
          <a:extLst>
            <a:ext uri="{FF2B5EF4-FFF2-40B4-BE49-F238E27FC236}">
              <a16:creationId xmlns:a16="http://schemas.microsoft.com/office/drawing/2014/main" id="{25B25F30-7C39-45E8-925E-F1E5E8F95DB6}"/>
            </a:ext>
          </a:extLst>
        </xdr:cNvPr>
        <xdr:cNvSpPr/>
      </xdr:nvSpPr>
      <xdr:spPr>
        <a:xfrm>
          <a:off x="2850995" y="41793608"/>
          <a:ext cx="469280" cy="394938"/>
        </a:xfrm>
        <a:prstGeom prst="hexagon">
          <a:avLst>
            <a:gd name="adj" fmla="val 29107"/>
            <a:gd name="vf" fmla="val 115470"/>
          </a:avLst>
        </a:prstGeom>
        <a:solidFill>
          <a:schemeClr val="accent1">
            <a:lumMod val="75000"/>
            <a:alpha val="53000"/>
          </a:scheme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3</xdr:col>
      <xdr:colOff>450695</xdr:colOff>
      <xdr:row>62</xdr:row>
      <xdr:rowOff>1830657</xdr:rowOff>
    </xdr:from>
    <xdr:to>
      <xdr:col>4</xdr:col>
      <xdr:colOff>232317</xdr:colOff>
      <xdr:row>62</xdr:row>
      <xdr:rowOff>2225595</xdr:rowOff>
    </xdr:to>
    <xdr:sp macro="" textlink="">
      <xdr:nvSpPr>
        <xdr:cNvPr id="19" name="육각형 18">
          <a:extLst>
            <a:ext uri="{FF2B5EF4-FFF2-40B4-BE49-F238E27FC236}">
              <a16:creationId xmlns:a16="http://schemas.microsoft.com/office/drawing/2014/main" id="{FE58EE97-5F06-4348-8BD8-367DCF07B74A}"/>
            </a:ext>
          </a:extLst>
        </xdr:cNvPr>
        <xdr:cNvSpPr/>
      </xdr:nvSpPr>
      <xdr:spPr>
        <a:xfrm>
          <a:off x="2508095" y="41597532"/>
          <a:ext cx="467422" cy="394938"/>
        </a:xfrm>
        <a:prstGeom prst="hexagon">
          <a:avLst>
            <a:gd name="adj" fmla="val 29107"/>
            <a:gd name="vf" fmla="val 115470"/>
          </a:avLst>
        </a:prstGeom>
        <a:solidFill>
          <a:schemeClr val="accent1">
            <a:lumMod val="75000"/>
            <a:alpha val="53000"/>
          </a:scheme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11</xdr:col>
      <xdr:colOff>112059</xdr:colOff>
      <xdr:row>20</xdr:row>
      <xdr:rowOff>862853</xdr:rowOff>
    </xdr:from>
    <xdr:to>
      <xdr:col>11</xdr:col>
      <xdr:colOff>574624</xdr:colOff>
      <xdr:row>20</xdr:row>
      <xdr:rowOff>1257791</xdr:rowOff>
    </xdr:to>
    <xdr:sp macro="" textlink="">
      <xdr:nvSpPr>
        <xdr:cNvPr id="22" name="육각형 21">
          <a:extLst>
            <a:ext uri="{FF2B5EF4-FFF2-40B4-BE49-F238E27FC236}">
              <a16:creationId xmlns:a16="http://schemas.microsoft.com/office/drawing/2014/main" id="{283AC1AD-1EC3-4FBA-9B42-B986FA62BA23}"/>
            </a:ext>
          </a:extLst>
        </xdr:cNvPr>
        <xdr:cNvSpPr/>
      </xdr:nvSpPr>
      <xdr:spPr>
        <a:xfrm>
          <a:off x="7631206" y="11878235"/>
          <a:ext cx="462565" cy="394938"/>
        </a:xfrm>
        <a:prstGeom prst="hexagon">
          <a:avLst>
            <a:gd name="adj" fmla="val 29107"/>
            <a:gd name="vf" fmla="val 115470"/>
          </a:avLst>
        </a:prstGeom>
        <a:solidFill>
          <a:srgbClr val="00CC00">
            <a:alpha val="73000"/>
          </a:srgb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17</xdr:col>
      <xdr:colOff>448236</xdr:colOff>
      <xdr:row>20</xdr:row>
      <xdr:rowOff>1064559</xdr:rowOff>
    </xdr:from>
    <xdr:to>
      <xdr:col>18</xdr:col>
      <xdr:colOff>234340</xdr:colOff>
      <xdr:row>20</xdr:row>
      <xdr:rowOff>1459497</xdr:rowOff>
    </xdr:to>
    <xdr:sp macro="" textlink="">
      <xdr:nvSpPr>
        <xdr:cNvPr id="23" name="육각형 22">
          <a:extLst>
            <a:ext uri="{FF2B5EF4-FFF2-40B4-BE49-F238E27FC236}">
              <a16:creationId xmlns:a16="http://schemas.microsoft.com/office/drawing/2014/main" id="{8677382D-F395-49A4-B3A5-8172D1A69FF7}"/>
            </a:ext>
          </a:extLst>
        </xdr:cNvPr>
        <xdr:cNvSpPr/>
      </xdr:nvSpPr>
      <xdr:spPr>
        <a:xfrm>
          <a:off x="12068736" y="12079941"/>
          <a:ext cx="469663" cy="394938"/>
        </a:xfrm>
        <a:prstGeom prst="hexagon">
          <a:avLst>
            <a:gd name="adj" fmla="val 29107"/>
            <a:gd name="vf" fmla="val 115470"/>
          </a:avLst>
        </a:prstGeom>
        <a:solidFill>
          <a:srgbClr val="A02B93">
            <a:alpha val="73000"/>
          </a:srgb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18</xdr:col>
      <xdr:colOff>460178</xdr:colOff>
      <xdr:row>20</xdr:row>
      <xdr:rowOff>1067281</xdr:rowOff>
    </xdr:from>
    <xdr:to>
      <xdr:col>19</xdr:col>
      <xdr:colOff>246284</xdr:colOff>
      <xdr:row>20</xdr:row>
      <xdr:rowOff>1462219</xdr:rowOff>
    </xdr:to>
    <xdr:sp macro="" textlink="">
      <xdr:nvSpPr>
        <xdr:cNvPr id="24" name="육각형 23">
          <a:extLst>
            <a:ext uri="{FF2B5EF4-FFF2-40B4-BE49-F238E27FC236}">
              <a16:creationId xmlns:a16="http://schemas.microsoft.com/office/drawing/2014/main" id="{54C707EC-5BA5-430E-AC51-F284E3BF55B5}"/>
            </a:ext>
          </a:extLst>
        </xdr:cNvPr>
        <xdr:cNvSpPr/>
      </xdr:nvSpPr>
      <xdr:spPr>
        <a:xfrm>
          <a:off x="12764237" y="12082663"/>
          <a:ext cx="469665" cy="394938"/>
        </a:xfrm>
        <a:prstGeom prst="hexagon">
          <a:avLst>
            <a:gd name="adj" fmla="val 29107"/>
            <a:gd name="vf" fmla="val 115470"/>
          </a:avLst>
        </a:prstGeom>
        <a:solidFill>
          <a:srgbClr val="A02B93">
            <a:alpha val="73000"/>
          </a:srgb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11</xdr:col>
      <xdr:colOff>109231</xdr:colOff>
      <xdr:row>41</xdr:row>
      <xdr:rowOff>1255058</xdr:rowOff>
    </xdr:from>
    <xdr:to>
      <xdr:col>11</xdr:col>
      <xdr:colOff>571796</xdr:colOff>
      <xdr:row>41</xdr:row>
      <xdr:rowOff>1649996</xdr:rowOff>
    </xdr:to>
    <xdr:sp macro="" textlink="">
      <xdr:nvSpPr>
        <xdr:cNvPr id="25" name="육각형 24">
          <a:extLst>
            <a:ext uri="{FF2B5EF4-FFF2-40B4-BE49-F238E27FC236}">
              <a16:creationId xmlns:a16="http://schemas.microsoft.com/office/drawing/2014/main" id="{3CC52CA5-B004-4EB2-974C-1DA227BFE615}"/>
            </a:ext>
          </a:extLst>
        </xdr:cNvPr>
        <xdr:cNvSpPr/>
      </xdr:nvSpPr>
      <xdr:spPr>
        <a:xfrm>
          <a:off x="7628378" y="26714823"/>
          <a:ext cx="462565" cy="394938"/>
        </a:xfrm>
        <a:prstGeom prst="hexagon">
          <a:avLst>
            <a:gd name="adj" fmla="val 29107"/>
            <a:gd name="vf" fmla="val 115470"/>
          </a:avLst>
        </a:prstGeom>
        <a:solidFill>
          <a:srgbClr val="00CC00">
            <a:alpha val="73000"/>
          </a:srgb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10</xdr:col>
      <xdr:colOff>459441</xdr:colOff>
      <xdr:row>41</xdr:row>
      <xdr:rowOff>1448279</xdr:rowOff>
    </xdr:from>
    <xdr:to>
      <xdr:col>11</xdr:col>
      <xdr:colOff>245545</xdr:colOff>
      <xdr:row>41</xdr:row>
      <xdr:rowOff>1843217</xdr:rowOff>
    </xdr:to>
    <xdr:sp macro="" textlink="">
      <xdr:nvSpPr>
        <xdr:cNvPr id="26" name="육각형 25">
          <a:extLst>
            <a:ext uri="{FF2B5EF4-FFF2-40B4-BE49-F238E27FC236}">
              <a16:creationId xmlns:a16="http://schemas.microsoft.com/office/drawing/2014/main" id="{CACD8F00-E924-479A-9C52-B3ED88324E5E}"/>
            </a:ext>
          </a:extLst>
        </xdr:cNvPr>
        <xdr:cNvSpPr/>
      </xdr:nvSpPr>
      <xdr:spPr>
        <a:xfrm>
          <a:off x="7295029" y="26908044"/>
          <a:ext cx="469663" cy="394938"/>
        </a:xfrm>
        <a:prstGeom prst="hexagon">
          <a:avLst>
            <a:gd name="adj" fmla="val 29107"/>
            <a:gd name="vf" fmla="val 115470"/>
          </a:avLst>
        </a:prstGeom>
        <a:solidFill>
          <a:srgbClr val="00CC00">
            <a:alpha val="73000"/>
          </a:srgb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11</xdr:col>
      <xdr:colOff>454853</xdr:colOff>
      <xdr:row>41</xdr:row>
      <xdr:rowOff>1448599</xdr:rowOff>
    </xdr:from>
    <xdr:to>
      <xdr:col>12</xdr:col>
      <xdr:colOff>240959</xdr:colOff>
      <xdr:row>41</xdr:row>
      <xdr:rowOff>1843537</xdr:rowOff>
    </xdr:to>
    <xdr:sp macro="" textlink="">
      <xdr:nvSpPr>
        <xdr:cNvPr id="27" name="육각형 26">
          <a:extLst>
            <a:ext uri="{FF2B5EF4-FFF2-40B4-BE49-F238E27FC236}">
              <a16:creationId xmlns:a16="http://schemas.microsoft.com/office/drawing/2014/main" id="{987EC5F4-2A6D-4FAF-8B31-4CB7F972F591}"/>
            </a:ext>
          </a:extLst>
        </xdr:cNvPr>
        <xdr:cNvSpPr/>
      </xdr:nvSpPr>
      <xdr:spPr>
        <a:xfrm>
          <a:off x="7974000" y="26908364"/>
          <a:ext cx="469665" cy="394938"/>
        </a:xfrm>
        <a:prstGeom prst="hexagon">
          <a:avLst>
            <a:gd name="adj" fmla="val 29107"/>
            <a:gd name="vf" fmla="val 115470"/>
          </a:avLst>
        </a:prstGeom>
        <a:solidFill>
          <a:srgbClr val="00CC00">
            <a:alpha val="73000"/>
          </a:srgb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10</xdr:col>
      <xdr:colOff>448235</xdr:colOff>
      <xdr:row>62</xdr:row>
      <xdr:rowOff>1445559</xdr:rowOff>
    </xdr:from>
    <xdr:to>
      <xdr:col>11</xdr:col>
      <xdr:colOff>234339</xdr:colOff>
      <xdr:row>62</xdr:row>
      <xdr:rowOff>1840497</xdr:rowOff>
    </xdr:to>
    <xdr:sp macro="" textlink="">
      <xdr:nvSpPr>
        <xdr:cNvPr id="28" name="육각형 27">
          <a:extLst>
            <a:ext uri="{FF2B5EF4-FFF2-40B4-BE49-F238E27FC236}">
              <a16:creationId xmlns:a16="http://schemas.microsoft.com/office/drawing/2014/main" id="{94D1DEF6-A442-48BA-985E-AE3AC677282F}"/>
            </a:ext>
          </a:extLst>
        </xdr:cNvPr>
        <xdr:cNvSpPr/>
      </xdr:nvSpPr>
      <xdr:spPr>
        <a:xfrm>
          <a:off x="7283823" y="41349706"/>
          <a:ext cx="469663" cy="394938"/>
        </a:xfrm>
        <a:prstGeom prst="hexagon">
          <a:avLst>
            <a:gd name="adj" fmla="val 29107"/>
            <a:gd name="vf" fmla="val 115470"/>
          </a:avLst>
        </a:prstGeom>
        <a:solidFill>
          <a:srgbClr val="A02B93">
            <a:alpha val="73000"/>
          </a:srgb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11</xdr:col>
      <xdr:colOff>454958</xdr:colOff>
      <xdr:row>62</xdr:row>
      <xdr:rowOff>1441076</xdr:rowOff>
    </xdr:from>
    <xdr:to>
      <xdr:col>12</xdr:col>
      <xdr:colOff>241062</xdr:colOff>
      <xdr:row>62</xdr:row>
      <xdr:rowOff>1836014</xdr:rowOff>
    </xdr:to>
    <xdr:sp macro="" textlink="">
      <xdr:nvSpPr>
        <xdr:cNvPr id="29" name="육각형 28">
          <a:extLst>
            <a:ext uri="{FF2B5EF4-FFF2-40B4-BE49-F238E27FC236}">
              <a16:creationId xmlns:a16="http://schemas.microsoft.com/office/drawing/2014/main" id="{E52888F6-597D-47BC-907A-087E0C00B5B9}"/>
            </a:ext>
          </a:extLst>
        </xdr:cNvPr>
        <xdr:cNvSpPr/>
      </xdr:nvSpPr>
      <xdr:spPr>
        <a:xfrm>
          <a:off x="7974105" y="41345223"/>
          <a:ext cx="469663" cy="394938"/>
        </a:xfrm>
        <a:prstGeom prst="hexagon">
          <a:avLst>
            <a:gd name="adj" fmla="val 29107"/>
            <a:gd name="vf" fmla="val 115470"/>
          </a:avLst>
        </a:prstGeom>
        <a:solidFill>
          <a:srgbClr val="A02B93">
            <a:alpha val="73000"/>
          </a:srgb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</xdr:wsDr>
</file>

<file path=xl/persons/person.xml><?xml version="1.0" encoding="utf-8"?>
<personList xmlns="http://schemas.microsoft.com/office/spreadsheetml/2018/threadedcomments" xmlns:x="http://schemas.openxmlformats.org/spreadsheetml/2006/main"/>
</file>

<file path=xl/richData/_rels/richValueRel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26" Type="http://schemas.openxmlformats.org/officeDocument/2006/relationships/image" Target="../media/image26.png"/><Relationship Id="rId21" Type="http://schemas.openxmlformats.org/officeDocument/2006/relationships/image" Target="../media/image21.png"/><Relationship Id="rId34" Type="http://schemas.openxmlformats.org/officeDocument/2006/relationships/image" Target="../media/image34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33" Type="http://schemas.openxmlformats.org/officeDocument/2006/relationships/image" Target="../media/image33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29" Type="http://schemas.openxmlformats.org/officeDocument/2006/relationships/image" Target="../media/image29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32" Type="http://schemas.openxmlformats.org/officeDocument/2006/relationships/image" Target="../media/image32.png"/><Relationship Id="rId37" Type="http://schemas.openxmlformats.org/officeDocument/2006/relationships/image" Target="../media/image37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36" Type="http://schemas.openxmlformats.org/officeDocument/2006/relationships/image" Target="../media/image36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31" Type="http://schemas.openxmlformats.org/officeDocument/2006/relationships/image" Target="../media/image31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Relationship Id="rId30" Type="http://schemas.openxmlformats.org/officeDocument/2006/relationships/image" Target="../media/image30.png"/><Relationship Id="rId35" Type="http://schemas.openxmlformats.org/officeDocument/2006/relationships/image" Target="../media/image35.png"/><Relationship Id="rId8" Type="http://schemas.openxmlformats.org/officeDocument/2006/relationships/image" Target="../media/image8.png"/><Relationship Id="rId3" Type="http://schemas.openxmlformats.org/officeDocument/2006/relationships/image" Target="../media/image3.png"/></Relationships>
</file>

<file path=xl/richData/rdRichValueTypes.xml><?xml version="1.0" encoding="utf-8"?>
<rvTypesInfo xmlns="http://schemas.microsoft.com/office/spreadsheetml/2017/richdata2" xmlns:mc="http://schemas.openxmlformats.org/markup-compatibility/2006" xmlns:x="http://schemas.openxmlformats.org/spreadsheetml/2006/main" mc:Ignorable="x">
  <global>
    <keyFlags>
      <key name="_Self">
        <flag name="ExcludeFromFile" value="1"/>
        <flag name="ExcludeFromCalcComparison" value="1"/>
      </key>
      <key name="_DisplayString">
        <flag name="ExcludeFromCalcComparison" value="1"/>
      </key>
      <key name="_Flags">
        <flag name="ExcludeFromCalcComparison" value="1"/>
      </key>
      <key name="_Format">
        <flag name="ExcludeFromCalcComparison" value="1"/>
      </key>
      <key name="_SubLabel">
        <flag name="ExcludeFromCalcComparison" value="1"/>
      </key>
      <key name="_Attribution">
        <flag name="ExcludeFromCalcComparison" value="1"/>
      </key>
      <key name="_Icon">
        <flag name="ExcludeFromCalcComparison" value="1"/>
      </key>
      <key name="_Display">
        <flag name="ExcludeFromCalcComparison" value="1"/>
      </key>
      <key name="_CanonicalPropertyNames">
        <flag name="ExcludeFromCalcComparison" value="1"/>
      </key>
      <key name="_ClassificationId">
        <flag name="ExcludeFromCalcComparison" value="1"/>
      </key>
    </keyFlags>
  </global>
</rvTypesInfo>
</file>

<file path=xl/richData/rdrichvalue.xml><?xml version="1.0" encoding="utf-8"?>
<rvData xmlns="http://schemas.microsoft.com/office/spreadsheetml/2017/richdata" count="37">
  <rv s="0">
    <v>0</v>
    <v>5</v>
  </rv>
  <rv s="0">
    <v>1</v>
    <v>5</v>
  </rv>
  <rv s="0">
    <v>2</v>
    <v>5</v>
  </rv>
  <rv s="0">
    <v>3</v>
    <v>5</v>
  </rv>
  <rv s="0">
    <v>4</v>
    <v>5</v>
  </rv>
  <rv s="0">
    <v>5</v>
    <v>5</v>
  </rv>
  <rv s="0">
    <v>6</v>
    <v>5</v>
  </rv>
  <rv s="0">
    <v>7</v>
    <v>5</v>
  </rv>
  <rv s="0">
    <v>8</v>
    <v>5</v>
  </rv>
  <rv s="0">
    <v>9</v>
    <v>5</v>
  </rv>
  <rv s="0">
    <v>10</v>
    <v>5</v>
  </rv>
  <rv s="0">
    <v>11</v>
    <v>5</v>
  </rv>
  <rv s="0">
    <v>12</v>
    <v>5</v>
  </rv>
  <rv s="0">
    <v>13</v>
    <v>5</v>
  </rv>
  <rv s="0">
    <v>14</v>
    <v>5</v>
  </rv>
  <rv s="0">
    <v>15</v>
    <v>5</v>
  </rv>
  <rv s="0">
    <v>16</v>
    <v>5</v>
  </rv>
  <rv s="0">
    <v>17</v>
    <v>5</v>
  </rv>
  <rv s="0">
    <v>18</v>
    <v>5</v>
  </rv>
  <rv s="0">
    <v>19</v>
    <v>5</v>
  </rv>
  <rv s="0">
    <v>20</v>
    <v>5</v>
  </rv>
  <rv s="0">
    <v>21</v>
    <v>5</v>
  </rv>
  <rv s="0">
    <v>22</v>
    <v>5</v>
  </rv>
  <rv s="0">
    <v>23</v>
    <v>5</v>
  </rv>
  <rv s="0">
    <v>24</v>
    <v>5</v>
  </rv>
  <rv s="0">
    <v>25</v>
    <v>5</v>
  </rv>
  <rv s="0">
    <v>26</v>
    <v>5</v>
  </rv>
  <rv s="0">
    <v>27</v>
    <v>5</v>
  </rv>
  <rv s="0">
    <v>28</v>
    <v>5</v>
  </rv>
  <rv s="0">
    <v>29</v>
    <v>5</v>
  </rv>
  <rv s="0">
    <v>30</v>
    <v>5</v>
  </rv>
  <rv s="0">
    <v>31</v>
    <v>5</v>
  </rv>
  <rv s="0">
    <v>32</v>
    <v>5</v>
  </rv>
  <rv s="0">
    <v>33</v>
    <v>5</v>
  </rv>
  <rv s="0">
    <v>34</v>
    <v>5</v>
  </rv>
  <rv s="0">
    <v>35</v>
    <v>5</v>
  </rv>
  <rv s="0">
    <v>36</v>
    <v>5</v>
  </rv>
</rvData>
</file>

<file path=xl/richData/rdrichvaluestructure.xml><?xml version="1.0" encoding="utf-8"?>
<rvStructures xmlns="http://schemas.microsoft.com/office/spreadsheetml/2017/richdata" count="1">
  <s t="_localImage">
    <k n="_rvRel:LocalImageIdentifier" t="i"/>
    <k n="CalcOrigin" t="i"/>
  </s>
</rvStructures>
</file>

<file path=xl/richData/richValueRel.xml><?xml version="1.0" encoding="utf-8"?>
<richValueRels xmlns="http://schemas.microsoft.com/office/spreadsheetml/2022/richvaluerel" xmlns:r="http://schemas.openxmlformats.org/officeDocument/2006/relationships">
  <rel r:id="rId1"/>
  <rel r:id="rId2"/>
  <rel r:id="rId3"/>
  <rel r:id="rId4"/>
  <rel r:id="rId5"/>
  <rel r:id="rId6"/>
  <rel r:id="rId7"/>
  <rel r:id="rId8"/>
  <rel r:id="rId9"/>
  <rel r:id="rId10"/>
  <rel r:id="rId11"/>
  <rel r:id="rId12"/>
  <rel r:id="rId13"/>
  <rel r:id="rId14"/>
  <rel r:id="rId15"/>
  <rel r:id="rId16"/>
  <rel r:id="rId17"/>
  <rel r:id="rId18"/>
  <rel r:id="rId19"/>
  <rel r:id="rId20"/>
  <rel r:id="rId21"/>
  <rel r:id="rId22"/>
  <rel r:id="rId23"/>
  <rel r:id="rId24"/>
  <rel r:id="rId25"/>
  <rel r:id="rId26"/>
  <rel r:id="rId27"/>
  <rel r:id="rId28"/>
  <rel r:id="rId29"/>
  <rel r:id="rId30"/>
  <rel r:id="rId31"/>
  <rel r:id="rId32"/>
  <rel r:id="rId33"/>
  <rel r:id="rId34"/>
  <rel r:id="rId35"/>
  <rel r:id="rId36"/>
  <rel r:id="rId37"/>
</richValueRel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spDef>
      <a:spPr>
        <a:solidFill>
          <a:srgbClr val="FF0000">
            <a:alpha val="53000"/>
          </a:srgbClr>
        </a:solidFill>
        <a:ln>
          <a:noFill/>
        </a:ln>
      </a:spPr>
      <a:bodyPr vertOverflow="clip" horzOverflow="clip" rtlCol="0" anchor="t"/>
      <a:lstStyle>
        <a:defPPr algn="l">
          <a:defRPr sz="1100"/>
        </a:defPPr>
      </a:lstStyle>
      <a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6111CC-EB36-452B-9B0B-CBDFE88F9634}">
  <dimension ref="A1:P15"/>
  <sheetViews>
    <sheetView topLeftCell="A33" zoomScale="130" zoomScaleNormal="130" workbookViewId="0">
      <selection activeCell="B5" sqref="B5"/>
    </sheetView>
  </sheetViews>
  <sheetFormatPr defaultRowHeight="16.5" x14ac:dyDescent="0.3"/>
  <cols>
    <col min="1" max="1" width="12" customWidth="1"/>
    <col min="2" max="2" width="15.875" bestFit="1" customWidth="1"/>
    <col min="3" max="3" width="17.25" bestFit="1" customWidth="1"/>
    <col min="4" max="4" width="17.5" bestFit="1" customWidth="1"/>
    <col min="5" max="5" width="15.5" bestFit="1" customWidth="1"/>
    <col min="6" max="6" width="16.75" bestFit="1" customWidth="1"/>
  </cols>
  <sheetData>
    <row r="1" spans="1:16" x14ac:dyDescent="0.3">
      <c r="A1" s="93" t="s">
        <v>43</v>
      </c>
      <c r="B1" s="94"/>
      <c r="C1" s="94"/>
      <c r="D1" s="94"/>
      <c r="E1" s="94"/>
      <c r="F1" s="95"/>
    </row>
    <row r="2" spans="1:16" x14ac:dyDescent="0.3">
      <c r="A2" s="96" t="s">
        <v>16</v>
      </c>
      <c r="B2" s="12" t="s">
        <v>15</v>
      </c>
      <c r="C2" s="12" t="s">
        <v>35</v>
      </c>
      <c r="D2" s="12" t="s">
        <v>36</v>
      </c>
      <c r="E2" s="12" t="s">
        <v>37</v>
      </c>
      <c r="F2" s="11" t="s">
        <v>38</v>
      </c>
      <c r="K2" s="4"/>
      <c r="L2" s="4"/>
      <c r="M2" s="4"/>
      <c r="N2" s="4"/>
      <c r="O2" s="4"/>
      <c r="P2" s="4"/>
    </row>
    <row r="3" spans="1:16" x14ac:dyDescent="0.3">
      <c r="A3" s="97"/>
      <c r="B3" s="12" t="s">
        <v>39</v>
      </c>
      <c r="C3" s="12" t="s">
        <v>40</v>
      </c>
      <c r="D3" s="12" t="s">
        <v>41</v>
      </c>
      <c r="E3" s="12" t="s">
        <v>44</v>
      </c>
      <c r="F3" s="11" t="s">
        <v>45</v>
      </c>
      <c r="K3" s="4"/>
      <c r="L3" s="4"/>
      <c r="M3" s="4"/>
      <c r="N3" s="4"/>
      <c r="O3" s="4"/>
      <c r="P3" s="4"/>
    </row>
    <row r="4" spans="1:16" x14ac:dyDescent="0.3">
      <c r="A4" s="24" t="s">
        <v>12</v>
      </c>
      <c r="B4" s="23" t="s">
        <v>11</v>
      </c>
      <c r="C4" s="23" t="s">
        <v>23</v>
      </c>
      <c r="D4" s="23" t="s">
        <v>24</v>
      </c>
      <c r="E4" s="12"/>
      <c r="F4" s="11"/>
      <c r="K4" s="4"/>
      <c r="L4" s="4"/>
      <c r="M4" s="4"/>
      <c r="N4" s="4"/>
      <c r="O4" s="4"/>
      <c r="P4" s="4"/>
    </row>
    <row r="5" spans="1:16" x14ac:dyDescent="0.3">
      <c r="A5" s="24" t="s">
        <v>14</v>
      </c>
      <c r="B5" s="12" t="s">
        <v>220</v>
      </c>
      <c r="C5" s="12" t="s">
        <v>221</v>
      </c>
      <c r="D5" s="12" t="s">
        <v>25</v>
      </c>
      <c r="E5" s="12" t="s">
        <v>26</v>
      </c>
      <c r="F5" s="11" t="s">
        <v>13</v>
      </c>
    </row>
    <row r="6" spans="1:16" x14ac:dyDescent="0.3">
      <c r="A6" s="24" t="s">
        <v>46</v>
      </c>
      <c r="B6" s="25">
        <v>4</v>
      </c>
      <c r="C6" s="25">
        <v>5</v>
      </c>
      <c r="D6" s="25">
        <v>12</v>
      </c>
      <c r="E6" s="25">
        <v>10</v>
      </c>
      <c r="F6" s="26">
        <v>6</v>
      </c>
    </row>
    <row r="7" spans="1:16" ht="17.25" thickBot="1" x14ac:dyDescent="0.35">
      <c r="A7" s="27" t="s">
        <v>6</v>
      </c>
      <c r="B7" s="28">
        <v>1</v>
      </c>
      <c r="C7" s="28">
        <v>2</v>
      </c>
      <c r="D7" s="28">
        <v>3</v>
      </c>
      <c r="E7" s="28">
        <v>4</v>
      </c>
      <c r="F7" s="29">
        <v>5</v>
      </c>
    </row>
    <row r="8" spans="1:16" ht="17.25" thickBot="1" x14ac:dyDescent="0.35"/>
    <row r="9" spans="1:16" x14ac:dyDescent="0.3">
      <c r="A9" s="93" t="s">
        <v>43</v>
      </c>
      <c r="B9" s="94"/>
      <c r="C9" s="94"/>
      <c r="D9" s="94"/>
      <c r="E9" s="94"/>
      <c r="F9" s="95"/>
    </row>
    <row r="10" spans="1:16" x14ac:dyDescent="0.3">
      <c r="A10" s="96" t="s">
        <v>16</v>
      </c>
      <c r="B10" s="12" t="s">
        <v>121</v>
      </c>
      <c r="C10" s="12" t="s">
        <v>122</v>
      </c>
      <c r="D10" s="12" t="s">
        <v>123</v>
      </c>
      <c r="E10" s="12" t="s">
        <v>124</v>
      </c>
      <c r="F10" s="11" t="s">
        <v>125</v>
      </c>
    </row>
    <row r="11" spans="1:16" x14ac:dyDescent="0.3">
      <c r="A11" s="97"/>
      <c r="B11" s="12" t="s">
        <v>126</v>
      </c>
      <c r="C11" s="12" t="s">
        <v>127</v>
      </c>
      <c r="D11" s="12" t="s">
        <v>128</v>
      </c>
      <c r="E11" s="12" t="s">
        <v>129</v>
      </c>
      <c r="F11" s="11" t="s">
        <v>130</v>
      </c>
    </row>
    <row r="12" spans="1:16" x14ac:dyDescent="0.3">
      <c r="A12" s="24" t="s">
        <v>12</v>
      </c>
      <c r="B12" s="23" t="s">
        <v>131</v>
      </c>
      <c r="C12" s="23" t="s">
        <v>132</v>
      </c>
      <c r="D12" s="23" t="s">
        <v>133</v>
      </c>
      <c r="E12" s="12"/>
      <c r="F12" s="11"/>
    </row>
    <row r="13" spans="1:16" x14ac:dyDescent="0.3">
      <c r="A13" s="24" t="s">
        <v>14</v>
      </c>
      <c r="B13" s="12" t="s">
        <v>137</v>
      </c>
      <c r="C13" s="12" t="s">
        <v>138</v>
      </c>
      <c r="D13" s="12" t="s">
        <v>134</v>
      </c>
      <c r="E13" s="12" t="s">
        <v>135</v>
      </c>
      <c r="F13" s="11" t="s">
        <v>136</v>
      </c>
    </row>
    <row r="14" spans="1:16" x14ac:dyDescent="0.3">
      <c r="A14" s="24" t="s">
        <v>46</v>
      </c>
      <c r="B14" s="25">
        <v>4</v>
      </c>
      <c r="C14" s="25">
        <v>5</v>
      </c>
      <c r="D14" s="25">
        <v>12</v>
      </c>
      <c r="E14" s="25">
        <v>10</v>
      </c>
      <c r="F14" s="26">
        <v>6</v>
      </c>
    </row>
    <row r="15" spans="1:16" ht="17.25" thickBot="1" x14ac:dyDescent="0.35">
      <c r="A15" s="27" t="s">
        <v>6</v>
      </c>
      <c r="B15" s="28">
        <v>1</v>
      </c>
      <c r="C15" s="28">
        <v>2</v>
      </c>
      <c r="D15" s="28">
        <v>3</v>
      </c>
      <c r="E15" s="28">
        <v>4</v>
      </c>
      <c r="F15" s="29">
        <v>5</v>
      </c>
    </row>
  </sheetData>
  <mergeCells count="4">
    <mergeCell ref="A1:F1"/>
    <mergeCell ref="A2:A3"/>
    <mergeCell ref="A9:F9"/>
    <mergeCell ref="A10:A11"/>
  </mergeCells>
  <phoneticPr fontId="2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EE4D06-407A-45B1-B6FB-7C4E14F9D49C}">
  <dimension ref="A1:J34"/>
  <sheetViews>
    <sheetView zoomScale="130" zoomScaleNormal="130" workbookViewId="0">
      <selection activeCell="B22" sqref="B22:H23"/>
    </sheetView>
  </sheetViews>
  <sheetFormatPr defaultRowHeight="16.5" x14ac:dyDescent="0.3"/>
  <cols>
    <col min="1" max="1" width="9" style="4"/>
    <col min="2" max="2" width="9" customWidth="1"/>
    <col min="7" max="7" width="11" bestFit="1" customWidth="1"/>
    <col min="8" max="8" width="7.125" bestFit="1" customWidth="1"/>
  </cols>
  <sheetData>
    <row r="1" spans="1:10" x14ac:dyDescent="0.3">
      <c r="A1" s="108" t="s">
        <v>176</v>
      </c>
      <c r="B1" s="98"/>
      <c r="C1" s="98"/>
      <c r="D1" s="98"/>
      <c r="E1" s="98"/>
      <c r="F1" s="98"/>
      <c r="G1" s="98"/>
      <c r="H1" s="98"/>
      <c r="I1" s="98"/>
      <c r="J1" s="99"/>
    </row>
    <row r="2" spans="1:10" x14ac:dyDescent="0.3">
      <c r="A2" s="12" t="s">
        <v>177</v>
      </c>
      <c r="B2" s="12" t="s">
        <v>307</v>
      </c>
      <c r="C2" s="98" t="s">
        <v>178</v>
      </c>
      <c r="D2" s="98"/>
      <c r="E2" s="98"/>
      <c r="F2" s="98"/>
      <c r="G2" s="98"/>
      <c r="H2" s="98"/>
      <c r="I2" s="98"/>
      <c r="J2" s="99"/>
    </row>
    <row r="3" spans="1:10" x14ac:dyDescent="0.3">
      <c r="A3" s="12" t="s">
        <v>239</v>
      </c>
      <c r="B3" s="12">
        <v>5</v>
      </c>
      <c r="C3" s="111" t="s">
        <v>301</v>
      </c>
      <c r="D3" s="100"/>
      <c r="E3" s="100"/>
      <c r="F3" s="100"/>
      <c r="G3" s="100"/>
      <c r="H3" s="100"/>
      <c r="I3" s="100"/>
      <c r="J3" s="101"/>
    </row>
    <row r="4" spans="1:10" x14ac:dyDescent="0.3">
      <c r="A4" s="12" t="s">
        <v>248</v>
      </c>
      <c r="B4" s="12">
        <v>3</v>
      </c>
      <c r="C4" s="100" t="s">
        <v>246</v>
      </c>
      <c r="D4" s="100"/>
      <c r="E4" s="100"/>
      <c r="F4" s="100"/>
      <c r="G4" s="100"/>
      <c r="H4" s="100"/>
      <c r="I4" s="100"/>
      <c r="J4" s="101"/>
    </row>
    <row r="5" spans="1:10" x14ac:dyDescent="0.3">
      <c r="A5" s="12" t="s">
        <v>245</v>
      </c>
      <c r="B5" s="12">
        <v>3</v>
      </c>
      <c r="C5" s="100" t="s">
        <v>247</v>
      </c>
      <c r="D5" s="100"/>
      <c r="E5" s="100"/>
      <c r="F5" s="100"/>
      <c r="G5" s="100"/>
      <c r="H5" s="100"/>
      <c r="I5" s="100"/>
      <c r="J5" s="101"/>
    </row>
    <row r="6" spans="1:10" x14ac:dyDescent="0.3">
      <c r="A6" s="12" t="s">
        <v>186</v>
      </c>
      <c r="B6" s="12">
        <v>5</v>
      </c>
      <c r="C6" s="100" t="s">
        <v>187</v>
      </c>
      <c r="D6" s="100"/>
      <c r="E6" s="100"/>
      <c r="F6" s="100"/>
      <c r="G6" s="100"/>
      <c r="H6" s="100"/>
      <c r="I6" s="100"/>
      <c r="J6" s="101"/>
    </row>
    <row r="7" spans="1:10" x14ac:dyDescent="0.3">
      <c r="A7" s="12" t="s">
        <v>192</v>
      </c>
      <c r="B7" s="12">
        <v>3</v>
      </c>
      <c r="C7" s="100" t="s">
        <v>241</v>
      </c>
      <c r="D7" s="100"/>
      <c r="E7" s="100"/>
      <c r="F7" s="100"/>
      <c r="G7" s="100"/>
      <c r="H7" s="100"/>
      <c r="I7" s="100"/>
      <c r="J7" s="101"/>
    </row>
    <row r="8" spans="1:10" x14ac:dyDescent="0.3">
      <c r="A8" s="12" t="s">
        <v>252</v>
      </c>
      <c r="B8" s="12"/>
      <c r="C8" s="100" t="s">
        <v>253</v>
      </c>
      <c r="D8" s="100"/>
      <c r="E8" s="100"/>
      <c r="F8" s="100"/>
      <c r="G8" s="100"/>
      <c r="H8" s="100"/>
      <c r="I8" s="100"/>
      <c r="J8" s="101"/>
    </row>
    <row r="9" spans="1:10" x14ac:dyDescent="0.3">
      <c r="A9" s="12" t="s">
        <v>267</v>
      </c>
      <c r="B9" s="12">
        <v>5</v>
      </c>
      <c r="C9" s="100" t="s">
        <v>268</v>
      </c>
      <c r="D9" s="100"/>
      <c r="E9" s="100"/>
      <c r="F9" s="100"/>
      <c r="G9" s="100"/>
      <c r="H9" s="100"/>
      <c r="I9" s="100"/>
      <c r="J9" s="101"/>
    </row>
    <row r="10" spans="1:10" x14ac:dyDescent="0.3">
      <c r="A10" s="12" t="s">
        <v>238</v>
      </c>
      <c r="B10" s="12">
        <v>3</v>
      </c>
      <c r="C10" s="100" t="s">
        <v>240</v>
      </c>
      <c r="D10" s="100"/>
      <c r="E10" s="100"/>
      <c r="F10" s="100"/>
      <c r="G10" s="100"/>
      <c r="H10" s="100"/>
      <c r="I10" s="100"/>
      <c r="J10" s="101"/>
    </row>
    <row r="11" spans="1:10" x14ac:dyDescent="0.3">
      <c r="A11" s="12"/>
      <c r="B11" s="12"/>
      <c r="C11" s="98"/>
      <c r="D11" s="98"/>
      <c r="E11" s="98"/>
      <c r="F11" s="98"/>
      <c r="G11" s="98"/>
      <c r="H11" s="98"/>
      <c r="I11" s="98"/>
      <c r="J11" s="99"/>
    </row>
    <row r="12" spans="1:10" ht="17.25" thickBot="1" x14ac:dyDescent="0.35"/>
    <row r="13" spans="1:10" x14ac:dyDescent="0.3">
      <c r="A13" s="106" t="s">
        <v>175</v>
      </c>
      <c r="B13" s="110" t="s">
        <v>181</v>
      </c>
      <c r="C13" s="95"/>
      <c r="E13" s="104" t="s">
        <v>175</v>
      </c>
      <c r="F13" s="105"/>
      <c r="G13" s="105"/>
      <c r="H13" s="5" t="s">
        <v>6</v>
      </c>
    </row>
    <row r="14" spans="1:10" x14ac:dyDescent="0.3">
      <c r="A14" s="107"/>
      <c r="B14" s="108" t="s">
        <v>189</v>
      </c>
      <c r="C14" s="109"/>
      <c r="D14" s="4"/>
      <c r="E14" s="63" t="s">
        <v>195</v>
      </c>
      <c r="F14" s="64" t="s">
        <v>18</v>
      </c>
      <c r="G14" s="64" t="s">
        <v>200</v>
      </c>
      <c r="H14" s="11">
        <v>1000</v>
      </c>
      <c r="I14" s="4"/>
    </row>
    <row r="15" spans="1:10" x14ac:dyDescent="0.3">
      <c r="A15" s="16" t="s">
        <v>5</v>
      </c>
      <c r="B15" s="108" t="s">
        <v>182</v>
      </c>
      <c r="C15" s="109"/>
      <c r="D15" s="4"/>
      <c r="E15" s="65" t="s">
        <v>196</v>
      </c>
      <c r="F15" s="66" t="s">
        <v>191</v>
      </c>
      <c r="G15" s="66" t="s">
        <v>201</v>
      </c>
      <c r="H15" s="11">
        <v>2000</v>
      </c>
      <c r="I15" s="4"/>
    </row>
    <row r="16" spans="1:10" x14ac:dyDescent="0.3">
      <c r="A16" s="16" t="s">
        <v>52</v>
      </c>
      <c r="B16" s="108" t="s">
        <v>184</v>
      </c>
      <c r="C16" s="109"/>
      <c r="D16" s="4"/>
      <c r="E16" s="67" t="s">
        <v>197</v>
      </c>
      <c r="F16" s="68" t="s">
        <v>192</v>
      </c>
      <c r="G16" s="68" t="s">
        <v>202</v>
      </c>
      <c r="H16" s="11">
        <v>3000</v>
      </c>
      <c r="I16" s="4"/>
    </row>
    <row r="17" spans="1:9" x14ac:dyDescent="0.3">
      <c r="A17" s="16" t="s">
        <v>59</v>
      </c>
      <c r="B17" s="108" t="s">
        <v>183</v>
      </c>
      <c r="C17" s="109"/>
      <c r="D17" s="4"/>
      <c r="E17" s="69" t="s">
        <v>198</v>
      </c>
      <c r="F17" s="70" t="s">
        <v>193</v>
      </c>
      <c r="G17" s="70" t="s">
        <v>203</v>
      </c>
      <c r="H17" s="11">
        <v>4000</v>
      </c>
      <c r="I17" s="4"/>
    </row>
    <row r="18" spans="1:9" ht="17.25" thickBot="1" x14ac:dyDescent="0.35">
      <c r="A18" s="16" t="s">
        <v>149</v>
      </c>
      <c r="B18" s="108" t="s">
        <v>185</v>
      </c>
      <c r="C18" s="109"/>
      <c r="D18" s="4"/>
      <c r="E18" s="71" t="s">
        <v>199</v>
      </c>
      <c r="F18" s="72" t="s">
        <v>194</v>
      </c>
      <c r="G18" s="72" t="s">
        <v>204</v>
      </c>
      <c r="H18" s="62">
        <v>5000</v>
      </c>
      <c r="I18" s="4"/>
    </row>
    <row r="19" spans="1:9" ht="17.25" thickBot="1" x14ac:dyDescent="0.35">
      <c r="A19" s="20" t="s">
        <v>180</v>
      </c>
      <c r="B19" s="102"/>
      <c r="C19" s="103"/>
      <c r="D19" s="4"/>
    </row>
    <row r="21" spans="1:9" x14ac:dyDescent="0.3">
      <c r="B21" s="4"/>
      <c r="C21" s="4"/>
    </row>
    <row r="22" spans="1:9" x14ac:dyDescent="0.3">
      <c r="B22" s="4" t="s">
        <v>211</v>
      </c>
      <c r="C22" s="4" t="s">
        <v>19</v>
      </c>
      <c r="D22" s="4" t="s">
        <v>53</v>
      </c>
      <c r="E22" s="4" t="s">
        <v>217</v>
      </c>
      <c r="F22" s="4" t="s">
        <v>7</v>
      </c>
      <c r="G22" s="4" t="s">
        <v>82</v>
      </c>
      <c r="H22" s="4" t="s">
        <v>218</v>
      </c>
    </row>
    <row r="23" spans="1:9" x14ac:dyDescent="0.3">
      <c r="B23" s="4" t="s">
        <v>212</v>
      </c>
      <c r="C23" s="4" t="s">
        <v>213</v>
      </c>
      <c r="D23" s="4" t="s">
        <v>214</v>
      </c>
      <c r="E23" s="4" t="s">
        <v>215</v>
      </c>
      <c r="F23" s="4" t="s">
        <v>216</v>
      </c>
      <c r="G23" s="4"/>
      <c r="H23" s="4"/>
    </row>
    <row r="24" spans="1:9" x14ac:dyDescent="0.3">
      <c r="B24" s="4"/>
      <c r="C24" s="4"/>
    </row>
    <row r="25" spans="1:9" x14ac:dyDescent="0.3">
      <c r="B25" s="4"/>
      <c r="C25" s="4"/>
    </row>
    <row r="26" spans="1:9" x14ac:dyDescent="0.3">
      <c r="B26" s="4"/>
      <c r="C26" s="4"/>
    </row>
    <row r="27" spans="1:9" x14ac:dyDescent="0.3">
      <c r="B27" s="4"/>
      <c r="C27" s="4"/>
    </row>
    <row r="28" spans="1:9" x14ac:dyDescent="0.3">
      <c r="B28" s="4"/>
      <c r="C28" s="4"/>
    </row>
    <row r="29" spans="1:9" x14ac:dyDescent="0.3">
      <c r="B29" s="4"/>
      <c r="C29" s="4"/>
    </row>
    <row r="30" spans="1:9" x14ac:dyDescent="0.3">
      <c r="B30" s="4"/>
      <c r="C30" s="4"/>
    </row>
    <row r="31" spans="1:9" x14ac:dyDescent="0.3">
      <c r="B31" s="4"/>
      <c r="C31" s="4"/>
    </row>
    <row r="32" spans="1:9" x14ac:dyDescent="0.3">
      <c r="B32" s="4"/>
      <c r="C32" s="4"/>
    </row>
    <row r="33" spans="2:3" x14ac:dyDescent="0.3">
      <c r="B33" s="4"/>
      <c r="C33" s="4"/>
    </row>
    <row r="34" spans="2:3" x14ac:dyDescent="0.3">
      <c r="B34" s="4"/>
      <c r="C34" s="4"/>
    </row>
  </sheetData>
  <mergeCells count="20">
    <mergeCell ref="A1:J1"/>
    <mergeCell ref="B17:C17"/>
    <mergeCell ref="B18:C18"/>
    <mergeCell ref="B13:C13"/>
    <mergeCell ref="B16:C16"/>
    <mergeCell ref="B15:C15"/>
    <mergeCell ref="B14:C14"/>
    <mergeCell ref="C2:J2"/>
    <mergeCell ref="C3:J3"/>
    <mergeCell ref="C4:J4"/>
    <mergeCell ref="C7:J7"/>
    <mergeCell ref="C6:J6"/>
    <mergeCell ref="C8:J8"/>
    <mergeCell ref="C9:J9"/>
    <mergeCell ref="C10:J10"/>
    <mergeCell ref="C11:J11"/>
    <mergeCell ref="C5:J5"/>
    <mergeCell ref="B19:C19"/>
    <mergeCell ref="E13:G13"/>
    <mergeCell ref="A13:A14"/>
  </mergeCells>
  <phoneticPr fontId="2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AE0F8C-059A-4293-B4CD-8B757412BCA8}">
  <dimension ref="A1:AM107"/>
  <sheetViews>
    <sheetView zoomScale="55" zoomScaleNormal="55" workbookViewId="0">
      <pane xSplit="6" ySplit="2" topLeftCell="G3" activePane="bottomRight" state="frozen"/>
      <selection pane="topRight" activeCell="G1" sqref="G1"/>
      <selection pane="bottomLeft" activeCell="A3" sqref="A3"/>
      <selection pane="bottomRight" activeCell="G19" sqref="G19"/>
    </sheetView>
  </sheetViews>
  <sheetFormatPr defaultRowHeight="16.5" x14ac:dyDescent="0.3"/>
  <cols>
    <col min="1" max="1" width="9" style="4"/>
    <col min="2" max="2" width="27.5" style="4" customWidth="1"/>
    <col min="3" max="6" width="0" style="4" hidden="1" customWidth="1"/>
    <col min="7" max="8" width="9" style="4"/>
    <col min="9" max="9" width="11.125" style="4" bestFit="1" customWidth="1"/>
    <col min="10" max="10" width="9.5" style="4" bestFit="1" customWidth="1"/>
    <col min="11" max="11" width="9" style="4"/>
    <col min="12" max="12" width="11" style="4" bestFit="1" customWidth="1"/>
    <col min="13" max="13" width="18.5" style="4" bestFit="1" customWidth="1"/>
    <col min="14" max="14" width="18.75" style="4" bestFit="1" customWidth="1"/>
    <col min="15" max="15" width="13" style="4" bestFit="1" customWidth="1"/>
    <col min="16" max="16" width="12.25" style="4" bestFit="1" customWidth="1"/>
    <col min="17" max="17" width="13.5" style="4" bestFit="1" customWidth="1"/>
    <col min="18" max="18" width="12.625" style="4" bestFit="1" customWidth="1"/>
    <col min="19" max="28" width="11" style="4" customWidth="1"/>
    <col min="29" max="29" width="223.125" style="88" customWidth="1"/>
    <col min="30" max="33" width="9" style="4" hidden="1" customWidth="1"/>
    <col min="34" max="34" width="9" style="4" customWidth="1"/>
    <col min="35" max="39" width="9" style="4"/>
  </cols>
  <sheetData>
    <row r="1" spans="1:39" x14ac:dyDescent="0.3">
      <c r="A1" s="83" t="s">
        <v>211</v>
      </c>
      <c r="B1" s="83" t="s">
        <v>19</v>
      </c>
      <c r="C1" s="83"/>
      <c r="D1" s="83"/>
      <c r="E1" s="83"/>
      <c r="F1" s="83"/>
      <c r="G1" s="83" t="s">
        <v>53</v>
      </c>
      <c r="H1" s="83" t="s">
        <v>217</v>
      </c>
      <c r="I1" s="83" t="s">
        <v>83</v>
      </c>
      <c r="J1" s="83" t="s">
        <v>84</v>
      </c>
      <c r="K1" s="83" t="s">
        <v>188</v>
      </c>
      <c r="L1" s="83" t="s">
        <v>81</v>
      </c>
      <c r="M1" s="83" t="s">
        <v>86</v>
      </c>
      <c r="N1" s="83" t="s">
        <v>82</v>
      </c>
      <c r="O1" s="92" t="s">
        <v>99</v>
      </c>
      <c r="P1" s="92" t="s">
        <v>100</v>
      </c>
      <c r="Q1" s="92" t="s">
        <v>101</v>
      </c>
      <c r="R1" s="92" t="s">
        <v>102</v>
      </c>
      <c r="S1" s="83" t="s">
        <v>87</v>
      </c>
      <c r="T1" s="83" t="s">
        <v>98</v>
      </c>
      <c r="U1" s="83" t="s">
        <v>239</v>
      </c>
      <c r="V1" s="83" t="s">
        <v>245</v>
      </c>
      <c r="W1" s="83" t="s">
        <v>248</v>
      </c>
      <c r="X1" s="83" t="s">
        <v>238</v>
      </c>
      <c r="Y1" s="83" t="s">
        <v>18</v>
      </c>
      <c r="Z1" s="83" t="s">
        <v>186</v>
      </c>
      <c r="AA1" s="83" t="s">
        <v>330</v>
      </c>
      <c r="AB1" s="83" t="s">
        <v>192</v>
      </c>
      <c r="AC1" s="86" t="s">
        <v>7</v>
      </c>
    </row>
    <row r="2" spans="1:39" x14ac:dyDescent="0.3">
      <c r="A2" s="84" t="s">
        <v>212</v>
      </c>
      <c r="B2" s="84" t="s">
        <v>213</v>
      </c>
      <c r="C2" s="84"/>
      <c r="D2" s="84"/>
      <c r="E2" s="84"/>
      <c r="F2" s="84"/>
      <c r="G2" s="84" t="s">
        <v>214</v>
      </c>
      <c r="H2" s="84" t="s">
        <v>215</v>
      </c>
      <c r="I2" s="84" t="s">
        <v>308</v>
      </c>
      <c r="J2" s="84" t="s">
        <v>309</v>
      </c>
      <c r="K2" s="84" t="s">
        <v>310</v>
      </c>
      <c r="L2" s="84" t="s">
        <v>311</v>
      </c>
      <c r="M2" s="84" t="s">
        <v>316</v>
      </c>
      <c r="N2" s="84" t="s">
        <v>322</v>
      </c>
      <c r="O2" s="84" t="s">
        <v>317</v>
      </c>
      <c r="P2" s="84" t="s">
        <v>318</v>
      </c>
      <c r="Q2" s="84" t="s">
        <v>319</v>
      </c>
      <c r="R2" s="84" t="s">
        <v>320</v>
      </c>
      <c r="S2" s="84" t="s">
        <v>321</v>
      </c>
      <c r="T2" s="84" t="s">
        <v>323</v>
      </c>
      <c r="U2" s="84" t="s">
        <v>324</v>
      </c>
      <c r="V2" s="84" t="s">
        <v>325</v>
      </c>
      <c r="W2" s="84" t="s">
        <v>326</v>
      </c>
      <c r="X2" s="84" t="s">
        <v>327</v>
      </c>
      <c r="Y2" s="84" t="s">
        <v>328</v>
      </c>
      <c r="Z2" s="84" t="s">
        <v>329</v>
      </c>
      <c r="AA2" s="84" t="s">
        <v>331</v>
      </c>
      <c r="AB2" s="84" t="s">
        <v>332</v>
      </c>
      <c r="AC2" s="87" t="s">
        <v>216</v>
      </c>
    </row>
    <row r="3" spans="1:39" s="159" customFormat="1" x14ac:dyDescent="0.3">
      <c r="A3" s="156">
        <f>'캐릭터 구성(탱커,L)'!E17</f>
        <v>1001</v>
      </c>
      <c r="B3" s="156" t="str" cm="1">
        <f t="array" ref="B3:F3">'캐릭터 구성(탱커,L)'!C18:G18</f>
        <v>어설푼 방패병	(이동)</v>
      </c>
      <c r="C3" s="156">
        <v>0</v>
      </c>
      <c r="D3" s="156">
        <v>0</v>
      </c>
      <c r="E3" s="156">
        <v>0</v>
      </c>
      <c r="F3" s="156">
        <v>0</v>
      </c>
      <c r="G3" s="156" t="str">
        <f>'캐릭터 구성(탱커,L)'!G17</f>
        <v>-</v>
      </c>
      <c r="H3" s="166" t="str">
        <f>'캐릭터 구성(탱커,L)'!C17</f>
        <v>이동</v>
      </c>
      <c r="I3" s="156">
        <v>1</v>
      </c>
      <c r="J3" s="156">
        <v>6</v>
      </c>
      <c r="K3" s="156"/>
      <c r="L3" s="156"/>
      <c r="M3" s="156"/>
      <c r="N3" s="156"/>
      <c r="O3" s="156"/>
      <c r="P3" s="156"/>
      <c r="Q3" s="156"/>
      <c r="R3" s="156"/>
      <c r="S3" s="156"/>
      <c r="T3" s="156"/>
      <c r="U3" s="156"/>
      <c r="V3" s="156"/>
      <c r="W3" s="156"/>
      <c r="X3" s="156"/>
      <c r="Y3" s="156"/>
      <c r="Z3" s="156"/>
      <c r="AA3" s="156"/>
      <c r="AB3" s="156"/>
      <c r="AC3" s="157" t="str" cm="1">
        <f t="array" ref="AC3:AG3">'캐릭터 구성(탱커,L)'!C20:G20</f>
        <v>해당 대상지 중 한 곳으로 이동한다. 이동하려는 칸에 다른캐릭터가 존재하는 경우 데미지 1을 주고 이동하지 않는다.</v>
      </c>
      <c r="AD3" s="158">
        <v>0</v>
      </c>
      <c r="AE3" s="158">
        <v>0</v>
      </c>
      <c r="AF3" s="158">
        <v>0</v>
      </c>
      <c r="AG3" s="158">
        <v>0</v>
      </c>
      <c r="AH3" s="158"/>
      <c r="AI3" s="158"/>
      <c r="AJ3" s="158"/>
      <c r="AK3" s="158"/>
      <c r="AL3" s="158"/>
      <c r="AM3" s="158"/>
    </row>
    <row r="4" spans="1:39" x14ac:dyDescent="0.3">
      <c r="A4" s="12">
        <f>'캐릭터 구성(탱커,L)'!L17</f>
        <v>3001</v>
      </c>
      <c r="B4" s="12" t="str" cm="1">
        <f t="array" ref="B4:F4">'캐릭터 구성(탱커,L)'!J18:N18</f>
        <v>어전트 가드</v>
      </c>
      <c r="C4" s="12">
        <v>0</v>
      </c>
      <c r="D4" s="12">
        <v>0</v>
      </c>
      <c r="E4" s="12">
        <v>0</v>
      </c>
      <c r="F4" s="12">
        <v>0</v>
      </c>
      <c r="G4" s="12" t="str">
        <f>'캐릭터 구성(탱커,L)'!N17</f>
        <v>1</v>
      </c>
      <c r="H4" s="68" t="str">
        <f>'캐릭터 구성(탱커,L)'!J17</f>
        <v>방어</v>
      </c>
      <c r="I4" s="12" t="str">
        <f>'캐릭터 구성(탱커,L)'!I13</f>
        <v>0</v>
      </c>
      <c r="J4" s="12" t="str">
        <f>'캐릭터 구성(탱커,L)'!J13</f>
        <v>1</v>
      </c>
      <c r="K4" s="12" t="str">
        <f>'캐릭터 구성(탱커,L)'!K13</f>
        <v>0</v>
      </c>
      <c r="L4" s="12"/>
      <c r="M4" s="12"/>
      <c r="N4" s="12"/>
      <c r="O4" s="12"/>
      <c r="P4" s="12"/>
      <c r="Q4" s="12"/>
      <c r="R4" s="12"/>
      <c r="S4" s="12"/>
      <c r="T4" s="12"/>
      <c r="U4" s="12"/>
      <c r="V4" s="12"/>
      <c r="W4" s="12"/>
      <c r="X4" s="12"/>
      <c r="Y4" s="12"/>
      <c r="Z4" s="12"/>
      <c r="AA4" s="12"/>
      <c r="AB4" s="12">
        <f>'캐릭터 구성(탱커,L)'!N13</f>
        <v>3</v>
      </c>
      <c r="AC4" s="85" t="str" cm="1">
        <f t="array" ref="AC4:AG4">'캐릭터 구성(탱커,L)'!J20:N20</f>
        <v xml:space="preserve"> 해당캐릭터는 방어한다.</v>
      </c>
      <c r="AD4" s="4">
        <v>0</v>
      </c>
      <c r="AE4" s="4">
        <v>0</v>
      </c>
      <c r="AF4" s="4">
        <v>0</v>
      </c>
      <c r="AG4" s="4">
        <v>0</v>
      </c>
    </row>
    <row r="5" spans="1:39" s="159" customFormat="1" x14ac:dyDescent="0.3">
      <c r="A5" s="156">
        <f>'캐릭터 구성(탱커,L)'!E38</f>
        <v>1002</v>
      </c>
      <c r="B5" s="156" t="str" cm="1">
        <f t="array" ref="B5:F5">'캐릭터 구성(탱커,L)'!C39:G39</f>
        <v>최전선의 창병	(이동)</v>
      </c>
      <c r="C5" s="156">
        <v>0</v>
      </c>
      <c r="D5" s="156">
        <v>0</v>
      </c>
      <c r="E5" s="156">
        <v>0</v>
      </c>
      <c r="F5" s="156">
        <v>0</v>
      </c>
      <c r="G5" s="156" t="str">
        <f>'캐릭터 구성(탱커,L)'!G38</f>
        <v>-</v>
      </c>
      <c r="H5" s="166" t="str">
        <f>'캐릭터 구성(탱커,L)'!C38</f>
        <v>이동</v>
      </c>
      <c r="I5" s="156">
        <v>1</v>
      </c>
      <c r="J5" s="156">
        <v>6</v>
      </c>
      <c r="K5" s="156"/>
      <c r="L5" s="156"/>
      <c r="M5" s="156"/>
      <c r="N5" s="156"/>
      <c r="O5" s="156"/>
      <c r="P5" s="156"/>
      <c r="Q5" s="156"/>
      <c r="R5" s="156"/>
      <c r="S5" s="156"/>
      <c r="T5" s="156"/>
      <c r="U5" s="156"/>
      <c r="V5" s="156"/>
      <c r="W5" s="156"/>
      <c r="X5" s="156"/>
      <c r="Y5" s="156"/>
      <c r="Z5" s="156"/>
      <c r="AA5" s="156"/>
      <c r="AB5" s="156"/>
      <c r="AC5" s="157" t="str" cm="1">
        <f t="array" ref="AC5:AG5">'캐릭터 구성(탱커,L)'!C41:G41</f>
        <v>해당 대상지 중 한 곳으로 이동한다. 이동하려는 칸에 다른캐릭터가 존재하는 경우 데미지 1을 주고 이동하지 않는다.</v>
      </c>
      <c r="AD5" s="158">
        <v>0</v>
      </c>
      <c r="AE5" s="158">
        <v>0</v>
      </c>
      <c r="AF5" s="158">
        <v>0</v>
      </c>
      <c r="AG5" s="158">
        <v>0</v>
      </c>
      <c r="AH5" s="158"/>
      <c r="AI5" s="158"/>
      <c r="AJ5" s="158"/>
      <c r="AK5" s="158"/>
      <c r="AL5" s="158"/>
      <c r="AM5" s="158"/>
    </row>
    <row r="6" spans="1:39" x14ac:dyDescent="0.3">
      <c r="A6" s="12">
        <f>'캐릭터 구성(탱커,L)'!L38</f>
        <v>2001</v>
      </c>
      <c r="B6" s="12" t="str" cm="1">
        <f t="array" ref="B6:F6">'캐릭터 구성(탱커,L)'!J39:N39</f>
        <v>스피어러쉬</v>
      </c>
      <c r="C6" s="12">
        <v>0</v>
      </c>
      <c r="D6" s="12">
        <v>0</v>
      </c>
      <c r="E6" s="12">
        <v>0</v>
      </c>
      <c r="F6" s="12">
        <v>0</v>
      </c>
      <c r="G6" s="12" t="str">
        <f>'캐릭터 구성(탱커,L)'!N38</f>
        <v>1</v>
      </c>
      <c r="H6" s="167" t="str">
        <f>'캐릭터 구성(탱커,L)'!J38</f>
        <v>공격</v>
      </c>
      <c r="I6" s="12" t="str">
        <f>'캐릭터 구성(탱커,L)'!I34</f>
        <v>1</v>
      </c>
      <c r="J6" s="12" t="str">
        <f>'캐릭터 구성(탱커,L)'!J34</f>
        <v>1</v>
      </c>
      <c r="K6" s="12" t="str">
        <f>'캐릭터 구성(탱커,L)'!K34</f>
        <v>0</v>
      </c>
      <c r="L6" s="12" t="str">
        <f>'캐릭터 구성(탱커,L)'!L34</f>
        <v>2</v>
      </c>
      <c r="M6" s="12"/>
      <c r="N6" s="12"/>
      <c r="O6" s="12"/>
      <c r="P6" s="12"/>
      <c r="Q6" s="12"/>
      <c r="R6" s="12"/>
      <c r="S6" s="12"/>
      <c r="T6" s="12"/>
      <c r="U6" s="12"/>
      <c r="V6" s="12"/>
      <c r="W6" s="12"/>
      <c r="X6" s="12"/>
      <c r="Y6" s="12"/>
      <c r="Z6" s="12"/>
      <c r="AA6" s="12"/>
      <c r="AB6" s="12"/>
      <c r="AC6" s="85" t="str" cm="1">
        <f t="array" ref="AC6:AG6">'캐릭터 구성(탱커,L)'!J41:N41</f>
        <v>해당칸에 2데미지를 준다.</v>
      </c>
      <c r="AD6" s="4">
        <v>0</v>
      </c>
      <c r="AE6" s="4">
        <v>0</v>
      </c>
      <c r="AF6" s="4">
        <v>0</v>
      </c>
      <c r="AG6" s="4">
        <v>0</v>
      </c>
    </row>
    <row r="7" spans="1:39" s="159" customFormat="1" x14ac:dyDescent="0.3">
      <c r="A7" s="156">
        <f>'캐릭터 구성(탱커,L)'!S38</f>
        <v>3002</v>
      </c>
      <c r="B7" s="156" t="str" cm="1">
        <f t="array" ref="B7:F7">'캐릭터 구성(탱커,L)'!Q39:U39</f>
        <v>스피어가드</v>
      </c>
      <c r="C7" s="156">
        <v>0</v>
      </c>
      <c r="D7" s="156">
        <v>0</v>
      </c>
      <c r="E7" s="156">
        <v>0</v>
      </c>
      <c r="F7" s="156">
        <v>0</v>
      </c>
      <c r="G7" s="156" t="str">
        <f>'캐릭터 구성(탱커,L)'!U38</f>
        <v>2</v>
      </c>
      <c r="H7" s="68" t="str">
        <f>'캐릭터 구성(탱커,L)'!Q38</f>
        <v>방어</v>
      </c>
      <c r="I7" s="156">
        <f>'캐릭터 구성(탱커,L)'!P34</f>
        <v>0</v>
      </c>
      <c r="J7" s="156">
        <f>'캐릭터 구성(탱커,L)'!Q34</f>
        <v>1</v>
      </c>
      <c r="K7" s="156" t="str">
        <f>'캐릭터 구성(탱커,L)'!R34</f>
        <v>0</v>
      </c>
      <c r="L7" s="156"/>
      <c r="M7" s="156"/>
      <c r="N7" s="156">
        <f>'캐릭터 구성(탱커,L)'!U34</f>
        <v>2</v>
      </c>
      <c r="O7" s="156"/>
      <c r="P7" s="156"/>
      <c r="Q7" s="156"/>
      <c r="R7" s="156"/>
      <c r="S7" s="156"/>
      <c r="T7" s="156"/>
      <c r="U7" s="156"/>
      <c r="V7" s="156"/>
      <c r="W7" s="156"/>
      <c r="X7" s="156"/>
      <c r="Y7" s="156"/>
      <c r="Z7" s="156"/>
      <c r="AA7" s="156"/>
      <c r="AB7" s="156"/>
      <c r="AC7" s="160" t="str" cm="1">
        <f t="array" ref="AC7:AG7">'캐릭터 구성(탱커,L)'!Q41:U41</f>
        <v xml:space="preserve"> 해당캐릭터는 2데미지 감소한다.</v>
      </c>
      <c r="AD7" s="158">
        <v>0</v>
      </c>
      <c r="AE7" s="158">
        <v>0</v>
      </c>
      <c r="AF7" s="158">
        <v>0</v>
      </c>
      <c r="AG7" s="158">
        <v>0</v>
      </c>
      <c r="AH7" s="158"/>
      <c r="AI7" s="158"/>
      <c r="AJ7" s="158"/>
      <c r="AK7" s="158"/>
      <c r="AL7" s="158"/>
      <c r="AM7" s="158"/>
    </row>
    <row r="8" spans="1:39" x14ac:dyDescent="0.3">
      <c r="A8" s="12">
        <f>'캐릭터 구성(탱커,L)'!E59</f>
        <v>1003</v>
      </c>
      <c r="B8" s="12" t="str" cm="1">
        <f t="array" ref="B8:F8">'캐릭터 구성(탱커,L)'!C60:G60</f>
        <v>그림자속 수호자(이동)</v>
      </c>
      <c r="C8" s="12">
        <v>0</v>
      </c>
      <c r="D8" s="12">
        <v>0</v>
      </c>
      <c r="E8" s="12">
        <v>0</v>
      </c>
      <c r="F8" s="12">
        <v>0</v>
      </c>
      <c r="G8" s="12" t="str">
        <f>'캐릭터 구성(탱커,L)'!G59</f>
        <v>-</v>
      </c>
      <c r="H8" s="166" t="str">
        <f>'캐릭터 구성(탱커,L)'!C59</f>
        <v>이동</v>
      </c>
      <c r="I8" s="12">
        <v>1</v>
      </c>
      <c r="J8" s="12">
        <v>6</v>
      </c>
      <c r="K8" s="12"/>
      <c r="L8" s="12"/>
      <c r="M8" s="12"/>
      <c r="N8" s="12"/>
      <c r="O8" s="12"/>
      <c r="P8" s="12"/>
      <c r="Q8" s="12"/>
      <c r="R8" s="12"/>
      <c r="S8" s="12"/>
      <c r="T8" s="12"/>
      <c r="U8" s="12"/>
      <c r="V8" s="12"/>
      <c r="W8" s="12"/>
      <c r="X8" s="12"/>
      <c r="Y8" s="12"/>
      <c r="Z8" s="12"/>
      <c r="AA8" s="12"/>
      <c r="AB8" s="12"/>
      <c r="AC8" s="85" t="str" cm="1">
        <f t="array" ref="AC8:AG8">'캐릭터 구성(탱커,L)'!C62:G62</f>
        <v>해당 대상지 중 한 곳으로 이동한다. 이동하려는 칸에 다른캐릭터가 존재하는 경우 데미지 1을 주고 이동하지 않는다.</v>
      </c>
      <c r="AD8" s="4">
        <v>0</v>
      </c>
      <c r="AE8" s="4">
        <v>0</v>
      </c>
      <c r="AF8" s="4">
        <v>0</v>
      </c>
      <c r="AG8" s="4">
        <v>0</v>
      </c>
    </row>
    <row r="9" spans="1:39" s="159" customFormat="1" x14ac:dyDescent="0.3">
      <c r="A9" s="156">
        <f>'캐릭터 구성(탱커,L)'!L59</f>
        <v>3003</v>
      </c>
      <c r="B9" s="156" t="str" cm="1">
        <f t="array" ref="B9:F9">'캐릭터 구성(탱커,L)'!J60:N60</f>
        <v>그림자 벽</v>
      </c>
      <c r="C9" s="156">
        <v>0</v>
      </c>
      <c r="D9" s="156">
        <v>0</v>
      </c>
      <c r="E9" s="156">
        <v>0</v>
      </c>
      <c r="F9" s="156">
        <v>0</v>
      </c>
      <c r="G9" s="156" t="str">
        <f>'캐릭터 구성(탱커,L)'!N59</f>
        <v>1</v>
      </c>
      <c r="H9" s="68" t="str">
        <f>'캐릭터 구성(탱커,L)'!J59</f>
        <v>방어</v>
      </c>
      <c r="I9" s="156" t="str">
        <f>'캐릭터 구성(탱커,L)'!I55</f>
        <v>1</v>
      </c>
      <c r="J9" s="156" t="str">
        <f>'캐릭터 구성(탱커,L)'!J55</f>
        <v>1</v>
      </c>
      <c r="K9" s="156">
        <f>'캐릭터 구성(탱커,L)'!K55</f>
        <v>1</v>
      </c>
      <c r="L9" s="156"/>
      <c r="M9" s="156"/>
      <c r="N9" s="156"/>
      <c r="O9" s="156"/>
      <c r="P9" s="156"/>
      <c r="Q9" s="156"/>
      <c r="R9" s="156"/>
      <c r="S9" s="156"/>
      <c r="T9" s="156"/>
      <c r="U9" s="156"/>
      <c r="V9" s="156"/>
      <c r="W9" s="156"/>
      <c r="X9" s="156"/>
      <c r="Y9" s="156"/>
      <c r="Z9" s="156"/>
      <c r="AA9" s="156"/>
      <c r="AB9" s="156"/>
      <c r="AC9" s="160" t="str" cm="1">
        <f t="array" ref="AC9:AG9">'캐릭터 구성(탱커,L)'!J62:N62</f>
        <v>다음 라은드까지 해당 칸에 락존을 형성한다. 
(해당칸에 캐릭터가 있을 경우 스킬은 효과처리되지 않는다.)</v>
      </c>
      <c r="AD9" s="158">
        <v>0</v>
      </c>
      <c r="AE9" s="158">
        <v>0</v>
      </c>
      <c r="AF9" s="158">
        <v>0</v>
      </c>
      <c r="AG9" s="158">
        <v>0</v>
      </c>
      <c r="AH9" s="158"/>
      <c r="AI9" s="158"/>
      <c r="AJ9" s="158"/>
      <c r="AK9" s="158"/>
      <c r="AL9" s="158"/>
      <c r="AM9" s="158"/>
    </row>
    <row r="10" spans="1:39" x14ac:dyDescent="0.3">
      <c r="A10" s="12">
        <f>'캐릭터 구성(탱커,L)'!S59</f>
        <v>3004</v>
      </c>
      <c r="B10" s="12" t="str" cm="1">
        <f t="array" ref="B10:F10">'캐릭터 구성(탱커,L)'!Q60:U60</f>
        <v>어둠에서의 반격</v>
      </c>
      <c r="C10" s="12">
        <v>0</v>
      </c>
      <c r="D10" s="12">
        <v>0</v>
      </c>
      <c r="E10" s="12">
        <v>0</v>
      </c>
      <c r="F10" s="12">
        <v>0</v>
      </c>
      <c r="G10" s="12" t="str">
        <f>'캐릭터 구성(탱커,L)'!U59</f>
        <v>2</v>
      </c>
      <c r="H10" s="68" t="str">
        <f>'캐릭터 구성(탱커,L)'!Q59</f>
        <v>방어</v>
      </c>
      <c r="I10" s="12" t="str">
        <f>'캐릭터 구성(탱커,L)'!P55</f>
        <v>0</v>
      </c>
      <c r="J10" s="12" t="str">
        <f>'캐릭터 구성(탱커,L)'!Q55</f>
        <v>1</v>
      </c>
      <c r="K10" s="12" t="str">
        <f>'캐릭터 구성(탱커,L)'!R55</f>
        <v>1</v>
      </c>
      <c r="L10" s="12"/>
      <c r="M10" s="12"/>
      <c r="N10" s="12"/>
      <c r="O10" s="12"/>
      <c r="P10" s="12"/>
      <c r="Q10" s="12"/>
      <c r="R10" s="12"/>
      <c r="S10" s="12"/>
      <c r="T10" s="12"/>
      <c r="U10" s="12"/>
      <c r="V10" s="12"/>
      <c r="W10" s="12"/>
      <c r="X10" s="12"/>
      <c r="Y10" s="12"/>
      <c r="Z10" s="12">
        <f>'캐릭터 구성(탱커,L)'!S55</f>
        <v>5</v>
      </c>
      <c r="AA10" s="12"/>
      <c r="AB10" s="12"/>
      <c r="AC10" s="85" t="str" cm="1">
        <f t="array" ref="AC10:AG10">'캐릭터 구성(탱커,L)'!Q62:U62</f>
        <v>다음 라운드까지 해당 캐릭터가 받는 데미지를 반사한다.</v>
      </c>
      <c r="AD10" s="4">
        <v>0</v>
      </c>
      <c r="AE10" s="4">
        <v>0</v>
      </c>
      <c r="AF10" s="4">
        <v>0</v>
      </c>
      <c r="AG10" s="4">
        <v>0</v>
      </c>
    </row>
    <row r="11" spans="1:39" s="159" customFormat="1" x14ac:dyDescent="0.3">
      <c r="A11" s="156">
        <f>'캐릭터 구성(탱커,M)'!E17</f>
        <v>1004</v>
      </c>
      <c r="B11" s="156" t="str" cm="1">
        <f t="array" ref="B11:F11">'캐릭터 구성(탱커,M)'!C18:G18</f>
        <v>침착한 수비수	(이동)</v>
      </c>
      <c r="C11" s="156">
        <v>0</v>
      </c>
      <c r="D11" s="156">
        <v>0</v>
      </c>
      <c r="E11" s="156">
        <v>0</v>
      </c>
      <c r="F11" s="156">
        <v>0</v>
      </c>
      <c r="G11" s="156" t="str">
        <f>'캐릭터 구성(탱커,M)'!G17</f>
        <v>-</v>
      </c>
      <c r="H11" s="166" t="str">
        <f>'캐릭터 구성(탱커,M)'!C17</f>
        <v>이동</v>
      </c>
      <c r="I11" s="156">
        <v>1</v>
      </c>
      <c r="J11" s="156">
        <v>6</v>
      </c>
      <c r="K11" s="156"/>
      <c r="L11" s="156"/>
      <c r="M11" s="156"/>
      <c r="N11" s="156"/>
      <c r="O11" s="156"/>
      <c r="P11" s="156"/>
      <c r="Q11" s="156"/>
      <c r="R11" s="156"/>
      <c r="S11" s="156"/>
      <c r="T11" s="156"/>
      <c r="U11" s="156"/>
      <c r="V11" s="156"/>
      <c r="W11" s="156"/>
      <c r="X11" s="156"/>
      <c r="Y11" s="156"/>
      <c r="Z11" s="156"/>
      <c r="AA11" s="156"/>
      <c r="AB11" s="156"/>
      <c r="AC11" s="160" t="str" cm="1">
        <f t="array" ref="AC11:AG11">'캐릭터 구성(탱커,M)'!C20:G20</f>
        <v>해당 대상지 중 한 곳으로 이동한다. 이동하려는 칸에 다른캐릭터가 존재하는 경우 데미지 1을 주고 이동하지 않는다.</v>
      </c>
      <c r="AD11" s="158">
        <v>0</v>
      </c>
      <c r="AE11" s="158">
        <v>0</v>
      </c>
      <c r="AF11" s="158">
        <v>0</v>
      </c>
      <c r="AG11" s="158">
        <v>0</v>
      </c>
      <c r="AH11" s="158"/>
      <c r="AI11" s="158"/>
      <c r="AJ11" s="158"/>
      <c r="AK11" s="158"/>
      <c r="AL11" s="158"/>
      <c r="AM11" s="158"/>
    </row>
    <row r="12" spans="1:39" x14ac:dyDescent="0.3">
      <c r="A12" s="12">
        <f>'캐릭터 구성(탱커,M)'!L17</f>
        <v>3005</v>
      </c>
      <c r="B12" s="12" t="str" cm="1">
        <f t="array" ref="B12:F12">'캐릭터 구성(탱커,M)'!J18:N18</f>
        <v>철벽 태세</v>
      </c>
      <c r="C12" s="12">
        <v>0</v>
      </c>
      <c r="D12" s="12">
        <v>0</v>
      </c>
      <c r="E12" s="12">
        <v>0</v>
      </c>
      <c r="F12" s="12">
        <v>0</v>
      </c>
      <c r="G12" s="12" t="str">
        <f>'캐릭터 구성(탱커,M)'!N17</f>
        <v>2</v>
      </c>
      <c r="H12" s="68" t="str">
        <f>'캐릭터 구성(탱커,M)'!J17</f>
        <v>방어</v>
      </c>
      <c r="I12" s="12" t="str">
        <f>'캐릭터 구성(탱커,M)'!I13</f>
        <v>1</v>
      </c>
      <c r="J12" s="12" t="str">
        <f>'캐릭터 구성(탱커,M)'!J13</f>
        <v>4</v>
      </c>
      <c r="K12" s="12"/>
      <c r="L12" s="12"/>
      <c r="M12" s="12"/>
      <c r="N12" s="12">
        <v>2</v>
      </c>
      <c r="O12" s="12"/>
      <c r="P12" s="12"/>
      <c r="Q12" s="12"/>
      <c r="R12" s="12"/>
      <c r="S12" s="12">
        <f>'캐릭터 구성(탱커,M)'!M13</f>
        <v>2</v>
      </c>
      <c r="T12" s="12"/>
      <c r="U12" s="12"/>
      <c r="V12" s="12"/>
      <c r="W12" s="12"/>
      <c r="X12" s="12"/>
      <c r="Y12" s="12"/>
      <c r="Z12" s="12"/>
      <c r="AA12" s="12"/>
      <c r="AB12" s="12"/>
      <c r="AC12" s="85" t="str" cm="1">
        <f t="array" ref="AC12:AG12">'캐릭터 구성(탱커,M)'!J20:N20</f>
        <v>자신은 데미지는 2감소한다.
그후 해당 칸에 캐릭터는 추가HP+2를 올린다.</v>
      </c>
      <c r="AD12" s="4">
        <v>0</v>
      </c>
      <c r="AE12" s="4">
        <v>0</v>
      </c>
      <c r="AF12" s="4">
        <v>0</v>
      </c>
      <c r="AG12" s="4">
        <v>0</v>
      </c>
    </row>
    <row r="13" spans="1:39" s="159" customFormat="1" x14ac:dyDescent="0.3">
      <c r="A13" s="156">
        <f>'캐릭터 구성(탱커,M)'!S17</f>
        <v>2002</v>
      </c>
      <c r="B13" s="156" t="str" cm="1">
        <f t="array" ref="B13:F13">'캐릭터 구성(탱커,M)'!Q18:U18</f>
        <v>순응의 반격</v>
      </c>
      <c r="C13" s="156">
        <v>0</v>
      </c>
      <c r="D13" s="156">
        <v>0</v>
      </c>
      <c r="E13" s="156">
        <v>0</v>
      </c>
      <c r="F13" s="156">
        <v>0</v>
      </c>
      <c r="G13" s="156" t="str">
        <f>'캐릭터 구성(탱커,M)'!U17</f>
        <v>2</v>
      </c>
      <c r="H13" s="167" t="str">
        <f>'캐릭터 구성(탱커,M)'!Q17</f>
        <v>공격</v>
      </c>
      <c r="I13" s="156" t="str">
        <f>'캐릭터 구성(탱커,M)'!P13</f>
        <v>1</v>
      </c>
      <c r="J13" s="156" t="str">
        <f>'캐릭터 구성(탱커,M)'!Q13</f>
        <v>4</v>
      </c>
      <c r="K13" s="156"/>
      <c r="L13" s="156" t="str">
        <f>'캐릭터 구성(탱커,M)'!S13</f>
        <v>2</v>
      </c>
      <c r="M13" s="156"/>
      <c r="N13" s="156">
        <f>'캐릭터 구성(탱커,M)'!U13</f>
        <v>2</v>
      </c>
      <c r="O13" s="156"/>
      <c r="P13" s="156"/>
      <c r="Q13" s="156"/>
      <c r="R13" s="156"/>
      <c r="S13" s="156"/>
      <c r="T13" s="156"/>
      <c r="U13" s="156"/>
      <c r="V13" s="156"/>
      <c r="W13" s="156"/>
      <c r="X13" s="156"/>
      <c r="Y13" s="156"/>
      <c r="Z13" s="156"/>
      <c r="AA13" s="156"/>
      <c r="AB13" s="156"/>
      <c r="AC13" s="160" t="str" cm="1">
        <f t="array" ref="AC13:AG13">'캐릭터 구성(탱커,M)'!Q20:U20</f>
        <v>자신은 데미지는 2감소한다. 
그후 해당 칸에 캐릭터는 2데미지를 준다.</v>
      </c>
      <c r="AD13" s="158">
        <v>0</v>
      </c>
      <c r="AE13" s="158">
        <v>0</v>
      </c>
      <c r="AF13" s="158">
        <v>0</v>
      </c>
      <c r="AG13" s="158">
        <v>0</v>
      </c>
      <c r="AH13" s="158"/>
      <c r="AI13" s="158"/>
      <c r="AJ13" s="158"/>
      <c r="AK13" s="158"/>
      <c r="AL13" s="158"/>
      <c r="AM13" s="158"/>
    </row>
    <row r="14" spans="1:39" x14ac:dyDescent="0.3">
      <c r="A14" s="12">
        <f>'캐릭터 구성(탱커,M)'!E38</f>
        <v>1005</v>
      </c>
      <c r="B14" s="12" t="str" cm="1">
        <f t="array" ref="B14:F14">'캐릭터 구성(탱커,M)'!C39:G39</f>
        <v>나태한 문지기(이동)</v>
      </c>
      <c r="C14" s="12">
        <v>0</v>
      </c>
      <c r="D14" s="12">
        <v>0</v>
      </c>
      <c r="E14" s="12">
        <v>0</v>
      </c>
      <c r="F14" s="12">
        <v>0</v>
      </c>
      <c r="G14" s="12" t="str">
        <f>'캐릭터 구성(탱커,M)'!G38</f>
        <v>-</v>
      </c>
      <c r="H14" s="166" t="str">
        <f>'캐릭터 구성(탱커,M)'!C38</f>
        <v>이동</v>
      </c>
      <c r="I14" s="12">
        <v>1</v>
      </c>
      <c r="J14" s="12">
        <v>6</v>
      </c>
      <c r="K14" s="12"/>
      <c r="L14" s="12"/>
      <c r="M14" s="12"/>
      <c r="N14" s="12"/>
      <c r="O14" s="12"/>
      <c r="P14" s="12"/>
      <c r="Q14" s="12"/>
      <c r="R14" s="12"/>
      <c r="S14" s="12"/>
      <c r="T14" s="12"/>
      <c r="U14" s="12"/>
      <c r="V14" s="12"/>
      <c r="W14" s="12"/>
      <c r="X14" s="12"/>
      <c r="Y14" s="12"/>
      <c r="Z14" s="12"/>
      <c r="AA14" s="12"/>
      <c r="AB14" s="12"/>
      <c r="AC14" s="85" t="str" cm="1">
        <f t="array" ref="AC14:AG14">'캐릭터 구성(탱커,M)'!C41:G41</f>
        <v>해당 대상지 중 한 곳으로 이동한다. 이동하려는 칸에 다른캐릭터가 존재하는 경우 데미지 1을 주고 이동하지 않는다.</v>
      </c>
      <c r="AD14" s="4">
        <v>0</v>
      </c>
      <c r="AE14" s="4">
        <v>0</v>
      </c>
      <c r="AF14" s="4">
        <v>0</v>
      </c>
      <c r="AG14" s="4">
        <v>0</v>
      </c>
    </row>
    <row r="15" spans="1:39" s="159" customFormat="1" x14ac:dyDescent="0.3">
      <c r="A15" s="156">
        <f>'캐릭터 구성(탱커,M)'!L38</f>
        <v>3006</v>
      </c>
      <c r="B15" s="156" t="str" cm="1">
        <f t="array" ref="B15:F15">'캐릭터 구성(탱커,M)'!J39:N39</f>
        <v>그래도 일이니까</v>
      </c>
      <c r="C15" s="156">
        <v>0</v>
      </c>
      <c r="D15" s="156">
        <v>0</v>
      </c>
      <c r="E15" s="156">
        <v>0</v>
      </c>
      <c r="F15" s="156">
        <v>0</v>
      </c>
      <c r="G15" s="156" t="str">
        <f>'캐릭터 구성(탱커,M)'!N38</f>
        <v>3</v>
      </c>
      <c r="H15" s="68" t="str">
        <f>'캐릭터 구성(탱커,M)'!J38</f>
        <v>방어</v>
      </c>
      <c r="I15" s="161" t="str">
        <f>'캐릭터 구성(탱커,M)'!I34</f>
        <v>3</v>
      </c>
      <c r="J15" s="161" t="str">
        <f>'캐릭터 구성(탱커,M)'!J34</f>
        <v>5</v>
      </c>
      <c r="K15" s="161" t="str">
        <f>'캐릭터 구성(탱커,M)'!K34</f>
        <v>4</v>
      </c>
      <c r="L15" s="156"/>
      <c r="M15" s="156"/>
      <c r="N15" s="156"/>
      <c r="O15" s="156"/>
      <c r="P15" s="156"/>
      <c r="Q15" s="156"/>
      <c r="R15" s="156"/>
      <c r="S15" s="156"/>
      <c r="T15" s="156"/>
      <c r="U15" s="156"/>
      <c r="V15" s="156"/>
      <c r="W15" s="156"/>
      <c r="X15" s="156"/>
      <c r="Y15" s="156">
        <f>'캐릭터 구성(탱커,M)'!I36</f>
        <v>1</v>
      </c>
      <c r="Z15" s="156"/>
      <c r="AA15" s="156"/>
      <c r="AB15" s="156"/>
      <c r="AC15" s="160" t="str" cm="1">
        <f t="array" ref="AC15:AG15">'캐릭터 구성(탱커,M)'!J41:N41</f>
        <v>해당 칸에 락존을 형성한다.
락존에 있던 캐릭터는 한칸 이동한다.</v>
      </c>
      <c r="AD15" s="158">
        <v>0</v>
      </c>
      <c r="AE15" s="158">
        <v>0</v>
      </c>
      <c r="AF15" s="158">
        <v>0</v>
      </c>
      <c r="AG15" s="158">
        <v>0</v>
      </c>
      <c r="AH15" s="158"/>
      <c r="AI15" s="158"/>
      <c r="AJ15" s="158"/>
      <c r="AK15" s="158"/>
      <c r="AL15" s="158"/>
      <c r="AM15" s="158"/>
    </row>
    <row r="16" spans="1:39" x14ac:dyDescent="0.3">
      <c r="A16" s="12">
        <f>'캐릭터 구성(탱커,M)'!E59</f>
        <v>1006</v>
      </c>
      <c r="B16" s="12" t="str" cm="1">
        <f t="array" ref="B16:F16">'캐릭터 구성(탱커,M)'!C60:G60</f>
        <v>마법 방패를 두른 수호자(이동)</v>
      </c>
      <c r="C16" s="12">
        <v>0</v>
      </c>
      <c r="D16" s="12">
        <v>0</v>
      </c>
      <c r="E16" s="12">
        <v>0</v>
      </c>
      <c r="F16" s="12">
        <v>0</v>
      </c>
      <c r="G16" s="12" t="str">
        <f>'캐릭터 구성(탱커,M)'!G59</f>
        <v>-</v>
      </c>
      <c r="H16" s="166" t="str">
        <f>'캐릭터 구성(탱커,M)'!C59</f>
        <v>이동</v>
      </c>
      <c r="I16" s="12">
        <v>1</v>
      </c>
      <c r="J16" s="12">
        <v>6</v>
      </c>
      <c r="K16" s="12"/>
      <c r="L16" s="12"/>
      <c r="M16" s="12"/>
      <c r="N16" s="12"/>
      <c r="O16" s="12"/>
      <c r="P16" s="12"/>
      <c r="Q16" s="12"/>
      <c r="R16" s="12"/>
      <c r="S16" s="12"/>
      <c r="T16" s="12"/>
      <c r="U16" s="12"/>
      <c r="V16" s="12"/>
      <c r="W16" s="12"/>
      <c r="X16" s="12"/>
      <c r="Y16" s="12"/>
      <c r="Z16" s="12"/>
      <c r="AA16" s="12"/>
      <c r="AB16" s="12"/>
      <c r="AC16" s="85" t="str" cm="1">
        <f t="array" ref="AC16:AG16">'캐릭터 구성(탱커,M)'!C62:G62</f>
        <v>해당 대상지 중 한 곳으로 이동한다. 이동하려는 칸에 다른캐릭터가 존재하는 경우 데미지 1을 주고 이동하지 않는다.</v>
      </c>
      <c r="AD16" s="4">
        <v>0</v>
      </c>
      <c r="AE16" s="4">
        <v>0</v>
      </c>
      <c r="AF16" s="4">
        <v>0</v>
      </c>
      <c r="AG16" s="4">
        <v>0</v>
      </c>
    </row>
    <row r="17" spans="1:39" s="159" customFormat="1" x14ac:dyDescent="0.3">
      <c r="A17" s="156">
        <f>'캐릭터 구성(탱커,M)'!L59</f>
        <v>4001</v>
      </c>
      <c r="B17" s="156" t="str" cm="1">
        <f t="array" ref="B17:F17">'캐릭터 구성(탱커,M)'!J60:N60</f>
        <v>오색방진</v>
      </c>
      <c r="C17" s="156">
        <v>0</v>
      </c>
      <c r="D17" s="156">
        <v>0</v>
      </c>
      <c r="E17" s="156">
        <v>0</v>
      </c>
      <c r="F17" s="156">
        <v>0</v>
      </c>
      <c r="G17" s="156" t="str">
        <f>'캐릭터 구성(탱커,M)'!N59</f>
        <v>1</v>
      </c>
      <c r="H17" s="70" t="str">
        <f>'캐릭터 구성(탱커,M)'!J59</f>
        <v>버프</v>
      </c>
      <c r="I17" s="161" t="str">
        <f>'캐릭터 구성(탱커,M)'!I55</f>
        <v>1</v>
      </c>
      <c r="J17" s="161" t="str">
        <f>'캐릭터 구성(탱커,M)'!J55</f>
        <v>3</v>
      </c>
      <c r="K17" s="156"/>
      <c r="L17" s="156"/>
      <c r="M17" s="156"/>
      <c r="N17" s="156"/>
      <c r="O17" s="156"/>
      <c r="P17" s="156"/>
      <c r="Q17" s="156"/>
      <c r="R17" s="156"/>
      <c r="S17" s="156">
        <f>'캐릭터 구성(탱커,M)'!M55</f>
        <v>2</v>
      </c>
      <c r="T17" s="156"/>
      <c r="U17" s="156"/>
      <c r="V17" s="156"/>
      <c r="W17" s="156"/>
      <c r="X17" s="156"/>
      <c r="Y17" s="156"/>
      <c r="Z17" s="156"/>
      <c r="AA17" s="156"/>
      <c r="AB17" s="156"/>
      <c r="AC17" s="160" t="str" cm="1">
        <f t="array" ref="AC17:AG17">'캐릭터 구성(탱커,M)'!J62:N62</f>
        <v>해당 칸에 있는 캐릭터는 추가HP+2를 올린다.</v>
      </c>
      <c r="AD17" s="158">
        <v>0</v>
      </c>
      <c r="AE17" s="158">
        <v>0</v>
      </c>
      <c r="AF17" s="158">
        <v>0</v>
      </c>
      <c r="AG17" s="158">
        <v>0</v>
      </c>
      <c r="AH17" s="158"/>
      <c r="AI17" s="158"/>
      <c r="AJ17" s="158"/>
      <c r="AK17" s="158"/>
      <c r="AL17" s="158"/>
      <c r="AM17" s="158"/>
    </row>
    <row r="18" spans="1:39" x14ac:dyDescent="0.3">
      <c r="A18" s="12">
        <f>'캐릭터 구성(탱커,M)'!S59</f>
        <v>3007</v>
      </c>
      <c r="B18" s="12" t="str" cm="1">
        <f t="array" ref="B18:F18">'캐릭터 구성(탱커,M)'!Q60:U60</f>
        <v>마법반사진</v>
      </c>
      <c r="C18" s="12">
        <v>0</v>
      </c>
      <c r="D18" s="12">
        <v>0</v>
      </c>
      <c r="E18" s="12">
        <v>0</v>
      </c>
      <c r="F18" s="12">
        <v>0</v>
      </c>
      <c r="G18" s="12" t="str">
        <f>'캐릭터 구성(탱커,M)'!U59</f>
        <v>2</v>
      </c>
      <c r="H18" s="68" t="str">
        <f>'캐릭터 구성(탱커,M)'!Q59</f>
        <v>방어</v>
      </c>
      <c r="I18" s="90" t="str">
        <f>'캐릭터 구성(탱커,M)'!P55</f>
        <v>1</v>
      </c>
      <c r="J18" s="90" t="str">
        <f>'캐릭터 구성(탱커,M)'!Q55</f>
        <v>3</v>
      </c>
      <c r="K18" s="90" t="str">
        <f>'캐릭터 구성(탱커,M)'!R55</f>
        <v>1</v>
      </c>
      <c r="L18" s="12"/>
      <c r="M18" s="12"/>
      <c r="N18" s="12"/>
      <c r="O18" s="12"/>
      <c r="P18" s="12"/>
      <c r="Q18" s="12"/>
      <c r="R18" s="12"/>
      <c r="S18" s="12"/>
      <c r="T18" s="12"/>
      <c r="U18" s="12"/>
      <c r="V18" s="12"/>
      <c r="W18" s="12"/>
      <c r="X18" s="12"/>
      <c r="Y18" s="12"/>
      <c r="Z18" s="12">
        <f>'캐릭터 구성(탱커,M)'!U55</f>
        <v>5</v>
      </c>
      <c r="AA18" s="12"/>
      <c r="AB18" s="12"/>
      <c r="AC18" s="85" t="str" cm="1">
        <f t="array" ref="AC18:AG18">'캐릭터 구성(탱커,M)'!Q62:U62</f>
        <v>이번라운드까지 해당 칸에 데미지를 반사한다.</v>
      </c>
      <c r="AD18" s="4">
        <v>0</v>
      </c>
      <c r="AE18" s="4">
        <v>0</v>
      </c>
      <c r="AF18" s="4">
        <v>0</v>
      </c>
      <c r="AG18" s="4">
        <v>0</v>
      </c>
    </row>
    <row r="19" spans="1:39" s="159" customFormat="1" x14ac:dyDescent="0.3">
      <c r="A19" s="156">
        <f>'캐릭터 구성(탱커,H)'!E17</f>
        <v>1007</v>
      </c>
      <c r="B19" s="156" t="str" cm="1">
        <f t="array" ref="B19:F19">'캐릭터 구성(탱커,H)'!C18:G18</f>
        <v>산군 -강수-(이동)</v>
      </c>
      <c r="C19" s="156">
        <v>0</v>
      </c>
      <c r="D19" s="156">
        <v>0</v>
      </c>
      <c r="E19" s="156">
        <v>0</v>
      </c>
      <c r="F19" s="156">
        <v>0</v>
      </c>
      <c r="G19" s="156" t="str">
        <f>'캐릭터 구성(탱커,H)'!G17</f>
        <v>-</v>
      </c>
      <c r="H19" s="166" t="str">
        <f>'캐릭터 구성(탱커,H)'!C17</f>
        <v>이동</v>
      </c>
      <c r="I19" s="156">
        <v>1</v>
      </c>
      <c r="J19" s="156">
        <v>6</v>
      </c>
      <c r="K19" s="156"/>
      <c r="L19" s="156"/>
      <c r="M19" s="156"/>
      <c r="N19" s="156"/>
      <c r="O19" s="156"/>
      <c r="P19" s="156"/>
      <c r="Q19" s="156"/>
      <c r="R19" s="156"/>
      <c r="S19" s="156"/>
      <c r="T19" s="156"/>
      <c r="U19" s="156"/>
      <c r="V19" s="156"/>
      <c r="W19" s="156"/>
      <c r="X19" s="156"/>
      <c r="Y19" s="156"/>
      <c r="Z19" s="156"/>
      <c r="AA19" s="156"/>
      <c r="AB19" s="156"/>
      <c r="AC19" s="160" t="str" cm="1">
        <f t="array" ref="AC19:AG19">'캐릭터 구성(탱커,H)'!C20:G20</f>
        <v>해당 대상지 중 한 곳으로 이동한다. 이동하려는 칸에 다른캐릭터가 존재하는 경우 데미지 1을 주고 이동하지 않는다.</v>
      </c>
      <c r="AD19" s="158">
        <v>0</v>
      </c>
      <c r="AE19" s="158">
        <v>0</v>
      </c>
      <c r="AF19" s="158">
        <v>0</v>
      </c>
      <c r="AG19" s="158">
        <v>0</v>
      </c>
      <c r="AH19" s="158"/>
      <c r="AI19" s="158"/>
      <c r="AJ19" s="158"/>
      <c r="AK19" s="158"/>
      <c r="AL19" s="158"/>
      <c r="AM19" s="158"/>
    </row>
    <row r="20" spans="1:39" x14ac:dyDescent="0.3">
      <c r="A20" s="12">
        <f>'캐릭터 구성(탱커,H)'!L17</f>
        <v>3008</v>
      </c>
      <c r="B20" s="12" t="str" cm="1">
        <f t="array" ref="B20:F20">'캐릭터 구성(탱커,H)'!J18:N18</f>
        <v>웅인장</v>
      </c>
      <c r="C20" s="12">
        <v>0</v>
      </c>
      <c r="D20" s="12">
        <v>0</v>
      </c>
      <c r="E20" s="12">
        <v>0</v>
      </c>
      <c r="F20" s="12">
        <v>0</v>
      </c>
      <c r="G20" s="12" t="str">
        <f>'캐릭터 구성(탱커,H)'!N17</f>
        <v>1</v>
      </c>
      <c r="H20" s="68" t="str">
        <f>'캐릭터 구성(탱커,H)'!J17</f>
        <v>방어</v>
      </c>
      <c r="I20" s="90"/>
      <c r="J20" s="90" t="str">
        <f>'캐릭터 구성(탱커,H)'!J13</f>
        <v>1</v>
      </c>
      <c r="K20" s="12"/>
      <c r="L20" s="12"/>
      <c r="M20" s="12"/>
      <c r="N20" s="12"/>
      <c r="O20" s="12"/>
      <c r="P20" s="12"/>
      <c r="Q20" s="12"/>
      <c r="R20" s="12"/>
      <c r="S20" s="12"/>
      <c r="T20" s="12"/>
      <c r="U20" s="12"/>
      <c r="V20" s="12"/>
      <c r="W20" s="12"/>
      <c r="X20" s="12"/>
      <c r="Y20" s="12"/>
      <c r="Z20" s="12"/>
      <c r="AA20" s="12"/>
      <c r="AB20" s="12">
        <f>'캐릭터 구성(탱커,H)'!N13</f>
        <v>3</v>
      </c>
      <c r="AC20" s="85" t="str" cm="1">
        <f t="array" ref="AC20:AG20">'캐릭터 구성(탱커,H)'!J20:N20</f>
        <v xml:space="preserve"> 해당캐릭터는 방어한다.</v>
      </c>
      <c r="AD20" s="4">
        <v>0</v>
      </c>
      <c r="AE20" s="4">
        <v>0</v>
      </c>
      <c r="AF20" s="4">
        <v>0</v>
      </c>
      <c r="AG20" s="4">
        <v>0</v>
      </c>
    </row>
    <row r="21" spans="1:39" s="159" customFormat="1" x14ac:dyDescent="0.3">
      <c r="A21" s="156">
        <f>'캐릭터 구성(탱커,H)'!S17</f>
        <v>2003</v>
      </c>
      <c r="B21" s="156" t="str" cm="1">
        <f t="array" ref="B21:F21">'캐릭터 구성(탱커,H)'!Q18:U18</f>
        <v>호쇄광</v>
      </c>
      <c r="C21" s="156">
        <v>0</v>
      </c>
      <c r="D21" s="156">
        <v>0</v>
      </c>
      <c r="E21" s="156">
        <v>0</v>
      </c>
      <c r="F21" s="156">
        <v>0</v>
      </c>
      <c r="G21" s="156" t="str">
        <f>'캐릭터 구성(탱커,H)'!U17</f>
        <v>1</v>
      </c>
      <c r="H21" s="167" t="str">
        <f>'캐릭터 구성(탱커,H)'!Q17</f>
        <v>공격</v>
      </c>
      <c r="I21" s="161" t="str">
        <f>'캐릭터 구성(탱커,H)'!P13</f>
        <v>1</v>
      </c>
      <c r="J21" s="161" t="str">
        <f>'캐릭터 구성(탱커,H)'!Q13</f>
        <v>1</v>
      </c>
      <c r="K21" s="156"/>
      <c r="L21" s="161" t="str">
        <f>'캐릭터 구성(탱커,H)'!S13</f>
        <v>3</v>
      </c>
      <c r="M21" s="161"/>
      <c r="N21" s="156"/>
      <c r="O21" s="161"/>
      <c r="P21" s="161"/>
      <c r="Q21" s="161"/>
      <c r="R21" s="161"/>
      <c r="S21" s="156"/>
      <c r="T21" s="156"/>
      <c r="U21" s="156"/>
      <c r="V21" s="156"/>
      <c r="W21" s="156"/>
      <c r="X21" s="156"/>
      <c r="Y21" s="156"/>
      <c r="Z21" s="156"/>
      <c r="AA21" s="156"/>
      <c r="AB21" s="156"/>
      <c r="AC21" s="160" t="str" cm="1">
        <f t="array" ref="AC21:AG21">'캐릭터 구성(탱커,H)'!Q20:U20</f>
        <v>해당칸에 3데미지를 준다.</v>
      </c>
      <c r="AD21" s="158">
        <v>0</v>
      </c>
      <c r="AE21" s="158">
        <v>0</v>
      </c>
      <c r="AF21" s="158">
        <v>0</v>
      </c>
      <c r="AG21" s="158">
        <v>0</v>
      </c>
      <c r="AH21" s="158"/>
      <c r="AI21" s="158"/>
      <c r="AJ21" s="158"/>
      <c r="AK21" s="158"/>
      <c r="AL21" s="158"/>
      <c r="AM21" s="158"/>
    </row>
    <row r="22" spans="1:39" x14ac:dyDescent="0.3">
      <c r="A22" s="12">
        <f>'캐릭터 구성(탱커,H)'!Z17</f>
        <v>3009</v>
      </c>
      <c r="B22" s="12" t="str" cm="1">
        <f t="array" ref="B22:F22">'캐릭터 구성(탱커,H)'!X18:AB18</f>
        <v>룡윤강벽</v>
      </c>
      <c r="C22" s="12">
        <v>0</v>
      </c>
      <c r="D22" s="12">
        <v>0</v>
      </c>
      <c r="E22" s="12">
        <v>0</v>
      </c>
      <c r="F22" s="12">
        <v>0</v>
      </c>
      <c r="G22" s="12" t="str">
        <f>'캐릭터 구성(탱커,H)'!AB17</f>
        <v>2</v>
      </c>
      <c r="H22" s="68" t="str">
        <f>'캐릭터 구성(탱커,H)'!X17</f>
        <v>방어</v>
      </c>
      <c r="I22" s="90" t="str">
        <f>'캐릭터 구성(탱커,H)'!W13</f>
        <v>2</v>
      </c>
      <c r="J22" s="90" t="str">
        <f>'캐릭터 구성(탱커,H)'!X13</f>
        <v>3</v>
      </c>
      <c r="K22" s="90" t="str">
        <f>'캐릭터 구성(탱커,H)'!Y13</f>
        <v>1</v>
      </c>
      <c r="L22" s="90" t="str">
        <f>'캐릭터 구성(탱커,H)'!Z13</f>
        <v>1</v>
      </c>
      <c r="M22" s="90"/>
      <c r="N22" s="12"/>
      <c r="O22" s="90"/>
      <c r="P22" s="90"/>
      <c r="Q22" s="90"/>
      <c r="R22" s="90"/>
      <c r="S22" s="12"/>
      <c r="T22" s="12"/>
      <c r="U22" s="12"/>
      <c r="V22" s="12"/>
      <c r="W22" s="12"/>
      <c r="X22" s="12"/>
      <c r="Y22" s="12">
        <f>'캐릭터 구성(탱커,H)'!W15</f>
        <v>1</v>
      </c>
      <c r="Z22" s="12"/>
      <c r="AA22" s="12"/>
      <c r="AB22" s="12"/>
      <c r="AC22" s="85" t="str" cm="1">
        <f t="array" ref="AC22:AG22">'캐릭터 구성(탱커,H)'!X20:AB20</f>
        <v>해당 칸에 1데미지를 준다.
해당 칸에 락존을 형성한다.
락존에 있던 캐릭터는 한칸 이동한다.</v>
      </c>
      <c r="AD22" s="4">
        <v>0</v>
      </c>
      <c r="AE22" s="4">
        <v>0</v>
      </c>
      <c r="AF22" s="4">
        <v>0</v>
      </c>
      <c r="AG22" s="4">
        <v>0</v>
      </c>
    </row>
    <row r="23" spans="1:39" s="159" customFormat="1" x14ac:dyDescent="0.3">
      <c r="A23" s="156">
        <f>'캐릭터 구성(탱커,H)'!E38</f>
        <v>1008</v>
      </c>
      <c r="B23" s="156" t="str" cm="1">
        <f t="array" ref="B23:F23">'캐릭터 구성(탱커,H)'!C39:G39</f>
        <v>은결의 마녀 -루안-(이동)</v>
      </c>
      <c r="C23" s="156">
        <v>0</v>
      </c>
      <c r="D23" s="156">
        <v>0</v>
      </c>
      <c r="E23" s="156">
        <v>0</v>
      </c>
      <c r="F23" s="156">
        <v>0</v>
      </c>
      <c r="G23" s="156" t="str">
        <f>'캐릭터 구성(탱커,H)'!G38</f>
        <v>-</v>
      </c>
      <c r="H23" s="166" t="str">
        <f>'캐릭터 구성(탱커,H)'!C38</f>
        <v>이동</v>
      </c>
      <c r="I23" s="156">
        <v>1</v>
      </c>
      <c r="J23" s="156">
        <v>6</v>
      </c>
      <c r="K23" s="156"/>
      <c r="L23" s="156"/>
      <c r="M23" s="156"/>
      <c r="N23" s="156"/>
      <c r="O23" s="156"/>
      <c r="P23" s="156"/>
      <c r="Q23" s="156"/>
      <c r="R23" s="156"/>
      <c r="S23" s="156"/>
      <c r="T23" s="156"/>
      <c r="U23" s="156"/>
      <c r="V23" s="156"/>
      <c r="W23" s="156"/>
      <c r="X23" s="156"/>
      <c r="Y23" s="156"/>
      <c r="Z23" s="156"/>
      <c r="AA23" s="156"/>
      <c r="AB23" s="156"/>
      <c r="AC23" s="160" t="str" cm="1">
        <f t="array" ref="AC23:AG23">'캐릭터 구성(탱커,H)'!C41:G41</f>
        <v>해당 대상지 중 한 곳으로 이동한다. 이동하려는 칸에 다른캐릭터가 존재하는 경우 데미지 1을 주고 이동하지 않는다.</v>
      </c>
      <c r="AD23" s="158">
        <v>0</v>
      </c>
      <c r="AE23" s="158">
        <v>0</v>
      </c>
      <c r="AF23" s="158">
        <v>0</v>
      </c>
      <c r="AG23" s="158">
        <v>0</v>
      </c>
      <c r="AH23" s="158"/>
      <c r="AI23" s="158"/>
      <c r="AJ23" s="158"/>
      <c r="AK23" s="158"/>
      <c r="AL23" s="158"/>
      <c r="AM23" s="158"/>
    </row>
    <row r="24" spans="1:39" x14ac:dyDescent="0.3">
      <c r="A24" s="12">
        <f>'캐릭터 구성(탱커,H)'!L38</f>
        <v>5001</v>
      </c>
      <c r="B24" s="12" t="str" cm="1">
        <f t="array" ref="B24:F24">'캐릭터 구성(탱커,H)'!J39:N39</f>
        <v>사일런트 그리모어</v>
      </c>
      <c r="C24" s="12">
        <v>0</v>
      </c>
      <c r="D24" s="12">
        <v>0</v>
      </c>
      <c r="E24" s="12">
        <v>0</v>
      </c>
      <c r="F24" s="12">
        <v>0</v>
      </c>
      <c r="G24" s="12" t="str">
        <f>'캐릭터 구성(탱커,H)'!N38</f>
        <v>2</v>
      </c>
      <c r="H24" s="168" t="str">
        <f>'캐릭터 구성(탱커,H)'!J38</f>
        <v>디버프</v>
      </c>
      <c r="I24" s="90" t="str">
        <f>'캐릭터 구성(탱커,H)'!I34</f>
        <v>3</v>
      </c>
      <c r="J24" s="90" t="str">
        <f>'캐릭터 구성(탱커,H)'!J34</f>
        <v>6</v>
      </c>
      <c r="K24" s="12"/>
      <c r="L24" s="12"/>
      <c r="M24" s="12"/>
      <c r="N24" s="12"/>
      <c r="O24" s="12"/>
      <c r="P24" s="12"/>
      <c r="Q24" s="12"/>
      <c r="R24" s="12"/>
      <c r="S24" s="12"/>
      <c r="T24" s="12"/>
      <c r="U24" s="12"/>
      <c r="V24" s="12"/>
      <c r="W24" s="12"/>
      <c r="X24" s="12"/>
      <c r="Y24" s="12"/>
      <c r="Z24" s="12"/>
      <c r="AA24" s="12"/>
      <c r="AB24" s="12"/>
      <c r="AC24" s="85" t="str" cm="1">
        <f t="array" ref="AC24:AG24">'캐릭터 구성(탱커,H)'!J41:N41</f>
        <v>해당 칸에 있는 캐릭터의 버프를 제거한다.</v>
      </c>
      <c r="AD24" s="4">
        <v>0</v>
      </c>
      <c r="AE24" s="4">
        <v>0</v>
      </c>
      <c r="AF24" s="4">
        <v>0</v>
      </c>
      <c r="AG24" s="4">
        <v>0</v>
      </c>
    </row>
    <row r="25" spans="1:39" s="159" customFormat="1" x14ac:dyDescent="0.3">
      <c r="A25" s="156">
        <f>'캐릭터 구성(탱커,H)'!S38</f>
        <v>5002</v>
      </c>
      <c r="B25" s="156" t="str" cm="1">
        <f t="array" ref="B25:F25">'캐릭터 구성(탱커,H)'!Q39:U39</f>
        <v>문릿 케이지</v>
      </c>
      <c r="C25" s="156">
        <v>0</v>
      </c>
      <c r="D25" s="156">
        <v>0</v>
      </c>
      <c r="E25" s="156">
        <v>0</v>
      </c>
      <c r="F25" s="156">
        <v>0</v>
      </c>
      <c r="G25" s="156" t="str">
        <f>'캐릭터 구성(탱커,H)'!U38</f>
        <v>1</v>
      </c>
      <c r="H25" s="168" t="str">
        <f>'캐릭터 구성(탱커,H)'!Q38</f>
        <v>디버프</v>
      </c>
      <c r="I25" s="161" t="str">
        <f>'캐릭터 구성(탱커,H)'!P34</f>
        <v>2</v>
      </c>
      <c r="J25" s="161" t="str">
        <f>'캐릭터 구성(탱커,H)'!Q34</f>
        <v>3</v>
      </c>
      <c r="K25" s="156"/>
      <c r="L25" s="156"/>
      <c r="M25" s="156"/>
      <c r="N25" s="156"/>
      <c r="O25" s="156"/>
      <c r="P25" s="156"/>
      <c r="Q25" s="156"/>
      <c r="R25" s="156"/>
      <c r="S25" s="156"/>
      <c r="T25" s="156"/>
      <c r="U25" s="156"/>
      <c r="V25" s="156"/>
      <c r="W25" s="156"/>
      <c r="X25" s="156"/>
      <c r="Y25" s="156"/>
      <c r="Z25" s="156"/>
      <c r="AA25" s="156"/>
      <c r="AB25" s="156"/>
      <c r="AC25" s="160" t="str" cm="1">
        <f t="array" ref="AC25:AG25">'캐릭터 구성(탱커,H)'!Q41:U41</f>
        <v>해당 칸에 있는 캐릭터를 속박한다.</v>
      </c>
      <c r="AD25" s="158">
        <v>0</v>
      </c>
      <c r="AE25" s="158">
        <v>0</v>
      </c>
      <c r="AF25" s="158">
        <v>0</v>
      </c>
      <c r="AG25" s="158">
        <v>0</v>
      </c>
      <c r="AH25" s="158"/>
      <c r="AI25" s="158"/>
      <c r="AJ25" s="158"/>
      <c r="AK25" s="158"/>
      <c r="AL25" s="158"/>
      <c r="AM25" s="158"/>
    </row>
    <row r="26" spans="1:39" x14ac:dyDescent="0.3">
      <c r="A26" s="12">
        <f>'캐릭터 구성(탱커,H)'!Z38</f>
        <v>3010</v>
      </c>
      <c r="B26" s="12" t="str" cm="1">
        <f t="array" ref="B26:F26">'캐릭터 구성(탱커,H)'!X39:AB39</f>
        <v>미러바인드</v>
      </c>
      <c r="C26" s="12">
        <v>0</v>
      </c>
      <c r="D26" s="12">
        <v>0</v>
      </c>
      <c r="E26" s="12">
        <v>0</v>
      </c>
      <c r="F26" s="12">
        <v>0</v>
      </c>
      <c r="G26" s="12" t="str">
        <f>'캐릭터 구성(탱커,H)'!AB38</f>
        <v>3</v>
      </c>
      <c r="H26" s="68" t="str">
        <f>'캐릭터 구성(탱커,H)'!X38</f>
        <v>방어</v>
      </c>
      <c r="I26" s="12"/>
      <c r="J26" s="90" t="str">
        <f>'캐릭터 구성(탱커,H)'!X34</f>
        <v>1</v>
      </c>
      <c r="K26" s="90" t="str">
        <f>'캐릭터 구성(탱커,H)'!Y34</f>
        <v>2</v>
      </c>
      <c r="L26" s="12"/>
      <c r="M26" s="12"/>
      <c r="N26" s="12"/>
      <c r="O26" s="12"/>
      <c r="P26" s="12"/>
      <c r="Q26" s="12"/>
      <c r="R26" s="12"/>
      <c r="S26" s="12"/>
      <c r="T26" s="12"/>
      <c r="U26" s="12"/>
      <c r="V26" s="12"/>
      <c r="W26" s="12"/>
      <c r="X26" s="12"/>
      <c r="Y26" s="12"/>
      <c r="Z26" s="12">
        <f>'캐릭터 구성(탱커,H)'!AB34</f>
        <v>5</v>
      </c>
      <c r="AA26" s="12">
        <f>'캐릭터 구성(탱커,H)'!W36</f>
        <v>5</v>
      </c>
      <c r="AB26" s="12"/>
      <c r="AC26" s="85" t="str" cm="1">
        <f t="array" ref="AC26:AG26">'캐릭터 구성(탱커,H)'!X41:AB41</f>
        <v>다음 라운드까지 해당 칸에 데미지를 2배로 반사한다.</v>
      </c>
      <c r="AD26" s="4">
        <v>0</v>
      </c>
      <c r="AE26" s="4">
        <v>0</v>
      </c>
      <c r="AF26" s="4">
        <v>0</v>
      </c>
      <c r="AG26" s="4">
        <v>0</v>
      </c>
    </row>
    <row r="27" spans="1:39" s="159" customFormat="1" x14ac:dyDescent="0.3">
      <c r="A27" s="156">
        <f>'캐릭터 구성(탱커,H)'!AG38</f>
        <v>3011</v>
      </c>
      <c r="B27" s="156" t="str" cm="1">
        <f t="array" ref="B27:F27">'캐릭터 구성(탱커,H)'!AE39:AI39</f>
        <v>문브레이커</v>
      </c>
      <c r="C27" s="156">
        <v>0</v>
      </c>
      <c r="D27" s="156">
        <v>0</v>
      </c>
      <c r="E27" s="156">
        <v>0</v>
      </c>
      <c r="F27" s="156">
        <v>0</v>
      </c>
      <c r="G27" s="156" t="str">
        <f>'캐릭터 구성(탱커,H)'!AI38</f>
        <v>4</v>
      </c>
      <c r="H27" s="68" t="str">
        <f>'캐릭터 구성(탱커,H)'!AE38</f>
        <v>방어</v>
      </c>
      <c r="I27" s="161" t="str">
        <f>'캐릭터 구성(탱커,H)'!AD34</f>
        <v>1</v>
      </c>
      <c r="J27" s="161" t="str">
        <f>'캐릭터 구성(탱커,H)'!AE34</f>
        <v>7</v>
      </c>
      <c r="K27" s="161" t="str">
        <f>'캐릭터 구성(탱커,H)'!AF34</f>
        <v>4</v>
      </c>
      <c r="L27" s="156"/>
      <c r="M27" s="156"/>
      <c r="N27" s="156"/>
      <c r="O27" s="156"/>
      <c r="P27" s="156"/>
      <c r="Q27" s="156"/>
      <c r="R27" s="156"/>
      <c r="S27" s="156"/>
      <c r="T27" s="156"/>
      <c r="U27" s="156"/>
      <c r="V27" s="156"/>
      <c r="W27" s="156"/>
      <c r="X27" s="156"/>
      <c r="Y27" s="156"/>
      <c r="Z27" s="156"/>
      <c r="AA27" s="156"/>
      <c r="AB27" s="156">
        <f>'캐릭터 구성(탱커,H)'!AI34</f>
        <v>3</v>
      </c>
      <c r="AC27" s="160" t="str" cm="1">
        <f t="array" ref="AC27:AG27">'캐릭터 구성(탱커,H)'!AE41:AI41</f>
        <v>이번턴까지 해당 칸에 데미지를 0으로한다.</v>
      </c>
      <c r="AD27" s="158">
        <v>0</v>
      </c>
      <c r="AE27" s="158">
        <v>0</v>
      </c>
      <c r="AF27" s="158">
        <v>0</v>
      </c>
      <c r="AG27" s="158">
        <v>0</v>
      </c>
      <c r="AH27" s="158"/>
      <c r="AI27" s="158"/>
      <c r="AJ27" s="158"/>
      <c r="AK27" s="158"/>
      <c r="AL27" s="158"/>
      <c r="AM27" s="158"/>
    </row>
    <row r="28" spans="1:39" x14ac:dyDescent="0.3">
      <c r="A28" s="12">
        <f>'캐릭터 구성(탱커,H)'!E59</f>
        <v>1009</v>
      </c>
      <c r="B28" s="12" t="str" cm="1">
        <f t="array" ref="B28:F28">'캐릭터 구성(탱커,H)'!C60:G60</f>
        <v>블러드가드 -로간-(이동)</v>
      </c>
      <c r="C28" s="12">
        <v>0</v>
      </c>
      <c r="D28" s="12">
        <v>0</v>
      </c>
      <c r="E28" s="12">
        <v>0</v>
      </c>
      <c r="F28" s="12">
        <v>0</v>
      </c>
      <c r="G28" s="12" t="str">
        <f>'캐릭터 구성(탱커,H)'!G59</f>
        <v>-</v>
      </c>
      <c r="H28" s="166" t="str">
        <f>'캐릭터 구성(탱커,H)'!C59</f>
        <v>이동</v>
      </c>
      <c r="I28" s="12">
        <v>1</v>
      </c>
      <c r="J28" s="12">
        <v>6</v>
      </c>
      <c r="K28" s="12"/>
      <c r="L28" s="12"/>
      <c r="M28" s="12"/>
      <c r="N28" s="12"/>
      <c r="O28" s="12"/>
      <c r="P28" s="12"/>
      <c r="Q28" s="12"/>
      <c r="R28" s="12"/>
      <c r="S28" s="12"/>
      <c r="T28" s="12"/>
      <c r="U28" s="12"/>
      <c r="V28" s="12"/>
      <c r="W28" s="12"/>
      <c r="X28" s="12"/>
      <c r="Y28" s="12"/>
      <c r="Z28" s="12"/>
      <c r="AA28" s="12"/>
      <c r="AB28" s="12"/>
      <c r="AC28" s="85" t="str" cm="1">
        <f t="array" ref="AC28:AG28">'캐릭터 구성(탱커,H)'!C62:G62</f>
        <v>해당 대상지 중 한 곳으로 이동한다. 이동하려는 칸에 다른캐릭터가 존재하는 경우 데미지 1을 주고 이동하지 않는다.</v>
      </c>
      <c r="AD28" s="4">
        <v>0</v>
      </c>
      <c r="AE28" s="4">
        <v>0</v>
      </c>
      <c r="AF28" s="4">
        <v>0</v>
      </c>
      <c r="AG28" s="4">
        <v>0</v>
      </c>
    </row>
    <row r="29" spans="1:39" s="159" customFormat="1" x14ac:dyDescent="0.3">
      <c r="A29" s="156">
        <f>'캐릭터 구성(탱커,H)'!L59</f>
        <v>4002</v>
      </c>
      <c r="B29" s="156" t="str" cm="1">
        <f t="array" ref="B29:F29">'캐릭터 구성(탱커,H)'!J60:N60</f>
        <v>피의 맹세</v>
      </c>
      <c r="C29" s="156">
        <v>0</v>
      </c>
      <c r="D29" s="156">
        <v>0</v>
      </c>
      <c r="E29" s="156">
        <v>0</v>
      </c>
      <c r="F29" s="156">
        <v>0</v>
      </c>
      <c r="G29" s="156" t="str">
        <f>'캐릭터 구성(탱커,H)'!N59</f>
        <v>1</v>
      </c>
      <c r="H29" s="70" t="str">
        <f>'캐릭터 구성(탱커,H)'!J59</f>
        <v>버프</v>
      </c>
      <c r="I29" s="156"/>
      <c r="J29" s="161" t="str">
        <f>'캐릭터 구성(탱커,H)'!J55</f>
        <v>1</v>
      </c>
      <c r="K29" s="156"/>
      <c r="L29" s="156"/>
      <c r="M29" s="156"/>
      <c r="N29" s="156"/>
      <c r="O29" s="156"/>
      <c r="P29" s="156">
        <f>'캐릭터 구성(탱커,H)'!J57</f>
        <v>-1</v>
      </c>
      <c r="Q29" s="156"/>
      <c r="R29" s="156"/>
      <c r="S29" s="156"/>
      <c r="T29" s="156">
        <f>'캐릭터 구성(탱커,H)'!I57</f>
        <v>2</v>
      </c>
      <c r="U29" s="156"/>
      <c r="V29" s="156"/>
      <c r="W29" s="156"/>
      <c r="X29" s="156"/>
      <c r="Y29" s="156"/>
      <c r="Z29" s="156"/>
      <c r="AA29" s="156"/>
      <c r="AB29" s="156"/>
      <c r="AC29" s="160" t="str" cm="1">
        <f t="array" ref="AC29:AG29">'캐릭터 구성(탱커,H)'!J62:N62</f>
        <v>캐릭터의 HP-1 감소, "피의맹세" 카운터 2개 올린다.
(최대 3개)</v>
      </c>
      <c r="AD29" s="158">
        <v>0</v>
      </c>
      <c r="AE29" s="158">
        <v>0</v>
      </c>
      <c r="AF29" s="158">
        <v>0</v>
      </c>
      <c r="AG29" s="158">
        <v>0</v>
      </c>
      <c r="AH29" s="158"/>
      <c r="AI29" s="158"/>
      <c r="AJ29" s="158"/>
      <c r="AK29" s="158"/>
      <c r="AL29" s="158"/>
      <c r="AM29" s="158"/>
    </row>
    <row r="30" spans="1:39" x14ac:dyDescent="0.3">
      <c r="A30" s="12">
        <f>'캐릭터 구성(탱커,H)'!S59</f>
        <v>2004</v>
      </c>
      <c r="B30" s="12" t="str" cm="1">
        <f t="array" ref="B30:F30">'캐릭터 구성(탱커,H)'!Q60:U60</f>
        <v>상처 전환</v>
      </c>
      <c r="C30" s="12">
        <v>0</v>
      </c>
      <c r="D30" s="12">
        <v>0</v>
      </c>
      <c r="E30" s="12">
        <v>0</v>
      </c>
      <c r="F30" s="12">
        <v>0</v>
      </c>
      <c r="G30" s="12" t="str">
        <f>'캐릭터 구성(탱커,H)'!U59</f>
        <v>2</v>
      </c>
      <c r="H30" s="167" t="str">
        <f>'캐릭터 구성(탱커,H)'!Q59</f>
        <v>공격</v>
      </c>
      <c r="I30" s="90" t="str">
        <f>'캐릭터 구성(탱커,H)'!P55</f>
        <v>1</v>
      </c>
      <c r="J30" s="90" t="str">
        <f>'캐릭터 구성(탱커,H)'!Q55</f>
        <v>2</v>
      </c>
      <c r="K30" s="12"/>
      <c r="L30" s="90" t="str">
        <f>'캐릭터 구성(탱커,H)'!S55</f>
        <v>4</v>
      </c>
      <c r="M30" s="90"/>
      <c r="N30" s="12"/>
      <c r="O30" s="90"/>
      <c r="P30" s="90"/>
      <c r="Q30" s="90"/>
      <c r="R30" s="90"/>
      <c r="S30" s="12"/>
      <c r="T30" s="12">
        <f>'캐릭터 구성(탱커,H)'!P57</f>
        <v>2</v>
      </c>
      <c r="U30" s="12"/>
      <c r="V30" s="12"/>
      <c r="W30" s="12"/>
      <c r="X30" s="12"/>
      <c r="Y30" s="12"/>
      <c r="Z30" s="12"/>
      <c r="AA30" s="12"/>
      <c r="AB30" s="12"/>
      <c r="AC30" s="85" t="str" cm="1">
        <f t="array" ref="AC30:AG30">'캐릭터 구성(탱커,H)'!Q62:U62</f>
        <v>해당 칸에 4데미지를 준다. "피의맹세" 카운터 2개 올린다.
(최대 3개)</v>
      </c>
      <c r="AD30" s="4">
        <v>0</v>
      </c>
      <c r="AE30" s="4">
        <v>0</v>
      </c>
      <c r="AF30" s="4">
        <v>0</v>
      </c>
      <c r="AG30" s="4">
        <v>0</v>
      </c>
    </row>
    <row r="31" spans="1:39" s="159" customFormat="1" x14ac:dyDescent="0.3">
      <c r="A31" s="156">
        <f>'캐릭터 구성(탱커,H)'!Z59</f>
        <v>3012</v>
      </c>
      <c r="B31" s="156" t="str" cm="1">
        <f t="array" ref="B31:F31">'캐릭터 구성(탱커,H)'!X60:AB60</f>
        <v>진홍의 벽</v>
      </c>
      <c r="C31" s="156">
        <v>0</v>
      </c>
      <c r="D31" s="156">
        <v>0</v>
      </c>
      <c r="E31" s="156">
        <v>0</v>
      </c>
      <c r="F31" s="156">
        <v>0</v>
      </c>
      <c r="G31" s="156" t="str">
        <f>'캐릭터 구성(탱커,H)'!AB59</f>
        <v>3</v>
      </c>
      <c r="H31" s="68" t="str">
        <f>'캐릭터 구성(탱커,H)'!X59</f>
        <v>방어</v>
      </c>
      <c r="I31" s="161" t="str">
        <f>'캐릭터 구성(탱커,H)'!W55</f>
        <v>1</v>
      </c>
      <c r="J31" s="161" t="str">
        <f>'캐릭터 구성(탱커,H)'!X55</f>
        <v>1</v>
      </c>
      <c r="K31" s="161" t="str">
        <f>'캐릭터 구성(탱커,H)'!Y55</f>
        <v>4</v>
      </c>
      <c r="L31" s="156"/>
      <c r="M31" s="156"/>
      <c r="N31" s="156"/>
      <c r="O31" s="156"/>
      <c r="P31" s="156"/>
      <c r="Q31" s="156"/>
      <c r="R31" s="156"/>
      <c r="S31" s="156"/>
      <c r="T31" s="156"/>
      <c r="U31" s="156"/>
      <c r="V31" s="156"/>
      <c r="W31" s="161" t="str">
        <f>'캐릭터 구성(탱커,H)'!Z55</f>
        <v>3</v>
      </c>
      <c r="X31" s="156">
        <f>'캐릭터 구성(탱커,H)'!AA55</f>
        <v>3</v>
      </c>
      <c r="Y31" s="156"/>
      <c r="Z31" s="156"/>
      <c r="AA31" s="156"/>
      <c r="AB31" s="156"/>
      <c r="AC31" s="160" t="str" cm="1">
        <f t="array" ref="AC31:AG31">'캐릭터 구성(탱커,H)'!X62:AB62</f>
        <v>이번 턴까지 해당칸에 락존을 형성한다.
해당 칸에 있는 캐릭터는 속박,출혈을 상태가 된다.
"피의 맹세" 카운터 1개를 제거하고 칸수를 늘릴 수 있다.</v>
      </c>
      <c r="AD31" s="158">
        <v>0</v>
      </c>
      <c r="AE31" s="158">
        <v>0</v>
      </c>
      <c r="AF31" s="158">
        <v>0</v>
      </c>
      <c r="AG31" s="158">
        <v>0</v>
      </c>
      <c r="AH31" s="158"/>
      <c r="AI31" s="158"/>
      <c r="AJ31" s="158"/>
      <c r="AK31" s="158"/>
      <c r="AL31" s="158"/>
      <c r="AM31" s="158"/>
    </row>
    <row r="32" spans="1:39" x14ac:dyDescent="0.3">
      <c r="A32" s="12">
        <f>'캐릭터 구성(탱커,B)'!E17</f>
        <v>1010</v>
      </c>
      <c r="B32" s="12" t="str" cm="1">
        <f t="array" ref="B32:F32">'캐릭터 구성(탱커,B)'!C18:G18</f>
        <v>검은 장미 -엘-(이동)</v>
      </c>
      <c r="C32" s="12">
        <v>0</v>
      </c>
      <c r="D32" s="12">
        <v>0</v>
      </c>
      <c r="E32" s="12">
        <v>0</v>
      </c>
      <c r="F32" s="12">
        <v>0</v>
      </c>
      <c r="G32" s="12" t="str">
        <f>'캐릭터 구성(탱커,B)'!G17</f>
        <v>-</v>
      </c>
      <c r="H32" s="166" t="str">
        <f>'캐릭터 구성(탱커,B)'!C17</f>
        <v>이동</v>
      </c>
      <c r="I32" s="12">
        <v>1</v>
      </c>
      <c r="J32" s="12">
        <v>6</v>
      </c>
      <c r="K32" s="12"/>
      <c r="L32" s="12"/>
      <c r="M32" s="12"/>
      <c r="N32" s="12"/>
      <c r="O32" s="12"/>
      <c r="P32" s="12"/>
      <c r="Q32" s="12"/>
      <c r="R32" s="12"/>
      <c r="S32" s="12"/>
      <c r="T32" s="12"/>
      <c r="U32" s="12"/>
      <c r="V32" s="12"/>
      <c r="W32" s="12"/>
      <c r="X32" s="12"/>
      <c r="Y32" s="12"/>
      <c r="Z32" s="12"/>
      <c r="AA32" s="12"/>
      <c r="AB32" s="12"/>
      <c r="AC32" s="85" t="str" cm="1">
        <f t="array" ref="AC32:AG32">'캐릭터 구성(탱커,B)'!C20:G20</f>
        <v>해당 대상지 중 한 곳으로 이동한다. 이동하려는 칸에 다른캐릭터가 존재하는 경우 데미지 1을 주고 이동하지 않는다.</v>
      </c>
      <c r="AD32" s="4">
        <v>0</v>
      </c>
      <c r="AE32" s="4">
        <v>0</v>
      </c>
      <c r="AF32" s="4">
        <v>0</v>
      </c>
      <c r="AG32" s="4">
        <v>0</v>
      </c>
    </row>
    <row r="33" spans="1:39" s="159" customFormat="1" x14ac:dyDescent="0.3">
      <c r="A33" s="156">
        <f>'캐릭터 구성(탱커,B)'!L17</f>
        <v>3013</v>
      </c>
      <c r="B33" s="156" t="str" cm="1">
        <f t="array" ref="B33:F33">'캐릭터 구성(탱커,B)'!J18:N18</f>
        <v>가시덩굴</v>
      </c>
      <c r="C33" s="156">
        <v>0</v>
      </c>
      <c r="D33" s="156">
        <v>0</v>
      </c>
      <c r="E33" s="156">
        <v>0</v>
      </c>
      <c r="F33" s="156">
        <v>0</v>
      </c>
      <c r="G33" s="156" t="str">
        <f>'캐릭터 구성(탱커,B)'!N17</f>
        <v>1</v>
      </c>
      <c r="H33" s="68" t="str">
        <f>'캐릭터 구성(탱커,B)'!J17</f>
        <v>방어</v>
      </c>
      <c r="I33" s="161" t="str">
        <f>'캐릭터 구성(탱커,B)'!I13</f>
        <v>1</v>
      </c>
      <c r="J33" s="161" t="str">
        <f>'캐릭터 구성(탱커,B)'!J13</f>
        <v>2</v>
      </c>
      <c r="K33" s="161" t="str">
        <f>'캐릭터 구성(탱커,B)'!K13</f>
        <v>2</v>
      </c>
      <c r="L33" s="156"/>
      <c r="M33" s="156"/>
      <c r="N33" s="156"/>
      <c r="O33" s="156"/>
      <c r="P33" s="156"/>
      <c r="Q33" s="156"/>
      <c r="R33" s="156"/>
      <c r="S33" s="156"/>
      <c r="T33" s="156"/>
      <c r="U33" s="156"/>
      <c r="V33" s="156"/>
      <c r="W33" s="156"/>
      <c r="X33" s="156"/>
      <c r="Y33" s="156"/>
      <c r="Z33" s="156"/>
      <c r="AA33" s="156"/>
      <c r="AB33" s="156"/>
      <c r="AC33" s="160" t="str" cm="1">
        <f t="array" ref="AC33:AG33">'캐릭터 구성(탱커,B)'!J20:N20</f>
        <v>해당 칸에 2번쨰 라운드까지 락존을 형성한다.</v>
      </c>
      <c r="AD33" s="158">
        <v>0</v>
      </c>
      <c r="AE33" s="158">
        <v>0</v>
      </c>
      <c r="AF33" s="158">
        <v>0</v>
      </c>
      <c r="AG33" s="158">
        <v>0</v>
      </c>
      <c r="AH33" s="158"/>
      <c r="AI33" s="158"/>
      <c r="AJ33" s="158"/>
      <c r="AK33" s="158"/>
      <c r="AL33" s="158"/>
      <c r="AM33" s="158"/>
    </row>
    <row r="34" spans="1:39" x14ac:dyDescent="0.3">
      <c r="A34" s="12">
        <f>'캐릭터 구성(탱커,B)'!E38</f>
        <v>1011</v>
      </c>
      <c r="B34" s="12" t="str" cm="1">
        <f t="array" ref="B34:F34">'캐릭터 구성(탱커,B)'!C39:G39</f>
        <v>빛의 방패 -세노티-(이동)</v>
      </c>
      <c r="C34" s="12">
        <v>0</v>
      </c>
      <c r="D34" s="12">
        <v>0</v>
      </c>
      <c r="E34" s="12">
        <v>0</v>
      </c>
      <c r="F34" s="12">
        <v>0</v>
      </c>
      <c r="G34" s="12" t="str">
        <f>'캐릭터 구성(탱커,B)'!G38</f>
        <v>-</v>
      </c>
      <c r="H34" s="166" t="str">
        <f>'캐릭터 구성(탱커,B)'!C38</f>
        <v>이동</v>
      </c>
      <c r="I34" s="12">
        <v>1</v>
      </c>
      <c r="J34" s="12">
        <v>6</v>
      </c>
      <c r="K34" s="12"/>
      <c r="L34" s="12"/>
      <c r="M34" s="12"/>
      <c r="N34" s="12"/>
      <c r="O34" s="12"/>
      <c r="P34" s="12"/>
      <c r="Q34" s="12"/>
      <c r="R34" s="12"/>
      <c r="S34" s="12"/>
      <c r="T34" s="12"/>
      <c r="U34" s="12"/>
      <c r="V34" s="12"/>
      <c r="W34" s="12"/>
      <c r="X34" s="12"/>
      <c r="Y34" s="12"/>
      <c r="Z34" s="12"/>
      <c r="AA34" s="12"/>
      <c r="AB34" s="12"/>
      <c r="AC34" s="85" t="str" cm="1">
        <f t="array" ref="AC34:AG34">'캐릭터 구성(탱커,B)'!C41:G41</f>
        <v>해당 대상지 중 한 곳으로 이동한다. 이동하려는 칸에 다른캐릭터가 존재하는 경우 데미지 1을 주고 이동하지 않는다.</v>
      </c>
      <c r="AD34" s="4">
        <v>0</v>
      </c>
      <c r="AE34" s="4">
        <v>0</v>
      </c>
      <c r="AF34" s="4">
        <v>0</v>
      </c>
      <c r="AG34" s="4">
        <v>0</v>
      </c>
    </row>
    <row r="35" spans="1:39" s="159" customFormat="1" x14ac:dyDescent="0.3">
      <c r="A35" s="156">
        <f>'캐릭터 구성(탱커,B)'!L38</f>
        <v>4003</v>
      </c>
      <c r="B35" s="156" t="str" cm="1">
        <f t="array" ref="B35:F35">'캐릭터 구성(탱커,B)'!J39:N39</f>
        <v>샤이닝</v>
      </c>
      <c r="C35" s="156">
        <v>0</v>
      </c>
      <c r="D35" s="156">
        <v>0</v>
      </c>
      <c r="E35" s="156">
        <v>0</v>
      </c>
      <c r="F35" s="156">
        <v>0</v>
      </c>
      <c r="G35" s="156" t="str">
        <f>'캐릭터 구성(탱커,B)'!N38</f>
        <v>1</v>
      </c>
      <c r="H35" s="70" t="str">
        <f>'캐릭터 구성(탱커,B)'!J38</f>
        <v>버프</v>
      </c>
      <c r="I35" s="156"/>
      <c r="J35" s="161" t="str">
        <f>'캐릭터 구성(탱커,B)'!J34</f>
        <v>1</v>
      </c>
      <c r="K35" s="156"/>
      <c r="L35" s="156"/>
      <c r="M35" s="156"/>
      <c r="N35" s="156"/>
      <c r="O35" s="156"/>
      <c r="P35" s="156"/>
      <c r="Q35" s="156"/>
      <c r="R35" s="156"/>
      <c r="S35" s="156"/>
      <c r="T35" s="156">
        <f>'캐릭터 구성(탱커,B)'!I36</f>
        <v>1</v>
      </c>
      <c r="U35" s="156"/>
      <c r="V35" s="156"/>
      <c r="W35" s="156"/>
      <c r="X35" s="156"/>
      <c r="Y35" s="156"/>
      <c r="Z35" s="156"/>
      <c r="AA35" s="156"/>
      <c r="AB35" s="156"/>
      <c r="AC35" s="160" t="str" cm="1">
        <f t="array" ref="AC35:AG35">'캐릭터 구성(탱커,B)'!J41:N41</f>
        <v>해당 칸에 "샤이닝 카운터" 1개를 준다.
"샤이닝 카운터" 1개당 데미지 1감소한다.(최대 5개)</v>
      </c>
      <c r="AD35" s="158">
        <v>0</v>
      </c>
      <c r="AE35" s="158">
        <v>0</v>
      </c>
      <c r="AF35" s="158">
        <v>0</v>
      </c>
      <c r="AG35" s="158">
        <v>0</v>
      </c>
      <c r="AH35" s="158"/>
      <c r="AI35" s="158"/>
      <c r="AJ35" s="158"/>
      <c r="AK35" s="158"/>
      <c r="AL35" s="158"/>
      <c r="AM35" s="158"/>
    </row>
    <row r="36" spans="1:39" x14ac:dyDescent="0.3">
      <c r="A36" s="12">
        <f>'캐릭터 구성(탱커,B)'!E59</f>
        <v>1012</v>
      </c>
      <c r="B36" s="12" t="str" cm="1">
        <f t="array" ref="B36:F36">'캐릭터 구성(탱커,B)'!C60:G60</f>
        <v>철의 성벽 -우르-(이동)</v>
      </c>
      <c r="C36" s="12">
        <v>0</v>
      </c>
      <c r="D36" s="12">
        <v>0</v>
      </c>
      <c r="E36" s="12">
        <v>0</v>
      </c>
      <c r="F36" s="12">
        <v>0</v>
      </c>
      <c r="G36" s="12" t="str">
        <f>'캐릭터 구성(탱커,B)'!G59</f>
        <v>-</v>
      </c>
      <c r="H36" s="166" t="str">
        <f>'캐릭터 구성(탱커,B)'!C59</f>
        <v>이동</v>
      </c>
      <c r="I36" s="12">
        <v>1</v>
      </c>
      <c r="J36" s="12">
        <v>6</v>
      </c>
      <c r="K36" s="12"/>
      <c r="L36" s="12"/>
      <c r="M36" s="12"/>
      <c r="N36" s="12"/>
      <c r="O36" s="12"/>
      <c r="P36" s="12"/>
      <c r="Q36" s="12"/>
      <c r="R36" s="12"/>
      <c r="S36" s="12"/>
      <c r="T36" s="12"/>
      <c r="U36" s="12"/>
      <c r="V36" s="12"/>
      <c r="W36" s="12"/>
      <c r="X36" s="12"/>
      <c r="Y36" s="12"/>
      <c r="Z36" s="12"/>
      <c r="AA36" s="12"/>
      <c r="AB36" s="12"/>
      <c r="AC36" s="85" t="str" cm="1">
        <f t="array" ref="AC36:AG36">'캐릭터 구성(탱커,B)'!C62:G62</f>
        <v>해당 대상지 중 한 곳으로 이동한다. 이동하려는 칸에 다른캐릭터가 존재하는 경우 데미지 1을 주고 이동하지 않는다.</v>
      </c>
      <c r="AD36" s="4">
        <v>0</v>
      </c>
      <c r="AE36" s="4">
        <v>0</v>
      </c>
      <c r="AF36" s="4">
        <v>0</v>
      </c>
      <c r="AG36" s="4">
        <v>0</v>
      </c>
    </row>
    <row r="37" spans="1:39" s="159" customFormat="1" x14ac:dyDescent="0.3">
      <c r="A37" s="156">
        <f>'캐릭터 구성(탱커,B)'!L59</f>
        <v>3014</v>
      </c>
      <c r="B37" s="156" t="str" cm="1">
        <f t="array" ref="B37:F37">'캐릭터 구성(탱커,B)'!J60:N60</f>
        <v>철벽의 자세</v>
      </c>
      <c r="C37" s="156">
        <v>0</v>
      </c>
      <c r="D37" s="156">
        <v>0</v>
      </c>
      <c r="E37" s="156">
        <v>0</v>
      </c>
      <c r="F37" s="156">
        <v>0</v>
      </c>
      <c r="G37" s="156" t="str">
        <f>'캐릭터 구성(탱커,B)'!N59</f>
        <v>1</v>
      </c>
      <c r="H37" s="68" t="str">
        <f>'캐릭터 구성(탱커,B)'!J59</f>
        <v>방어</v>
      </c>
      <c r="I37" s="156"/>
      <c r="J37" s="161" t="str">
        <f>'캐릭터 구성(탱커,B)'!J55</f>
        <v>1</v>
      </c>
      <c r="K37" s="156"/>
      <c r="L37" s="156"/>
      <c r="M37" s="156"/>
      <c r="N37" s="156"/>
      <c r="O37" s="156"/>
      <c r="P37" s="156"/>
      <c r="Q37" s="156"/>
      <c r="R37" s="156"/>
      <c r="S37" s="156"/>
      <c r="T37" s="156"/>
      <c r="U37" s="156"/>
      <c r="V37" s="156"/>
      <c r="W37" s="156"/>
      <c r="X37" s="156"/>
      <c r="Y37" s="156"/>
      <c r="Z37" s="156"/>
      <c r="AA37" s="156"/>
      <c r="AB37" s="156">
        <f>'캐릭터 구성(탱커,B)'!N55</f>
        <v>3</v>
      </c>
      <c r="AC37" s="160" t="str" cm="1">
        <f t="array" ref="AC37:AG37">'캐릭터 구성(탱커,B)'!J62:N62</f>
        <v xml:space="preserve"> 해당캐릭터는 방어한다.</v>
      </c>
      <c r="AD37" s="158">
        <v>0</v>
      </c>
      <c r="AE37" s="158">
        <v>0</v>
      </c>
      <c r="AF37" s="158">
        <v>0</v>
      </c>
      <c r="AG37" s="158">
        <v>0</v>
      </c>
      <c r="AH37" s="158"/>
      <c r="AI37" s="158"/>
      <c r="AJ37" s="158"/>
      <c r="AK37" s="158"/>
      <c r="AL37" s="158"/>
      <c r="AM37" s="158"/>
    </row>
    <row r="38" spans="1:39" x14ac:dyDescent="0.3">
      <c r="A38" s="12">
        <f>'캐릭터 구성(딜러,L)'!E17</f>
        <v>1013</v>
      </c>
      <c r="B38" s="12" t="str" cm="1">
        <f t="array" ref="B38:F38">'캐릭터 구성(딜러,L)'!C18:G18</f>
        <v>하얀검사(이동)</v>
      </c>
      <c r="C38" s="12">
        <v>0</v>
      </c>
      <c r="D38" s="12">
        <v>0</v>
      </c>
      <c r="E38" s="12">
        <v>0</v>
      </c>
      <c r="F38" s="12">
        <v>0</v>
      </c>
      <c r="G38" s="12" t="str">
        <f>'캐릭터 구성(딜러,L)'!G17</f>
        <v>-</v>
      </c>
      <c r="H38" s="166" t="str">
        <f>'캐릭터 구성(딜러,L)'!C17</f>
        <v>이동</v>
      </c>
      <c r="I38" s="12">
        <v>1</v>
      </c>
      <c r="J38" s="12">
        <v>6</v>
      </c>
      <c r="K38" s="12"/>
      <c r="L38" s="12"/>
      <c r="M38" s="12"/>
      <c r="N38" s="12"/>
      <c r="O38" s="12"/>
      <c r="P38" s="12"/>
      <c r="Q38" s="12"/>
      <c r="R38" s="12"/>
      <c r="S38" s="12"/>
      <c r="T38" s="12"/>
      <c r="U38" s="12"/>
      <c r="V38" s="12"/>
      <c r="W38" s="12"/>
      <c r="X38" s="12"/>
      <c r="Y38" s="12"/>
      <c r="Z38" s="12"/>
      <c r="AA38" s="12"/>
      <c r="AB38" s="12"/>
      <c r="AC38" s="85" t="str" cm="1">
        <f t="array" ref="AC38:AG38">'캐릭터 구성(딜러,L)'!C20:G20</f>
        <v>해당 대상지 중 한 곳으로 이동한다. 이동하려는 칸에 다른캐릭터가 존재하는 경우 데미지 1을 주고 이동하지 않는다.</v>
      </c>
      <c r="AD38" s="4">
        <v>0</v>
      </c>
      <c r="AE38" s="4">
        <v>0</v>
      </c>
      <c r="AF38" s="4">
        <v>0</v>
      </c>
      <c r="AG38" s="4">
        <v>0</v>
      </c>
    </row>
    <row r="39" spans="1:39" s="159" customFormat="1" x14ac:dyDescent="0.3">
      <c r="A39" s="156">
        <f>'캐릭터 구성(딜러,L)'!L17</f>
        <v>2005</v>
      </c>
      <c r="B39" s="156" t="str" cm="1">
        <f t="array" ref="B39:F39">'캐릭터 구성(딜러,L)'!J18:N18</f>
        <v>햐얀검무</v>
      </c>
      <c r="C39" s="156">
        <v>0</v>
      </c>
      <c r="D39" s="156">
        <v>0</v>
      </c>
      <c r="E39" s="156">
        <v>0</v>
      </c>
      <c r="F39" s="156">
        <v>0</v>
      </c>
      <c r="G39" s="156" t="str">
        <f>'캐릭터 구성(딜러,L)'!N17</f>
        <v>1</v>
      </c>
      <c r="H39" s="167" t="str">
        <f>'캐릭터 구성(딜러,L)'!J17</f>
        <v>공격</v>
      </c>
      <c r="I39" s="161" t="str">
        <f>'캐릭터 구성(딜러,L)'!I13</f>
        <v>1</v>
      </c>
      <c r="J39" s="161" t="str">
        <f>'캐릭터 구성(딜러,L)'!J13</f>
        <v>2</v>
      </c>
      <c r="K39" s="156"/>
      <c r="L39" s="161" t="str">
        <f>'캐릭터 구성(딜러,L)'!L13</f>
        <v>2</v>
      </c>
      <c r="M39" s="161"/>
      <c r="N39" s="156"/>
      <c r="O39" s="161"/>
      <c r="P39" s="161"/>
      <c r="Q39" s="161"/>
      <c r="R39" s="161"/>
      <c r="S39" s="156"/>
      <c r="T39" s="156"/>
      <c r="U39" s="156"/>
      <c r="V39" s="156"/>
      <c r="W39" s="156"/>
      <c r="X39" s="156"/>
      <c r="Y39" s="156"/>
      <c r="Z39" s="156"/>
      <c r="AA39" s="156"/>
      <c r="AB39" s="156"/>
      <c r="AC39" s="160" t="str" cm="1">
        <f t="array" ref="AC39:AG39">'캐릭터 구성(딜러,L)'!J20:N20</f>
        <v>해당 칸에 2데미지를 준다.</v>
      </c>
      <c r="AD39" s="158">
        <v>0</v>
      </c>
      <c r="AE39" s="158">
        <v>0</v>
      </c>
      <c r="AF39" s="158">
        <v>0</v>
      </c>
      <c r="AG39" s="158">
        <v>0</v>
      </c>
      <c r="AH39" s="158"/>
      <c r="AI39" s="158"/>
      <c r="AJ39" s="158"/>
      <c r="AK39" s="158"/>
      <c r="AL39" s="158"/>
      <c r="AM39" s="158"/>
    </row>
    <row r="40" spans="1:39" x14ac:dyDescent="0.3">
      <c r="A40" s="12">
        <f>'캐릭터 구성(딜러,L)'!E38</f>
        <v>1014</v>
      </c>
      <c r="B40" s="12" t="str" cm="1">
        <f t="array" ref="B40:F40">'캐릭터 구성(딜러,L)'!C39:G39</f>
        <v>그림자 속 암살자	(이동)</v>
      </c>
      <c r="C40" s="12">
        <v>0</v>
      </c>
      <c r="D40" s="12">
        <v>0</v>
      </c>
      <c r="E40" s="12">
        <v>0</v>
      </c>
      <c r="F40" s="12">
        <v>0</v>
      </c>
      <c r="G40" s="12" t="str">
        <f>'캐릭터 구성(딜러,L)'!G38</f>
        <v>-</v>
      </c>
      <c r="H40" s="166" t="str">
        <f>'캐릭터 구성(딜러,L)'!C38</f>
        <v>이동</v>
      </c>
      <c r="I40" s="12">
        <v>1</v>
      </c>
      <c r="J40" s="12">
        <v>6</v>
      </c>
      <c r="K40" s="12"/>
      <c r="L40" s="12"/>
      <c r="M40" s="12"/>
      <c r="N40" s="12"/>
      <c r="O40" s="12"/>
      <c r="P40" s="12"/>
      <c r="Q40" s="12"/>
      <c r="R40" s="12"/>
      <c r="S40" s="12"/>
      <c r="T40" s="12"/>
      <c r="U40" s="12"/>
      <c r="V40" s="12"/>
      <c r="W40" s="12"/>
      <c r="X40" s="12"/>
      <c r="Y40" s="12"/>
      <c r="Z40" s="12"/>
      <c r="AA40" s="12"/>
      <c r="AB40" s="12"/>
      <c r="AC40" s="85" t="str" cm="1">
        <f t="array" ref="AC40:AG40">'캐릭터 구성(딜러,L)'!C41:G41</f>
        <v>해당 대상지 중 한 곳으로 이동한다. 이동하려는 칸에 다른캐릭터가 존재하는 경우 데미지 1을 주고 이동하지 않는다.</v>
      </c>
      <c r="AD40" s="4">
        <v>0</v>
      </c>
      <c r="AE40" s="4">
        <v>0</v>
      </c>
      <c r="AF40" s="4">
        <v>0</v>
      </c>
      <c r="AG40" s="4">
        <v>0</v>
      </c>
    </row>
    <row r="41" spans="1:39" s="159" customFormat="1" x14ac:dyDescent="0.3">
      <c r="A41" s="156">
        <f>'캐릭터 구성(딜러,L)'!L38</f>
        <v>2006</v>
      </c>
      <c r="B41" s="156" t="str" cm="1">
        <f t="array" ref="B41:F41">'캐릭터 구성(딜러,L)'!J39:N39</f>
        <v>그림자베기</v>
      </c>
      <c r="C41" s="156">
        <v>0</v>
      </c>
      <c r="D41" s="156">
        <v>0</v>
      </c>
      <c r="E41" s="156">
        <v>0</v>
      </c>
      <c r="F41" s="156">
        <v>0</v>
      </c>
      <c r="G41" s="156" t="str">
        <f>'캐릭터 구성(딜러,L)'!N38</f>
        <v>1</v>
      </c>
      <c r="H41" s="167" t="str">
        <f>'캐릭터 구성(딜러,L)'!J38</f>
        <v>공격</v>
      </c>
      <c r="I41" s="161" t="str">
        <f>'캐릭터 구성(딜러,L)'!I34</f>
        <v>1</v>
      </c>
      <c r="J41" s="161" t="str">
        <f>'캐릭터 구성(딜러,L)'!J34</f>
        <v>1</v>
      </c>
      <c r="K41" s="156"/>
      <c r="L41" s="161" t="str">
        <f>'캐릭터 구성(딜러,L)'!L34</f>
        <v>2</v>
      </c>
      <c r="M41" s="161"/>
      <c r="N41" s="156"/>
      <c r="O41" s="161"/>
      <c r="P41" s="161"/>
      <c r="Q41" s="161"/>
      <c r="R41" s="161"/>
      <c r="S41" s="156"/>
      <c r="T41" s="156"/>
      <c r="U41" s="156"/>
      <c r="V41" s="156"/>
      <c r="W41" s="156"/>
      <c r="X41" s="156"/>
      <c r="Y41" s="156"/>
      <c r="Z41" s="156"/>
      <c r="AA41" s="156"/>
      <c r="AB41" s="156"/>
      <c r="AC41" s="160" t="str" cm="1">
        <f t="array" ref="AC41:AG41">'캐릭터 구성(딜러,L)'!J41:N41</f>
        <v>해당 칸에 2데미지를 준다.</v>
      </c>
      <c r="AD41" s="158">
        <v>0</v>
      </c>
      <c r="AE41" s="158">
        <v>0</v>
      </c>
      <c r="AF41" s="158">
        <v>0</v>
      </c>
      <c r="AG41" s="158">
        <v>0</v>
      </c>
      <c r="AH41" s="158"/>
      <c r="AI41" s="158"/>
      <c r="AJ41" s="158"/>
      <c r="AK41" s="158"/>
      <c r="AL41" s="158"/>
      <c r="AM41" s="158"/>
    </row>
    <row r="42" spans="1:39" x14ac:dyDescent="0.3">
      <c r="A42" s="12">
        <f>'캐릭터 구성(딜러,L)'!S38</f>
        <v>2007</v>
      </c>
      <c r="B42" s="12" t="str" cm="1">
        <f t="array" ref="B42:F42">'캐릭터 구성(딜러,L)'!Q39:U39</f>
        <v>그림자 수리검</v>
      </c>
      <c r="C42" s="12">
        <v>0</v>
      </c>
      <c r="D42" s="12">
        <v>0</v>
      </c>
      <c r="E42" s="12">
        <v>0</v>
      </c>
      <c r="F42" s="12">
        <v>0</v>
      </c>
      <c r="G42" s="12" t="str">
        <f>'캐릭터 구성(딜러,L)'!U38</f>
        <v>1</v>
      </c>
      <c r="H42" s="167" t="str">
        <f>'캐릭터 구성(딜러,L)'!Q38</f>
        <v>공격</v>
      </c>
      <c r="I42" s="90" t="str">
        <f>'캐릭터 구성(딜러,L)'!P34</f>
        <v>2</v>
      </c>
      <c r="J42" s="90" t="str">
        <f>'캐릭터 구성(딜러,L)'!Q34</f>
        <v>2</v>
      </c>
      <c r="K42" s="12"/>
      <c r="L42" s="90" t="str">
        <f>'캐릭터 구성(딜러,L)'!S34</f>
        <v>2</v>
      </c>
      <c r="M42" s="90"/>
      <c r="N42" s="12"/>
      <c r="O42" s="90"/>
      <c r="P42" s="90"/>
      <c r="Q42" s="90"/>
      <c r="R42" s="90"/>
      <c r="S42" s="12"/>
      <c r="T42" s="12"/>
      <c r="U42" s="12"/>
      <c r="V42" s="12"/>
      <c r="W42" s="12"/>
      <c r="X42" s="12"/>
      <c r="Y42" s="12"/>
      <c r="Z42" s="12"/>
      <c r="AA42" s="12"/>
      <c r="AB42" s="12"/>
      <c r="AC42" s="85" t="str" cm="1">
        <f t="array" ref="AC42:AG42">'캐릭터 구성(딜러,L)'!Q41:U41</f>
        <v>해당 칸에 2데미지를 준다.</v>
      </c>
      <c r="AD42" s="4">
        <v>0</v>
      </c>
      <c r="AE42" s="4">
        <v>0</v>
      </c>
      <c r="AF42" s="4">
        <v>0</v>
      </c>
      <c r="AG42" s="4">
        <v>0</v>
      </c>
    </row>
    <row r="43" spans="1:39" s="159" customFormat="1" x14ac:dyDescent="0.3">
      <c r="A43" s="156">
        <f>'캐릭터 구성(딜러,L)'!E59</f>
        <v>1015</v>
      </c>
      <c r="B43" s="156" t="str" cm="1">
        <f t="array" ref="B43:F43">'캐릭터 구성(딜러,L)'!C60:G60</f>
        <v>죽음과 함께 걷는 암살자(이동)</v>
      </c>
      <c r="C43" s="156">
        <v>0</v>
      </c>
      <c r="D43" s="156">
        <v>0</v>
      </c>
      <c r="E43" s="156">
        <v>0</v>
      </c>
      <c r="F43" s="156">
        <v>0</v>
      </c>
      <c r="G43" s="156" t="str">
        <f>'캐릭터 구성(딜러,L)'!G59</f>
        <v>-</v>
      </c>
      <c r="H43" s="166" t="str">
        <f>'캐릭터 구성(딜러,L)'!C59</f>
        <v>이동</v>
      </c>
      <c r="I43" s="156">
        <v>1</v>
      </c>
      <c r="J43" s="156">
        <v>6</v>
      </c>
      <c r="K43" s="156"/>
      <c r="L43" s="156"/>
      <c r="M43" s="156"/>
      <c r="N43" s="156"/>
      <c r="O43" s="156"/>
      <c r="P43" s="156"/>
      <c r="Q43" s="156"/>
      <c r="R43" s="156"/>
      <c r="S43" s="156"/>
      <c r="T43" s="156"/>
      <c r="U43" s="156"/>
      <c r="V43" s="156"/>
      <c r="W43" s="156"/>
      <c r="X43" s="156"/>
      <c r="Y43" s="156"/>
      <c r="Z43" s="156"/>
      <c r="AA43" s="156"/>
      <c r="AB43" s="156"/>
      <c r="AC43" s="160" t="str" cm="1">
        <f t="array" ref="AC43:AG43">'캐릭터 구성(딜러,L)'!C62:G62</f>
        <v>해당 대상지 중 한 곳으로 이동한다. 이동하려는 칸에 다른캐릭터가 존재하는 경우 데미지 1을 주고 이동하지 않는다.</v>
      </c>
      <c r="AD43" s="158">
        <v>0</v>
      </c>
      <c r="AE43" s="158">
        <v>0</v>
      </c>
      <c r="AF43" s="158">
        <v>0</v>
      </c>
      <c r="AG43" s="158">
        <v>0</v>
      </c>
      <c r="AH43" s="158"/>
      <c r="AI43" s="158"/>
      <c r="AJ43" s="158"/>
      <c r="AK43" s="158"/>
      <c r="AL43" s="158"/>
      <c r="AM43" s="158"/>
    </row>
    <row r="44" spans="1:39" x14ac:dyDescent="0.3">
      <c r="A44" s="12">
        <f>'캐릭터 구성(딜러,L)'!L59</f>
        <v>2008</v>
      </c>
      <c r="B44" s="12" t="str" cm="1">
        <f t="array" ref="B44:F44">'캐릭터 구성(딜러,L)'!J60:N60</f>
        <v>죽음의 발자국</v>
      </c>
      <c r="C44" s="12">
        <v>0</v>
      </c>
      <c r="D44" s="12">
        <v>0</v>
      </c>
      <c r="E44" s="12">
        <v>0</v>
      </c>
      <c r="F44" s="12">
        <v>0</v>
      </c>
      <c r="G44" s="12" t="str">
        <f>'캐릭터 구성(딜러,L)'!N59</f>
        <v>3</v>
      </c>
      <c r="H44" s="167" t="str">
        <f>'캐릭터 구성(딜러,L)'!J59</f>
        <v>공격</v>
      </c>
      <c r="I44" s="90" t="str">
        <f>'캐릭터 구성(딜러,L)'!I55</f>
        <v>3</v>
      </c>
      <c r="J44" s="90" t="str">
        <f>'캐릭터 구성(딜러,L)'!J55</f>
        <v>4</v>
      </c>
      <c r="K44" s="12"/>
      <c r="L44" s="90" t="str">
        <f>'캐릭터 구성(딜러,L)'!L55</f>
        <v>2</v>
      </c>
      <c r="M44" s="90"/>
      <c r="N44" s="12"/>
      <c r="O44" s="90"/>
      <c r="P44" s="90"/>
      <c r="Q44" s="90"/>
      <c r="R44" s="90"/>
      <c r="S44" s="12"/>
      <c r="T44" s="12"/>
      <c r="U44" s="12"/>
      <c r="V44" s="12"/>
      <c r="W44" s="12"/>
      <c r="X44" s="12"/>
      <c r="Y44" s="12">
        <f>'캐릭터 구성(딜러,L)'!N55</f>
        <v>2</v>
      </c>
      <c r="Z44" s="12"/>
      <c r="AA44" s="12"/>
      <c r="AB44" s="12"/>
      <c r="AC44" s="85" t="str" cm="1">
        <f t="array" ref="AC44:AG44">'캐릭터 구성(딜러,L)'!J62:N62</f>
        <v>해당 공격 칸에 2데미지를 준다.
해당 이동 칸으로 이동한다.</v>
      </c>
      <c r="AD44" s="4">
        <v>0</v>
      </c>
      <c r="AE44" s="4">
        <v>0</v>
      </c>
      <c r="AF44" s="4">
        <v>0</v>
      </c>
      <c r="AG44" s="4">
        <v>0</v>
      </c>
    </row>
    <row r="45" spans="1:39" s="159" customFormat="1" x14ac:dyDescent="0.3">
      <c r="A45" s="156">
        <f>'캐릭터 구성(딜러,M)'!E17</f>
        <v>1016</v>
      </c>
      <c r="B45" s="156" t="str" cm="1">
        <f t="array" ref="B45:F45">'캐릭터 구성(딜러,M)'!C18:G18</f>
        <v>섬광의 명궁	(이동)</v>
      </c>
      <c r="C45" s="156">
        <v>0</v>
      </c>
      <c r="D45" s="156">
        <v>0</v>
      </c>
      <c r="E45" s="156">
        <v>0</v>
      </c>
      <c r="F45" s="156">
        <v>0</v>
      </c>
      <c r="G45" s="156" t="str">
        <f>'캐릭터 구성(딜러,M)'!G17</f>
        <v>-</v>
      </c>
      <c r="H45" s="166" t="str">
        <f>'캐릭터 구성(딜러,M)'!C17</f>
        <v>이동</v>
      </c>
      <c r="I45" s="156">
        <v>1</v>
      </c>
      <c r="J45" s="156">
        <v>6</v>
      </c>
      <c r="K45" s="156"/>
      <c r="L45" s="156"/>
      <c r="M45" s="156"/>
      <c r="N45" s="156"/>
      <c r="O45" s="156"/>
      <c r="P45" s="156"/>
      <c r="Q45" s="156"/>
      <c r="R45" s="156"/>
      <c r="S45" s="156"/>
      <c r="T45" s="156"/>
      <c r="U45" s="156"/>
      <c r="V45" s="156"/>
      <c r="W45" s="156"/>
      <c r="X45" s="156"/>
      <c r="Y45" s="156"/>
      <c r="Z45" s="156"/>
      <c r="AA45" s="156"/>
      <c r="AB45" s="156"/>
      <c r="AC45" s="160" t="str" cm="1">
        <f t="array" ref="AC45:AG45">'캐릭터 구성(딜러,M)'!C20:G20</f>
        <v>해당 대상지 중 한 곳으로 이동한다. 이동하려는 칸에 다른캐릭터가 존재하는 경우 데미지 1을 주고 이동하지 않는다.</v>
      </c>
      <c r="AD45" s="158">
        <v>0</v>
      </c>
      <c r="AE45" s="158">
        <v>0</v>
      </c>
      <c r="AF45" s="158">
        <v>0</v>
      </c>
      <c r="AG45" s="158">
        <v>0</v>
      </c>
      <c r="AH45" s="158"/>
      <c r="AI45" s="158"/>
      <c r="AJ45" s="158"/>
      <c r="AK45" s="158"/>
      <c r="AL45" s="158"/>
      <c r="AM45" s="158"/>
    </row>
    <row r="46" spans="1:39" x14ac:dyDescent="0.3">
      <c r="A46" s="12">
        <f>'캐릭터 구성(딜러,M)'!L17</f>
        <v>2009</v>
      </c>
      <c r="B46" s="12" t="str" cm="1">
        <f t="array" ref="B46:F46">'캐릭터 구성(딜러,M)'!J18:N18</f>
        <v>연속사격</v>
      </c>
      <c r="C46" s="12">
        <v>0</v>
      </c>
      <c r="D46" s="12">
        <v>0</v>
      </c>
      <c r="E46" s="12">
        <v>0</v>
      </c>
      <c r="F46" s="12">
        <v>0</v>
      </c>
      <c r="G46" s="12" t="str">
        <f>'캐릭터 구성(딜러,M)'!N17</f>
        <v>2</v>
      </c>
      <c r="H46" s="167" t="str">
        <f>'캐릭터 구성(딜러,M)'!J17</f>
        <v>공격</v>
      </c>
      <c r="I46" s="90" t="str">
        <f>'캐릭터 구성(딜러,M)'!I13</f>
        <v>3</v>
      </c>
      <c r="J46" s="90" t="str">
        <f>'캐릭터 구성(딜러,M)'!J13</f>
        <v>3</v>
      </c>
      <c r="K46" s="12"/>
      <c r="L46" s="90" t="str">
        <f>'캐릭터 구성(딜러,M)'!L13</f>
        <v>2</v>
      </c>
      <c r="M46" s="90"/>
      <c r="N46" s="12"/>
      <c r="O46" s="90"/>
      <c r="P46" s="90"/>
      <c r="Q46" s="90"/>
      <c r="R46" s="90"/>
      <c r="S46" s="12"/>
      <c r="T46" s="12"/>
      <c r="U46" s="12"/>
      <c r="V46" s="12"/>
      <c r="W46" s="12"/>
      <c r="X46" s="12"/>
      <c r="Y46" s="12"/>
      <c r="Z46" s="12"/>
      <c r="AA46" s="12"/>
      <c r="AB46" s="12"/>
      <c r="AC46" s="85" t="str" cm="1">
        <f t="array" ref="AC46:AG46">'캐릭터 구성(딜러,M)'!J20:N20</f>
        <v>해당 칸에 2데미지를 준다.</v>
      </c>
      <c r="AD46" s="4">
        <v>0</v>
      </c>
      <c r="AE46" s="4">
        <v>0</v>
      </c>
      <c r="AF46" s="4">
        <v>0</v>
      </c>
      <c r="AG46" s="4">
        <v>0</v>
      </c>
    </row>
    <row r="47" spans="1:39" s="159" customFormat="1" x14ac:dyDescent="0.3">
      <c r="A47" s="156">
        <f>'캐릭터 구성(딜러,M)'!S17</f>
        <v>2010</v>
      </c>
      <c r="B47" s="156" t="str" cm="1">
        <f t="array" ref="B47:F47">'캐릭터 구성(딜러,M)'!Q18:U18</f>
        <v>바람가르기</v>
      </c>
      <c r="C47" s="156">
        <v>0</v>
      </c>
      <c r="D47" s="156">
        <v>0</v>
      </c>
      <c r="E47" s="156">
        <v>0</v>
      </c>
      <c r="F47" s="156">
        <v>0</v>
      </c>
      <c r="G47" s="156" t="str">
        <f>'캐릭터 구성(딜러,M)'!U17</f>
        <v>2</v>
      </c>
      <c r="H47" s="167" t="str">
        <f>'캐릭터 구성(딜러,M)'!Q17</f>
        <v>공격</v>
      </c>
      <c r="I47" s="161" t="str">
        <f>'캐릭터 구성(딜러,M)'!P13</f>
        <v>3</v>
      </c>
      <c r="J47" s="161" t="str">
        <f>'캐릭터 구성(딜러,M)'!Q13</f>
        <v>3</v>
      </c>
      <c r="K47" s="156"/>
      <c r="L47" s="161" t="str">
        <f>'캐릭터 구성(딜러,M)'!S13</f>
        <v>2</v>
      </c>
      <c r="M47" s="161"/>
      <c r="N47" s="156"/>
      <c r="O47" s="161"/>
      <c r="P47" s="161"/>
      <c r="Q47" s="161"/>
      <c r="R47" s="161"/>
      <c r="S47" s="156"/>
      <c r="T47" s="156"/>
      <c r="U47" s="156"/>
      <c r="V47" s="156"/>
      <c r="W47" s="156"/>
      <c r="X47" s="156"/>
      <c r="Y47" s="156">
        <f>'캐릭터 구성(딜러,M)'!U13</f>
        <v>1</v>
      </c>
      <c r="Z47" s="156"/>
      <c r="AA47" s="156"/>
      <c r="AB47" s="156"/>
      <c r="AC47" s="160" t="str" cm="1">
        <f t="array" ref="AC47:AG47">'캐릭터 구성(딜러,M)'!Q20:U20</f>
        <v>해당 공격 칸에 2데미지를 준다.
해당 이동 칸으로 이동한다.</v>
      </c>
      <c r="AD47" s="158">
        <v>0</v>
      </c>
      <c r="AE47" s="158">
        <v>0</v>
      </c>
      <c r="AF47" s="158">
        <v>0</v>
      </c>
      <c r="AG47" s="158">
        <v>0</v>
      </c>
      <c r="AH47" s="158"/>
      <c r="AI47" s="158"/>
      <c r="AJ47" s="158"/>
      <c r="AK47" s="158"/>
      <c r="AL47" s="158"/>
      <c r="AM47" s="158"/>
    </row>
    <row r="48" spans="1:39" x14ac:dyDescent="0.3">
      <c r="A48" s="12">
        <f>'캐릭터 구성(딜러,M)'!E38</f>
        <v>1017</v>
      </c>
      <c r="B48" s="12" t="str" cm="1">
        <f t="array" ref="B48:F48">'캐릭터 구성(딜러,M)'!C39:G39</f>
        <v>푸른눈의 저격수(이동)</v>
      </c>
      <c r="C48" s="12">
        <v>0</v>
      </c>
      <c r="D48" s="12">
        <v>0</v>
      </c>
      <c r="E48" s="12">
        <v>0</v>
      </c>
      <c r="F48" s="12">
        <v>0</v>
      </c>
      <c r="G48" s="12" t="str">
        <f>'캐릭터 구성(딜러,M)'!G38</f>
        <v>-</v>
      </c>
      <c r="H48" s="166" t="str">
        <f>'캐릭터 구성(딜러,M)'!C38</f>
        <v>이동</v>
      </c>
      <c r="I48" s="12">
        <v>1</v>
      </c>
      <c r="J48" s="12">
        <v>6</v>
      </c>
      <c r="K48" s="12"/>
      <c r="L48" s="12"/>
      <c r="M48" s="12"/>
      <c r="N48" s="12"/>
      <c r="O48" s="12"/>
      <c r="P48" s="12"/>
      <c r="Q48" s="12"/>
      <c r="R48" s="12"/>
      <c r="S48" s="12"/>
      <c r="T48" s="12"/>
      <c r="U48" s="12"/>
      <c r="V48" s="12"/>
      <c r="W48" s="12"/>
      <c r="X48" s="12"/>
      <c r="Y48" s="12"/>
      <c r="Z48" s="12"/>
      <c r="AA48" s="12"/>
      <c r="AB48" s="12"/>
      <c r="AC48" s="85" t="str" cm="1">
        <f t="array" ref="AC48:AG48">'캐릭터 구성(딜러,M)'!C41:G41</f>
        <v>해당 대상지 중 한 곳으로 이동한다. 이동하려는 칸에 다른캐릭터가 존재하는 경우 데미지 1을 주고 이동하지 않는다.</v>
      </c>
      <c r="AD48" s="4">
        <v>0</v>
      </c>
      <c r="AE48" s="4">
        <v>0</v>
      </c>
      <c r="AF48" s="4">
        <v>0</v>
      </c>
      <c r="AG48" s="4">
        <v>0</v>
      </c>
    </row>
    <row r="49" spans="1:39" s="159" customFormat="1" x14ac:dyDescent="0.3">
      <c r="A49" s="156">
        <f>'캐릭터 구성(딜러,M)'!L38</f>
        <v>4004</v>
      </c>
      <c r="B49" s="156" t="str" cm="1">
        <f t="array" ref="B49:F49">'캐릭터 구성(딜러,M)'!J39:N39</f>
        <v>정조준</v>
      </c>
      <c r="C49" s="156">
        <v>0</v>
      </c>
      <c r="D49" s="156">
        <v>0</v>
      </c>
      <c r="E49" s="156">
        <v>0</v>
      </c>
      <c r="F49" s="156">
        <v>0</v>
      </c>
      <c r="G49" s="156" t="str">
        <f>'캐릭터 구성(딜러,M)'!N38</f>
        <v>1</v>
      </c>
      <c r="H49" s="70" t="str">
        <f>'캐릭터 구성(딜러,M)'!J38</f>
        <v>버프</v>
      </c>
      <c r="I49" s="156"/>
      <c r="J49" s="161" t="str">
        <f>'캐릭터 구성(딜러,M)'!J34</f>
        <v>1</v>
      </c>
      <c r="K49" s="156"/>
      <c r="L49" s="156"/>
      <c r="M49" s="156"/>
      <c r="N49" s="156"/>
      <c r="O49" s="156"/>
      <c r="P49" s="156"/>
      <c r="Q49" s="156"/>
      <c r="R49" s="156"/>
      <c r="S49" s="156"/>
      <c r="T49" s="156">
        <f>'캐릭터 구성(딜러,M)'!I36</f>
        <v>2</v>
      </c>
      <c r="U49" s="156"/>
      <c r="V49" s="156"/>
      <c r="W49" s="156"/>
      <c r="X49" s="156"/>
      <c r="Y49" s="156"/>
      <c r="Z49" s="156"/>
      <c r="AA49" s="156"/>
      <c r="AB49" s="156"/>
      <c r="AC49" s="160" t="str" cm="1">
        <f t="array" ref="AC49:AG49">'캐릭터 구성(딜러,M)'!J41:N41</f>
        <v>"정조준 카운터" 2개 올린다.(최대 6개)</v>
      </c>
      <c r="AD49" s="158">
        <v>0</v>
      </c>
      <c r="AE49" s="158">
        <v>0</v>
      </c>
      <c r="AF49" s="158">
        <v>0</v>
      </c>
      <c r="AG49" s="158">
        <v>0</v>
      </c>
      <c r="AH49" s="158"/>
      <c r="AI49" s="158"/>
      <c r="AJ49" s="158"/>
      <c r="AK49" s="158"/>
      <c r="AL49" s="158"/>
      <c r="AM49" s="158"/>
    </row>
    <row r="50" spans="1:39" x14ac:dyDescent="0.3">
      <c r="A50" s="12">
        <f>'캐릭터 구성(딜러,M)'!S38</f>
        <v>1018</v>
      </c>
      <c r="B50" s="12" t="str" cm="1">
        <f t="array" ref="B50:F50">'캐릭터 구성(딜러,M)'!Q39:U39</f>
        <v>신속</v>
      </c>
      <c r="C50" s="12">
        <v>0</v>
      </c>
      <c r="D50" s="12">
        <v>0</v>
      </c>
      <c r="E50" s="12">
        <v>0</v>
      </c>
      <c r="F50" s="12">
        <v>0</v>
      </c>
      <c r="G50" s="12" t="str">
        <f>'캐릭터 구성(딜러,M)'!U38</f>
        <v>2</v>
      </c>
      <c r="H50" s="166" t="str">
        <f>'캐릭터 구성(딜러,M)'!Q38</f>
        <v>이동</v>
      </c>
      <c r="I50" s="90" t="str">
        <f>'캐릭터 구성(딜러,M)'!P34</f>
        <v>2</v>
      </c>
      <c r="J50" s="90" t="str">
        <f>'캐릭터 구성(딜러,M)'!Q34</f>
        <v>4</v>
      </c>
      <c r="K50" s="12"/>
      <c r="L50" s="12"/>
      <c r="M50" s="12"/>
      <c r="N50" s="12"/>
      <c r="O50" s="12"/>
      <c r="P50" s="12"/>
      <c r="Q50" s="12"/>
      <c r="R50" s="12"/>
      <c r="S50" s="12"/>
      <c r="T50" s="12"/>
      <c r="U50" s="12"/>
      <c r="V50" s="12"/>
      <c r="W50" s="12"/>
      <c r="X50" s="12"/>
      <c r="Y50" s="12"/>
      <c r="Z50" s="12"/>
      <c r="AA50" s="12"/>
      <c r="AB50" s="12"/>
      <c r="AC50" s="85" t="str" cm="1">
        <f t="array" ref="AC50:AG50">'캐릭터 구성(딜러,M)'!Q41:U41</f>
        <v>해당 이동 칸으로 이동한다.
"정조준 카운터"는 전부 사라진다.</v>
      </c>
      <c r="AD50" s="4">
        <v>0</v>
      </c>
      <c r="AE50" s="4">
        <v>0</v>
      </c>
      <c r="AF50" s="4">
        <v>0</v>
      </c>
      <c r="AG50" s="4">
        <v>0</v>
      </c>
    </row>
    <row r="51" spans="1:39" s="159" customFormat="1" x14ac:dyDescent="0.3">
      <c r="A51" s="156">
        <f>'캐릭터 구성(딜러,M)'!Z38</f>
        <v>2011</v>
      </c>
      <c r="B51" s="156" t="str" cm="1">
        <f t="array" ref="B51:F51">'캐릭터 구성(딜러,M)'!X39:AB39</f>
        <v>크리티컬샷</v>
      </c>
      <c r="C51" s="156">
        <v>0</v>
      </c>
      <c r="D51" s="156">
        <v>0</v>
      </c>
      <c r="E51" s="156">
        <v>0</v>
      </c>
      <c r="F51" s="156">
        <v>0</v>
      </c>
      <c r="G51" s="156" t="str">
        <f>'캐릭터 구성(딜러,M)'!AB38</f>
        <v>1</v>
      </c>
      <c r="H51" s="167" t="str">
        <f>'캐릭터 구성(딜러,M)'!X38</f>
        <v>공격</v>
      </c>
      <c r="I51" s="161" t="str">
        <f>'캐릭터 구성(딜러,M)'!W34</f>
        <v>3</v>
      </c>
      <c r="J51" s="161" t="str">
        <f>'캐릭터 구성(딜러,M)'!X34</f>
        <v>1</v>
      </c>
      <c r="K51" s="156"/>
      <c r="L51" s="161" t="str">
        <f>'캐릭터 구성(딜러,M)'!Z34</f>
        <v>2</v>
      </c>
      <c r="M51" s="161"/>
      <c r="N51" s="156"/>
      <c r="O51" s="161"/>
      <c r="P51" s="161"/>
      <c r="Q51" s="161"/>
      <c r="R51" s="161"/>
      <c r="S51" s="156"/>
      <c r="T51" s="156"/>
      <c r="U51" s="156"/>
      <c r="V51" s="156"/>
      <c r="W51" s="156"/>
      <c r="X51" s="156"/>
      <c r="Y51" s="156"/>
      <c r="Z51" s="156"/>
      <c r="AA51" s="156"/>
      <c r="AB51" s="156"/>
      <c r="AC51" s="160" t="str" cm="1">
        <f t="array" ref="AC51:AG51">'캐릭터 구성(딜러,M)'!X41:AB41</f>
        <v>해당 칸에 2데미지를 준다.
"정조준 카운터"를 전부 소모하고 소모한 카운터 수 만큼 추가 데미지를 준다.</v>
      </c>
      <c r="AD51" s="158">
        <v>0</v>
      </c>
      <c r="AE51" s="158">
        <v>0</v>
      </c>
      <c r="AF51" s="158">
        <v>0</v>
      </c>
      <c r="AG51" s="158">
        <v>0</v>
      </c>
      <c r="AH51" s="158"/>
      <c r="AI51" s="158"/>
      <c r="AJ51" s="158"/>
      <c r="AK51" s="158"/>
      <c r="AL51" s="158"/>
      <c r="AM51" s="158"/>
    </row>
    <row r="52" spans="1:39" x14ac:dyDescent="0.3">
      <c r="A52" s="12">
        <f>'캐릭터 구성(딜러,M)'!E59</f>
        <v>1019</v>
      </c>
      <c r="B52" s="12" t="str" cm="1">
        <f t="array" ref="B52:F52">'캐릭터 구성(딜러,M)'!C60:G60</f>
        <v>석양의 보안관(이동)</v>
      </c>
      <c r="C52" s="12">
        <v>0</v>
      </c>
      <c r="D52" s="12">
        <v>0</v>
      </c>
      <c r="E52" s="12">
        <v>0</v>
      </c>
      <c r="F52" s="12">
        <v>0</v>
      </c>
      <c r="G52" s="12" t="str">
        <f>'캐릭터 구성(딜러,M)'!G59</f>
        <v>-</v>
      </c>
      <c r="H52" s="166" t="str">
        <f>'캐릭터 구성(딜러,M)'!C59</f>
        <v>이동</v>
      </c>
      <c r="I52" s="12">
        <v>1</v>
      </c>
      <c r="J52" s="12">
        <v>6</v>
      </c>
      <c r="K52" s="12"/>
      <c r="L52" s="12"/>
      <c r="M52" s="12"/>
      <c r="N52" s="12"/>
      <c r="O52" s="12"/>
      <c r="P52" s="12"/>
      <c r="Q52" s="12"/>
      <c r="R52" s="12"/>
      <c r="S52" s="12"/>
      <c r="T52" s="12"/>
      <c r="U52" s="12"/>
      <c r="V52" s="12"/>
      <c r="W52" s="12"/>
      <c r="X52" s="12"/>
      <c r="Y52" s="12"/>
      <c r="Z52" s="12"/>
      <c r="AA52" s="12"/>
      <c r="AB52" s="12"/>
      <c r="AC52" s="85" t="str" cm="1">
        <f t="array" ref="AC52:AG52">'캐릭터 구성(딜러,M)'!C62:G62</f>
        <v>해당 대상지 중 한 곳으로 이동한다. 이동하려는 칸에 다른캐릭터가 존재하는 경우 데미지 1을 주고 이동하지 않는다.</v>
      </c>
      <c r="AD52" s="4">
        <v>0</v>
      </c>
      <c r="AE52" s="4">
        <v>0</v>
      </c>
      <c r="AF52" s="4">
        <v>0</v>
      </c>
      <c r="AG52" s="4">
        <v>0</v>
      </c>
    </row>
    <row r="53" spans="1:39" s="159" customFormat="1" x14ac:dyDescent="0.3">
      <c r="A53" s="156">
        <f>'캐릭터 구성(딜러,M)'!L59</f>
        <v>2012</v>
      </c>
      <c r="B53" s="156" t="str" cm="1">
        <f t="array" ref="B53:F53">'캐릭터 구성(딜러,M)'!J60:N60</f>
        <v>연사</v>
      </c>
      <c r="C53" s="156">
        <v>0</v>
      </c>
      <c r="D53" s="156">
        <v>0</v>
      </c>
      <c r="E53" s="156">
        <v>0</v>
      </c>
      <c r="F53" s="156">
        <v>0</v>
      </c>
      <c r="G53" s="156" t="str">
        <f>'캐릭터 구성(딜러,M)'!N59</f>
        <v>1</v>
      </c>
      <c r="H53" s="167" t="str">
        <f>'캐릭터 구성(딜러,M)'!J59</f>
        <v>공격</v>
      </c>
      <c r="I53" s="161" t="str">
        <f>'캐릭터 구성(딜러,M)'!I55</f>
        <v>1</v>
      </c>
      <c r="J53" s="161" t="str">
        <f>'캐릭터 구성(딜러,M)'!J55</f>
        <v>3</v>
      </c>
      <c r="K53" s="156"/>
      <c r="L53" s="161" t="str">
        <f>'캐릭터 구성(딜러,M)'!L55</f>
        <v>2</v>
      </c>
      <c r="M53" s="161"/>
      <c r="N53" s="156"/>
      <c r="O53" s="161"/>
      <c r="P53" s="161"/>
      <c r="Q53" s="161"/>
      <c r="R53" s="161"/>
      <c r="S53" s="156"/>
      <c r="T53" s="156"/>
      <c r="U53" s="156"/>
      <c r="V53" s="156"/>
      <c r="W53" s="156"/>
      <c r="X53" s="156"/>
      <c r="Y53" s="156"/>
      <c r="Z53" s="156"/>
      <c r="AA53" s="156"/>
      <c r="AB53" s="156"/>
      <c r="AC53" s="160" t="str" cm="1">
        <f t="array" ref="AC53:AG53">'캐릭터 구성(딜러,M)'!J62:N62</f>
        <v>해당 칸에 2데미지를 준다.</v>
      </c>
      <c r="AD53" s="158">
        <v>0</v>
      </c>
      <c r="AE53" s="158">
        <v>0</v>
      </c>
      <c r="AF53" s="158">
        <v>0</v>
      </c>
      <c r="AG53" s="158">
        <v>0</v>
      </c>
      <c r="AH53" s="158"/>
      <c r="AI53" s="158"/>
      <c r="AJ53" s="158"/>
      <c r="AK53" s="158"/>
      <c r="AL53" s="158"/>
      <c r="AM53" s="158"/>
    </row>
    <row r="54" spans="1:39" x14ac:dyDescent="0.3">
      <c r="A54" s="12">
        <f>'캐릭터 구성(딜러,M)'!S59</f>
        <v>2013</v>
      </c>
      <c r="B54" s="12" t="str" cm="1">
        <f t="array" ref="B54:F54">'캐릭터 구성(딜러,M)'!Q60:U60</f>
        <v>속사</v>
      </c>
      <c r="C54" s="12">
        <v>0</v>
      </c>
      <c r="D54" s="12">
        <v>0</v>
      </c>
      <c r="E54" s="12">
        <v>0</v>
      </c>
      <c r="F54" s="12">
        <v>0</v>
      </c>
      <c r="G54" s="12" t="str">
        <f>'캐릭터 구성(딜러,M)'!U59</f>
        <v>1</v>
      </c>
      <c r="H54" s="167" t="str">
        <f>'캐릭터 구성(딜러,M)'!Q59</f>
        <v>공격</v>
      </c>
      <c r="I54" s="90" t="str">
        <f>'캐릭터 구성(딜러,M)'!P55</f>
        <v>2</v>
      </c>
      <c r="J54" s="90" t="str">
        <f>'캐릭터 구성(딜러,M)'!Q55</f>
        <v>2</v>
      </c>
      <c r="K54" s="12"/>
      <c r="L54" s="90" t="str">
        <f>'캐릭터 구성(딜러,M)'!S55</f>
        <v>2</v>
      </c>
      <c r="M54" s="90"/>
      <c r="N54" s="12"/>
      <c r="O54" s="90"/>
      <c r="P54" s="90"/>
      <c r="Q54" s="90"/>
      <c r="R54" s="90"/>
      <c r="S54" s="12"/>
      <c r="T54" s="12"/>
      <c r="U54" s="12"/>
      <c r="V54" s="12"/>
      <c r="W54" s="12"/>
      <c r="X54" s="12"/>
      <c r="Y54" s="12"/>
      <c r="Z54" s="12"/>
      <c r="AA54" s="12"/>
      <c r="AB54" s="12"/>
      <c r="AC54" s="85" t="str" cm="1">
        <f t="array" ref="AC54:AG54">'캐릭터 구성(딜러,M)'!Q62:U62</f>
        <v>해당 칸에 2데미지를 준다.</v>
      </c>
      <c r="AD54" s="4">
        <v>0</v>
      </c>
      <c r="AE54" s="4">
        <v>0</v>
      </c>
      <c r="AF54" s="4">
        <v>0</v>
      </c>
      <c r="AG54" s="4">
        <v>0</v>
      </c>
    </row>
    <row r="55" spans="1:39" s="159" customFormat="1" x14ac:dyDescent="0.3">
      <c r="A55" s="156">
        <f>'캐릭터 구성(딜러,M)'!Z59</f>
        <v>2014</v>
      </c>
      <c r="B55" s="156" t="str" cm="1">
        <f t="array" ref="B55:F55">'캐릭터 구성(딜러,M)'!X60:AB60</f>
        <v>석양의 신판</v>
      </c>
      <c r="C55" s="156">
        <v>0</v>
      </c>
      <c r="D55" s="156">
        <v>0</v>
      </c>
      <c r="E55" s="156">
        <v>0</v>
      </c>
      <c r="F55" s="156">
        <v>0</v>
      </c>
      <c r="G55" s="156" t="str">
        <f>'캐릭터 구성(딜러,M)'!AB59</f>
        <v>2</v>
      </c>
      <c r="H55" s="167" t="str">
        <f>'캐릭터 구성(딜러,M)'!X59</f>
        <v>공격</v>
      </c>
      <c r="I55" s="161" t="str">
        <f>'캐릭터 구성(딜러,M)'!W55</f>
        <v>2</v>
      </c>
      <c r="J55" s="161" t="str">
        <f>'캐릭터 구성(딜러,M)'!X55</f>
        <v>3</v>
      </c>
      <c r="K55" s="156"/>
      <c r="L55" s="161" t="str">
        <f>'캐릭터 구성(딜러,M)'!Z55</f>
        <v>4</v>
      </c>
      <c r="M55" s="161"/>
      <c r="N55" s="156"/>
      <c r="O55" s="161"/>
      <c r="P55" s="161"/>
      <c r="Q55" s="161"/>
      <c r="R55" s="161"/>
      <c r="S55" s="156"/>
      <c r="T55" s="156"/>
      <c r="U55" s="156"/>
      <c r="V55" s="156"/>
      <c r="W55" s="156"/>
      <c r="X55" s="156"/>
      <c r="Y55" s="156"/>
      <c r="Z55" s="156"/>
      <c r="AA55" s="156"/>
      <c r="AB55" s="156"/>
      <c r="AC55" s="160" t="str" cm="1">
        <f t="array" ref="AC55:AG55">'캐릭터 구성(딜러,M)'!X62:AB62</f>
        <v>해당 칸에 4데미지를 준다.</v>
      </c>
      <c r="AD55" s="158">
        <v>0</v>
      </c>
      <c r="AE55" s="158">
        <v>0</v>
      </c>
      <c r="AF55" s="158">
        <v>0</v>
      </c>
      <c r="AG55" s="158">
        <v>0</v>
      </c>
      <c r="AH55" s="158"/>
      <c r="AI55" s="158"/>
      <c r="AJ55" s="158"/>
      <c r="AK55" s="158"/>
      <c r="AL55" s="158"/>
      <c r="AM55" s="158"/>
    </row>
    <row r="56" spans="1:39" x14ac:dyDescent="0.3">
      <c r="A56" s="12">
        <f>'캐릭터 구성(딜러,H)'!E17</f>
        <v>1020</v>
      </c>
      <c r="B56" s="12" t="str" cm="1">
        <f t="array" ref="B56:F56">'캐릭터 구성(딜러,H)'!C18:G18</f>
        <v>카이른 블레이즈(이동)</v>
      </c>
      <c r="C56" s="12">
        <v>0</v>
      </c>
      <c r="D56" s="12">
        <v>0</v>
      </c>
      <c r="E56" s="12">
        <v>0</v>
      </c>
      <c r="F56" s="12">
        <v>0</v>
      </c>
      <c r="G56" s="12" t="str">
        <f>'캐릭터 구성(딜러,H)'!G17</f>
        <v>-</v>
      </c>
      <c r="H56" s="166" t="str">
        <f>'캐릭터 구성(딜러,H)'!C17</f>
        <v>이동</v>
      </c>
      <c r="I56" s="12">
        <v>1</v>
      </c>
      <c r="J56" s="12">
        <v>6</v>
      </c>
      <c r="K56" s="12"/>
      <c r="L56" s="12"/>
      <c r="M56" s="12"/>
      <c r="N56" s="12"/>
      <c r="O56" s="12"/>
      <c r="P56" s="12"/>
      <c r="Q56" s="12"/>
      <c r="R56" s="12"/>
      <c r="S56" s="12"/>
      <c r="T56" s="12"/>
      <c r="U56" s="12"/>
      <c r="V56" s="12"/>
      <c r="W56" s="12"/>
      <c r="X56" s="12"/>
      <c r="Y56" s="12"/>
      <c r="Z56" s="12"/>
      <c r="AA56" s="12"/>
      <c r="AB56" s="12"/>
      <c r="AC56" s="85" t="str" cm="1">
        <f t="array" ref="AC56:AG56">'캐릭터 구성(딜러,H)'!C20:G20</f>
        <v>해당 대상지 중 한 곳으로 이동한다. 이동하려는 칸에 다른캐릭터가 존재하는 경우 데미지 1을 주고 이동하지 않는다.</v>
      </c>
      <c r="AD56" s="4">
        <v>0</v>
      </c>
      <c r="AE56" s="4">
        <v>0</v>
      </c>
      <c r="AF56" s="4">
        <v>0</v>
      </c>
      <c r="AG56" s="4">
        <v>0</v>
      </c>
    </row>
    <row r="57" spans="1:39" s="159" customFormat="1" x14ac:dyDescent="0.3">
      <c r="A57" s="156">
        <f>'캐릭터 구성(딜러,H)'!L17</f>
        <v>2015</v>
      </c>
      <c r="B57" s="156" t="str" cm="1">
        <f t="array" ref="B57:F57">'캐릭터 구성(딜러,H)'!J18:N18</f>
        <v>화염의 심판</v>
      </c>
      <c r="C57" s="156">
        <v>0</v>
      </c>
      <c r="D57" s="156">
        <v>0</v>
      </c>
      <c r="E57" s="156">
        <v>0</v>
      </c>
      <c r="F57" s="156">
        <v>0</v>
      </c>
      <c r="G57" s="156" t="str">
        <f>'캐릭터 구성(딜러,H)'!N17</f>
        <v>1</v>
      </c>
      <c r="H57" s="167" t="str">
        <f>'캐릭터 구성(딜러,H)'!J17</f>
        <v>공격</v>
      </c>
      <c r="I57" s="161" t="str">
        <f>'캐릭터 구성(딜러,H)'!I13</f>
        <v>1</v>
      </c>
      <c r="J57" s="161" t="str">
        <f>'캐릭터 구성(딜러,H)'!J13</f>
        <v>3</v>
      </c>
      <c r="K57" s="156"/>
      <c r="L57" s="161" t="str">
        <f>'캐릭터 구성(딜러,H)'!L13</f>
        <v>2</v>
      </c>
      <c r="M57" s="161"/>
      <c r="N57" s="156"/>
      <c r="O57" s="161"/>
      <c r="P57" s="161"/>
      <c r="Q57" s="161"/>
      <c r="R57" s="161"/>
      <c r="S57" s="156"/>
      <c r="T57" s="156"/>
      <c r="U57" s="156"/>
      <c r="V57" s="156"/>
      <c r="W57" s="156"/>
      <c r="X57" s="156"/>
      <c r="Y57" s="156"/>
      <c r="Z57" s="156"/>
      <c r="AA57" s="156"/>
      <c r="AB57" s="156"/>
      <c r="AC57" s="160" t="str" cm="1">
        <f t="array" ref="AC57:AG57">'캐릭터 구성(딜러,H)'!J20:N20</f>
        <v>해당 칸에 2데미지를 준다.</v>
      </c>
      <c r="AD57" s="158">
        <v>0</v>
      </c>
      <c r="AE57" s="158">
        <v>0</v>
      </c>
      <c r="AF57" s="158">
        <v>0</v>
      </c>
      <c r="AG57" s="158">
        <v>0</v>
      </c>
      <c r="AH57" s="158"/>
      <c r="AI57" s="158"/>
      <c r="AJ57" s="158"/>
      <c r="AK57" s="158"/>
      <c r="AL57" s="158"/>
      <c r="AM57" s="158"/>
    </row>
    <row r="58" spans="1:39" x14ac:dyDescent="0.3">
      <c r="A58" s="12">
        <f>'캐릭터 구성(딜러,H)'!S17</f>
        <v>2016</v>
      </c>
      <c r="B58" s="12" t="str" cm="1">
        <f t="array" ref="B58:F58">'캐릭터 구성(딜러,H)'!Q18:U18</f>
        <v>불타는 맹세</v>
      </c>
      <c r="C58" s="12">
        <v>0</v>
      </c>
      <c r="D58" s="12">
        <v>0</v>
      </c>
      <c r="E58" s="12">
        <v>0</v>
      </c>
      <c r="F58" s="12">
        <v>0</v>
      </c>
      <c r="G58" s="12" t="str">
        <f>'캐릭터 구성(딜러,H)'!U17</f>
        <v>2</v>
      </c>
      <c r="H58" s="167" t="str">
        <f>'캐릭터 구성(딜러,H)'!Q17</f>
        <v>공격</v>
      </c>
      <c r="I58" s="90" t="str">
        <f>'캐릭터 구성(딜러,H)'!P13</f>
        <v>2</v>
      </c>
      <c r="J58" s="90" t="str">
        <f>'캐릭터 구성(딜러,H)'!Q13</f>
        <v>1</v>
      </c>
      <c r="K58" s="90" t="str">
        <f>'캐릭터 구성(딜러,H)'!R13</f>
        <v>1</v>
      </c>
      <c r="L58" s="90" t="str">
        <f>'캐릭터 구성(딜러,H)'!S13</f>
        <v>2</v>
      </c>
      <c r="M58" s="90"/>
      <c r="N58" s="12"/>
      <c r="O58" s="90"/>
      <c r="P58" s="90"/>
      <c r="Q58" s="90"/>
      <c r="R58" s="90"/>
      <c r="S58" s="12"/>
      <c r="T58" s="12"/>
      <c r="U58" s="12"/>
      <c r="V58" s="12"/>
      <c r="W58" s="12"/>
      <c r="X58" s="12">
        <f>'캐릭터 구성(딜러,H)'!T13</f>
        <v>3</v>
      </c>
      <c r="Y58" s="12"/>
      <c r="Z58" s="12"/>
      <c r="AA58" s="12"/>
      <c r="AB58" s="12"/>
      <c r="AC58" s="85" t="str" cm="1">
        <f t="array" ref="AC58:AG58">'캐릭터 구성(딜러,H)'!Q20:U20</f>
        <v>해당 칸에 2데미지를 준다. 그후 출혈 상태가 된다</v>
      </c>
      <c r="AD58" s="4">
        <v>0</v>
      </c>
      <c r="AE58" s="4">
        <v>0</v>
      </c>
      <c r="AF58" s="4">
        <v>0</v>
      </c>
      <c r="AG58" s="4">
        <v>0</v>
      </c>
    </row>
    <row r="59" spans="1:39" s="159" customFormat="1" x14ac:dyDescent="0.3">
      <c r="A59" s="156">
        <f>'캐릭터 구성(딜러,H)'!Z17</f>
        <v>2017</v>
      </c>
      <c r="B59" s="156" t="str" cm="1">
        <f t="array" ref="B59:F59">'캐릭터 구성(딜러,H)'!X18:AB18</f>
        <v>지옥의 참격</v>
      </c>
      <c r="C59" s="156">
        <v>0</v>
      </c>
      <c r="D59" s="156">
        <v>0</v>
      </c>
      <c r="E59" s="156">
        <v>0</v>
      </c>
      <c r="F59" s="156">
        <v>0</v>
      </c>
      <c r="G59" s="156" t="str">
        <f>'캐릭터 구성(딜러,H)'!AB17</f>
        <v>3</v>
      </c>
      <c r="H59" s="167" t="str">
        <f>'캐릭터 구성(딜러,H)'!X17</f>
        <v>공격</v>
      </c>
      <c r="I59" s="161" t="str">
        <f>'캐릭터 구성(딜러,H)'!W13</f>
        <v>3</v>
      </c>
      <c r="J59" s="161" t="str">
        <f>'캐릭터 구성(딜러,H)'!X13</f>
        <v>9</v>
      </c>
      <c r="K59" s="156"/>
      <c r="L59" s="161" t="str">
        <f>'캐릭터 구성(딜러,H)'!Z13</f>
        <v>2</v>
      </c>
      <c r="M59" s="161"/>
      <c r="N59" s="156"/>
      <c r="O59" s="161"/>
      <c r="P59" s="161"/>
      <c r="Q59" s="161"/>
      <c r="R59" s="161"/>
      <c r="S59" s="156"/>
      <c r="T59" s="156"/>
      <c r="U59" s="156"/>
      <c r="V59" s="156"/>
      <c r="W59" s="156"/>
      <c r="X59" s="156"/>
      <c r="Y59" s="156"/>
      <c r="Z59" s="156"/>
      <c r="AA59" s="156"/>
      <c r="AB59" s="156"/>
      <c r="AC59" s="160" t="str" cm="1">
        <f t="array" ref="AC59:AG59">'캐릭터 구성(딜러,H)'!X20:AB20</f>
        <v>해당 칸에 2데미지를 준다.</v>
      </c>
      <c r="AD59" s="158">
        <v>0</v>
      </c>
      <c r="AE59" s="158">
        <v>0</v>
      </c>
      <c r="AF59" s="158">
        <v>0</v>
      </c>
      <c r="AG59" s="158">
        <v>0</v>
      </c>
      <c r="AH59" s="158"/>
      <c r="AI59" s="158"/>
      <c r="AJ59" s="158"/>
      <c r="AK59" s="158"/>
      <c r="AL59" s="158"/>
      <c r="AM59" s="158"/>
    </row>
    <row r="60" spans="1:39" x14ac:dyDescent="0.3">
      <c r="A60" s="12">
        <f>'캐릭터 구성(딜러,H)'!E38</f>
        <v>1021</v>
      </c>
      <c r="B60" s="12" t="str" cm="1">
        <f t="array" ref="B60:F60">'캐릭터 구성(딜러,H)'!C39:G39</f>
        <v>광전사 -가르칸-(이동)</v>
      </c>
      <c r="C60" s="12">
        <v>0</v>
      </c>
      <c r="D60" s="12">
        <v>0</v>
      </c>
      <c r="E60" s="12">
        <v>0</v>
      </c>
      <c r="F60" s="12">
        <v>0</v>
      </c>
      <c r="G60" s="12" t="str">
        <f>'캐릭터 구성(딜러,H)'!G38</f>
        <v>-</v>
      </c>
      <c r="H60" s="166" t="str">
        <f>'캐릭터 구성(딜러,H)'!C38</f>
        <v>이동</v>
      </c>
      <c r="I60" s="12">
        <v>1</v>
      </c>
      <c r="J60" s="12">
        <v>6</v>
      </c>
      <c r="K60" s="12"/>
      <c r="L60" s="12"/>
      <c r="M60" s="12"/>
      <c r="N60" s="12"/>
      <c r="O60" s="12"/>
      <c r="P60" s="12"/>
      <c r="Q60" s="12"/>
      <c r="R60" s="12"/>
      <c r="S60" s="12"/>
      <c r="T60" s="12"/>
      <c r="U60" s="12"/>
      <c r="V60" s="12"/>
      <c r="W60" s="12"/>
      <c r="X60" s="12"/>
      <c r="Y60" s="12"/>
      <c r="Z60" s="12"/>
      <c r="AA60" s="12"/>
      <c r="AB60" s="12"/>
      <c r="AC60" s="85" t="str" cm="1">
        <f t="array" ref="AC60:AG60">'캐릭터 구성(딜러,H)'!C41:G41</f>
        <v>해당 대상지 중 한 곳으로 이동한다. 이동하려는 칸에 다른캐릭터가 존재하는 경우 데미지 1을 주고 이동하지 않는다.</v>
      </c>
      <c r="AD60" s="4">
        <v>0</v>
      </c>
      <c r="AE60" s="4">
        <v>0</v>
      </c>
      <c r="AF60" s="4">
        <v>0</v>
      </c>
      <c r="AG60" s="4">
        <v>0</v>
      </c>
    </row>
    <row r="61" spans="1:39" s="159" customFormat="1" x14ac:dyDescent="0.3">
      <c r="A61" s="156">
        <f>'캐릭터 구성(딜러,H)'!L38</f>
        <v>2018</v>
      </c>
      <c r="B61" s="156" t="str" cm="1">
        <f t="array" ref="B61:F61">'캐릭터 구성(딜러,H)'!J39:N39</f>
        <v>블러드 프렌지</v>
      </c>
      <c r="C61" s="156">
        <v>0</v>
      </c>
      <c r="D61" s="156">
        <v>0</v>
      </c>
      <c r="E61" s="156">
        <v>0</v>
      </c>
      <c r="F61" s="156">
        <v>0</v>
      </c>
      <c r="G61" s="156" t="str">
        <f>'캐릭터 구성(딜러,H)'!N38</f>
        <v>1</v>
      </c>
      <c r="H61" s="167" t="str">
        <f>'캐릭터 구성(딜러,H)'!J38</f>
        <v>공격</v>
      </c>
      <c r="I61" s="161" t="str">
        <f>'캐릭터 구성(딜러,H)'!I34</f>
        <v>1</v>
      </c>
      <c r="J61" s="161" t="str">
        <f>'캐릭터 구성(딜러,H)'!J34</f>
        <v>1</v>
      </c>
      <c r="K61" s="156"/>
      <c r="L61" s="161" t="str">
        <f>'캐릭터 구성(딜러,H)'!L34</f>
        <v>3</v>
      </c>
      <c r="M61" s="161"/>
      <c r="N61" s="156"/>
      <c r="O61" s="161"/>
      <c r="P61" s="161"/>
      <c r="Q61" s="161"/>
      <c r="R61" s="161"/>
      <c r="S61" s="156"/>
      <c r="T61" s="156">
        <f>'캐릭터 구성(딜러,H)'!I36</f>
        <v>1</v>
      </c>
      <c r="U61" s="156"/>
      <c r="V61" s="156"/>
      <c r="W61" s="156"/>
      <c r="X61" s="156"/>
      <c r="Y61" s="156"/>
      <c r="Z61" s="156"/>
      <c r="AA61" s="156"/>
      <c r="AB61" s="156"/>
      <c r="AC61" s="162" t="str" cm="1">
        <f t="array" ref="AC61:AG61">'캐릭터 구성(딜러,H)'!J41:N41</f>
        <v>-스킬 발동시 MP가 대신 HP를 소모한다.(스킬 발동시 이번 
 라운드 HP회복 불가)
-해당 칸에 3데미지를 준다. 해당 칸에 캐릭터가 없다면 본   
 캐릭터의 HP -1감소한다.
-"프렌지카운터"를 1개 올린다.(최대 10개)</v>
      </c>
      <c r="AD61" s="158">
        <v>0</v>
      </c>
      <c r="AE61" s="158">
        <v>0</v>
      </c>
      <c r="AF61" s="158">
        <v>0</v>
      </c>
      <c r="AG61" s="158">
        <v>0</v>
      </c>
      <c r="AH61" s="158"/>
      <c r="AI61" s="158"/>
      <c r="AJ61" s="158"/>
      <c r="AK61" s="158"/>
      <c r="AL61" s="158"/>
      <c r="AM61" s="158"/>
    </row>
    <row r="62" spans="1:39" x14ac:dyDescent="0.3">
      <c r="A62" s="12">
        <f>'캐릭터 구성(딜러,H)'!S38</f>
        <v>2019</v>
      </c>
      <c r="B62" s="12" t="str" cm="1">
        <f t="array" ref="B62:F62">'캐릭터 구성(딜러,H)'!Q39:U39</f>
        <v>크림슨 로어</v>
      </c>
      <c r="C62" s="12">
        <v>0</v>
      </c>
      <c r="D62" s="12">
        <v>0</v>
      </c>
      <c r="E62" s="12">
        <v>0</v>
      </c>
      <c r="F62" s="12">
        <v>0</v>
      </c>
      <c r="G62" s="12" t="str">
        <f>'캐릭터 구성(딜러,H)'!U38</f>
        <v>2</v>
      </c>
      <c r="H62" s="167" t="str">
        <f>'캐릭터 구성(딜러,H)'!Q38</f>
        <v>공격</v>
      </c>
      <c r="I62" s="90" t="str">
        <f>'캐릭터 구성(딜러,H)'!P34</f>
        <v>1</v>
      </c>
      <c r="J62" s="90" t="str">
        <f>'캐릭터 구성(딜러,H)'!Q34</f>
        <v>2</v>
      </c>
      <c r="K62" s="12"/>
      <c r="L62" s="90" t="str">
        <f>'캐릭터 구성(딜러,H)'!S34</f>
        <v>4</v>
      </c>
      <c r="M62" s="90"/>
      <c r="N62" s="12"/>
      <c r="O62" s="90"/>
      <c r="P62" s="90"/>
      <c r="Q62" s="90"/>
      <c r="R62" s="90"/>
      <c r="S62" s="12"/>
      <c r="T62" s="12">
        <f>'캐릭터 구성(딜러,H)'!P36</f>
        <v>2</v>
      </c>
      <c r="U62" s="12"/>
      <c r="V62" s="12"/>
      <c r="W62" s="12"/>
      <c r="X62" s="12"/>
      <c r="Y62" s="12"/>
      <c r="Z62" s="12"/>
      <c r="AA62" s="12"/>
      <c r="AB62" s="12"/>
      <c r="AC62" s="91" t="str" cm="1">
        <f t="array" ref="AC62:AG62">'캐릭터 구성(딜러,H)'!Q41:U41</f>
        <v>-스킬 발동시 MP가 대신 HP를 소모한다.(스킬 발동시 이번 
 라운드 HP회복 불가)
-해당 칸에 4데미지를 준다. 그후 "프렌지카운터"를 소모하고
 소모한 카운터 수 만큼 추가 데미지를 준다. 
-"프렌지카운터"를 2개 올린다.(최대 10개)</v>
      </c>
      <c r="AD62" s="4">
        <v>0</v>
      </c>
      <c r="AE62" s="4">
        <v>0</v>
      </c>
      <c r="AF62" s="4">
        <v>0</v>
      </c>
      <c r="AG62" s="4">
        <v>0</v>
      </c>
    </row>
    <row r="63" spans="1:39" s="159" customFormat="1" x14ac:dyDescent="0.3">
      <c r="A63" s="156">
        <f>'캐릭터 구성(딜러,H)'!Z38</f>
        <v>2020</v>
      </c>
      <c r="B63" s="156" t="str" cm="1">
        <f t="array" ref="B63:F63">'캐릭터 구성(딜러,H)'!X39:AB39</f>
        <v>헬팽 스트라이크</v>
      </c>
      <c r="C63" s="156">
        <v>0</v>
      </c>
      <c r="D63" s="156">
        <v>0</v>
      </c>
      <c r="E63" s="156">
        <v>0</v>
      </c>
      <c r="F63" s="156">
        <v>0</v>
      </c>
      <c r="G63" s="156" t="str">
        <f>'캐릭터 구성(딜러,H)'!AB38</f>
        <v>3</v>
      </c>
      <c r="H63" s="167" t="str">
        <f>'캐릭터 구성(딜러,H)'!X38</f>
        <v>공격</v>
      </c>
      <c r="I63" s="161" t="str">
        <f>'캐릭터 구성(딜러,H)'!W34</f>
        <v>3</v>
      </c>
      <c r="J63" s="161" t="str">
        <f>'캐릭터 구성(딜러,H)'!X34</f>
        <v>3</v>
      </c>
      <c r="K63" s="156"/>
      <c r="L63" s="161" t="str">
        <f>'캐릭터 구성(딜러,H)'!Z34</f>
        <v>3</v>
      </c>
      <c r="M63" s="161"/>
      <c r="N63" s="156"/>
      <c r="O63" s="161"/>
      <c r="P63" s="161"/>
      <c r="Q63" s="161"/>
      <c r="R63" s="161"/>
      <c r="S63" s="156"/>
      <c r="T63" s="156">
        <f>'캐릭터 구성(딜러,H)'!W36</f>
        <v>3</v>
      </c>
      <c r="U63" s="156"/>
      <c r="V63" s="156"/>
      <c r="W63" s="156"/>
      <c r="X63" s="156"/>
      <c r="Y63" s="156">
        <f>'캐릭터 구성(딜러,H)'!AB34</f>
        <v>2</v>
      </c>
      <c r="Z63" s="156"/>
      <c r="AA63" s="156"/>
      <c r="AB63" s="156"/>
      <c r="AC63" s="162" t="str" cm="1">
        <f t="array" ref="AC63:AG63">'캐릭터 구성(딜러,H)'!X41:AB41</f>
        <v>-스킬 발동시 MP가 대신 HP를 소모한다.(스킬 발동시 이번 
 라운드 HP회복 불가)
-해당 공격 칸에 3데미지를 준다. 그후 "프렌지카운터"를 
 소모하고 소모한 카운터 수 만큼 추가 데미지를 준다. 
-해당 이동 칸으로 이동한다.
-"프렌지카운터"를 3개 올린다.(최대 10개)</v>
      </c>
      <c r="AD63" s="158">
        <v>0</v>
      </c>
      <c r="AE63" s="158">
        <v>0</v>
      </c>
      <c r="AF63" s="158">
        <v>0</v>
      </c>
      <c r="AG63" s="158">
        <v>0</v>
      </c>
      <c r="AH63" s="158"/>
      <c r="AI63" s="158"/>
      <c r="AJ63" s="158"/>
      <c r="AK63" s="158"/>
      <c r="AL63" s="158"/>
      <c r="AM63" s="158"/>
    </row>
    <row r="64" spans="1:39" x14ac:dyDescent="0.3">
      <c r="A64" s="12">
        <f>'캐릭터 구성(딜러,H)'!E59</f>
        <v>1022</v>
      </c>
      <c r="B64" s="12" t="str" cm="1">
        <f t="array" ref="B64:F64">'캐릭터 구성(딜러,H)'!C60:G60</f>
        <v>광무 -잔영-(이동)</v>
      </c>
      <c r="C64" s="12">
        <v>0</v>
      </c>
      <c r="D64" s="12">
        <v>0</v>
      </c>
      <c r="E64" s="12">
        <v>0</v>
      </c>
      <c r="F64" s="12">
        <v>0</v>
      </c>
      <c r="G64" s="12" t="str">
        <f>'캐릭터 구성(딜러,H)'!G59</f>
        <v>-</v>
      </c>
      <c r="H64" s="166" t="str">
        <f>'캐릭터 구성(딜러,H)'!C59</f>
        <v>이동</v>
      </c>
      <c r="I64" s="12">
        <v>1</v>
      </c>
      <c r="J64" s="12">
        <v>6</v>
      </c>
      <c r="K64" s="12"/>
      <c r="L64" s="12"/>
      <c r="M64" s="12"/>
      <c r="N64" s="12"/>
      <c r="O64" s="12"/>
      <c r="P64" s="12"/>
      <c r="Q64" s="12"/>
      <c r="R64" s="12"/>
      <c r="S64" s="12"/>
      <c r="T64" s="12"/>
      <c r="U64" s="12"/>
      <c r="V64" s="12"/>
      <c r="W64" s="12"/>
      <c r="X64" s="12"/>
      <c r="Y64" s="12"/>
      <c r="Z64" s="12"/>
      <c r="AA64" s="12"/>
      <c r="AB64" s="12"/>
      <c r="AC64" s="85" t="str" cm="1">
        <f t="array" ref="AC64:AG64">'캐릭터 구성(딜러,H)'!C62:G62</f>
        <v>해당 대상지 중 한 곳으로 이동한다. 이동하려는 칸에 다른캐릭터가 존재하는 경우 데미지 1을 주고 이동하지 않는다.</v>
      </c>
      <c r="AD64" s="4">
        <v>0</v>
      </c>
      <c r="AE64" s="4">
        <v>0</v>
      </c>
      <c r="AF64" s="4">
        <v>0</v>
      </c>
      <c r="AG64" s="4">
        <v>0</v>
      </c>
    </row>
    <row r="65" spans="1:39" s="159" customFormat="1" x14ac:dyDescent="0.3">
      <c r="A65" s="156">
        <f>'캐릭터 구성(딜러,H)'!L59</f>
        <v>2021</v>
      </c>
      <c r="B65" s="156" t="str" cm="1">
        <f t="array" ref="B65:F65">'캐릭터 구성(딜러,H)'!J60:N60</f>
        <v>광무-일섬</v>
      </c>
      <c r="C65" s="156">
        <v>0</v>
      </c>
      <c r="D65" s="156">
        <v>0</v>
      </c>
      <c r="E65" s="156">
        <v>0</v>
      </c>
      <c r="F65" s="156">
        <v>0</v>
      </c>
      <c r="G65" s="156" t="str">
        <f>'캐릭터 구성(딜러,H)'!N59</f>
        <v>1</v>
      </c>
      <c r="H65" s="167" t="str">
        <f>'캐릭터 구성(딜러,H)'!J59</f>
        <v>공격</v>
      </c>
      <c r="I65" s="161" t="str">
        <f>'캐릭터 구성(딜러,H)'!I55</f>
        <v>1</v>
      </c>
      <c r="J65" s="161" t="str">
        <f>'캐릭터 구성(딜러,H)'!J55</f>
        <v>1</v>
      </c>
      <c r="K65" s="156"/>
      <c r="L65" s="161" t="str">
        <f>'캐릭터 구성(딜러,H)'!L55</f>
        <v>4</v>
      </c>
      <c r="M65" s="161"/>
      <c r="N65" s="156"/>
      <c r="O65" s="161"/>
      <c r="P65" s="161"/>
      <c r="Q65" s="161"/>
      <c r="R65" s="161"/>
      <c r="S65" s="156"/>
      <c r="T65" s="156"/>
      <c r="U65" s="156"/>
      <c r="V65" s="156"/>
      <c r="W65" s="156"/>
      <c r="X65" s="156"/>
      <c r="Y65" s="156"/>
      <c r="Z65" s="156"/>
      <c r="AA65" s="156"/>
      <c r="AB65" s="156"/>
      <c r="AC65" s="160" t="str" cm="1">
        <f t="array" ref="AC65:AG65">'캐릭터 구성(딜러,H)'!J62:N62</f>
        <v>해당 칸에 4데미지를 준다.</v>
      </c>
      <c r="AD65" s="158">
        <v>0</v>
      </c>
      <c r="AE65" s="158">
        <v>0</v>
      </c>
      <c r="AF65" s="158">
        <v>0</v>
      </c>
      <c r="AG65" s="158">
        <v>0</v>
      </c>
      <c r="AH65" s="158"/>
      <c r="AI65" s="158"/>
      <c r="AJ65" s="158"/>
      <c r="AK65" s="158"/>
      <c r="AL65" s="158"/>
      <c r="AM65" s="158"/>
    </row>
    <row r="66" spans="1:39" x14ac:dyDescent="0.3">
      <c r="A66" s="12">
        <f>'캐릭터 구성(딜러,H)'!S59</f>
        <v>2022</v>
      </c>
      <c r="B66" s="12" t="str" cm="1">
        <f t="array" ref="B66:F66">'캐릭터 구성(딜러,H)'!Q60:U60</f>
        <v>광무-연정</v>
      </c>
      <c r="C66" s="12">
        <v>0</v>
      </c>
      <c r="D66" s="12">
        <v>0</v>
      </c>
      <c r="E66" s="12">
        <v>0</v>
      </c>
      <c r="F66" s="12">
        <v>0</v>
      </c>
      <c r="G66" s="12" t="str">
        <f>'캐릭터 구성(딜러,H)'!U59</f>
        <v>2</v>
      </c>
      <c r="H66" s="167" t="str">
        <f>'캐릭터 구성(딜러,H)'!Q59</f>
        <v>공격</v>
      </c>
      <c r="I66" s="90" t="str">
        <f>'캐릭터 구성(딜러,H)'!P55</f>
        <v>2</v>
      </c>
      <c r="J66" s="90" t="str">
        <f>'캐릭터 구성(딜러,H)'!Q55</f>
        <v>4</v>
      </c>
      <c r="K66" s="12"/>
      <c r="L66" s="90" t="str">
        <f>'캐릭터 구성(딜러,H)'!S55</f>
        <v>4</v>
      </c>
      <c r="M66" s="90"/>
      <c r="N66" s="12"/>
      <c r="O66" s="90"/>
      <c r="P66" s="90"/>
      <c r="Q66" s="90"/>
      <c r="R66" s="90"/>
      <c r="S66" s="12"/>
      <c r="T66" s="12"/>
      <c r="U66" s="12"/>
      <c r="V66" s="12"/>
      <c r="W66" s="12"/>
      <c r="X66" s="12"/>
      <c r="Y66" s="12"/>
      <c r="Z66" s="12"/>
      <c r="AA66" s="12"/>
      <c r="AB66" s="12"/>
      <c r="AC66" s="85" t="str" cm="1">
        <f t="array" ref="AC66:AG66">'캐릭터 구성(딜러,H)'!Q62:U62</f>
        <v>해당 칸에 4데미지를 준다.</v>
      </c>
      <c r="AD66" s="4">
        <v>0</v>
      </c>
      <c r="AE66" s="4">
        <v>0</v>
      </c>
      <c r="AF66" s="4">
        <v>0</v>
      </c>
      <c r="AG66" s="4">
        <v>0</v>
      </c>
    </row>
    <row r="67" spans="1:39" s="159" customFormat="1" x14ac:dyDescent="0.3">
      <c r="A67" s="156">
        <f>'캐릭터 구성(딜러,H)'!Z59</f>
        <v>2023</v>
      </c>
      <c r="B67" s="156" t="str" cm="1">
        <f t="array" ref="B67:F67">'캐릭터 구성(딜러,H)'!X60:AB60</f>
        <v>광무-난무</v>
      </c>
      <c r="C67" s="156">
        <v>0</v>
      </c>
      <c r="D67" s="156">
        <v>0</v>
      </c>
      <c r="E67" s="156">
        <v>0</v>
      </c>
      <c r="F67" s="156">
        <v>0</v>
      </c>
      <c r="G67" s="156" t="str">
        <f>'캐릭터 구성(딜러,H)'!AB59</f>
        <v>3</v>
      </c>
      <c r="H67" s="167" t="str">
        <f>'캐릭터 구성(딜러,H)'!X59</f>
        <v>공격</v>
      </c>
      <c r="I67" s="161" t="str">
        <f>'캐릭터 구성(딜러,H)'!W55</f>
        <v>1</v>
      </c>
      <c r="J67" s="161" t="str">
        <f>'캐릭터 구성(딜러,H)'!X55</f>
        <v>6</v>
      </c>
      <c r="K67" s="156"/>
      <c r="L67" s="161" t="str">
        <f>'캐릭터 구성(딜러,H)'!Z55</f>
        <v>6</v>
      </c>
      <c r="M67" s="161"/>
      <c r="N67" s="156"/>
      <c r="O67" s="161"/>
      <c r="P67" s="161"/>
      <c r="Q67" s="161"/>
      <c r="R67" s="161"/>
      <c r="S67" s="156"/>
      <c r="T67" s="156"/>
      <c r="U67" s="156"/>
      <c r="V67" s="156"/>
      <c r="W67" s="156"/>
      <c r="X67" s="156"/>
      <c r="Y67" s="156"/>
      <c r="Z67" s="156"/>
      <c r="AA67" s="156"/>
      <c r="AB67" s="156"/>
      <c r="AC67" s="160" t="str" cm="1">
        <f t="array" ref="AC67:AG67">'캐릭터 구성(딜러,H)'!X62:AB62</f>
        <v>해당 칸에 6데미지를 준다.</v>
      </c>
      <c r="AD67" s="158">
        <v>0</v>
      </c>
      <c r="AE67" s="158">
        <v>0</v>
      </c>
      <c r="AF67" s="158">
        <v>0</v>
      </c>
      <c r="AG67" s="158">
        <v>0</v>
      </c>
      <c r="AH67" s="158"/>
      <c r="AI67" s="158"/>
      <c r="AJ67" s="158"/>
      <c r="AK67" s="158"/>
      <c r="AL67" s="158"/>
      <c r="AM67" s="158"/>
    </row>
    <row r="68" spans="1:39" x14ac:dyDescent="0.3">
      <c r="A68" s="12">
        <f>'캐릭터 구성(딜러,B)'!E17</f>
        <v>1023</v>
      </c>
      <c r="B68" s="12" t="str" cm="1">
        <f t="array" ref="B68:F68">'캐릭터 구성(딜러,B)'!C18:G18</f>
        <v>검은불꽃 -청현-(이동)</v>
      </c>
      <c r="C68" s="12">
        <v>0</v>
      </c>
      <c r="D68" s="12">
        <v>0</v>
      </c>
      <c r="E68" s="12">
        <v>0</v>
      </c>
      <c r="F68" s="12">
        <v>0</v>
      </c>
      <c r="G68" s="12" t="str">
        <f>'캐릭터 구성(딜러,B)'!G17</f>
        <v>-</v>
      </c>
      <c r="H68" s="166" t="str">
        <f>'캐릭터 구성(딜러,B)'!C17</f>
        <v>이동</v>
      </c>
      <c r="I68" s="12">
        <v>1</v>
      </c>
      <c r="J68" s="12">
        <v>6</v>
      </c>
      <c r="K68" s="12"/>
      <c r="L68" s="12"/>
      <c r="M68" s="12"/>
      <c r="N68" s="12"/>
      <c r="O68" s="12"/>
      <c r="P68" s="12"/>
      <c r="Q68" s="12"/>
      <c r="R68" s="12"/>
      <c r="S68" s="12"/>
      <c r="T68" s="12"/>
      <c r="U68" s="12"/>
      <c r="V68" s="12"/>
      <c r="W68" s="12"/>
      <c r="X68" s="12"/>
      <c r="Y68" s="12"/>
      <c r="Z68" s="12"/>
      <c r="AA68" s="12"/>
      <c r="AB68" s="12"/>
      <c r="AC68" s="85" t="str" cm="1">
        <f t="array" ref="AC68:AG68">'캐릭터 구성(딜러,B)'!C20:G20</f>
        <v>해당 대상지 중 한 곳으로 이동한다. 이동하려는 칸에 다른캐릭터가 존재하는 경우 데미지 1을 주고 이동하지 않는다.</v>
      </c>
      <c r="AD68" s="4">
        <v>0</v>
      </c>
      <c r="AE68" s="4">
        <v>0</v>
      </c>
      <c r="AF68" s="4">
        <v>0</v>
      </c>
      <c r="AG68" s="4">
        <v>0</v>
      </c>
    </row>
    <row r="69" spans="1:39" s="159" customFormat="1" x14ac:dyDescent="0.3">
      <c r="A69" s="156">
        <f>'캐릭터 구성(딜러,B)'!L17</f>
        <v>2024</v>
      </c>
      <c r="B69" s="156" t="str" cm="1">
        <f t="array" ref="B69:F69">'캐릭터 구성(딜러,B)'!J18:N18</f>
        <v>흑염참</v>
      </c>
      <c r="C69" s="156">
        <v>0</v>
      </c>
      <c r="D69" s="156">
        <v>0</v>
      </c>
      <c r="E69" s="156">
        <v>0</v>
      </c>
      <c r="F69" s="156">
        <v>0</v>
      </c>
      <c r="G69" s="156" t="str">
        <f>'캐릭터 구성(딜러,B)'!N17</f>
        <v>1</v>
      </c>
      <c r="H69" s="167" t="str">
        <f>'캐릭터 구성(딜러,B)'!J17</f>
        <v>공격</v>
      </c>
      <c r="I69" s="161" t="str">
        <f>'캐릭터 구성(딜러,B)'!I13</f>
        <v>1</v>
      </c>
      <c r="J69" s="161" t="str">
        <f>'캐릭터 구성(딜러,B)'!J13</f>
        <v>2</v>
      </c>
      <c r="K69" s="156"/>
      <c r="L69" s="161" t="str">
        <f>'캐릭터 구성(딜러,B)'!L13</f>
        <v>2</v>
      </c>
      <c r="M69" s="161"/>
      <c r="N69" s="156"/>
      <c r="O69" s="161"/>
      <c r="P69" s="161"/>
      <c r="Q69" s="161"/>
      <c r="R69" s="161"/>
      <c r="S69" s="156"/>
      <c r="T69" s="156"/>
      <c r="U69" s="156"/>
      <c r="V69" s="156"/>
      <c r="W69" s="156"/>
      <c r="X69" s="156"/>
      <c r="Y69" s="156"/>
      <c r="Z69" s="156"/>
      <c r="AA69" s="156"/>
      <c r="AB69" s="156"/>
      <c r="AC69" s="160" t="str" cm="1">
        <f t="array" ref="AC69:AG69">'캐릭터 구성(딜러,B)'!J20:N20</f>
        <v>해당 칸에 데미지2을 준다</v>
      </c>
      <c r="AD69" s="158">
        <v>0</v>
      </c>
      <c r="AE69" s="158">
        <v>0</v>
      </c>
      <c r="AF69" s="158">
        <v>0</v>
      </c>
      <c r="AG69" s="158">
        <v>0</v>
      </c>
      <c r="AH69" s="158"/>
      <c r="AI69" s="158"/>
      <c r="AJ69" s="158"/>
      <c r="AK69" s="158"/>
      <c r="AL69" s="158"/>
      <c r="AM69" s="158"/>
    </row>
    <row r="70" spans="1:39" x14ac:dyDescent="0.3">
      <c r="A70" s="12">
        <f>'캐릭터 구성(딜러,B)'!S17</f>
        <v>2025</v>
      </c>
      <c r="B70" s="12" t="str" cm="1">
        <f t="array" ref="B70:F70">'캐릭터 구성(딜러,B)'!Q18:U18</f>
        <v>암인비영</v>
      </c>
      <c r="C70" s="12">
        <v>0</v>
      </c>
      <c r="D70" s="12">
        <v>0</v>
      </c>
      <c r="E70" s="12">
        <v>0</v>
      </c>
      <c r="F70" s="12">
        <v>0</v>
      </c>
      <c r="G70" s="12" t="str">
        <f>'캐릭터 구성(딜러,B)'!U17</f>
        <v>1</v>
      </c>
      <c r="H70" s="167" t="str">
        <f>'캐릭터 구성(딜러,B)'!Q17</f>
        <v>공격</v>
      </c>
      <c r="I70" s="90" t="str">
        <f>'캐릭터 구성(딜러,B)'!P13</f>
        <v>2</v>
      </c>
      <c r="J70" s="90" t="str">
        <f>'캐릭터 구성(딜러,B)'!Q13</f>
        <v>1</v>
      </c>
      <c r="K70" s="12"/>
      <c r="L70" s="90" t="str">
        <f>'캐릭터 구성(딜러,B)'!S13</f>
        <v>2</v>
      </c>
      <c r="M70" s="90"/>
      <c r="N70" s="12"/>
      <c r="O70" s="90"/>
      <c r="P70" s="90"/>
      <c r="Q70" s="90"/>
      <c r="R70" s="90"/>
      <c r="S70" s="12"/>
      <c r="T70" s="12"/>
      <c r="U70" s="12"/>
      <c r="V70" s="12"/>
      <c r="W70" s="12"/>
      <c r="X70" s="12"/>
      <c r="Y70" s="12"/>
      <c r="Z70" s="12"/>
      <c r="AA70" s="12"/>
      <c r="AB70" s="12"/>
      <c r="AC70" s="85" t="str" cm="1">
        <f t="array" ref="AC70:AG70">'캐릭터 구성(딜러,B)'!Q20:U20</f>
        <v>해당 칸에 데미지2을 준다</v>
      </c>
      <c r="AD70" s="4">
        <v>0</v>
      </c>
      <c r="AE70" s="4">
        <v>0</v>
      </c>
      <c r="AF70" s="4">
        <v>0</v>
      </c>
      <c r="AG70" s="4">
        <v>0</v>
      </c>
    </row>
    <row r="71" spans="1:39" s="159" customFormat="1" x14ac:dyDescent="0.3">
      <c r="A71" s="156">
        <f>'캐릭터 구성(서포터,L)'!E17</f>
        <v>1026</v>
      </c>
      <c r="B71" s="156" t="str" cm="1">
        <f t="array" ref="B71:F71">'캐릭터 구성(서포터,L)'!C18:G18</f>
        <v>자유의 치유사(이동)</v>
      </c>
      <c r="C71" s="156">
        <v>0</v>
      </c>
      <c r="D71" s="156">
        <v>0</v>
      </c>
      <c r="E71" s="156">
        <v>0</v>
      </c>
      <c r="F71" s="156">
        <v>0</v>
      </c>
      <c r="G71" s="156" t="str">
        <f>'캐릭터 구성(서포터,L)'!G17</f>
        <v>-</v>
      </c>
      <c r="H71" s="166" t="str">
        <f>'캐릭터 구성(서포터,L)'!C17</f>
        <v>이동</v>
      </c>
      <c r="I71" s="156">
        <v>1</v>
      </c>
      <c r="J71" s="156">
        <v>6</v>
      </c>
      <c r="K71" s="156"/>
      <c r="L71" s="156"/>
      <c r="M71" s="156"/>
      <c r="N71" s="156"/>
      <c r="O71" s="156"/>
      <c r="P71" s="156"/>
      <c r="Q71" s="156"/>
      <c r="R71" s="156"/>
      <c r="S71" s="156"/>
      <c r="T71" s="156"/>
      <c r="U71" s="156"/>
      <c r="V71" s="156"/>
      <c r="W71" s="156"/>
      <c r="X71" s="156"/>
      <c r="Y71" s="156"/>
      <c r="Z71" s="156"/>
      <c r="AA71" s="156"/>
      <c r="AB71" s="156"/>
      <c r="AC71" s="160" t="str" cm="1">
        <f t="array" ref="AC71:AG71">'캐릭터 구성(서포터,L)'!C20:G20</f>
        <v>해당 대상지 중 한 곳으로 이동한다. 이동하려는 칸에 다른캐릭터가 존재하는 경우 데미지 1을 주고 이동하지 않는다.</v>
      </c>
      <c r="AD71" s="158">
        <v>0</v>
      </c>
      <c r="AE71" s="158">
        <v>0</v>
      </c>
      <c r="AF71" s="158">
        <v>0</v>
      </c>
      <c r="AG71" s="158">
        <v>0</v>
      </c>
      <c r="AH71" s="158"/>
      <c r="AI71" s="158"/>
      <c r="AJ71" s="158"/>
      <c r="AK71" s="158"/>
      <c r="AL71" s="158"/>
      <c r="AM71" s="158"/>
    </row>
    <row r="72" spans="1:39" x14ac:dyDescent="0.3">
      <c r="A72" s="12">
        <f>'캐릭터 구성(서포터,L)'!L17</f>
        <v>4005</v>
      </c>
      <c r="B72" s="12" t="str" cm="1">
        <f t="array" ref="B72:F72">'캐릭터 구성(서포터,L)'!J18:N18</f>
        <v>해방의 빛</v>
      </c>
      <c r="C72" s="12">
        <v>0</v>
      </c>
      <c r="D72" s="12">
        <v>0</v>
      </c>
      <c r="E72" s="12">
        <v>0</v>
      </c>
      <c r="F72" s="12">
        <v>0</v>
      </c>
      <c r="G72" s="12" t="str">
        <f>'캐릭터 구성(서포터,L)'!N17</f>
        <v>1</v>
      </c>
      <c r="H72" s="70" t="str">
        <f>'캐릭터 구성(서포터,L)'!J17</f>
        <v>버프</v>
      </c>
      <c r="I72" s="90" t="str">
        <f>'캐릭터 구성(서포터,L)'!I13</f>
        <v>1</v>
      </c>
      <c r="J72" s="90" t="str">
        <f>'캐릭터 구성(서포터,L)'!J13</f>
        <v>2</v>
      </c>
      <c r="K72" s="12"/>
      <c r="L72" s="12"/>
      <c r="M72" s="12"/>
      <c r="N72" s="12"/>
      <c r="O72" s="12">
        <f>'캐릭터 구성(서포터,L)'!I15</f>
        <v>1</v>
      </c>
      <c r="P72" s="12"/>
      <c r="Q72" s="12"/>
      <c r="R72" s="12"/>
      <c r="S72" s="12"/>
      <c r="T72" s="12"/>
      <c r="U72" s="12"/>
      <c r="V72" s="12"/>
      <c r="W72" s="12"/>
      <c r="X72" s="12"/>
      <c r="Y72" s="12"/>
      <c r="Z72" s="12"/>
      <c r="AA72" s="12"/>
      <c r="AB72" s="12"/>
      <c r="AC72" s="85" t="str" cm="1">
        <f t="array" ref="AC72:AG72">'캐릭터 구성(서포터,L)'!J20:N20</f>
        <v>해당 칸에 HP+1을 부여한다.</v>
      </c>
      <c r="AD72" s="4">
        <v>0</v>
      </c>
      <c r="AE72" s="4">
        <v>0</v>
      </c>
      <c r="AF72" s="4">
        <v>0</v>
      </c>
      <c r="AG72" s="4">
        <v>0</v>
      </c>
    </row>
    <row r="73" spans="1:39" s="159" customFormat="1" x14ac:dyDescent="0.3">
      <c r="A73" s="156">
        <f>'캐릭터 구성(서포터,L)'!E38</f>
        <v>1027</v>
      </c>
      <c r="B73" s="156" t="str" cm="1">
        <f t="array" ref="B73:F73">'캐릭터 구성(서포터,L)'!C39:G39</f>
        <v>행운의 치료사(이동)</v>
      </c>
      <c r="C73" s="156">
        <v>0</v>
      </c>
      <c r="D73" s="156">
        <v>0</v>
      </c>
      <c r="E73" s="156">
        <v>0</v>
      </c>
      <c r="F73" s="156">
        <v>0</v>
      </c>
      <c r="G73" s="156" t="str">
        <f>'캐릭터 구성(서포터,L)'!G38</f>
        <v>-</v>
      </c>
      <c r="H73" s="166" t="str">
        <f>'캐릭터 구성(서포터,L)'!C38</f>
        <v>이동</v>
      </c>
      <c r="I73" s="156">
        <v>1</v>
      </c>
      <c r="J73" s="156">
        <v>6</v>
      </c>
      <c r="K73" s="156"/>
      <c r="L73" s="156"/>
      <c r="M73" s="156"/>
      <c r="N73" s="156"/>
      <c r="O73" s="156"/>
      <c r="P73" s="156"/>
      <c r="Q73" s="156"/>
      <c r="R73" s="156"/>
      <c r="S73" s="156"/>
      <c r="T73" s="156"/>
      <c r="U73" s="156"/>
      <c r="V73" s="156"/>
      <c r="W73" s="156"/>
      <c r="X73" s="156"/>
      <c r="Y73" s="156"/>
      <c r="Z73" s="156"/>
      <c r="AA73" s="156"/>
      <c r="AB73" s="156"/>
      <c r="AC73" s="160" t="str" cm="1">
        <f t="array" ref="AC73:AG73">'캐릭터 구성(서포터,L)'!C41:G41</f>
        <v>해당 대상지 중 한 곳으로 이동한다. 이동하려는 칸에 다른캐릭터가 존재하는 경우 데미지 1을 주고 이동하지 않는다.</v>
      </c>
      <c r="AD73" s="158">
        <v>0</v>
      </c>
      <c r="AE73" s="158">
        <v>0</v>
      </c>
      <c r="AF73" s="158">
        <v>0</v>
      </c>
      <c r="AG73" s="158">
        <v>0</v>
      </c>
      <c r="AH73" s="158"/>
      <c r="AI73" s="158"/>
      <c r="AJ73" s="158"/>
      <c r="AK73" s="158"/>
      <c r="AL73" s="158"/>
      <c r="AM73" s="158"/>
    </row>
    <row r="74" spans="1:39" x14ac:dyDescent="0.3">
      <c r="A74" s="12">
        <f>'캐릭터 구성(서포터,L)'!L38</f>
        <v>4006</v>
      </c>
      <c r="B74" s="12" t="str" cm="1">
        <f t="array" ref="B74:F74">'캐릭터 구성(서포터,L)'!J39:N39</f>
        <v>행운의 손길</v>
      </c>
      <c r="C74" s="12">
        <v>0</v>
      </c>
      <c r="D74" s="12">
        <v>0</v>
      </c>
      <c r="E74" s="12">
        <v>0</v>
      </c>
      <c r="F74" s="12">
        <v>0</v>
      </c>
      <c r="G74" s="12" t="str">
        <f>'캐릭터 구성(서포터,L)'!N38</f>
        <v>2</v>
      </c>
      <c r="H74" s="70" t="str">
        <f>'캐릭터 구성(서포터,L)'!J38</f>
        <v>버프</v>
      </c>
      <c r="I74" s="90" t="str">
        <f>'캐릭터 구성(서포터,L)'!I34</f>
        <v>1</v>
      </c>
      <c r="J74" s="90" t="str">
        <f>'캐릭터 구성(서포터,L)'!J34</f>
        <v>3</v>
      </c>
      <c r="K74" s="12"/>
      <c r="L74" s="12"/>
      <c r="M74" s="12"/>
      <c r="N74" s="12"/>
      <c r="O74" s="12">
        <f>'캐릭터 구성(서포터,L)'!I36</f>
        <v>3</v>
      </c>
      <c r="P74" s="12"/>
      <c r="Q74" s="12"/>
      <c r="R74" s="12"/>
      <c r="S74" s="12"/>
      <c r="T74" s="12"/>
      <c r="U74" s="12"/>
      <c r="V74" s="12"/>
      <c r="W74" s="12"/>
      <c r="X74" s="12"/>
      <c r="Y74" s="12"/>
      <c r="Z74" s="12"/>
      <c r="AA74" s="12"/>
      <c r="AB74" s="12"/>
      <c r="AC74" s="85" t="str" cm="1">
        <f t="array" ref="AC74:AG74">'캐릭터 구성(서포터,L)'!J41:N41</f>
        <v>동전을 굴린다. 앞면이 나온다면 해당 칸에 HP+3을 부여한다.</v>
      </c>
      <c r="AD74" s="4">
        <v>0</v>
      </c>
      <c r="AE74" s="4">
        <v>0</v>
      </c>
      <c r="AF74" s="4">
        <v>0</v>
      </c>
      <c r="AG74" s="4">
        <v>0</v>
      </c>
    </row>
    <row r="75" spans="1:39" s="159" customFormat="1" x14ac:dyDescent="0.3">
      <c r="A75" s="156">
        <f>'캐릭터 구성(서포터,L)'!E59</f>
        <v>1028</v>
      </c>
      <c r="B75" s="156" t="str" cm="1">
        <f t="array" ref="B75:F75">'캐릭터 구성(서포터,L)'!C60:G60</f>
        <v>검은 마력의 저주사(이동)</v>
      </c>
      <c r="C75" s="156">
        <v>0</v>
      </c>
      <c r="D75" s="156">
        <v>0</v>
      </c>
      <c r="E75" s="156">
        <v>0</v>
      </c>
      <c r="F75" s="156">
        <v>0</v>
      </c>
      <c r="G75" s="156" t="str">
        <f>'캐릭터 구성(서포터,L)'!G59</f>
        <v>-</v>
      </c>
      <c r="H75" s="166" t="str">
        <f>'캐릭터 구성(서포터,L)'!C59</f>
        <v>이동</v>
      </c>
      <c r="I75" s="156">
        <v>1</v>
      </c>
      <c r="J75" s="156">
        <v>6</v>
      </c>
      <c r="K75" s="156"/>
      <c r="L75" s="156"/>
      <c r="M75" s="156"/>
      <c r="N75" s="156"/>
      <c r="O75" s="156"/>
      <c r="P75" s="156"/>
      <c r="Q75" s="156"/>
      <c r="R75" s="156"/>
      <c r="S75" s="156"/>
      <c r="T75" s="156"/>
      <c r="U75" s="156"/>
      <c r="V75" s="156"/>
      <c r="W75" s="156"/>
      <c r="X75" s="156"/>
      <c r="Y75" s="156"/>
      <c r="Z75" s="156"/>
      <c r="AA75" s="156"/>
      <c r="AB75" s="156"/>
      <c r="AC75" s="160" t="str" cm="1">
        <f t="array" ref="AC75:AG75">'캐릭터 구성(서포터,L)'!C62:G62</f>
        <v>해당 대상지 중 한 곳으로 이동한다. 이동하려는 칸에 다른캐릭터가 존재하는 경우 데미지 1을 주고 이동하지 않는다.</v>
      </c>
      <c r="AD75" s="158">
        <v>0</v>
      </c>
      <c r="AE75" s="158">
        <v>0</v>
      </c>
      <c r="AF75" s="158">
        <v>0</v>
      </c>
      <c r="AG75" s="158">
        <v>0</v>
      </c>
      <c r="AH75" s="158"/>
      <c r="AI75" s="158"/>
      <c r="AJ75" s="158"/>
      <c r="AK75" s="158"/>
      <c r="AL75" s="158"/>
      <c r="AM75" s="158"/>
    </row>
    <row r="76" spans="1:39" x14ac:dyDescent="0.3">
      <c r="A76" s="12">
        <f>'캐릭터 구성(서포터,L)'!L59</f>
        <v>5003</v>
      </c>
      <c r="B76" s="12" t="str" cm="1">
        <f t="array" ref="B76:F76">'캐릭터 구성(서포터,L)'!J60:N60</f>
        <v>저주의 낙인</v>
      </c>
      <c r="C76" s="12">
        <v>0</v>
      </c>
      <c r="D76" s="12">
        <v>0</v>
      </c>
      <c r="E76" s="12">
        <v>0</v>
      </c>
      <c r="F76" s="12">
        <v>0</v>
      </c>
      <c r="G76" s="12" t="str">
        <f>'캐릭터 구성(서포터,L)'!N59</f>
        <v>1</v>
      </c>
      <c r="H76" s="168" t="str">
        <f>'캐릭터 구성(서포터,L)'!J59</f>
        <v>디버프</v>
      </c>
      <c r="I76" s="90" t="str">
        <f>'캐릭터 구성(서포터,L)'!I55</f>
        <v>1</v>
      </c>
      <c r="J76" s="90" t="str">
        <f>'캐릭터 구성(서포터,L)'!J55</f>
        <v>1</v>
      </c>
      <c r="K76" s="90" t="str">
        <f>'캐릭터 구성(서포터,L)'!K55</f>
        <v>1</v>
      </c>
      <c r="L76" s="12"/>
      <c r="M76" s="12"/>
      <c r="N76" s="12"/>
      <c r="O76" s="12"/>
      <c r="P76" s="12">
        <f>'캐릭터 구성(서포터,L)'!J57</f>
        <v>1</v>
      </c>
      <c r="Q76" s="12"/>
      <c r="R76" s="12"/>
      <c r="S76" s="12"/>
      <c r="T76" s="12"/>
      <c r="U76" s="12"/>
      <c r="V76" s="12"/>
      <c r="W76" s="12"/>
      <c r="X76" s="12"/>
      <c r="Y76" s="12"/>
      <c r="Z76" s="12"/>
      <c r="AA76" s="12"/>
      <c r="AB76" s="12"/>
      <c r="AC76" s="85" t="str" cm="1">
        <f t="array" ref="AC76:AG76">'캐릭터 구성(서포터,L)'!J62:N62</f>
        <v>해당 칸에서 데미지를 받는 경우 추가데미지 +1를 받는다.</v>
      </c>
      <c r="AD76" s="4">
        <v>0</v>
      </c>
      <c r="AE76" s="4">
        <v>0</v>
      </c>
      <c r="AF76" s="4">
        <v>0</v>
      </c>
      <c r="AG76" s="4">
        <v>0</v>
      </c>
    </row>
    <row r="77" spans="1:39" s="159" customFormat="1" x14ac:dyDescent="0.3">
      <c r="A77" s="156">
        <f>'캐릭터 구성(서포터,L)'!S59</f>
        <v>5004</v>
      </c>
      <c r="B77" s="156" t="str" cm="1">
        <f t="array" ref="B77:F77">'캐릭터 구성(서포터,L)'!Q60:U60</f>
        <v>어둠의 속삭임</v>
      </c>
      <c r="C77" s="156">
        <v>0</v>
      </c>
      <c r="D77" s="156">
        <v>0</v>
      </c>
      <c r="E77" s="156">
        <v>0</v>
      </c>
      <c r="F77" s="156">
        <v>0</v>
      </c>
      <c r="G77" s="156" t="str">
        <f>'캐릭터 구성(서포터,L)'!U59</f>
        <v>1</v>
      </c>
      <c r="H77" s="168" t="str">
        <f>'캐릭터 구성(서포터,L)'!Q59</f>
        <v>디버프</v>
      </c>
      <c r="I77" s="161" t="str">
        <f>'캐릭터 구성(서포터,L)'!P55</f>
        <v>1</v>
      </c>
      <c r="J77" s="161" t="str">
        <f>'캐릭터 구성(서포터,L)'!Q55</f>
        <v>1</v>
      </c>
      <c r="K77" s="161" t="str">
        <f>'캐릭터 구성(서포터,L)'!R55</f>
        <v>1</v>
      </c>
      <c r="L77" s="156"/>
      <c r="M77" s="156"/>
      <c r="N77" s="156"/>
      <c r="O77" s="156"/>
      <c r="P77" s="156"/>
      <c r="Q77" s="156"/>
      <c r="R77" s="156"/>
      <c r="S77" s="156"/>
      <c r="T77" s="156"/>
      <c r="U77" s="156"/>
      <c r="V77" s="156"/>
      <c r="W77" s="156">
        <v>3</v>
      </c>
      <c r="X77" s="156"/>
      <c r="Y77" s="156"/>
      <c r="Z77" s="156"/>
      <c r="AA77" s="156"/>
      <c r="AB77" s="156"/>
      <c r="AC77" s="160" t="str" cm="1">
        <f t="array" ref="AC77:AG77">'캐릭터 구성(서포터,L)'!Q62:U62</f>
        <v>다음라운드까지 해당 칸에 있는 캐릭터는 속박한다.</v>
      </c>
      <c r="AD77" s="158">
        <v>0</v>
      </c>
      <c r="AE77" s="158">
        <v>0</v>
      </c>
      <c r="AF77" s="158">
        <v>0</v>
      </c>
      <c r="AG77" s="158">
        <v>0</v>
      </c>
      <c r="AH77" s="158"/>
      <c r="AI77" s="158"/>
      <c r="AJ77" s="158"/>
      <c r="AK77" s="158"/>
      <c r="AL77" s="158"/>
      <c r="AM77" s="158"/>
    </row>
    <row r="78" spans="1:39" x14ac:dyDescent="0.3">
      <c r="A78" s="12">
        <f>'캐릭터 구성(서포터,M)'!E17</f>
        <v>1029</v>
      </c>
      <c r="B78" s="12" t="str" cm="1">
        <f t="array" ref="B78:F78">'캐릭터 구성(서포터,M)'!C18:G18</f>
        <v>노련한 전략가(이동)</v>
      </c>
      <c r="C78" s="12">
        <v>0</v>
      </c>
      <c r="D78" s="12">
        <v>0</v>
      </c>
      <c r="E78" s="12">
        <v>0</v>
      </c>
      <c r="F78" s="12">
        <v>0</v>
      </c>
      <c r="G78" s="12" t="str">
        <f>'캐릭터 구성(서포터,M)'!G17</f>
        <v>-</v>
      </c>
      <c r="H78" s="166" t="str">
        <f>'캐릭터 구성(서포터,M)'!C17</f>
        <v>이동</v>
      </c>
      <c r="I78" s="12">
        <v>1</v>
      </c>
      <c r="J78" s="12">
        <v>6</v>
      </c>
      <c r="K78" s="12"/>
      <c r="L78" s="12"/>
      <c r="M78" s="12"/>
      <c r="N78" s="12"/>
      <c r="O78" s="12"/>
      <c r="P78" s="12"/>
      <c r="Q78" s="12"/>
      <c r="R78" s="12"/>
      <c r="S78" s="12"/>
      <c r="T78" s="12"/>
      <c r="U78" s="12"/>
      <c r="V78" s="12"/>
      <c r="W78" s="12"/>
      <c r="X78" s="12"/>
      <c r="Y78" s="12"/>
      <c r="Z78" s="12"/>
      <c r="AA78" s="12"/>
      <c r="AB78" s="12"/>
      <c r="AC78" s="85" t="str" cm="1">
        <f t="array" ref="AC78:AG78">'캐릭터 구성(서포터,M)'!C20:G20</f>
        <v>해당 대상지 중 한 곳으로 이동한다. 이동하려는 칸에 다른캐릭터가 존재하는 경우 데미지 1을 주고 이동하지 않는다.</v>
      </c>
      <c r="AD78" s="4">
        <v>0</v>
      </c>
      <c r="AE78" s="4">
        <v>0</v>
      </c>
      <c r="AF78" s="4">
        <v>0</v>
      </c>
      <c r="AG78" s="4">
        <v>0</v>
      </c>
    </row>
    <row r="79" spans="1:39" s="159" customFormat="1" x14ac:dyDescent="0.3">
      <c r="A79" s="156">
        <f>'캐릭터 구성(서포터,M)'!L17</f>
        <v>1030</v>
      </c>
      <c r="B79" s="156" t="str" cm="1">
        <f t="array" ref="B79:F79">'캐릭터 구성(서포터,M)'!J18:N18</f>
        <v>전선 재배치</v>
      </c>
      <c r="C79" s="156">
        <v>0</v>
      </c>
      <c r="D79" s="156">
        <v>0</v>
      </c>
      <c r="E79" s="156">
        <v>0</v>
      </c>
      <c r="F79" s="156">
        <v>0</v>
      </c>
      <c r="G79" s="156" t="str">
        <f>'캐릭터 구성(서포터,M)'!N17</f>
        <v>2</v>
      </c>
      <c r="H79" s="166" t="str">
        <f>'캐릭터 구성(서포터,M)'!J17</f>
        <v>이동</v>
      </c>
      <c r="I79" s="161" t="str">
        <f>'캐릭터 구성(서포터,M)'!I13</f>
        <v>3</v>
      </c>
      <c r="J79" s="161" t="str">
        <f>'캐릭터 구성(서포터,M)'!J13</f>
        <v>2</v>
      </c>
      <c r="K79" s="156"/>
      <c r="L79" s="156"/>
      <c r="M79" s="156"/>
      <c r="N79" s="156"/>
      <c r="O79" s="156"/>
      <c r="P79" s="156"/>
      <c r="Q79" s="156"/>
      <c r="R79" s="156"/>
      <c r="S79" s="156"/>
      <c r="T79" s="156"/>
      <c r="U79" s="156"/>
      <c r="V79" s="156"/>
      <c r="W79" s="156"/>
      <c r="X79" s="156"/>
      <c r="Y79" s="156">
        <f>'캐릭터 구성(서포터,M)'!M13</f>
        <v>3</v>
      </c>
      <c r="Z79" s="156"/>
      <c r="AA79" s="156"/>
      <c r="AB79" s="156"/>
      <c r="AC79" s="160" t="str" cm="1">
        <f t="array" ref="AC79:AG79">'캐릭터 구성(서포터,M)'!J20:N20</f>
        <v>해당 칸에 캐릭터가 전부 있을 경우 칸에 있는 캐릭터의 위치를 변경한다.</v>
      </c>
      <c r="AD79" s="158">
        <v>0</v>
      </c>
      <c r="AE79" s="158">
        <v>0</v>
      </c>
      <c r="AF79" s="158">
        <v>0</v>
      </c>
      <c r="AG79" s="158">
        <v>0</v>
      </c>
      <c r="AH79" s="158"/>
      <c r="AI79" s="158"/>
      <c r="AJ79" s="158"/>
      <c r="AK79" s="158"/>
      <c r="AL79" s="158"/>
      <c r="AM79" s="158"/>
    </row>
    <row r="80" spans="1:39" x14ac:dyDescent="0.3">
      <c r="A80" s="12">
        <f>'캐릭터 구성(서포터,M)'!S17</f>
        <v>4007</v>
      </c>
      <c r="B80" s="12" t="str" cm="1">
        <f t="array" ref="B80:F80">'캐릭터 구성(서포터,M)'!Q18:U18</f>
        <v>지휘 강화령</v>
      </c>
      <c r="C80" s="12">
        <v>0</v>
      </c>
      <c r="D80" s="12">
        <v>0</v>
      </c>
      <c r="E80" s="12">
        <v>0</v>
      </c>
      <c r="F80" s="12">
        <v>0</v>
      </c>
      <c r="G80" s="12" t="str">
        <f>'캐릭터 구성(서포터,M)'!U17</f>
        <v>1</v>
      </c>
      <c r="H80" s="70" t="str">
        <f>'캐릭터 구성(서포터,M)'!Q17</f>
        <v>버프</v>
      </c>
      <c r="I80" s="90" t="str">
        <f>'캐릭터 구성(서포터,M)'!P13</f>
        <v>1</v>
      </c>
      <c r="J80" s="90" t="str">
        <f>'캐릭터 구성(서포터,M)'!Q13</f>
        <v>3</v>
      </c>
      <c r="K80" s="12"/>
      <c r="L80" s="12"/>
      <c r="M80" s="12">
        <f>'캐릭터 구성(서포터,M)'!T13</f>
        <v>2</v>
      </c>
      <c r="N80" s="12"/>
      <c r="O80" s="12"/>
      <c r="P80" s="12"/>
      <c r="Q80" s="12"/>
      <c r="R80" s="12"/>
      <c r="S80" s="12"/>
      <c r="T80" s="90" t="str">
        <f>'캐릭터 구성(서포터,M)'!S13</f>
        <v>1</v>
      </c>
      <c r="U80" s="90"/>
      <c r="V80" s="90"/>
      <c r="W80" s="12"/>
      <c r="X80" s="12"/>
      <c r="Y80" s="12"/>
      <c r="Z80" s="12"/>
      <c r="AA80" s="12"/>
      <c r="AB80" s="12"/>
      <c r="AC80" s="85" t="str" cm="1">
        <f t="array" ref="AC80:AG80">'캐릭터 구성(서포터,M)'!Q20:U20</f>
        <v>해당 칸에 있는 캐릭터에게 "지휘강화령 카운터"를 올린다. (최대 1개)  
캐릭터 스킬 사용시 "지휘강화령 커운터"를 소모하고 추가 데미지+2을 준다.</v>
      </c>
      <c r="AD80" s="4">
        <v>0</v>
      </c>
      <c r="AE80" s="4">
        <v>0</v>
      </c>
      <c r="AF80" s="4">
        <v>0</v>
      </c>
      <c r="AG80" s="4">
        <v>0</v>
      </c>
    </row>
    <row r="81" spans="1:39" s="159" customFormat="1" x14ac:dyDescent="0.3">
      <c r="A81" s="156">
        <f>'캐릭터 구성(서포터,M)'!Z17</f>
        <v>3015</v>
      </c>
      <c r="B81" s="156" t="str" cm="1">
        <f t="array" ref="B81:F81">'캐릭터 구성(서포터,M)'!X18:AB18</f>
        <v>정보 우위</v>
      </c>
      <c r="C81" s="156">
        <v>0</v>
      </c>
      <c r="D81" s="156">
        <v>0</v>
      </c>
      <c r="E81" s="156">
        <v>0</v>
      </c>
      <c r="F81" s="156">
        <v>0</v>
      </c>
      <c r="G81" s="156" t="str">
        <f>'캐릭터 구성(서포터,M)'!AB17</f>
        <v>2</v>
      </c>
      <c r="H81" s="68" t="str">
        <f>'캐릭터 구성(서포터,M)'!X17</f>
        <v>방어</v>
      </c>
      <c r="I81" s="161" t="str">
        <f>'캐릭터 구성(서포터,M)'!W13</f>
        <v>2</v>
      </c>
      <c r="J81" s="161" t="str">
        <f>'캐릭터 구성(서포터,M)'!X13</f>
        <v>2</v>
      </c>
      <c r="K81" s="156"/>
      <c r="L81" s="156"/>
      <c r="M81" s="156"/>
      <c r="N81" s="156"/>
      <c r="O81" s="156"/>
      <c r="P81" s="156"/>
      <c r="Q81" s="156"/>
      <c r="R81" s="156"/>
      <c r="S81" s="156"/>
      <c r="T81" s="156"/>
      <c r="U81" s="156"/>
      <c r="V81" s="156"/>
      <c r="W81" s="156"/>
      <c r="X81" s="156"/>
      <c r="Y81" s="156">
        <f>'캐릭터 구성(서포터,M)'!AA13</f>
        <v>1</v>
      </c>
      <c r="Z81" s="156"/>
      <c r="AA81" s="156"/>
      <c r="AB81" s="161" t="str">
        <f>'캐릭터 구성(서포터,M)'!Z13</f>
        <v>3</v>
      </c>
      <c r="AC81" s="160" t="str" cm="1">
        <f t="array" ref="AC81:AG81">'캐릭터 구성(서포터,M)'!X20:AB20</f>
        <v>해당 칸에 있는 캐릭터는 방어한다. 그 후 이동한다.</v>
      </c>
      <c r="AD81" s="158">
        <v>0</v>
      </c>
      <c r="AE81" s="158">
        <v>0</v>
      </c>
      <c r="AF81" s="158">
        <v>0</v>
      </c>
      <c r="AG81" s="158">
        <v>0</v>
      </c>
      <c r="AH81" s="158"/>
      <c r="AI81" s="158"/>
      <c r="AJ81" s="158"/>
      <c r="AK81" s="158"/>
      <c r="AL81" s="158"/>
      <c r="AM81" s="158"/>
    </row>
    <row r="82" spans="1:39" x14ac:dyDescent="0.3">
      <c r="A82" s="12">
        <f>'캐릭터 구성(서포터,M)'!E38</f>
        <v>1031</v>
      </c>
      <c r="B82" s="12" t="str" cm="1">
        <f t="array" ref="B82:F82">'캐릭터 구성(서포터,M)'!C39:G39</f>
        <v>교활한 정보원(이동)</v>
      </c>
      <c r="C82" s="12">
        <v>0</v>
      </c>
      <c r="D82" s="12">
        <v>0</v>
      </c>
      <c r="E82" s="12">
        <v>0</v>
      </c>
      <c r="F82" s="12">
        <v>0</v>
      </c>
      <c r="G82" s="12" t="str">
        <f>'캐릭터 구성(서포터,M)'!G38</f>
        <v>-</v>
      </c>
      <c r="H82" s="166" t="str">
        <f>'캐릭터 구성(서포터,M)'!C38</f>
        <v>이동</v>
      </c>
      <c r="I82" s="12">
        <v>1</v>
      </c>
      <c r="J82" s="12">
        <v>6</v>
      </c>
      <c r="K82" s="12"/>
      <c r="L82" s="12"/>
      <c r="M82" s="12"/>
      <c r="N82" s="12"/>
      <c r="O82" s="12"/>
      <c r="P82" s="12"/>
      <c r="Q82" s="12"/>
      <c r="R82" s="12"/>
      <c r="S82" s="12"/>
      <c r="T82" s="12"/>
      <c r="U82" s="12"/>
      <c r="V82" s="12"/>
      <c r="W82" s="12"/>
      <c r="X82" s="12"/>
      <c r="Y82" s="12"/>
      <c r="Z82" s="12"/>
      <c r="AA82" s="12"/>
      <c r="AB82" s="12"/>
      <c r="AC82" s="85" t="str" cm="1">
        <f t="array" ref="AC82:AG82">'캐릭터 구성(서포터,M)'!C41:G41</f>
        <v>해당 대상지 중 한 곳으로 이동한다. 이동하려는 칸에 다른캐릭터가 존재하는 경우 데미지 1을 주고 이동하지 않는다.</v>
      </c>
      <c r="AD82" s="4">
        <v>0</v>
      </c>
      <c r="AE82" s="4">
        <v>0</v>
      </c>
      <c r="AF82" s="4">
        <v>0</v>
      </c>
      <c r="AG82" s="4">
        <v>0</v>
      </c>
    </row>
    <row r="83" spans="1:39" s="159" customFormat="1" x14ac:dyDescent="0.3">
      <c r="A83" s="156">
        <f>'캐릭터 구성(서포터,M)'!L38</f>
        <v>4008</v>
      </c>
      <c r="B83" s="156" t="str" cm="1">
        <f t="array" ref="B83:F83">'캐릭터 구성(서포터,M)'!J39:N39</f>
        <v>더러운 거래</v>
      </c>
      <c r="C83" s="156">
        <v>0</v>
      </c>
      <c r="D83" s="156">
        <v>0</v>
      </c>
      <c r="E83" s="156">
        <v>0</v>
      </c>
      <c r="F83" s="156">
        <v>0</v>
      </c>
      <c r="G83" s="156" t="str">
        <f>'캐릭터 구성(서포터,M)'!N38</f>
        <v>1</v>
      </c>
      <c r="H83" s="70" t="str">
        <f>'캐릭터 구성(서포터,M)'!J38</f>
        <v>버프</v>
      </c>
      <c r="I83" s="161" t="str">
        <f>'캐릭터 구성(서포터,M)'!I34</f>
        <v>1</v>
      </c>
      <c r="J83" s="161" t="str">
        <f>'캐릭터 구성(서포터,M)'!J34</f>
        <v>3</v>
      </c>
      <c r="K83" s="156"/>
      <c r="L83" s="156"/>
      <c r="M83" s="156"/>
      <c r="N83" s="156"/>
      <c r="O83" s="156"/>
      <c r="P83" s="156">
        <f>'캐릭터 구성(서포터,M)'!J36</f>
        <v>-1</v>
      </c>
      <c r="Q83" s="156">
        <f>'캐릭터 구성(서포터,M)'!K36</f>
        <v>2</v>
      </c>
      <c r="R83" s="156"/>
      <c r="S83" s="156"/>
      <c r="T83" s="156"/>
      <c r="U83" s="156"/>
      <c r="V83" s="156"/>
      <c r="W83" s="156"/>
      <c r="X83" s="156"/>
      <c r="Y83" s="156"/>
      <c r="Z83" s="156"/>
      <c r="AA83" s="156"/>
      <c r="AB83" s="156"/>
      <c r="AC83" s="160" t="str" cm="1">
        <f t="array" ref="AC83:AG83">'캐릭터 구성(서포터,M)'!J41:N41</f>
        <v>해당 칸에 있는 캐릭터의 HP를 1소모하고 MP를 2올린다.</v>
      </c>
      <c r="AD83" s="158">
        <v>0</v>
      </c>
      <c r="AE83" s="158">
        <v>0</v>
      </c>
      <c r="AF83" s="158">
        <v>0</v>
      </c>
      <c r="AG83" s="158">
        <v>0</v>
      </c>
      <c r="AH83" s="158"/>
      <c r="AI83" s="158"/>
      <c r="AJ83" s="158"/>
      <c r="AK83" s="158"/>
      <c r="AL83" s="158"/>
      <c r="AM83" s="158"/>
    </row>
    <row r="84" spans="1:39" x14ac:dyDescent="0.3">
      <c r="A84" s="12">
        <f>'캐릭터 구성(서포터,M)'!S38</f>
        <v>1032</v>
      </c>
      <c r="B84" s="12" t="str" cm="1">
        <f t="array" ref="B84:F84">'캐릭터 구성(서포터,M)'!Q39:U39</f>
        <v>거짓 정보</v>
      </c>
      <c r="C84" s="12">
        <v>0</v>
      </c>
      <c r="D84" s="12">
        <v>0</v>
      </c>
      <c r="E84" s="12">
        <v>0</v>
      </c>
      <c r="F84" s="12">
        <v>0</v>
      </c>
      <c r="G84" s="12" t="str">
        <f>'캐릭터 구성(서포터,M)'!U38</f>
        <v>3</v>
      </c>
      <c r="H84" s="166" t="str">
        <f>'캐릭터 구성(서포터,M)'!Q38</f>
        <v>이동</v>
      </c>
      <c r="I84" s="90" t="str">
        <f>'캐릭터 구성(서포터,M)'!P34</f>
        <v>3</v>
      </c>
      <c r="J84" s="90" t="str">
        <f>'캐릭터 구성(서포터,M)'!Q34</f>
        <v>3</v>
      </c>
      <c r="K84" s="12"/>
      <c r="L84" s="12"/>
      <c r="M84" s="12"/>
      <c r="N84" s="12"/>
      <c r="O84" s="12"/>
      <c r="P84" s="12"/>
      <c r="Q84" s="12"/>
      <c r="R84" s="12"/>
      <c r="S84" s="12"/>
      <c r="T84" s="12"/>
      <c r="U84" s="12"/>
      <c r="V84" s="12"/>
      <c r="W84" s="12"/>
      <c r="X84" s="12"/>
      <c r="Y84" s="12">
        <f>'캐릭터 구성(서포터,M)'!T34</f>
        <v>3</v>
      </c>
      <c r="Z84" s="12"/>
      <c r="AA84" s="12"/>
      <c r="AB84" s="12"/>
      <c r="AC84" s="85" t="str" cm="1">
        <f t="array" ref="AC84:AG84">'캐릭터 구성(서포터,M)'!Q41:U41</f>
        <v>해당 칸에 캐릭터가 1칸에만 있을 경우 해당 칸 중 다른 칸으로 이동한다.</v>
      </c>
      <c r="AD84" s="4">
        <v>0</v>
      </c>
      <c r="AE84" s="4">
        <v>0</v>
      </c>
      <c r="AF84" s="4">
        <v>0</v>
      </c>
      <c r="AG84" s="4">
        <v>0</v>
      </c>
    </row>
    <row r="85" spans="1:39" s="159" customFormat="1" x14ac:dyDescent="0.3">
      <c r="A85" s="156">
        <f>'캐릭터 구성(서포터,M)'!E59</f>
        <v>1033</v>
      </c>
      <c r="B85" s="156" t="str" cm="1">
        <f t="array" ref="B85:F85">'캐릭터 구성(서포터,M)'!C60:G60</f>
        <v>현자의 돌을 지닌 연금술사(이동)</v>
      </c>
      <c r="C85" s="156">
        <v>0</v>
      </c>
      <c r="D85" s="156">
        <v>0</v>
      </c>
      <c r="E85" s="156">
        <v>0</v>
      </c>
      <c r="F85" s="156">
        <v>0</v>
      </c>
      <c r="G85" s="156" t="str">
        <f>'캐릭터 구성(서포터,M)'!G59</f>
        <v>-</v>
      </c>
      <c r="H85" s="166" t="str">
        <f>'캐릭터 구성(서포터,M)'!C59</f>
        <v>이동</v>
      </c>
      <c r="I85" s="156">
        <v>1</v>
      </c>
      <c r="J85" s="156">
        <v>6</v>
      </c>
      <c r="K85" s="156"/>
      <c r="L85" s="156"/>
      <c r="M85" s="156"/>
      <c r="N85" s="156"/>
      <c r="O85" s="156"/>
      <c r="P85" s="156"/>
      <c r="Q85" s="156"/>
      <c r="R85" s="156"/>
      <c r="S85" s="156"/>
      <c r="T85" s="156"/>
      <c r="U85" s="156"/>
      <c r="V85" s="156"/>
      <c r="W85" s="156"/>
      <c r="X85" s="156"/>
      <c r="Y85" s="156"/>
      <c r="Z85" s="156"/>
      <c r="AA85" s="156"/>
      <c r="AB85" s="156"/>
      <c r="AC85" s="160" t="str" cm="1">
        <f t="array" ref="AC85:AG85">'캐릭터 구성(서포터,M)'!C62:G62</f>
        <v>해당 대상지 중 한 곳으로 이동한다. 이동하려는 칸에 다른캐릭터가 존재하는 경우 데미지 1을 주고 이동하지 않는다.</v>
      </c>
      <c r="AD85" s="158">
        <v>0</v>
      </c>
      <c r="AE85" s="158">
        <v>0</v>
      </c>
      <c r="AF85" s="158">
        <v>0</v>
      </c>
      <c r="AG85" s="158">
        <v>0</v>
      </c>
      <c r="AH85" s="158"/>
      <c r="AI85" s="158"/>
      <c r="AJ85" s="158"/>
      <c r="AK85" s="158"/>
      <c r="AL85" s="158"/>
      <c r="AM85" s="158"/>
    </row>
    <row r="86" spans="1:39" x14ac:dyDescent="0.3">
      <c r="A86" s="12">
        <f>'캐릭터 구성(서포터,M)'!L59</f>
        <v>4009</v>
      </c>
      <c r="B86" s="12" t="str" cm="1">
        <f t="array" ref="B86:F86">'캐릭터 구성(서포터,M)'!J60:N60</f>
        <v>변환: 생명</v>
      </c>
      <c r="C86" s="12">
        <v>0</v>
      </c>
      <c r="D86" s="12">
        <v>0</v>
      </c>
      <c r="E86" s="12">
        <v>0</v>
      </c>
      <c r="F86" s="12">
        <v>0</v>
      </c>
      <c r="G86" s="12" t="str">
        <f>'캐릭터 구성(서포터,M)'!N59</f>
        <v>1</v>
      </c>
      <c r="H86" s="70" t="str">
        <f>'캐릭터 구성(서포터,M)'!J59</f>
        <v>버프</v>
      </c>
      <c r="I86" s="90" t="str">
        <f>'캐릭터 구성(서포터,M)'!I55</f>
        <v>1</v>
      </c>
      <c r="J86" s="90" t="str">
        <f>'캐릭터 구성(서포터,M)'!J55</f>
        <v>1</v>
      </c>
      <c r="K86" s="12"/>
      <c r="L86" s="12"/>
      <c r="M86" s="12"/>
      <c r="N86" s="12"/>
      <c r="O86" s="12">
        <f>'캐릭터 구성(서포터,M)'!I57</f>
        <v>1</v>
      </c>
      <c r="P86" s="12"/>
      <c r="Q86" s="12"/>
      <c r="R86" s="12">
        <f>'캐릭터 구성(서포터,M)'!L57</f>
        <v>-1</v>
      </c>
      <c r="S86" s="12"/>
      <c r="T86" s="12"/>
      <c r="U86" s="12"/>
      <c r="V86" s="12"/>
      <c r="W86" s="12"/>
      <c r="X86" s="12"/>
      <c r="Y86" s="12"/>
      <c r="Z86" s="12"/>
      <c r="AA86" s="12"/>
      <c r="AB86" s="12"/>
      <c r="AC86" s="85" t="str" cm="1">
        <f t="array" ref="AC86:AG86">'캐릭터 구성(서포터,M)'!J62:N62</f>
        <v>해당 칸에 있는 캐릭터는 MP를 가능한 만큼 소모하고 HP를 소모한 만큼 올린다.</v>
      </c>
      <c r="AD86" s="4">
        <v>0</v>
      </c>
      <c r="AE86" s="4">
        <v>0</v>
      </c>
      <c r="AF86" s="4">
        <v>0</v>
      </c>
      <c r="AG86" s="4">
        <v>0</v>
      </c>
    </row>
    <row r="87" spans="1:39" s="159" customFormat="1" x14ac:dyDescent="0.3">
      <c r="A87" s="156">
        <f>'캐릭터 구성(서포터,M)'!S59</f>
        <v>3016</v>
      </c>
      <c r="B87" s="156" t="str" cm="1">
        <f t="array" ref="B87:F87">'캐릭터 구성(서포터,M)'!Q60:U60</f>
        <v>변환: 물질</v>
      </c>
      <c r="C87" s="156">
        <v>0</v>
      </c>
      <c r="D87" s="156">
        <v>0</v>
      </c>
      <c r="E87" s="156">
        <v>0</v>
      </c>
      <c r="F87" s="156">
        <v>0</v>
      </c>
      <c r="G87" s="156" t="str">
        <f>'캐릭터 구성(서포터,M)'!U59</f>
        <v>1</v>
      </c>
      <c r="H87" s="68" t="str">
        <f>'캐릭터 구성(서포터,M)'!Q59</f>
        <v>방어</v>
      </c>
      <c r="I87" s="161" t="str">
        <f>'캐릭터 구성(서포터,M)'!P55</f>
        <v>2</v>
      </c>
      <c r="J87" s="161" t="str">
        <f>'캐릭터 구성(서포터,M)'!Q55</f>
        <v>2</v>
      </c>
      <c r="K87" s="156"/>
      <c r="L87" s="156"/>
      <c r="M87" s="156"/>
      <c r="N87" s="156"/>
      <c r="O87" s="156"/>
      <c r="P87" s="156"/>
      <c r="Q87" s="156"/>
      <c r="R87" s="156"/>
      <c r="S87" s="156"/>
      <c r="T87" s="156"/>
      <c r="U87" s="156"/>
      <c r="V87" s="156"/>
      <c r="W87" s="156"/>
      <c r="X87" s="156"/>
      <c r="Y87" s="156"/>
      <c r="Z87" s="156"/>
      <c r="AA87" s="156"/>
      <c r="AB87" s="156"/>
      <c r="AC87" s="160" t="str" cm="1">
        <f t="array" ref="AC87:AG87">'캐릭터 구성(서포터,M)'!Q62:U62</f>
        <v>다음 라은드까지 해당 칸을 락존을 형성한다. 
(해당 칸에 캐릭터가 있을 경우 스킬은 효과처리되지 않는다.)</v>
      </c>
      <c r="AD87" s="158">
        <v>0</v>
      </c>
      <c r="AE87" s="158">
        <v>0</v>
      </c>
      <c r="AF87" s="158">
        <v>0</v>
      </c>
      <c r="AG87" s="158">
        <v>0</v>
      </c>
      <c r="AH87" s="158"/>
      <c r="AI87" s="158"/>
      <c r="AJ87" s="158"/>
      <c r="AK87" s="158"/>
      <c r="AL87" s="158"/>
      <c r="AM87" s="158"/>
    </row>
    <row r="88" spans="1:39" x14ac:dyDescent="0.3">
      <c r="A88" s="12">
        <f>'캐릭터 구성(서포터,H)'!E17</f>
        <v>1034</v>
      </c>
      <c r="B88" s="12" t="str" cm="1">
        <f t="array" ref="B88:F88">'캐릭터 구성(서포터,H)'!C18:G18</f>
        <v>로열 에이드(이동)</v>
      </c>
      <c r="C88" s="12">
        <v>0</v>
      </c>
      <c r="D88" s="12">
        <v>0</v>
      </c>
      <c r="E88" s="12">
        <v>0</v>
      </c>
      <c r="F88" s="12">
        <v>0</v>
      </c>
      <c r="G88" s="12" t="str">
        <f>'캐릭터 구성(서포터,H)'!G17</f>
        <v>-</v>
      </c>
      <c r="H88" s="166" t="str">
        <f>'캐릭터 구성(서포터,H)'!C17</f>
        <v>이동</v>
      </c>
      <c r="I88" s="12">
        <v>1</v>
      </c>
      <c r="J88" s="12">
        <v>6</v>
      </c>
      <c r="K88" s="12"/>
      <c r="L88" s="12"/>
      <c r="M88" s="12"/>
      <c r="N88" s="12"/>
      <c r="O88" s="12"/>
      <c r="P88" s="12"/>
      <c r="Q88" s="12"/>
      <c r="R88" s="12"/>
      <c r="S88" s="12"/>
      <c r="T88" s="12"/>
      <c r="U88" s="12"/>
      <c r="V88" s="12"/>
      <c r="W88" s="12"/>
      <c r="X88" s="12"/>
      <c r="Y88" s="12"/>
      <c r="Z88" s="12"/>
      <c r="AA88" s="12"/>
      <c r="AB88" s="12"/>
      <c r="AC88" s="85" t="str" cm="1">
        <f t="array" ref="AC88:AG88">'캐릭터 구성(서포터,H)'!C20:G20</f>
        <v>해당 대상지 중 한 곳으로 이동한다. 이동하려는 칸에 다른캐릭터가 존재하는 경우 데미지 1을 주고 이동하지 않는다.</v>
      </c>
      <c r="AD88" s="4">
        <v>0</v>
      </c>
      <c r="AE88" s="4">
        <v>0</v>
      </c>
      <c r="AF88" s="4">
        <v>0</v>
      </c>
      <c r="AG88" s="4">
        <v>0</v>
      </c>
    </row>
    <row r="89" spans="1:39" s="159" customFormat="1" x14ac:dyDescent="0.3">
      <c r="A89" s="156">
        <f>'캐릭터 구성(서포터,H)'!L17</f>
        <v>4010</v>
      </c>
      <c r="B89" s="156" t="str" cm="1">
        <f t="array" ref="B89:F89">'캐릭터 구성(서포터,H)'!J18:N18</f>
        <v>커맨딩 그레이스</v>
      </c>
      <c r="C89" s="156">
        <v>0</v>
      </c>
      <c r="D89" s="156">
        <v>0</v>
      </c>
      <c r="E89" s="156">
        <v>0</v>
      </c>
      <c r="F89" s="156">
        <v>0</v>
      </c>
      <c r="G89" s="156" t="str">
        <f>'캐릭터 구성(서포터,H)'!N17</f>
        <v>2</v>
      </c>
      <c r="H89" s="70" t="str">
        <f>'캐릭터 구성(서포터,H)'!J17</f>
        <v>버프</v>
      </c>
      <c r="I89" s="161" t="str">
        <f>'캐릭터 구성(서포터,H)'!I13</f>
        <v>1</v>
      </c>
      <c r="J89" s="161" t="str">
        <f>'캐릭터 구성(서포터,H)'!J13</f>
        <v>3</v>
      </c>
      <c r="K89" s="156"/>
      <c r="L89" s="156"/>
      <c r="M89" s="156">
        <f>'캐릭터 구성(서포터,H)'!M13</f>
        <v>4</v>
      </c>
      <c r="N89" s="156"/>
      <c r="O89" s="156"/>
      <c r="P89" s="156"/>
      <c r="Q89" s="156"/>
      <c r="R89" s="156"/>
      <c r="S89" s="156"/>
      <c r="T89" s="156"/>
      <c r="U89" s="156"/>
      <c r="V89" s="156"/>
      <c r="W89" s="156"/>
      <c r="X89" s="156"/>
      <c r="Y89" s="156"/>
      <c r="Z89" s="156"/>
      <c r="AA89" s="156"/>
      <c r="AB89" s="156"/>
      <c r="AC89" s="160" t="str" cm="1">
        <f t="array" ref="AC89:AG89">'캐릭터 구성(서포터,H)'!J20:N20</f>
        <v>해당 칸에서 공격시 추가데미지+4를 부여한다.</v>
      </c>
      <c r="AD89" s="158">
        <v>0</v>
      </c>
      <c r="AE89" s="158">
        <v>0</v>
      </c>
      <c r="AF89" s="158">
        <v>0</v>
      </c>
      <c r="AG89" s="158">
        <v>0</v>
      </c>
      <c r="AH89" s="158"/>
      <c r="AI89" s="158"/>
      <c r="AJ89" s="158"/>
      <c r="AK89" s="158"/>
      <c r="AL89" s="158"/>
      <c r="AM89" s="158"/>
    </row>
    <row r="90" spans="1:39" x14ac:dyDescent="0.3">
      <c r="A90" s="12">
        <f>'캐릭터 구성(서포터,H)'!S17</f>
        <v>5005</v>
      </c>
      <c r="B90" s="12" t="str" cm="1">
        <f t="array" ref="B90:F90">'캐릭터 구성(서포터,H)'!Q18:U18</f>
        <v>사일런트 오더</v>
      </c>
      <c r="C90" s="12">
        <v>0</v>
      </c>
      <c r="D90" s="12">
        <v>0</v>
      </c>
      <c r="E90" s="12">
        <v>0</v>
      </c>
      <c r="F90" s="12">
        <v>0</v>
      </c>
      <c r="G90" s="12" t="str">
        <f>'캐릭터 구성(서포터,H)'!U17</f>
        <v>2</v>
      </c>
      <c r="H90" s="168" t="str">
        <f>'캐릭터 구성(서포터,H)'!Q17</f>
        <v>디버프</v>
      </c>
      <c r="I90" s="90" t="str">
        <f>'캐릭터 구성(서포터,H)'!P13</f>
        <v>3</v>
      </c>
      <c r="J90" s="90" t="str">
        <f>'캐릭터 구성(서포터,H)'!Q13</f>
        <v>2</v>
      </c>
      <c r="K90" s="90" t="str">
        <f>'캐릭터 구성(서포터,H)'!R13</f>
        <v>4</v>
      </c>
      <c r="L90" s="12"/>
      <c r="M90" s="12"/>
      <c r="N90" s="12"/>
      <c r="O90" s="12"/>
      <c r="P90" s="12"/>
      <c r="Q90" s="12"/>
      <c r="R90" s="12"/>
      <c r="S90" s="12"/>
      <c r="T90" s="12"/>
      <c r="U90" s="12"/>
      <c r="V90" s="12"/>
      <c r="W90" s="12"/>
      <c r="X90" s="12"/>
      <c r="Y90" s="12"/>
      <c r="Z90" s="12"/>
      <c r="AA90" s="12"/>
      <c r="AB90" s="12"/>
      <c r="AC90" s="85" t="str" cm="1">
        <f t="array" ref="AC90:AG90">'캐릭터 구성(서포터,H)'!Q20:U20</f>
        <v>턴 종류시까지 해당 칸에 있는 캐릭터를 속박한다.</v>
      </c>
      <c r="AD90" s="4">
        <v>0</v>
      </c>
      <c r="AE90" s="4">
        <v>0</v>
      </c>
      <c r="AF90" s="4">
        <v>0</v>
      </c>
      <c r="AG90" s="4">
        <v>0</v>
      </c>
    </row>
    <row r="91" spans="1:39" s="159" customFormat="1" x14ac:dyDescent="0.3">
      <c r="A91" s="156">
        <f>'캐릭터 구성(서포터,H)'!Z17</f>
        <v>4011</v>
      </c>
      <c r="B91" s="156" t="str" cm="1">
        <f t="array" ref="B91:F91">'캐릭터 구성(서포터,H)'!X18:AB18</f>
        <v>배너 오브 바우</v>
      </c>
      <c r="C91" s="156">
        <v>0</v>
      </c>
      <c r="D91" s="156">
        <v>0</v>
      </c>
      <c r="E91" s="156">
        <v>0</v>
      </c>
      <c r="F91" s="156">
        <v>0</v>
      </c>
      <c r="G91" s="156" t="str">
        <f>'캐릭터 구성(서포터,H)'!AB17</f>
        <v>2</v>
      </c>
      <c r="H91" s="70" t="str">
        <f>'캐릭터 구성(서포터,H)'!X17</f>
        <v>버프</v>
      </c>
      <c r="I91" s="161" t="str">
        <f>'캐릭터 구성(서포터,H)'!W13</f>
        <v>1</v>
      </c>
      <c r="J91" s="161" t="str">
        <f>'캐릭터 구성(서포터,H)'!X13</f>
        <v>3</v>
      </c>
      <c r="K91" s="156"/>
      <c r="L91" s="156"/>
      <c r="M91" s="156"/>
      <c r="N91" s="156"/>
      <c r="O91" s="156">
        <f>'캐릭터 구성(서포터,H)'!W15</f>
        <v>2</v>
      </c>
      <c r="P91" s="156"/>
      <c r="Q91" s="156">
        <f>'캐릭터 구성(서포터,H)'!Y15</f>
        <v>1</v>
      </c>
      <c r="R91" s="156"/>
      <c r="S91" s="156"/>
      <c r="T91" s="156"/>
      <c r="U91" s="156"/>
      <c r="V91" s="156"/>
      <c r="W91" s="156"/>
      <c r="X91" s="156"/>
      <c r="Y91" s="156"/>
      <c r="Z91" s="156"/>
      <c r="AA91" s="156"/>
      <c r="AB91" s="156"/>
      <c r="AC91" s="160" t="str" cm="1">
        <f t="array" ref="AC91:AG91">'캐릭터 구성(서포터,H)'!X20:AB20</f>
        <v>해당 칸에 대상지에 HP+2,MP+1를 부여한다.</v>
      </c>
      <c r="AD91" s="158">
        <v>0</v>
      </c>
      <c r="AE91" s="158">
        <v>0</v>
      </c>
      <c r="AF91" s="158">
        <v>0</v>
      </c>
      <c r="AG91" s="158">
        <v>0</v>
      </c>
      <c r="AH91" s="158"/>
      <c r="AI91" s="158"/>
      <c r="AJ91" s="158"/>
      <c r="AK91" s="158"/>
      <c r="AL91" s="158"/>
      <c r="AM91" s="158"/>
    </row>
    <row r="92" spans="1:39" x14ac:dyDescent="0.3">
      <c r="A92" s="12">
        <f>'캐릭터 구성(서포터,H)'!AG17</f>
        <v>4012</v>
      </c>
      <c r="B92" s="12" t="str" cm="1">
        <f t="array" ref="B92:F92">'캐릭터 구성(서포터,H)'!AE18:AI18</f>
        <v>로열 펄스</v>
      </c>
      <c r="C92" s="12">
        <v>0</v>
      </c>
      <c r="D92" s="12">
        <v>0</v>
      </c>
      <c r="E92" s="12">
        <v>0</v>
      </c>
      <c r="F92" s="12">
        <v>0</v>
      </c>
      <c r="G92" s="12" t="str">
        <f>'캐릭터 구성(서포터,H)'!AI17</f>
        <v>3</v>
      </c>
      <c r="H92" s="70" t="str">
        <f>'캐릭터 구성(서포터,H)'!AE17</f>
        <v>버프</v>
      </c>
      <c r="I92" s="90" t="str">
        <f>'캐릭터 구성(서포터,H)'!AD13</f>
        <v>1</v>
      </c>
      <c r="J92" s="90" t="str">
        <f>'캐릭터 구성(서포터,H)'!AE13</f>
        <v>6</v>
      </c>
      <c r="K92" s="12"/>
      <c r="L92" s="12"/>
      <c r="M92" s="12">
        <f>'캐릭터 구성(서포터,H)'!AI13</f>
        <v>2</v>
      </c>
      <c r="N92" s="12"/>
      <c r="O92" s="12"/>
      <c r="P92" s="12"/>
      <c r="Q92" s="12"/>
      <c r="R92" s="12"/>
      <c r="S92" s="12">
        <f>'캐릭터 구성(서포터,H)'!AH13</f>
        <v>2</v>
      </c>
      <c r="T92" s="12"/>
      <c r="U92" s="12"/>
      <c r="V92" s="12"/>
      <c r="W92" s="12"/>
      <c r="X92" s="12"/>
      <c r="Y92" s="12"/>
      <c r="Z92" s="12"/>
      <c r="AA92" s="12"/>
      <c r="AB92" s="12"/>
      <c r="AC92" s="85" t="str" cm="1">
        <f t="array" ref="AC92:AG92">'캐릭터 구성(서포터,H)'!AE20:AI20</f>
        <v xml:space="preserve">해당 칸에 추가HP+2, 추가데미지+2를 1회부여한다.
(중첩 최대1회) </v>
      </c>
      <c r="AD92" s="4">
        <v>0</v>
      </c>
      <c r="AE92" s="4">
        <v>0</v>
      </c>
      <c r="AF92" s="4">
        <v>0</v>
      </c>
      <c r="AG92" s="4">
        <v>0</v>
      </c>
    </row>
    <row r="93" spans="1:39" s="159" customFormat="1" x14ac:dyDescent="0.3">
      <c r="A93" s="156">
        <f>'캐릭터 구성(서포터,H)'!E38</f>
        <v>1035</v>
      </c>
      <c r="B93" s="156" t="str" cm="1">
        <f t="array" ref="B93:F93">'캐릭터 구성(서포터,H)'!C39:G39</f>
        <v>북방의 마법현자 -와이즈-(이동)</v>
      </c>
      <c r="C93" s="156">
        <v>0</v>
      </c>
      <c r="D93" s="156">
        <v>0</v>
      </c>
      <c r="E93" s="156">
        <v>0</v>
      </c>
      <c r="F93" s="156">
        <v>0</v>
      </c>
      <c r="G93" s="156" t="str">
        <f>'캐릭터 구성(서포터,H)'!G38</f>
        <v>-</v>
      </c>
      <c r="H93" s="166" t="str">
        <f>'캐릭터 구성(서포터,H)'!C38</f>
        <v>이동</v>
      </c>
      <c r="I93" s="156">
        <v>1</v>
      </c>
      <c r="J93" s="156">
        <v>6</v>
      </c>
      <c r="K93" s="156"/>
      <c r="L93" s="156"/>
      <c r="M93" s="156"/>
      <c r="N93" s="156"/>
      <c r="O93" s="156"/>
      <c r="P93" s="156"/>
      <c r="Q93" s="156"/>
      <c r="R93" s="156"/>
      <c r="S93" s="156"/>
      <c r="T93" s="156"/>
      <c r="U93" s="156"/>
      <c r="V93" s="156"/>
      <c r="W93" s="156"/>
      <c r="X93" s="156"/>
      <c r="Y93" s="156"/>
      <c r="Z93" s="156"/>
      <c r="AA93" s="156"/>
      <c r="AB93" s="156"/>
      <c r="AC93" s="160" t="str" cm="1">
        <f t="array" ref="AC93:AG93">'캐릭터 구성(서포터,H)'!C41:G41</f>
        <v>해당 대상지 중 한 곳으로 이동한다. 이동하려는 칸에 다른캐릭터가 존재하는 경우 데미지 1을 주고 이동하지 않는다.</v>
      </c>
      <c r="AD93" s="158">
        <v>0</v>
      </c>
      <c r="AE93" s="158">
        <v>0</v>
      </c>
      <c r="AF93" s="158">
        <v>0</v>
      </c>
      <c r="AG93" s="158">
        <v>0</v>
      </c>
      <c r="AH93" s="158"/>
      <c r="AI93" s="158"/>
      <c r="AJ93" s="158"/>
      <c r="AK93" s="158"/>
      <c r="AL93" s="158"/>
      <c r="AM93" s="158"/>
    </row>
    <row r="94" spans="1:39" x14ac:dyDescent="0.3">
      <c r="A94" s="12">
        <f>'캐릭터 구성(서포터,H)'!L38</f>
        <v>4013</v>
      </c>
      <c r="B94" s="12" t="str" cm="1">
        <f t="array" ref="B94:F94">'캐릭터 구성(서포터,H)'!J39:N39</f>
        <v>글레이셜 리듬</v>
      </c>
      <c r="C94" s="12">
        <v>0</v>
      </c>
      <c r="D94" s="12">
        <v>0</v>
      </c>
      <c r="E94" s="12">
        <v>0</v>
      </c>
      <c r="F94" s="12">
        <v>0</v>
      </c>
      <c r="G94" s="12" t="str">
        <f>'캐릭터 구성(서포터,H)'!N38</f>
        <v>1</v>
      </c>
      <c r="H94" s="70" t="str">
        <f>'캐릭터 구성(서포터,H)'!J38</f>
        <v>버프</v>
      </c>
      <c r="I94" s="90" t="str">
        <f>'캐릭터 구성(서포터,H)'!I34</f>
        <v>1</v>
      </c>
      <c r="J94" s="90" t="str">
        <f>'캐릭터 구성(서포터,H)'!J34</f>
        <v>1</v>
      </c>
      <c r="K94" s="12"/>
      <c r="L94" s="12"/>
      <c r="M94" s="12"/>
      <c r="N94" s="12"/>
      <c r="O94" s="12"/>
      <c r="P94" s="12"/>
      <c r="Q94" s="12"/>
      <c r="R94" s="12"/>
      <c r="S94" s="12"/>
      <c r="T94" s="12">
        <f>'캐릭터 구성(서포터,H)'!N34</f>
        <v>1</v>
      </c>
      <c r="U94" s="12"/>
      <c r="V94" s="12"/>
      <c r="W94" s="12"/>
      <c r="X94" s="12"/>
      <c r="Y94" s="12">
        <f>'캐릭터 구성(서포터,H)'!M34</f>
        <v>1</v>
      </c>
      <c r="Z94" s="12"/>
      <c r="AA94" s="12"/>
      <c r="AB94" s="12"/>
      <c r="AC94" s="85" t="str" cm="1">
        <f t="array" ref="AC94:AG94">'캐릭터 구성(서포터,H)'!J41:N41</f>
        <v>해당 칸에 있는 캐릭터에게 "글레이셜 카운터"를 1개 부여한다.(최대1회) 
글레이셜 카운터: 이동시 이동 추가+1</v>
      </c>
      <c r="AD94" s="4">
        <v>0</v>
      </c>
      <c r="AE94" s="4">
        <v>0</v>
      </c>
      <c r="AF94" s="4">
        <v>0</v>
      </c>
      <c r="AG94" s="4">
        <v>0</v>
      </c>
    </row>
    <row r="95" spans="1:39" s="159" customFormat="1" x14ac:dyDescent="0.3">
      <c r="A95" s="156">
        <f>'캐릭터 구성(서포터,H)'!S38</f>
        <v>4014</v>
      </c>
      <c r="B95" s="156" t="str" cm="1">
        <f t="array" ref="B95:F95">'캐릭터 구성(서포터,H)'!Q39:U39</f>
        <v>프로즌 팩트</v>
      </c>
      <c r="C95" s="156">
        <v>0</v>
      </c>
      <c r="D95" s="156">
        <v>0</v>
      </c>
      <c r="E95" s="156">
        <v>0</v>
      </c>
      <c r="F95" s="156">
        <v>0</v>
      </c>
      <c r="G95" s="156" t="str">
        <f>'캐릭터 구성(서포터,H)'!U38</f>
        <v>2</v>
      </c>
      <c r="H95" s="70" t="str">
        <f>'캐릭터 구성(서포터,H)'!Q38</f>
        <v>버프</v>
      </c>
      <c r="I95" s="161" t="str">
        <f>'캐릭터 구성(서포터,H)'!P34</f>
        <v>1</v>
      </c>
      <c r="J95" s="161" t="str">
        <f>'캐릭터 구성(서포터,H)'!Q34</f>
        <v>1</v>
      </c>
      <c r="K95" s="156"/>
      <c r="L95" s="156"/>
      <c r="M95" s="156"/>
      <c r="N95" s="156">
        <f>'캐릭터 구성(서포터,H)'!T34</f>
        <v>5</v>
      </c>
      <c r="O95" s="156"/>
      <c r="P95" s="156"/>
      <c r="Q95" s="156"/>
      <c r="R95" s="156"/>
      <c r="S95" s="156"/>
      <c r="T95" s="156">
        <f>'캐릭터 구성(서포터,H)'!U34</f>
        <v>1</v>
      </c>
      <c r="U95" s="156"/>
      <c r="V95" s="156"/>
      <c r="W95" s="156"/>
      <c r="X95" s="156"/>
      <c r="Y95" s="156"/>
      <c r="Z95" s="156"/>
      <c r="AA95" s="156"/>
      <c r="AB95" s="156"/>
      <c r="AC95" s="160" t="str" cm="1">
        <f t="array" ref="AC95:AG95">'캐릭터 구성(서포터,H)'!Q41:U41</f>
        <v>해당 대상지에 있는 캐릭터에게 "프로즌 카운터"를 1개 부여한다.(최대1회) 
프로즌 카운터: 데미지 발생시 데미지를 0</v>
      </c>
      <c r="AD95" s="158">
        <v>0</v>
      </c>
      <c r="AE95" s="158">
        <v>0</v>
      </c>
      <c r="AF95" s="158">
        <v>0</v>
      </c>
      <c r="AG95" s="158">
        <v>0</v>
      </c>
      <c r="AH95" s="158"/>
      <c r="AI95" s="158"/>
      <c r="AJ95" s="158"/>
      <c r="AK95" s="158"/>
      <c r="AL95" s="158"/>
      <c r="AM95" s="158"/>
    </row>
    <row r="96" spans="1:39" x14ac:dyDescent="0.3">
      <c r="A96" s="12">
        <f>'캐릭터 구성(서포터,H)'!Z38</f>
        <v>5006</v>
      </c>
      <c r="B96" s="12" t="str" cm="1">
        <f t="array" ref="B96:F96">'캐릭터 구성(서포터,H)'!X39:AB39</f>
        <v>앱솔루트</v>
      </c>
      <c r="C96" s="12">
        <v>0</v>
      </c>
      <c r="D96" s="12">
        <v>0</v>
      </c>
      <c r="E96" s="12">
        <v>0</v>
      </c>
      <c r="F96" s="12">
        <v>0</v>
      </c>
      <c r="G96" s="12" t="str">
        <f>'캐릭터 구성(서포터,H)'!AB38</f>
        <v>4</v>
      </c>
      <c r="H96" s="168" t="str">
        <f>'캐릭터 구성(서포터,H)'!X38</f>
        <v>디버프</v>
      </c>
      <c r="I96" s="90" t="str">
        <f>'캐릭터 구성(서포터,H)'!W34</f>
        <v>3</v>
      </c>
      <c r="J96" s="90" t="str">
        <f>'캐릭터 구성(서포터,H)'!X34</f>
        <v>6</v>
      </c>
      <c r="K96" s="90" t="str">
        <f>'캐릭터 구성(서포터,H)'!Y34</f>
        <v>4</v>
      </c>
      <c r="L96" s="12"/>
      <c r="M96" s="12"/>
      <c r="N96" s="12"/>
      <c r="O96" s="12"/>
      <c r="P96" s="12"/>
      <c r="Q96" s="12"/>
      <c r="R96" s="12"/>
      <c r="S96" s="12"/>
      <c r="T96" s="12"/>
      <c r="U96" s="12">
        <f>'캐릭터 구성(서포터,H)'!AA34</f>
        <v>5</v>
      </c>
      <c r="V96" s="12"/>
      <c r="W96" s="12"/>
      <c r="X96" s="12"/>
      <c r="Y96" s="12"/>
      <c r="Z96" s="12"/>
      <c r="AA96" s="12"/>
      <c r="AB96" s="12"/>
      <c r="AC96" s="85" t="str" cm="1">
        <f t="array" ref="AC96:AG96">'캐릭터 구성(서포터,H)'!X41:AB41</f>
        <v>턴 종료시까지 해당 칸에 있는 캐릭터는 기절한다.</v>
      </c>
      <c r="AD96" s="4">
        <v>0</v>
      </c>
      <c r="AE96" s="4">
        <v>0</v>
      </c>
      <c r="AF96" s="4">
        <v>0</v>
      </c>
      <c r="AG96" s="4">
        <v>0</v>
      </c>
    </row>
    <row r="97" spans="1:39" s="159" customFormat="1" x14ac:dyDescent="0.3">
      <c r="A97" s="156">
        <f>'캐릭터 구성(서포터,H)'!E59</f>
        <v>1036</v>
      </c>
      <c r="B97" s="156" t="str" cm="1">
        <f t="array" ref="B97:F97">'캐릭터 구성(서포터,H)'!C60:G60</f>
        <v>순풍의 가인 -라에나-(이동)</v>
      </c>
      <c r="C97" s="156">
        <v>0</v>
      </c>
      <c r="D97" s="156">
        <v>0</v>
      </c>
      <c r="E97" s="156">
        <v>0</v>
      </c>
      <c r="F97" s="156">
        <v>0</v>
      </c>
      <c r="G97" s="156" t="str">
        <f>'캐릭터 구성(서포터,H)'!G59</f>
        <v>-</v>
      </c>
      <c r="H97" s="166" t="str">
        <f>'캐릭터 구성(서포터,H)'!C59</f>
        <v>이동</v>
      </c>
      <c r="I97" s="156">
        <v>1</v>
      </c>
      <c r="J97" s="156">
        <v>6</v>
      </c>
      <c r="K97" s="156"/>
      <c r="L97" s="156"/>
      <c r="M97" s="156"/>
      <c r="N97" s="156"/>
      <c r="O97" s="156"/>
      <c r="P97" s="156"/>
      <c r="Q97" s="156"/>
      <c r="R97" s="156"/>
      <c r="S97" s="156"/>
      <c r="T97" s="156"/>
      <c r="U97" s="156"/>
      <c r="V97" s="156"/>
      <c r="W97" s="156"/>
      <c r="X97" s="156"/>
      <c r="Y97" s="156"/>
      <c r="Z97" s="156"/>
      <c r="AA97" s="156"/>
      <c r="AB97" s="156"/>
      <c r="AC97" s="160" t="str" cm="1">
        <f t="array" ref="AC97:AG97">'캐릭터 구성(서포터,H)'!C62:G62</f>
        <v>해당 대상지 중 한 곳으로 이동한다. 이동하려는 칸에 다른캐릭터가 존재하는 경우 데미지 1을 주고 이동하지 않는다.</v>
      </c>
      <c r="AD97" s="158">
        <v>0</v>
      </c>
      <c r="AE97" s="158">
        <v>0</v>
      </c>
      <c r="AF97" s="158">
        <v>0</v>
      </c>
      <c r="AG97" s="158">
        <v>0</v>
      </c>
      <c r="AH97" s="158"/>
      <c r="AI97" s="158"/>
      <c r="AJ97" s="158"/>
      <c r="AK97" s="158"/>
      <c r="AL97" s="158"/>
      <c r="AM97" s="158"/>
    </row>
    <row r="98" spans="1:39" x14ac:dyDescent="0.3">
      <c r="A98" s="12">
        <f>'캐릭터 구성(서포터,H)'!L59</f>
        <v>4015</v>
      </c>
      <c r="B98" s="12" t="str" cm="1">
        <f t="array" ref="B98:F98">'캐릭터 구성(서포터,H)'!J60:N60</f>
        <v>페더 왈츠</v>
      </c>
      <c r="C98" s="12">
        <v>0</v>
      </c>
      <c r="D98" s="12">
        <v>0</v>
      </c>
      <c r="E98" s="12">
        <v>0</v>
      </c>
      <c r="F98" s="12">
        <v>0</v>
      </c>
      <c r="G98" s="12" t="str">
        <f>'캐릭터 구성(서포터,H)'!N59</f>
        <v>2</v>
      </c>
      <c r="H98" s="70" t="str">
        <f>'캐릭터 구성(서포터,H)'!J59</f>
        <v>버프</v>
      </c>
      <c r="I98" s="90" t="str">
        <f>'캐릭터 구성(서포터,H)'!I55</f>
        <v>1</v>
      </c>
      <c r="J98" s="90" t="str">
        <f>'캐릭터 구성(서포터,H)'!J55</f>
        <v>3</v>
      </c>
      <c r="K98" s="12"/>
      <c r="L98" s="12"/>
      <c r="M98" s="12"/>
      <c r="N98" s="12"/>
      <c r="O98" s="12">
        <f>'캐릭터 구성(서포터,H)'!I57</f>
        <v>4</v>
      </c>
      <c r="P98" s="12"/>
      <c r="Q98" s="12"/>
      <c r="R98" s="12"/>
      <c r="S98" s="12"/>
      <c r="T98" s="12"/>
      <c r="U98" s="12"/>
      <c r="V98" s="12"/>
      <c r="W98" s="12"/>
      <c r="X98" s="12"/>
      <c r="Y98" s="12"/>
      <c r="Z98" s="12"/>
      <c r="AA98" s="12"/>
      <c r="AB98" s="12"/>
      <c r="AC98" s="85" t="str" cm="1">
        <f t="array" ref="AC98:AG98">'캐릭터 구성(서포터,H)'!J62:N62</f>
        <v>해당 칸에 HP+4를 부여한다.</v>
      </c>
      <c r="AD98" s="4">
        <v>0</v>
      </c>
      <c r="AE98" s="4">
        <v>0</v>
      </c>
      <c r="AF98" s="4">
        <v>0</v>
      </c>
      <c r="AG98" s="4">
        <v>0</v>
      </c>
    </row>
    <row r="99" spans="1:39" s="159" customFormat="1" x14ac:dyDescent="0.3">
      <c r="A99" s="156">
        <f>'캐릭터 구성(서포터,H)'!S59</f>
        <v>4016</v>
      </c>
      <c r="B99" s="156" t="str" cm="1">
        <f t="array" ref="B99:F99">'캐릭터 구성(서포터,H)'!Q60:U60</f>
        <v>바람의 노래</v>
      </c>
      <c r="C99" s="156">
        <v>0</v>
      </c>
      <c r="D99" s="156">
        <v>0</v>
      </c>
      <c r="E99" s="156">
        <v>0</v>
      </c>
      <c r="F99" s="156">
        <v>0</v>
      </c>
      <c r="G99" s="156" t="str">
        <f>'캐릭터 구성(서포터,H)'!U59</f>
        <v>2</v>
      </c>
      <c r="H99" s="70" t="str">
        <f>'캐릭터 구성(서포터,H)'!Q59</f>
        <v>버프</v>
      </c>
      <c r="I99" s="161" t="str">
        <f>'캐릭터 구성(서포터,H)'!P55</f>
        <v>1</v>
      </c>
      <c r="J99" s="161" t="str">
        <f>'캐릭터 구성(서포터,H)'!Q55</f>
        <v>3</v>
      </c>
      <c r="K99" s="156"/>
      <c r="L99" s="156"/>
      <c r="M99" s="156"/>
      <c r="N99" s="156"/>
      <c r="O99" s="156"/>
      <c r="P99" s="156"/>
      <c r="Q99" s="156">
        <f>'캐릭터 구성(서포터,H)'!R57</f>
        <v>4</v>
      </c>
      <c r="R99" s="156"/>
      <c r="S99" s="156"/>
      <c r="T99" s="156"/>
      <c r="U99" s="156"/>
      <c r="V99" s="156"/>
      <c r="W99" s="156"/>
      <c r="X99" s="156"/>
      <c r="Y99" s="156"/>
      <c r="Z99" s="156"/>
      <c r="AA99" s="156"/>
      <c r="AB99" s="156"/>
      <c r="AC99" s="160" t="str" cm="1">
        <f t="array" ref="AC99:AG99">'캐릭터 구성(서포터,H)'!Q62:U62</f>
        <v>해당 칸에 MP+4를 부여한다.</v>
      </c>
      <c r="AD99" s="158">
        <v>0</v>
      </c>
      <c r="AE99" s="158">
        <v>0</v>
      </c>
      <c r="AF99" s="158">
        <v>0</v>
      </c>
      <c r="AG99" s="158">
        <v>0</v>
      </c>
      <c r="AH99" s="158"/>
      <c r="AI99" s="158"/>
      <c r="AJ99" s="158"/>
      <c r="AK99" s="158"/>
      <c r="AL99" s="158"/>
      <c r="AM99" s="158"/>
    </row>
    <row r="100" spans="1:39" x14ac:dyDescent="0.3">
      <c r="A100" s="12">
        <f>'캐릭터 구성(서포터,H)'!Z59</f>
        <v>4017</v>
      </c>
      <c r="B100" s="12" t="str" cm="1">
        <f t="array" ref="B100:F100">'캐릭터 구성(서포터,H)'!X60:AB60</f>
        <v>천공의 아리아</v>
      </c>
      <c r="C100" s="12">
        <v>0</v>
      </c>
      <c r="D100" s="12">
        <v>0</v>
      </c>
      <c r="E100" s="12">
        <v>0</v>
      </c>
      <c r="F100" s="12">
        <v>0</v>
      </c>
      <c r="G100" s="12" t="str">
        <f>'캐릭터 구성(서포터,H)'!AB59</f>
        <v>3</v>
      </c>
      <c r="H100" s="70" t="str">
        <f>'캐릭터 구성(서포터,H)'!X59</f>
        <v>버프</v>
      </c>
      <c r="I100" s="90" t="str">
        <f>'캐릭터 구성(서포터,H)'!W55</f>
        <v>1</v>
      </c>
      <c r="J100" s="90" t="str">
        <f>'캐릭터 구성(서포터,H)'!X55</f>
        <v>6</v>
      </c>
      <c r="K100" s="12"/>
      <c r="L100" s="12"/>
      <c r="M100" s="12"/>
      <c r="N100" s="12"/>
      <c r="O100" s="12">
        <f>'캐릭터 구성(서포터,H)'!W57</f>
        <v>2</v>
      </c>
      <c r="P100" s="12"/>
      <c r="Q100" s="12">
        <f>'캐릭터 구성(서포터,H)'!Y57</f>
        <v>2</v>
      </c>
      <c r="R100" s="12"/>
      <c r="S100" s="12">
        <f>'캐릭터 구성(서포터,H)'!AA55</f>
        <v>2</v>
      </c>
      <c r="T100" s="12"/>
      <c r="U100" s="12"/>
      <c r="V100" s="12"/>
      <c r="W100" s="12"/>
      <c r="X100" s="12"/>
      <c r="Y100" s="12"/>
      <c r="Z100" s="12"/>
      <c r="AA100" s="12"/>
      <c r="AB100" s="12"/>
      <c r="AC100" s="85" t="str" cm="1">
        <f t="array" ref="AC100:AG100">'캐릭터 구성(서포터,H)'!X62:AB62</f>
        <v>해당 칸에 추가HP+2, HP+2, MP+2를 부여한다.</v>
      </c>
      <c r="AD100" s="4">
        <v>0</v>
      </c>
      <c r="AE100" s="4">
        <v>0</v>
      </c>
      <c r="AF100" s="4">
        <v>0</v>
      </c>
      <c r="AG100" s="4">
        <v>0</v>
      </c>
    </row>
    <row r="101" spans="1:39" s="159" customFormat="1" x14ac:dyDescent="0.3">
      <c r="A101" s="156">
        <f>'캐릭터 구성(서포터,B)'!E17</f>
        <v>1037</v>
      </c>
      <c r="B101" s="156" t="str" cm="1">
        <f t="array" ref="B101:F101">'캐릭터 구성(서포터,B)'!C18:G18</f>
        <v>시간을 걷는 자 -노아-(이동)</v>
      </c>
      <c r="C101" s="156">
        <v>0</v>
      </c>
      <c r="D101" s="156">
        <v>0</v>
      </c>
      <c r="E101" s="156">
        <v>0</v>
      </c>
      <c r="F101" s="156">
        <v>0</v>
      </c>
      <c r="G101" s="156" t="str">
        <f>'캐릭터 구성(서포터,B)'!G17</f>
        <v>-</v>
      </c>
      <c r="H101" s="166" t="str">
        <f>'캐릭터 구성(서포터,B)'!C17</f>
        <v>이동</v>
      </c>
      <c r="I101" s="156">
        <v>1</v>
      </c>
      <c r="J101" s="156">
        <v>6</v>
      </c>
      <c r="K101" s="156"/>
      <c r="L101" s="156"/>
      <c r="M101" s="156"/>
      <c r="N101" s="156"/>
      <c r="O101" s="156"/>
      <c r="P101" s="156"/>
      <c r="Q101" s="156"/>
      <c r="R101" s="156"/>
      <c r="S101" s="156"/>
      <c r="T101" s="156"/>
      <c r="U101" s="156"/>
      <c r="V101" s="156"/>
      <c r="W101" s="156"/>
      <c r="X101" s="156"/>
      <c r="Y101" s="156"/>
      <c r="Z101" s="156"/>
      <c r="AA101" s="156"/>
      <c r="AB101" s="156"/>
      <c r="AC101" s="160" t="str" cm="1">
        <f t="array" ref="AC101:AG101">'캐릭터 구성(서포터,B)'!C20:G20</f>
        <v>해당 대상지 중 한 곳으로 이동한다. 이동하려는 칸에 다른캐릭터가 존재하는 경우 데미지 1을 주고 이동하지 않는다.</v>
      </c>
      <c r="AD101" s="158">
        <v>0</v>
      </c>
      <c r="AE101" s="158">
        <v>0</v>
      </c>
      <c r="AF101" s="158">
        <v>0</v>
      </c>
      <c r="AG101" s="158">
        <v>0</v>
      </c>
      <c r="AH101" s="158"/>
      <c r="AI101" s="158"/>
      <c r="AJ101" s="158"/>
      <c r="AK101" s="158"/>
      <c r="AL101" s="158"/>
      <c r="AM101" s="158"/>
    </row>
    <row r="102" spans="1:39" x14ac:dyDescent="0.3">
      <c r="A102" s="12">
        <f>'캐릭터 구성(서포터,B)'!L17</f>
        <v>4018</v>
      </c>
      <c r="B102" s="12" t="str" cm="1">
        <f t="array" ref="B102:F102">'캐릭터 구성(서포터,B)'!J18:N18</f>
        <v>타임 리플</v>
      </c>
      <c r="C102" s="12">
        <v>0</v>
      </c>
      <c r="D102" s="12">
        <v>0</v>
      </c>
      <c r="E102" s="12">
        <v>0</v>
      </c>
      <c r="F102" s="12">
        <v>0</v>
      </c>
      <c r="G102" s="12" t="str">
        <f>'캐릭터 구성(서포터,B)'!N17</f>
        <v>1</v>
      </c>
      <c r="H102" s="70" t="str">
        <f>'캐릭터 구성(서포터,B)'!J17</f>
        <v>버프</v>
      </c>
      <c r="I102" s="90" t="str">
        <f>'캐릭터 구성(서포터,B)'!I13</f>
        <v>2</v>
      </c>
      <c r="J102" s="90" t="str">
        <f>'캐릭터 구성(서포터,B)'!J13</f>
        <v>1</v>
      </c>
      <c r="K102" s="12"/>
      <c r="L102" s="12"/>
      <c r="M102" s="12"/>
      <c r="N102" s="12"/>
      <c r="O102" s="12"/>
      <c r="P102" s="12"/>
      <c r="Q102" s="12"/>
      <c r="R102" s="12"/>
      <c r="S102" s="12"/>
      <c r="T102" s="12"/>
      <c r="U102" s="12"/>
      <c r="V102" s="12"/>
      <c r="W102" s="12"/>
      <c r="X102" s="12"/>
      <c r="Y102" s="12">
        <f>'캐릭터 구성(서포터,B)'!M13</f>
        <v>3</v>
      </c>
      <c r="Z102" s="12"/>
      <c r="AA102" s="12"/>
      <c r="AB102" s="12"/>
      <c r="AC102" s="85" t="str" cm="1">
        <f t="array" ref="AC102:AG102">'캐릭터 구성(서포터,B)'!J20:N20</f>
        <v>해당 칸에 있는 캐릭터는 이동한다.</v>
      </c>
      <c r="AD102" s="4">
        <v>0</v>
      </c>
      <c r="AE102" s="4">
        <v>0</v>
      </c>
      <c r="AF102" s="4">
        <v>0</v>
      </c>
      <c r="AG102" s="4">
        <v>0</v>
      </c>
    </row>
    <row r="103" spans="1:39" s="159" customFormat="1" x14ac:dyDescent="0.3">
      <c r="A103" s="156">
        <f>'캐릭터 구성(서포터,B)'!S17</f>
        <v>5007</v>
      </c>
      <c r="B103" s="156" t="str" cm="1">
        <f t="array" ref="B103:F103">'캐릭터 구성(서포터,B)'!Q18:U18</f>
        <v>크로노 실</v>
      </c>
      <c r="C103" s="156">
        <v>0</v>
      </c>
      <c r="D103" s="156">
        <v>0</v>
      </c>
      <c r="E103" s="156">
        <v>0</v>
      </c>
      <c r="F103" s="156">
        <v>0</v>
      </c>
      <c r="G103" s="156" t="str">
        <f>'캐릭터 구성(서포터,B)'!U17</f>
        <v>2</v>
      </c>
      <c r="H103" s="168" t="str">
        <f>'캐릭터 구성(서포터,B)'!Q17</f>
        <v>디버프</v>
      </c>
      <c r="I103" s="161" t="str">
        <f>'캐릭터 구성(서포터,B)'!P13</f>
        <v>2</v>
      </c>
      <c r="J103" s="161" t="str">
        <f>'캐릭터 구성(서포터,B)'!Q13</f>
        <v>2</v>
      </c>
      <c r="K103" s="161" t="str">
        <f>'캐릭터 구성(서포터,B)'!R13</f>
        <v>2</v>
      </c>
      <c r="L103" s="156"/>
      <c r="M103" s="156"/>
      <c r="N103" s="156"/>
      <c r="O103" s="156"/>
      <c r="P103" s="156"/>
      <c r="Q103" s="156"/>
      <c r="R103" s="156"/>
      <c r="S103" s="156"/>
      <c r="T103" s="156"/>
      <c r="U103" s="156"/>
      <c r="V103" s="156">
        <f>'캐릭터 구성(서포터,B)'!T13</f>
        <v>3</v>
      </c>
      <c r="W103" s="156"/>
      <c r="X103" s="156"/>
      <c r="Y103" s="156"/>
      <c r="Z103" s="156"/>
      <c r="AA103" s="156"/>
      <c r="AB103" s="156"/>
      <c r="AC103" s="160" t="str" cm="1">
        <f t="array" ref="AC103:AG103">'캐릭터 구성(서포터,B)'!Q20:U20</f>
        <v>해당 칸에 있는 캐릭터는 두번쨰 라운드까지 침묵한다.</v>
      </c>
      <c r="AD103" s="158">
        <v>0</v>
      </c>
      <c r="AE103" s="158">
        <v>0</v>
      </c>
      <c r="AF103" s="158">
        <v>0</v>
      </c>
      <c r="AG103" s="158">
        <v>0</v>
      </c>
      <c r="AH103" s="158"/>
      <c r="AI103" s="158"/>
      <c r="AJ103" s="158"/>
      <c r="AK103" s="158"/>
      <c r="AL103" s="158"/>
      <c r="AM103" s="158"/>
    </row>
    <row r="104" spans="1:39" x14ac:dyDescent="0.3">
      <c r="A104" s="12">
        <f>'캐릭터 구성(서포터,B)'!E38</f>
        <v>1038</v>
      </c>
      <c r="B104" s="12" t="str" cm="1">
        <f t="array" ref="B104:F104">'캐릭터 구성(서포터,B)'!C39:G39</f>
        <v>천상의 울림 -벨-(이동)</v>
      </c>
      <c r="C104" s="12">
        <v>0</v>
      </c>
      <c r="D104" s="12">
        <v>0</v>
      </c>
      <c r="E104" s="12">
        <v>0</v>
      </c>
      <c r="F104" s="12">
        <v>0</v>
      </c>
      <c r="G104" s="12" t="str">
        <f>'캐릭터 구성(서포터,B)'!G38</f>
        <v>-</v>
      </c>
      <c r="H104" s="166" t="str">
        <f>'캐릭터 구성(서포터,B)'!C38</f>
        <v>이동</v>
      </c>
      <c r="I104" s="12">
        <v>1</v>
      </c>
      <c r="J104" s="12">
        <v>6</v>
      </c>
      <c r="K104" s="12"/>
      <c r="L104" s="12"/>
      <c r="M104" s="12"/>
      <c r="N104" s="12"/>
      <c r="O104" s="12"/>
      <c r="P104" s="12"/>
      <c r="Q104" s="12"/>
      <c r="R104" s="12"/>
      <c r="S104" s="12"/>
      <c r="T104" s="12"/>
      <c r="U104" s="12"/>
      <c r="V104" s="12"/>
      <c r="W104" s="12"/>
      <c r="X104" s="12"/>
      <c r="Y104" s="12"/>
      <c r="Z104" s="12"/>
      <c r="AA104" s="12"/>
      <c r="AB104" s="12"/>
      <c r="AC104" s="85" t="str" cm="1">
        <f t="array" ref="AC104:AG104">'캐릭터 구성(서포터,B)'!C41:G41</f>
        <v>해당 대상지 중 한 곳으로 이동한다. 이동하려는 칸에 다른캐릭터가 존재하는 경우 데미지 1을 주고 이동하지 않는다.</v>
      </c>
      <c r="AD104" s="4">
        <v>0</v>
      </c>
      <c r="AE104" s="4">
        <v>0</v>
      </c>
      <c r="AF104" s="4">
        <v>0</v>
      </c>
      <c r="AG104" s="4">
        <v>0</v>
      </c>
    </row>
    <row r="105" spans="1:39" s="159" customFormat="1" x14ac:dyDescent="0.3">
      <c r="A105" s="156">
        <f>'캐릭터 구성(서포터,B)'!L38</f>
        <v>4019</v>
      </c>
      <c r="B105" s="156" t="str" cm="1">
        <f t="array" ref="B105:F105">'캐릭터 구성(서포터,B)'!J39:N39</f>
        <v>천상의 선율</v>
      </c>
      <c r="C105" s="156">
        <v>0</v>
      </c>
      <c r="D105" s="156">
        <v>0</v>
      </c>
      <c r="E105" s="156">
        <v>0</v>
      </c>
      <c r="F105" s="156">
        <v>0</v>
      </c>
      <c r="G105" s="156" t="str">
        <f>'캐릭터 구성(서포터,B)'!N38</f>
        <v>2</v>
      </c>
      <c r="H105" s="70" t="str">
        <f>'캐릭터 구성(서포터,B)'!J38</f>
        <v>버프</v>
      </c>
      <c r="I105" s="161" t="str">
        <f>'캐릭터 구성(서포터,B)'!I34</f>
        <v>1</v>
      </c>
      <c r="J105" s="161" t="str">
        <f>'캐릭터 구성(서포터,B)'!J34</f>
        <v>3</v>
      </c>
      <c r="K105" s="156"/>
      <c r="L105" s="156"/>
      <c r="M105" s="156"/>
      <c r="N105" s="156"/>
      <c r="O105" s="156">
        <f>'캐릭터 구성(서포터,B)'!I36</f>
        <v>5</v>
      </c>
      <c r="P105" s="156"/>
      <c r="Q105" s="156"/>
      <c r="R105" s="156"/>
      <c r="S105" s="156"/>
      <c r="T105" s="156"/>
      <c r="U105" s="156"/>
      <c r="V105" s="156"/>
      <c r="W105" s="156"/>
      <c r="X105" s="156"/>
      <c r="Y105" s="156"/>
      <c r="Z105" s="156"/>
      <c r="AA105" s="156"/>
      <c r="AB105" s="156"/>
      <c r="AC105" s="160" t="str" cm="1">
        <f t="array" ref="AC105:AG105">'캐릭터 구성(서포터,B)'!J41:N41</f>
        <v>해당 대상지에 HP+5를 부여한다.</v>
      </c>
      <c r="AD105" s="158">
        <v>0</v>
      </c>
      <c r="AE105" s="158">
        <v>0</v>
      </c>
      <c r="AF105" s="158">
        <v>0</v>
      </c>
      <c r="AG105" s="158">
        <v>0</v>
      </c>
      <c r="AH105" s="158"/>
      <c r="AI105" s="158"/>
      <c r="AJ105" s="158"/>
      <c r="AK105" s="158"/>
      <c r="AL105" s="158"/>
      <c r="AM105" s="158"/>
    </row>
    <row r="106" spans="1:39" x14ac:dyDescent="0.3">
      <c r="A106" s="12">
        <f>'캐릭터 구성(서포터,B)'!E59</f>
        <v>1039</v>
      </c>
      <c r="B106" s="12" t="str" cm="1">
        <f t="array" ref="B106:F106">'캐릭터 구성(서포터,B)'!C60:G60</f>
        <v>망각 -루누스-(이동)</v>
      </c>
      <c r="C106" s="12">
        <v>0</v>
      </c>
      <c r="D106" s="12">
        <v>0</v>
      </c>
      <c r="E106" s="12">
        <v>0</v>
      </c>
      <c r="F106" s="12">
        <v>0</v>
      </c>
      <c r="G106" s="12" t="str">
        <f>'캐릭터 구성(서포터,B)'!G59</f>
        <v>-</v>
      </c>
      <c r="H106" s="166" t="str">
        <f>'캐릭터 구성(서포터,B)'!C59</f>
        <v>이동</v>
      </c>
      <c r="I106" s="12">
        <v>1</v>
      </c>
      <c r="J106" s="12">
        <v>6</v>
      </c>
      <c r="K106" s="12"/>
      <c r="L106" s="12"/>
      <c r="M106" s="12"/>
      <c r="N106" s="12"/>
      <c r="O106" s="12"/>
      <c r="P106" s="12"/>
      <c r="Q106" s="12"/>
      <c r="R106" s="12"/>
      <c r="S106" s="12"/>
      <c r="T106" s="12"/>
      <c r="U106" s="12"/>
      <c r="V106" s="12"/>
      <c r="W106" s="12"/>
      <c r="X106" s="12"/>
      <c r="Y106" s="12"/>
      <c r="Z106" s="12"/>
      <c r="AA106" s="12"/>
      <c r="AB106" s="12"/>
      <c r="AC106" s="85" t="str" cm="1">
        <f t="array" ref="AC106:AG106">'캐릭터 구성(서포터,B)'!C62:G62</f>
        <v>해당 대상지 중 한 곳으로 이동한다. 이동하려는 칸에 다른캐릭터가 존재하는 경우 데미지 1을 주고 이동하지 않는다.</v>
      </c>
      <c r="AD106" s="4">
        <v>0</v>
      </c>
      <c r="AE106" s="4">
        <v>0</v>
      </c>
      <c r="AF106" s="4">
        <v>0</v>
      </c>
      <c r="AG106" s="4">
        <v>0</v>
      </c>
    </row>
    <row r="107" spans="1:39" s="159" customFormat="1" ht="17.25" thickBot="1" x14ac:dyDescent="0.35">
      <c r="A107" s="163">
        <f>'캐릭터 구성(서포터,B)'!L59</f>
        <v>5008</v>
      </c>
      <c r="B107" s="163" t="str" cm="1">
        <f t="array" ref="B107:F107">'캐릭터 구성(서포터,B)'!J60:N60</f>
        <v>정신 부식</v>
      </c>
      <c r="C107" s="163">
        <v>0</v>
      </c>
      <c r="D107" s="163">
        <v>0</v>
      </c>
      <c r="E107" s="163">
        <v>0</v>
      </c>
      <c r="F107" s="163">
        <v>0</v>
      </c>
      <c r="G107" s="163" t="str">
        <f>'캐릭터 구성(서포터,B)'!N59</f>
        <v>1</v>
      </c>
      <c r="H107" s="72" t="str">
        <f>'캐릭터 구성(서포터,B)'!J59</f>
        <v>디버프</v>
      </c>
      <c r="I107" s="164" t="str">
        <f>'캐릭터 구성(서포터,B)'!I55</f>
        <v>1</v>
      </c>
      <c r="J107" s="164" t="str">
        <f>'캐릭터 구성(서포터,B)'!J55</f>
        <v>2</v>
      </c>
      <c r="K107" s="163"/>
      <c r="L107" s="163"/>
      <c r="M107" s="163"/>
      <c r="N107" s="163"/>
      <c r="O107" s="163"/>
      <c r="P107" s="163"/>
      <c r="Q107" s="163"/>
      <c r="R107" s="163"/>
      <c r="S107" s="163"/>
      <c r="T107" s="163"/>
      <c r="U107" s="163"/>
      <c r="V107" s="163">
        <f>'캐릭터 구성(서포터,B)'!M55</f>
        <v>3</v>
      </c>
      <c r="W107" s="163"/>
      <c r="X107" s="163"/>
      <c r="Y107" s="163"/>
      <c r="Z107" s="163"/>
      <c r="AA107" s="163"/>
      <c r="AB107" s="163"/>
      <c r="AC107" s="165" t="str" cm="1">
        <f t="array" ref="AC107:AG107">'캐릭터 구성(서포터,B)'!J62:N62</f>
        <v>해당 대상에 있는 캐릭터는 침묵한다.</v>
      </c>
      <c r="AD107" s="158">
        <v>0</v>
      </c>
      <c r="AE107" s="158">
        <v>0</v>
      </c>
      <c r="AF107" s="158">
        <v>0</v>
      </c>
      <c r="AG107" s="158">
        <v>0</v>
      </c>
      <c r="AH107" s="158"/>
      <c r="AI107" s="158"/>
      <c r="AJ107" s="158"/>
      <c r="AK107" s="158"/>
      <c r="AL107" s="158"/>
      <c r="AM107" s="158"/>
    </row>
  </sheetData>
  <autoFilter ref="A2:AM107" xr:uid="{F5AE0F8C-059A-4293-B4CD-8B757412BCA8}"/>
  <phoneticPr fontId="2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F5F68E-34E8-4FDC-A360-A0054BC80B7C}">
  <dimension ref="A1:L8"/>
  <sheetViews>
    <sheetView workbookViewId="0">
      <selection activeCell="J4" sqref="J4"/>
    </sheetView>
  </sheetViews>
  <sheetFormatPr defaultRowHeight="16.5" x14ac:dyDescent="0.3"/>
  <cols>
    <col min="1" max="1" width="14.75" bestFit="1" customWidth="1"/>
    <col min="2" max="2" width="21.125" bestFit="1" customWidth="1"/>
    <col min="3" max="3" width="20.5" bestFit="1" customWidth="1"/>
    <col min="4" max="4" width="21.125" bestFit="1" customWidth="1"/>
    <col min="5" max="5" width="24.125" bestFit="1" customWidth="1"/>
    <col min="6" max="6" width="25.125" bestFit="1" customWidth="1"/>
    <col min="7" max="7" width="23.625" bestFit="1" customWidth="1"/>
    <col min="8" max="8" width="20" bestFit="1" customWidth="1"/>
    <col min="9" max="9" width="19.5" bestFit="1" customWidth="1"/>
    <col min="10" max="10" width="22" bestFit="1" customWidth="1"/>
  </cols>
  <sheetData>
    <row r="1" spans="1:12" x14ac:dyDescent="0.3">
      <c r="A1" s="15" t="s">
        <v>20</v>
      </c>
      <c r="B1" s="112" t="s">
        <v>15</v>
      </c>
      <c r="C1" s="113"/>
      <c r="D1" s="113"/>
      <c r="E1" s="113"/>
      <c r="F1" s="113"/>
      <c r="G1" s="113"/>
      <c r="H1" s="113"/>
      <c r="I1" s="113"/>
      <c r="J1" s="114"/>
      <c r="K1" s="4"/>
      <c r="L1" s="4"/>
    </row>
    <row r="2" spans="1:12" ht="60" customHeight="1" x14ac:dyDescent="0.3">
      <c r="A2" s="16" t="s">
        <v>21</v>
      </c>
      <c r="B2" s="115" t="s">
        <v>22</v>
      </c>
      <c r="C2" s="115"/>
      <c r="D2" s="115"/>
      <c r="E2" s="115"/>
      <c r="F2" s="115"/>
      <c r="G2" s="115"/>
      <c r="H2" s="115"/>
      <c r="I2" s="115"/>
      <c r="J2" s="116"/>
      <c r="K2" s="4"/>
      <c r="L2" s="4"/>
    </row>
    <row r="3" spans="1:12" x14ac:dyDescent="0.3">
      <c r="A3" s="16" t="s">
        <v>12</v>
      </c>
      <c r="B3" s="117" t="s">
        <v>11</v>
      </c>
      <c r="C3" s="117"/>
      <c r="D3" s="117"/>
      <c r="E3" s="117" t="s">
        <v>23</v>
      </c>
      <c r="F3" s="117"/>
      <c r="G3" s="117"/>
      <c r="H3" s="117" t="s">
        <v>24</v>
      </c>
      <c r="I3" s="117"/>
      <c r="J3" s="118"/>
      <c r="K3" s="4"/>
      <c r="L3" s="4"/>
    </row>
    <row r="4" spans="1:12" x14ac:dyDescent="0.3">
      <c r="A4" s="16" t="s">
        <v>223</v>
      </c>
      <c r="B4" s="17" t="s">
        <v>206</v>
      </c>
      <c r="C4" s="17" t="s">
        <v>222</v>
      </c>
      <c r="D4" s="18" t="s">
        <v>224</v>
      </c>
      <c r="E4" s="17" t="s">
        <v>225</v>
      </c>
      <c r="F4" s="17" t="s">
        <v>226</v>
      </c>
      <c r="G4" s="17" t="s">
        <v>210</v>
      </c>
      <c r="H4" s="17" t="s">
        <v>207</v>
      </c>
      <c r="I4" s="17" t="s">
        <v>208</v>
      </c>
      <c r="J4" s="19" t="s">
        <v>209</v>
      </c>
      <c r="K4" s="4"/>
      <c r="L4" s="4"/>
    </row>
    <row r="5" spans="1:12" x14ac:dyDescent="0.3">
      <c r="A5" s="16" t="s">
        <v>139</v>
      </c>
      <c r="B5" s="17" t="s">
        <v>112</v>
      </c>
      <c r="C5" s="17" t="s">
        <v>115</v>
      </c>
      <c r="D5" s="17" t="s">
        <v>114</v>
      </c>
      <c r="E5" s="17" t="s">
        <v>116</v>
      </c>
      <c r="F5" s="17" t="s">
        <v>113</v>
      </c>
      <c r="G5" s="17" t="s">
        <v>117</v>
      </c>
      <c r="H5" s="17" t="s">
        <v>118</v>
      </c>
      <c r="I5" s="17" t="s">
        <v>119</v>
      </c>
      <c r="J5" s="19" t="s">
        <v>120</v>
      </c>
      <c r="K5" s="4"/>
      <c r="L5" s="4"/>
    </row>
    <row r="6" spans="1:12" x14ac:dyDescent="0.3">
      <c r="A6" s="16" t="s">
        <v>140</v>
      </c>
      <c r="B6" s="17" t="s">
        <v>27</v>
      </c>
      <c r="C6" s="17" t="s">
        <v>67</v>
      </c>
      <c r="D6" s="17" t="s">
        <v>28</v>
      </c>
      <c r="E6" s="17" t="s">
        <v>107</v>
      </c>
      <c r="F6" s="17" t="s">
        <v>69</v>
      </c>
      <c r="G6" s="17" t="s">
        <v>68</v>
      </c>
      <c r="H6" s="17" t="s">
        <v>29</v>
      </c>
      <c r="I6" s="17" t="s">
        <v>30</v>
      </c>
      <c r="J6" s="19" t="s">
        <v>31</v>
      </c>
      <c r="K6" s="4"/>
      <c r="L6" s="4"/>
    </row>
    <row r="7" spans="1:12" ht="17.25" thickBot="1" x14ac:dyDescent="0.35">
      <c r="A7" s="20" t="s">
        <v>141</v>
      </c>
      <c r="B7" s="21" t="s">
        <v>42</v>
      </c>
      <c r="C7" s="21" t="s">
        <v>32</v>
      </c>
      <c r="D7" s="21" t="s">
        <v>47</v>
      </c>
      <c r="E7" s="21" t="s">
        <v>56</v>
      </c>
      <c r="F7" s="21" t="s">
        <v>33</v>
      </c>
      <c r="G7" s="21" t="s">
        <v>34</v>
      </c>
      <c r="H7" s="21" t="s">
        <v>61</v>
      </c>
      <c r="I7" s="21" t="s">
        <v>64</v>
      </c>
      <c r="J7" s="22" t="s">
        <v>63</v>
      </c>
      <c r="K7" s="4"/>
      <c r="L7" s="4"/>
    </row>
    <row r="8" spans="1:12" x14ac:dyDescent="0.3">
      <c r="A8" s="4"/>
      <c r="B8" s="4"/>
      <c r="C8" s="4"/>
      <c r="D8" s="4"/>
      <c r="E8" s="4"/>
      <c r="F8" s="4"/>
      <c r="G8" s="4"/>
      <c r="H8" s="4"/>
      <c r="I8" s="4"/>
      <c r="J8" s="4"/>
      <c r="K8" s="4"/>
      <c r="L8" s="4"/>
    </row>
  </sheetData>
  <mergeCells count="5">
    <mergeCell ref="B1:J1"/>
    <mergeCell ref="B2:J2"/>
    <mergeCell ref="B3:D3"/>
    <mergeCell ref="E3:G3"/>
    <mergeCell ref="H3:J3"/>
  </mergeCells>
  <phoneticPr fontId="2" type="noConversion"/>
  <printOptions horizontalCentered="1"/>
  <pageMargins left="0.23622047244094491" right="0.23622047244094491" top="0.35433070866141736" bottom="0.74803149606299213" header="0.31496062992125984" footer="0.31496062992125984"/>
  <pageSetup paperSize="9" scale="58" fitToHeight="0" orientation="landscape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3DF1AE-D177-428D-A69E-474D269E8A79}">
  <sheetPr>
    <tabColor rgb="FFFF0000"/>
  </sheetPr>
  <dimension ref="B1:AP63"/>
  <sheetViews>
    <sheetView zoomScale="55" zoomScaleNormal="55" workbookViewId="0">
      <selection activeCell="I21" sqref="I21"/>
    </sheetView>
  </sheetViews>
  <sheetFormatPr defaultRowHeight="16.5" x14ac:dyDescent="0.3"/>
  <cols>
    <col min="8" max="8" width="9" customWidth="1"/>
    <col min="15" max="15" width="9" customWidth="1"/>
    <col min="22" max="22" width="9" customWidth="1"/>
  </cols>
  <sheetData>
    <row r="1" spans="2:42" ht="17.25" thickBot="1" x14ac:dyDescent="0.35"/>
    <row r="2" spans="2:42" x14ac:dyDescent="0.3">
      <c r="B2" s="14" t="s">
        <v>19</v>
      </c>
      <c r="C2" s="105"/>
      <c r="D2" s="105"/>
      <c r="E2" s="105"/>
      <c r="F2" s="105"/>
      <c r="G2" s="119"/>
    </row>
    <row r="3" spans="2:42" x14ac:dyDescent="0.3">
      <c r="B3" s="10" t="s">
        <v>16</v>
      </c>
      <c r="C3" s="12"/>
      <c r="D3" s="13" t="s">
        <v>14</v>
      </c>
      <c r="E3" s="12"/>
      <c r="F3" s="13" t="s">
        <v>12</v>
      </c>
      <c r="G3" s="11"/>
    </row>
    <row r="4" spans="2:42" ht="249.95" customHeight="1" x14ac:dyDescent="0.3">
      <c r="B4" s="10" t="s">
        <v>10</v>
      </c>
      <c r="C4" s="117"/>
      <c r="D4" s="117"/>
      <c r="E4" s="117"/>
      <c r="F4" s="117"/>
      <c r="G4" s="118"/>
      <c r="I4" s="4"/>
    </row>
    <row r="5" spans="2:42" ht="17.25" thickBot="1" x14ac:dyDescent="0.35">
      <c r="B5" s="10" t="s">
        <v>9</v>
      </c>
      <c r="C5" s="120"/>
      <c r="D5" s="120"/>
      <c r="E5" s="13" t="s">
        <v>8</v>
      </c>
      <c r="F5" s="120"/>
      <c r="G5" s="121"/>
      <c r="I5" s="4"/>
      <c r="J5" s="31"/>
      <c r="K5" s="31"/>
      <c r="L5" s="31"/>
      <c r="M5" s="31"/>
      <c r="N5" s="31"/>
    </row>
    <row r="6" spans="2:42" x14ac:dyDescent="0.3">
      <c r="B6" s="122" t="s">
        <v>6</v>
      </c>
      <c r="C6" s="125"/>
      <c r="D6" s="126"/>
      <c r="E6" s="117"/>
      <c r="F6" s="117"/>
      <c r="G6" s="118"/>
      <c r="I6" s="8" t="s">
        <v>3</v>
      </c>
      <c r="J6" s="7" t="s">
        <v>2</v>
      </c>
      <c r="K6" s="6" t="s">
        <v>1</v>
      </c>
      <c r="L6" s="5" t="s">
        <v>0</v>
      </c>
      <c r="M6" s="32"/>
      <c r="N6" s="32"/>
    </row>
    <row r="7" spans="2:42" ht="17.25" thickBot="1" x14ac:dyDescent="0.35">
      <c r="B7" s="123"/>
      <c r="C7" s="125"/>
      <c r="D7" s="126"/>
      <c r="E7" s="117"/>
      <c r="F7" s="117"/>
      <c r="G7" s="118"/>
      <c r="I7" s="3">
        <f>C5+F5</f>
        <v>0</v>
      </c>
      <c r="J7" s="2">
        <f>SUBTOTAL(3,C6:D10)</f>
        <v>0</v>
      </c>
      <c r="K7" s="2" t="e">
        <f>CHOOSE(MATCH(E3, {"R1","R2","H","M","L"}, 0), 4, 5, 12, 8, 6)</f>
        <v>#N/A</v>
      </c>
      <c r="L7" s="1" t="e">
        <f>K7-I7-J7</f>
        <v>#N/A</v>
      </c>
      <c r="M7" s="32"/>
      <c r="N7" s="32"/>
    </row>
    <row r="8" spans="2:42" x14ac:dyDescent="0.3">
      <c r="B8" s="123"/>
      <c r="C8" s="125"/>
      <c r="D8" s="126"/>
      <c r="E8" s="108"/>
      <c r="F8" s="98"/>
      <c r="G8" s="109"/>
      <c r="J8" s="32"/>
      <c r="K8" s="32"/>
      <c r="L8" s="32"/>
      <c r="M8" s="32"/>
      <c r="N8" s="32"/>
    </row>
    <row r="9" spans="2:42" x14ac:dyDescent="0.3">
      <c r="B9" s="123"/>
      <c r="C9" s="125"/>
      <c r="D9" s="126"/>
      <c r="E9" s="108"/>
      <c r="F9" s="98"/>
      <c r="G9" s="109"/>
      <c r="J9" s="32"/>
      <c r="K9" s="32"/>
      <c r="L9" s="32"/>
      <c r="M9" s="32"/>
      <c r="N9" s="32"/>
    </row>
    <row r="10" spans="2:42" ht="17.25" thickBot="1" x14ac:dyDescent="0.35">
      <c r="B10" s="124"/>
      <c r="C10" s="127"/>
      <c r="D10" s="128"/>
      <c r="E10" s="129"/>
      <c r="F10" s="129"/>
      <c r="G10" s="130"/>
      <c r="J10" s="32"/>
      <c r="K10" s="32"/>
      <c r="L10" s="32"/>
      <c r="M10" s="32"/>
      <c r="N10" s="32"/>
    </row>
    <row r="11" spans="2:42" ht="30" customHeight="1" thickBot="1" x14ac:dyDescent="0.35">
      <c r="C11" s="9"/>
    </row>
    <row r="12" spans="2:42" ht="17.100000000000001" customHeight="1" x14ac:dyDescent="0.3">
      <c r="C12" s="9"/>
      <c r="I12" s="43"/>
      <c r="J12" s="41"/>
      <c r="K12" s="41"/>
      <c r="L12" s="41"/>
      <c r="M12" s="44"/>
      <c r="N12" s="45"/>
      <c r="P12" s="43"/>
      <c r="Q12" s="41"/>
      <c r="R12" s="41"/>
      <c r="S12" s="41"/>
      <c r="T12" s="44"/>
      <c r="U12" s="45"/>
      <c r="W12" s="43"/>
      <c r="X12" s="41"/>
      <c r="Y12" s="41"/>
      <c r="Z12" s="41"/>
      <c r="AA12" s="44"/>
      <c r="AB12" s="45"/>
      <c r="AD12" s="43"/>
      <c r="AE12" s="41"/>
      <c r="AF12" s="41"/>
      <c r="AG12" s="41"/>
      <c r="AH12" s="44"/>
      <c r="AI12" s="45"/>
      <c r="AK12" s="43"/>
      <c r="AL12" s="41"/>
      <c r="AM12" s="41"/>
      <c r="AN12" s="41"/>
      <c r="AO12" s="44"/>
      <c r="AP12" s="45"/>
    </row>
    <row r="13" spans="2:42" ht="17.100000000000001" customHeight="1" thickBot="1" x14ac:dyDescent="0.35">
      <c r="C13" s="9"/>
      <c r="I13" s="46"/>
      <c r="J13" s="42"/>
      <c r="K13" s="42"/>
      <c r="L13" s="42"/>
      <c r="M13" s="47"/>
      <c r="N13" s="48"/>
      <c r="P13" s="46"/>
      <c r="Q13" s="42"/>
      <c r="R13" s="42"/>
      <c r="S13" s="42"/>
      <c r="T13" s="47"/>
      <c r="U13" s="48"/>
      <c r="W13" s="46"/>
      <c r="X13" s="42"/>
      <c r="Y13" s="42"/>
      <c r="Z13" s="42"/>
      <c r="AA13" s="47"/>
      <c r="AB13" s="48"/>
      <c r="AD13" s="46"/>
      <c r="AE13" s="42"/>
      <c r="AF13" s="42"/>
      <c r="AG13" s="42"/>
      <c r="AH13" s="47"/>
      <c r="AI13" s="48"/>
      <c r="AK13" s="46"/>
      <c r="AL13" s="42"/>
      <c r="AM13" s="42"/>
      <c r="AN13" s="42"/>
      <c r="AO13" s="47"/>
      <c r="AP13" s="48"/>
    </row>
    <row r="14" spans="2:42" ht="17.100000000000001" customHeight="1" x14ac:dyDescent="0.3">
      <c r="C14" s="9"/>
      <c r="I14" s="43"/>
      <c r="J14" s="41"/>
      <c r="K14" s="41"/>
      <c r="L14" s="44"/>
      <c r="M14" s="44"/>
      <c r="N14" s="45" t="s">
        <v>85</v>
      </c>
      <c r="P14" s="43"/>
      <c r="Q14" s="41"/>
      <c r="R14" s="41"/>
      <c r="S14" s="44"/>
      <c r="T14" s="44"/>
      <c r="U14" s="45" t="s">
        <v>85</v>
      </c>
      <c r="W14" s="43"/>
      <c r="X14" s="41"/>
      <c r="Y14" s="41"/>
      <c r="Z14" s="44"/>
      <c r="AA14" s="44"/>
      <c r="AB14" s="45" t="s">
        <v>85</v>
      </c>
      <c r="AD14" s="43"/>
      <c r="AE14" s="41"/>
      <c r="AF14" s="41"/>
      <c r="AG14" s="44"/>
      <c r="AH14" s="44"/>
      <c r="AI14" s="45" t="s">
        <v>85</v>
      </c>
      <c r="AK14" s="43"/>
      <c r="AL14" s="41"/>
      <c r="AM14" s="41"/>
      <c r="AN14" s="44"/>
      <c r="AO14" s="44"/>
      <c r="AP14" s="45" t="s">
        <v>85</v>
      </c>
    </row>
    <row r="15" spans="2:42" ht="17.100000000000001" customHeight="1" thickBot="1" x14ac:dyDescent="0.35">
      <c r="C15" s="9"/>
      <c r="I15" s="49"/>
      <c r="J15" s="47"/>
      <c r="K15" s="47"/>
      <c r="L15" s="47"/>
      <c r="M15" s="47"/>
      <c r="N15" s="50">
        <f>I13+J13+K13+L13+M13+N13+I15+J15+K15+L15+M15</f>
        <v>0</v>
      </c>
      <c r="P15" s="49"/>
      <c r="Q15" s="47"/>
      <c r="R15" s="47"/>
      <c r="S15" s="47"/>
      <c r="T15" s="47"/>
      <c r="U15" s="50">
        <f>P13+Q13+R13+S13+T13+U13+P15+Q15+R15+S15+T15</f>
        <v>0</v>
      </c>
      <c r="W15" s="49"/>
      <c r="X15" s="47"/>
      <c r="Y15" s="47"/>
      <c r="Z15" s="47"/>
      <c r="AA15" s="47"/>
      <c r="AB15" s="50">
        <f>W13+X13+Y13+Z13+AA13+AB13+W15+X15+Y15+Z15+AA15</f>
        <v>0</v>
      </c>
      <c r="AD15" s="49"/>
      <c r="AE15" s="47"/>
      <c r="AF15" s="47"/>
      <c r="AG15" s="47"/>
      <c r="AH15" s="47"/>
      <c r="AI15" s="50">
        <f>AD13+AE13+AF13+AG13+AH13+AI13+AD15+AE15+AF15+AG15+AH15</f>
        <v>0</v>
      </c>
      <c r="AK15" s="49"/>
      <c r="AL15" s="47"/>
      <c r="AM15" s="47"/>
      <c r="AN15" s="47"/>
      <c r="AO15" s="47"/>
      <c r="AP15" s="50">
        <f>AK13+AL13+AM13+AN13+AO13+AP13+AK15+AL15+AM15+AN15+AO15</f>
        <v>0</v>
      </c>
    </row>
    <row r="16" spans="2:42" ht="30" customHeight="1" thickBot="1" x14ac:dyDescent="0.35">
      <c r="C16" s="9"/>
    </row>
    <row r="17" spans="2:42" x14ac:dyDescent="0.3">
      <c r="B17" s="14" t="s">
        <v>17</v>
      </c>
      <c r="C17" s="131" t="s">
        <v>18</v>
      </c>
      <c r="D17" s="132"/>
      <c r="E17" s="33" t="s">
        <v>53</v>
      </c>
      <c r="F17" s="110" t="s">
        <v>54</v>
      </c>
      <c r="G17" s="95"/>
      <c r="I17" s="14" t="s">
        <v>17</v>
      </c>
      <c r="J17" s="61"/>
      <c r="K17" s="33" t="s">
        <v>205</v>
      </c>
      <c r="L17" s="7"/>
      <c r="M17" s="33" t="s">
        <v>53</v>
      </c>
      <c r="N17" s="60" t="str">
        <f>RIGHT(C6, 1)</f>
        <v/>
      </c>
      <c r="P17" s="14" t="s">
        <v>17</v>
      </c>
      <c r="Q17" s="61"/>
      <c r="R17" s="33" t="s">
        <v>205</v>
      </c>
      <c r="S17" s="7"/>
      <c r="T17" s="33" t="s">
        <v>53</v>
      </c>
      <c r="U17" s="60" t="str">
        <f>RIGHT(C7, 1)</f>
        <v/>
      </c>
      <c r="W17" s="14" t="s">
        <v>17</v>
      </c>
      <c r="X17" s="61"/>
      <c r="Y17" s="33" t="s">
        <v>205</v>
      </c>
      <c r="Z17" s="7"/>
      <c r="AA17" s="33" t="s">
        <v>53</v>
      </c>
      <c r="AB17" s="60" t="str">
        <f>RIGHT(C8, 1)</f>
        <v/>
      </c>
      <c r="AD17" s="14" t="s">
        <v>17</v>
      </c>
      <c r="AE17" s="61"/>
      <c r="AF17" s="33" t="s">
        <v>205</v>
      </c>
      <c r="AG17" s="7"/>
      <c r="AH17" s="33" t="s">
        <v>53</v>
      </c>
      <c r="AI17" s="60" t="str">
        <f>RIGHT(C9, 1)</f>
        <v/>
      </c>
      <c r="AK17" s="14" t="s">
        <v>17</v>
      </c>
      <c r="AL17" s="61"/>
      <c r="AM17" s="33" t="s">
        <v>205</v>
      </c>
      <c r="AN17" s="7"/>
      <c r="AO17" s="33" t="s">
        <v>53</v>
      </c>
      <c r="AP17" s="60" t="str">
        <f>RIGHT(C10, 1)</f>
        <v/>
      </c>
    </row>
    <row r="18" spans="2:42" x14ac:dyDescent="0.3">
      <c r="B18" s="30" t="s">
        <v>19</v>
      </c>
      <c r="C18" s="135" t="str">
        <f>C2 &amp; "(이동)"</f>
        <v>(이동)</v>
      </c>
      <c r="D18" s="136"/>
      <c r="E18" s="136"/>
      <c r="F18" s="136"/>
      <c r="G18" s="137"/>
      <c r="I18" s="10" t="s">
        <v>19</v>
      </c>
      <c r="J18" s="108">
        <f>E6</f>
        <v>0</v>
      </c>
      <c r="K18" s="98"/>
      <c r="L18" s="98"/>
      <c r="M18" s="98"/>
      <c r="N18" s="109"/>
      <c r="P18" s="10" t="s">
        <v>19</v>
      </c>
      <c r="Q18" s="108">
        <f>E7</f>
        <v>0</v>
      </c>
      <c r="R18" s="98"/>
      <c r="S18" s="98"/>
      <c r="T18" s="98"/>
      <c r="U18" s="109"/>
      <c r="W18" s="10" t="s">
        <v>19</v>
      </c>
      <c r="X18" s="108">
        <f>E8</f>
        <v>0</v>
      </c>
      <c r="Y18" s="98"/>
      <c r="Z18" s="98"/>
      <c r="AA18" s="98"/>
      <c r="AB18" s="109"/>
      <c r="AD18" s="10" t="s">
        <v>19</v>
      </c>
      <c r="AE18" s="108">
        <f>E9</f>
        <v>0</v>
      </c>
      <c r="AF18" s="98"/>
      <c r="AG18" s="98"/>
      <c r="AH18" s="98"/>
      <c r="AI18" s="109"/>
      <c r="AK18" s="10" t="s">
        <v>19</v>
      </c>
      <c r="AL18" s="108">
        <f>E10</f>
        <v>0</v>
      </c>
      <c r="AM18" s="98"/>
      <c r="AN18" s="98"/>
      <c r="AO18" s="98"/>
      <c r="AP18" s="109"/>
    </row>
    <row r="19" spans="2:42" ht="249.95" customHeight="1" x14ac:dyDescent="0.3">
      <c r="B19" s="10" t="s">
        <v>10</v>
      </c>
      <c r="C19" s="117"/>
      <c r="D19" s="117"/>
      <c r="E19" s="117"/>
      <c r="F19" s="117"/>
      <c r="G19" s="118"/>
      <c r="I19" s="10" t="s">
        <v>10</v>
      </c>
      <c r="J19" s="117"/>
      <c r="K19" s="117"/>
      <c r="L19" s="117"/>
      <c r="M19" s="117"/>
      <c r="N19" s="118"/>
      <c r="P19" s="10" t="s">
        <v>10</v>
      </c>
      <c r="Q19" s="117"/>
      <c r="R19" s="117"/>
      <c r="S19" s="117"/>
      <c r="T19" s="117"/>
      <c r="U19" s="118"/>
      <c r="W19" s="10" t="s">
        <v>10</v>
      </c>
      <c r="X19" s="117"/>
      <c r="Y19" s="117"/>
      <c r="Z19" s="117"/>
      <c r="AA19" s="117"/>
      <c r="AB19" s="118"/>
      <c r="AD19" s="10" t="s">
        <v>10</v>
      </c>
      <c r="AE19" s="117"/>
      <c r="AF19" s="117"/>
      <c r="AG19" s="117"/>
      <c r="AH19" s="117"/>
      <c r="AI19" s="118"/>
      <c r="AK19" s="10" t="s">
        <v>10</v>
      </c>
      <c r="AL19" s="117"/>
      <c r="AM19" s="117"/>
      <c r="AN19" s="117"/>
      <c r="AO19" s="117"/>
      <c r="AP19" s="118"/>
    </row>
    <row r="20" spans="2:42" ht="53.25" customHeight="1" x14ac:dyDescent="0.3">
      <c r="B20" s="10" t="s">
        <v>7</v>
      </c>
      <c r="C20" s="138" t="s">
        <v>179</v>
      </c>
      <c r="D20" s="139"/>
      <c r="E20" s="139"/>
      <c r="F20" s="139"/>
      <c r="G20" s="140"/>
      <c r="I20" s="10" t="s">
        <v>7</v>
      </c>
      <c r="J20" s="141"/>
      <c r="K20" s="139"/>
      <c r="L20" s="139"/>
      <c r="M20" s="139"/>
      <c r="N20" s="140"/>
      <c r="P20" s="10" t="s">
        <v>7</v>
      </c>
      <c r="Q20" s="141"/>
      <c r="R20" s="139"/>
      <c r="S20" s="139"/>
      <c r="T20" s="139"/>
      <c r="U20" s="140"/>
      <c r="W20" s="10" t="s">
        <v>7</v>
      </c>
      <c r="X20" s="141"/>
      <c r="Y20" s="139"/>
      <c r="Z20" s="139"/>
      <c r="AA20" s="139"/>
      <c r="AB20" s="140"/>
      <c r="AD20" s="10" t="s">
        <v>7</v>
      </c>
      <c r="AE20" s="141"/>
      <c r="AF20" s="139"/>
      <c r="AG20" s="139"/>
      <c r="AH20" s="139"/>
      <c r="AI20" s="140"/>
      <c r="AK20" s="10" t="s">
        <v>7</v>
      </c>
      <c r="AL20" s="141"/>
      <c r="AM20" s="139"/>
      <c r="AN20" s="139"/>
      <c r="AO20" s="139"/>
      <c r="AP20" s="140"/>
    </row>
    <row r="21" spans="2:42" ht="258" customHeight="1" thickBot="1" x14ac:dyDescent="0.35">
      <c r="B21" s="34" t="s">
        <v>4</v>
      </c>
      <c r="C21" s="133" t="e" vm="1">
        <v>#VALUE!</v>
      </c>
      <c r="D21" s="133"/>
      <c r="E21" s="133"/>
      <c r="F21" s="133"/>
      <c r="G21" s="134"/>
      <c r="I21" s="34" t="s">
        <v>4</v>
      </c>
      <c r="J21" s="133" t="e" vm="1">
        <v>#VALUE!</v>
      </c>
      <c r="K21" s="133"/>
      <c r="L21" s="133"/>
      <c r="M21" s="133"/>
      <c r="N21" s="134"/>
      <c r="P21" s="34" t="s">
        <v>4</v>
      </c>
      <c r="Q21" s="133" t="e" vm="1">
        <v>#VALUE!</v>
      </c>
      <c r="R21" s="133"/>
      <c r="S21" s="133"/>
      <c r="T21" s="133"/>
      <c r="U21" s="134"/>
      <c r="W21" s="34" t="s">
        <v>4</v>
      </c>
      <c r="X21" s="133" t="e" vm="1">
        <v>#VALUE!</v>
      </c>
      <c r="Y21" s="133"/>
      <c r="Z21" s="133"/>
      <c r="AA21" s="133"/>
      <c r="AB21" s="134"/>
      <c r="AD21" s="34" t="s">
        <v>4</v>
      </c>
      <c r="AE21" s="133" t="e" vm="1">
        <v>#VALUE!</v>
      </c>
      <c r="AF21" s="133"/>
      <c r="AG21" s="133"/>
      <c r="AH21" s="133"/>
      <c r="AI21" s="134"/>
      <c r="AK21" s="34" t="s">
        <v>4</v>
      </c>
      <c r="AL21" s="133" t="e" vm="1">
        <v>#VALUE!</v>
      </c>
      <c r="AM21" s="133"/>
      <c r="AN21" s="133"/>
      <c r="AO21" s="133"/>
      <c r="AP21" s="134"/>
    </row>
    <row r="22" spans="2:42" ht="30" customHeight="1" thickBot="1" x14ac:dyDescent="0.35">
      <c r="C22" s="9"/>
    </row>
    <row r="23" spans="2:42" x14ac:dyDescent="0.3">
      <c r="B23" s="14" t="s">
        <v>19</v>
      </c>
      <c r="C23" s="105"/>
      <c r="D23" s="105"/>
      <c r="E23" s="105"/>
      <c r="F23" s="105"/>
      <c r="G23" s="119"/>
    </row>
    <row r="24" spans="2:42" x14ac:dyDescent="0.3">
      <c r="B24" s="10" t="s">
        <v>16</v>
      </c>
      <c r="C24" s="12">
        <f>C3</f>
        <v>0</v>
      </c>
      <c r="D24" s="13" t="s">
        <v>14</v>
      </c>
      <c r="E24" s="12">
        <f>E3</f>
        <v>0</v>
      </c>
      <c r="F24" s="13" t="s">
        <v>12</v>
      </c>
      <c r="G24" s="11">
        <f>G3</f>
        <v>0</v>
      </c>
    </row>
    <row r="25" spans="2:42" ht="249.95" customHeight="1" x14ac:dyDescent="0.3">
      <c r="B25" s="10" t="s">
        <v>10</v>
      </c>
      <c r="C25" s="117"/>
      <c r="D25" s="117"/>
      <c r="E25" s="117"/>
      <c r="F25" s="117"/>
      <c r="G25" s="118"/>
      <c r="I25" s="4"/>
    </row>
    <row r="26" spans="2:42" ht="17.25" thickBot="1" x14ac:dyDescent="0.35">
      <c r="B26" s="10" t="s">
        <v>9</v>
      </c>
      <c r="C26" s="120"/>
      <c r="D26" s="120"/>
      <c r="E26" s="13" t="s">
        <v>8</v>
      </c>
      <c r="F26" s="120"/>
      <c r="G26" s="121"/>
      <c r="I26" s="4"/>
      <c r="J26" s="31"/>
      <c r="K26" s="31"/>
      <c r="L26" s="31"/>
      <c r="M26" s="31"/>
      <c r="N26" s="31"/>
    </row>
    <row r="27" spans="2:42" x14ac:dyDescent="0.3">
      <c r="B27" s="122" t="s">
        <v>6</v>
      </c>
      <c r="C27" s="125"/>
      <c r="D27" s="126"/>
      <c r="E27" s="117"/>
      <c r="F27" s="117"/>
      <c r="G27" s="118"/>
      <c r="I27" s="8" t="s">
        <v>3</v>
      </c>
      <c r="J27" s="7" t="s">
        <v>2</v>
      </c>
      <c r="K27" s="6" t="s">
        <v>1</v>
      </c>
      <c r="L27" s="5" t="s">
        <v>0</v>
      </c>
      <c r="M27" s="32"/>
      <c r="N27" s="32"/>
    </row>
    <row r="28" spans="2:42" ht="17.25" thickBot="1" x14ac:dyDescent="0.35">
      <c r="B28" s="123"/>
      <c r="C28" s="125"/>
      <c r="D28" s="126"/>
      <c r="E28" s="117"/>
      <c r="F28" s="117"/>
      <c r="G28" s="118"/>
      <c r="I28" s="3">
        <f>C26+F26</f>
        <v>0</v>
      </c>
      <c r="J28" s="2">
        <f>SUBTOTAL(3,C27:D31)</f>
        <v>0</v>
      </c>
      <c r="K28" s="2" t="e">
        <f>CHOOSE(MATCH(E24, {"R1","R2","H","M","L"}, 0), 4, 5, 12, 8, 6)</f>
        <v>#N/A</v>
      </c>
      <c r="L28" s="1" t="e">
        <f>K28-I28-J28</f>
        <v>#N/A</v>
      </c>
      <c r="M28" s="32"/>
      <c r="N28" s="32"/>
    </row>
    <row r="29" spans="2:42" x14ac:dyDescent="0.3">
      <c r="B29" s="123"/>
      <c r="C29" s="125"/>
      <c r="D29" s="126"/>
      <c r="E29" s="108"/>
      <c r="F29" s="98"/>
      <c r="G29" s="109"/>
      <c r="J29" s="32"/>
      <c r="K29" s="32"/>
      <c r="L29" s="32"/>
      <c r="M29" s="32"/>
      <c r="N29" s="32"/>
    </row>
    <row r="30" spans="2:42" x14ac:dyDescent="0.3">
      <c r="B30" s="123"/>
      <c r="C30" s="125"/>
      <c r="D30" s="126"/>
      <c r="E30" s="108"/>
      <c r="F30" s="98"/>
      <c r="G30" s="109"/>
      <c r="J30" s="32"/>
      <c r="K30" s="32"/>
      <c r="L30" s="32"/>
      <c r="M30" s="32"/>
      <c r="N30" s="32"/>
    </row>
    <row r="31" spans="2:42" ht="17.25" thickBot="1" x14ac:dyDescent="0.35">
      <c r="B31" s="124"/>
      <c r="C31" s="127"/>
      <c r="D31" s="128"/>
      <c r="E31" s="129"/>
      <c r="F31" s="129"/>
      <c r="G31" s="130"/>
      <c r="J31" s="32"/>
      <c r="K31" s="32"/>
      <c r="L31" s="32"/>
      <c r="M31" s="32"/>
      <c r="N31" s="32"/>
    </row>
    <row r="32" spans="2:42" ht="30" customHeight="1" thickBot="1" x14ac:dyDescent="0.35">
      <c r="C32" s="9"/>
    </row>
    <row r="33" spans="2:42" ht="17.100000000000001" customHeight="1" x14ac:dyDescent="0.3">
      <c r="C33" s="9"/>
      <c r="I33" s="43"/>
      <c r="J33" s="41"/>
      <c r="K33" s="41"/>
      <c r="L33" s="41"/>
      <c r="M33" s="44"/>
      <c r="N33" s="45"/>
      <c r="P33" s="43"/>
      <c r="Q33" s="41"/>
      <c r="R33" s="41"/>
      <c r="S33" s="41"/>
      <c r="T33" s="44"/>
      <c r="U33" s="45"/>
      <c r="W33" s="43"/>
      <c r="X33" s="41"/>
      <c r="Y33" s="41"/>
      <c r="Z33" s="41"/>
      <c r="AA33" s="44"/>
      <c r="AB33" s="45"/>
      <c r="AD33" s="43"/>
      <c r="AE33" s="41"/>
      <c r="AF33" s="41"/>
      <c r="AG33" s="41"/>
      <c r="AH33" s="44"/>
      <c r="AI33" s="45"/>
      <c r="AK33" s="43"/>
      <c r="AL33" s="41"/>
      <c r="AM33" s="41"/>
      <c r="AN33" s="41"/>
      <c r="AO33" s="44"/>
      <c r="AP33" s="45"/>
    </row>
    <row r="34" spans="2:42" ht="17.100000000000001" customHeight="1" thickBot="1" x14ac:dyDescent="0.35">
      <c r="C34" s="9"/>
      <c r="I34" s="46"/>
      <c r="J34" s="42"/>
      <c r="K34" s="42"/>
      <c r="L34" s="42"/>
      <c r="M34" s="47"/>
      <c r="N34" s="48"/>
      <c r="P34" s="46"/>
      <c r="Q34" s="42"/>
      <c r="R34" s="42"/>
      <c r="S34" s="42"/>
      <c r="T34" s="47"/>
      <c r="U34" s="48"/>
      <c r="W34" s="46"/>
      <c r="X34" s="42"/>
      <c r="Y34" s="42"/>
      <c r="Z34" s="42"/>
      <c r="AA34" s="47"/>
      <c r="AB34" s="48"/>
      <c r="AD34" s="46"/>
      <c r="AE34" s="42"/>
      <c r="AF34" s="42"/>
      <c r="AG34" s="42"/>
      <c r="AH34" s="47"/>
      <c r="AI34" s="48"/>
      <c r="AK34" s="46"/>
      <c r="AL34" s="42"/>
      <c r="AM34" s="42"/>
      <c r="AN34" s="42"/>
      <c r="AO34" s="47"/>
      <c r="AP34" s="48"/>
    </row>
    <row r="35" spans="2:42" ht="17.100000000000001" customHeight="1" x14ac:dyDescent="0.3">
      <c r="C35" s="9"/>
      <c r="I35" s="43"/>
      <c r="J35" s="41"/>
      <c r="K35" s="41"/>
      <c r="L35" s="44"/>
      <c r="M35" s="44"/>
      <c r="N35" s="45" t="s">
        <v>85</v>
      </c>
      <c r="P35" s="43"/>
      <c r="Q35" s="41"/>
      <c r="R35" s="41"/>
      <c r="S35" s="44"/>
      <c r="T35" s="44"/>
      <c r="U35" s="45" t="s">
        <v>85</v>
      </c>
      <c r="W35" s="43"/>
      <c r="X35" s="41"/>
      <c r="Y35" s="41"/>
      <c r="Z35" s="44"/>
      <c r="AA35" s="44"/>
      <c r="AB35" s="45" t="s">
        <v>85</v>
      </c>
      <c r="AD35" s="43"/>
      <c r="AE35" s="41"/>
      <c r="AF35" s="41"/>
      <c r="AG35" s="44"/>
      <c r="AH35" s="44"/>
      <c r="AI35" s="45" t="s">
        <v>85</v>
      </c>
      <c r="AK35" s="43"/>
      <c r="AL35" s="41"/>
      <c r="AM35" s="41"/>
      <c r="AN35" s="44"/>
      <c r="AO35" s="44"/>
      <c r="AP35" s="45" t="s">
        <v>85</v>
      </c>
    </row>
    <row r="36" spans="2:42" ht="17.100000000000001" customHeight="1" thickBot="1" x14ac:dyDescent="0.35">
      <c r="C36" s="9"/>
      <c r="I36" s="49"/>
      <c r="J36" s="47"/>
      <c r="K36" s="47"/>
      <c r="L36" s="47"/>
      <c r="M36" s="47"/>
      <c r="N36" s="50">
        <f>I34+J34+K34+L34+M34+N34+I36+J36+K36+L36+M36</f>
        <v>0</v>
      </c>
      <c r="P36" s="49"/>
      <c r="Q36" s="47"/>
      <c r="R36" s="47"/>
      <c r="S36" s="47"/>
      <c r="T36" s="47"/>
      <c r="U36" s="50">
        <f>P34+Q34+R34+S34+T34+U34+P36+Q36+R36+S36+T36</f>
        <v>0</v>
      </c>
      <c r="W36" s="49"/>
      <c r="X36" s="47"/>
      <c r="Y36" s="47"/>
      <c r="Z36" s="47"/>
      <c r="AA36" s="47"/>
      <c r="AB36" s="50">
        <f>W34+X34+Y34+Z34+AA34+AB34+W36+X36+Y36+Z36+AA36</f>
        <v>0</v>
      </c>
      <c r="AD36" s="49"/>
      <c r="AE36" s="47"/>
      <c r="AF36" s="47"/>
      <c r="AG36" s="47"/>
      <c r="AH36" s="47"/>
      <c r="AI36" s="50">
        <f>AD34+AE34+AF34+AG34+AH34+AI34+AD36+AE36+AF36+AG36+AH36</f>
        <v>0</v>
      </c>
      <c r="AK36" s="49"/>
      <c r="AL36" s="47"/>
      <c r="AM36" s="47"/>
      <c r="AN36" s="47"/>
      <c r="AO36" s="47"/>
      <c r="AP36" s="50">
        <f>AK34+AL34+AM34+AN34+AO34+AP34+AK36+AL36+AM36+AN36+AO36</f>
        <v>0</v>
      </c>
    </row>
    <row r="37" spans="2:42" ht="30" customHeight="1" thickBot="1" x14ac:dyDescent="0.35">
      <c r="C37" s="9"/>
    </row>
    <row r="38" spans="2:42" x14ac:dyDescent="0.3">
      <c r="B38" s="14" t="s">
        <v>17</v>
      </c>
      <c r="C38" s="131" t="s">
        <v>18</v>
      </c>
      <c r="D38" s="132"/>
      <c r="E38" s="33" t="s">
        <v>53</v>
      </c>
      <c r="F38" s="110" t="s">
        <v>54</v>
      </c>
      <c r="G38" s="95"/>
      <c r="I38" s="14" t="s">
        <v>17</v>
      </c>
      <c r="J38" s="61"/>
      <c r="K38" s="33" t="s">
        <v>205</v>
      </c>
      <c r="L38" s="7"/>
      <c r="M38" s="33" t="s">
        <v>53</v>
      </c>
      <c r="N38" s="60" t="str">
        <f>RIGHT(C27, 1)</f>
        <v/>
      </c>
      <c r="P38" s="14" t="s">
        <v>17</v>
      </c>
      <c r="Q38" s="61"/>
      <c r="R38" s="33" t="s">
        <v>205</v>
      </c>
      <c r="S38" s="7"/>
      <c r="T38" s="33" t="s">
        <v>53</v>
      </c>
      <c r="U38" s="60" t="str">
        <f>RIGHT(C28, 1)</f>
        <v/>
      </c>
      <c r="W38" s="14" t="s">
        <v>17</v>
      </c>
      <c r="X38" s="61"/>
      <c r="Y38" s="33" t="s">
        <v>205</v>
      </c>
      <c r="Z38" s="7"/>
      <c r="AA38" s="33" t="s">
        <v>53</v>
      </c>
      <c r="AB38" s="60" t="str">
        <f>RIGHT(C29, 1)</f>
        <v/>
      </c>
      <c r="AD38" s="14" t="s">
        <v>17</v>
      </c>
      <c r="AE38" s="61"/>
      <c r="AF38" s="33" t="s">
        <v>205</v>
      </c>
      <c r="AG38" s="7"/>
      <c r="AH38" s="33" t="s">
        <v>53</v>
      </c>
      <c r="AI38" s="60" t="str">
        <f>RIGHT(C30, 1)</f>
        <v/>
      </c>
      <c r="AK38" s="14" t="s">
        <v>17</v>
      </c>
      <c r="AL38" s="61"/>
      <c r="AM38" s="33" t="s">
        <v>205</v>
      </c>
      <c r="AN38" s="7"/>
      <c r="AO38" s="33" t="s">
        <v>53</v>
      </c>
      <c r="AP38" s="60" t="str">
        <f>RIGHT(C31, 1)</f>
        <v/>
      </c>
    </row>
    <row r="39" spans="2:42" x14ac:dyDescent="0.3">
      <c r="B39" s="30" t="s">
        <v>19</v>
      </c>
      <c r="C39" s="135" t="str">
        <f>C23 &amp; "(이동)"</f>
        <v>(이동)</v>
      </c>
      <c r="D39" s="136"/>
      <c r="E39" s="136"/>
      <c r="F39" s="136"/>
      <c r="G39" s="137"/>
      <c r="I39" s="10" t="s">
        <v>19</v>
      </c>
      <c r="J39" s="108">
        <f>E27</f>
        <v>0</v>
      </c>
      <c r="K39" s="98"/>
      <c r="L39" s="98"/>
      <c r="M39" s="98"/>
      <c r="N39" s="109"/>
      <c r="P39" s="10" t="s">
        <v>19</v>
      </c>
      <c r="Q39" s="108">
        <f>E28</f>
        <v>0</v>
      </c>
      <c r="R39" s="98"/>
      <c r="S39" s="98"/>
      <c r="T39" s="98"/>
      <c r="U39" s="109"/>
      <c r="W39" s="10" t="s">
        <v>19</v>
      </c>
      <c r="X39" s="108">
        <f>E29</f>
        <v>0</v>
      </c>
      <c r="Y39" s="98"/>
      <c r="Z39" s="98"/>
      <c r="AA39" s="98"/>
      <c r="AB39" s="109"/>
      <c r="AD39" s="10" t="s">
        <v>19</v>
      </c>
      <c r="AE39" s="108">
        <f>E30</f>
        <v>0</v>
      </c>
      <c r="AF39" s="98"/>
      <c r="AG39" s="98"/>
      <c r="AH39" s="98"/>
      <c r="AI39" s="109"/>
      <c r="AK39" s="10" t="s">
        <v>19</v>
      </c>
      <c r="AL39" s="108">
        <f>E31</f>
        <v>0</v>
      </c>
      <c r="AM39" s="98"/>
      <c r="AN39" s="98"/>
      <c r="AO39" s="98"/>
      <c r="AP39" s="109"/>
    </row>
    <row r="40" spans="2:42" ht="249.95" customHeight="1" x14ac:dyDescent="0.3">
      <c r="B40" s="10" t="s">
        <v>10</v>
      </c>
      <c r="C40" s="117"/>
      <c r="D40" s="117"/>
      <c r="E40" s="117"/>
      <c r="F40" s="117"/>
      <c r="G40" s="118"/>
      <c r="I40" s="10" t="s">
        <v>10</v>
      </c>
      <c r="J40" s="117"/>
      <c r="K40" s="117"/>
      <c r="L40" s="117"/>
      <c r="M40" s="117"/>
      <c r="N40" s="118"/>
      <c r="P40" s="10" t="s">
        <v>10</v>
      </c>
      <c r="Q40" s="117"/>
      <c r="R40" s="117"/>
      <c r="S40" s="117"/>
      <c r="T40" s="117"/>
      <c r="U40" s="118"/>
      <c r="W40" s="10" t="s">
        <v>10</v>
      </c>
      <c r="X40" s="117"/>
      <c r="Y40" s="117"/>
      <c r="Z40" s="117"/>
      <c r="AA40" s="117"/>
      <c r="AB40" s="118"/>
      <c r="AD40" s="10" t="s">
        <v>10</v>
      </c>
      <c r="AE40" s="117"/>
      <c r="AF40" s="117"/>
      <c r="AG40" s="117"/>
      <c r="AH40" s="117"/>
      <c r="AI40" s="118"/>
      <c r="AK40" s="10" t="s">
        <v>10</v>
      </c>
      <c r="AL40" s="117"/>
      <c r="AM40" s="117"/>
      <c r="AN40" s="117"/>
      <c r="AO40" s="117"/>
      <c r="AP40" s="118"/>
    </row>
    <row r="41" spans="2:42" ht="53.25" customHeight="1" x14ac:dyDescent="0.3">
      <c r="B41" s="10" t="s">
        <v>7</v>
      </c>
      <c r="C41" s="138" t="s">
        <v>179</v>
      </c>
      <c r="D41" s="139"/>
      <c r="E41" s="139"/>
      <c r="F41" s="139"/>
      <c r="G41" s="140"/>
      <c r="I41" s="10" t="s">
        <v>7</v>
      </c>
      <c r="J41" s="141"/>
      <c r="K41" s="139"/>
      <c r="L41" s="139"/>
      <c r="M41" s="139"/>
      <c r="N41" s="140"/>
      <c r="P41" s="10" t="s">
        <v>7</v>
      </c>
      <c r="Q41" s="141"/>
      <c r="R41" s="139"/>
      <c r="S41" s="139"/>
      <c r="T41" s="139"/>
      <c r="U41" s="140"/>
      <c r="W41" s="10" t="s">
        <v>7</v>
      </c>
      <c r="X41" s="141"/>
      <c r="Y41" s="139"/>
      <c r="Z41" s="139"/>
      <c r="AA41" s="139"/>
      <c r="AB41" s="140"/>
      <c r="AD41" s="10" t="s">
        <v>7</v>
      </c>
      <c r="AE41" s="141"/>
      <c r="AF41" s="139"/>
      <c r="AG41" s="139"/>
      <c r="AH41" s="139"/>
      <c r="AI41" s="140"/>
      <c r="AK41" s="10" t="s">
        <v>7</v>
      </c>
      <c r="AL41" s="141"/>
      <c r="AM41" s="139"/>
      <c r="AN41" s="139"/>
      <c r="AO41" s="139"/>
      <c r="AP41" s="140"/>
    </row>
    <row r="42" spans="2:42" ht="258" customHeight="1" thickBot="1" x14ac:dyDescent="0.35">
      <c r="B42" s="34" t="s">
        <v>4</v>
      </c>
      <c r="C42" s="133" t="e" vm="1">
        <v>#VALUE!</v>
      </c>
      <c r="D42" s="133"/>
      <c r="E42" s="133"/>
      <c r="F42" s="133"/>
      <c r="G42" s="134"/>
      <c r="I42" s="34" t="s">
        <v>4</v>
      </c>
      <c r="J42" s="133" t="e" vm="1">
        <v>#VALUE!</v>
      </c>
      <c r="K42" s="133"/>
      <c r="L42" s="133"/>
      <c r="M42" s="133"/>
      <c r="N42" s="134"/>
      <c r="P42" s="34" t="s">
        <v>4</v>
      </c>
      <c r="Q42" s="133" t="e" vm="1">
        <v>#VALUE!</v>
      </c>
      <c r="R42" s="133"/>
      <c r="S42" s="133"/>
      <c r="T42" s="133"/>
      <c r="U42" s="134"/>
      <c r="W42" s="34" t="s">
        <v>4</v>
      </c>
      <c r="X42" s="133" t="e" vm="1">
        <v>#VALUE!</v>
      </c>
      <c r="Y42" s="133"/>
      <c r="Z42" s="133"/>
      <c r="AA42" s="133"/>
      <c r="AB42" s="134"/>
      <c r="AD42" s="34" t="s">
        <v>4</v>
      </c>
      <c r="AE42" s="133" t="e" vm="1">
        <v>#VALUE!</v>
      </c>
      <c r="AF42" s="133"/>
      <c r="AG42" s="133"/>
      <c r="AH42" s="133"/>
      <c r="AI42" s="134"/>
      <c r="AK42" s="34" t="s">
        <v>4</v>
      </c>
      <c r="AL42" s="133" t="e" vm="1">
        <v>#VALUE!</v>
      </c>
      <c r="AM42" s="133"/>
      <c r="AN42" s="133"/>
      <c r="AO42" s="133"/>
      <c r="AP42" s="134"/>
    </row>
    <row r="43" spans="2:42" ht="30" customHeight="1" thickBot="1" x14ac:dyDescent="0.35"/>
    <row r="44" spans="2:42" x14ac:dyDescent="0.3">
      <c r="B44" s="14" t="s">
        <v>19</v>
      </c>
      <c r="C44" s="105"/>
      <c r="D44" s="105"/>
      <c r="E44" s="105"/>
      <c r="F44" s="105"/>
      <c r="G44" s="119"/>
    </row>
    <row r="45" spans="2:42" x14ac:dyDescent="0.3">
      <c r="B45" s="10" t="s">
        <v>16</v>
      </c>
      <c r="C45" s="12">
        <f>C3</f>
        <v>0</v>
      </c>
      <c r="D45" s="13" t="s">
        <v>14</v>
      </c>
      <c r="E45" s="12">
        <f>E3</f>
        <v>0</v>
      </c>
      <c r="F45" s="13" t="s">
        <v>12</v>
      </c>
      <c r="G45" s="11">
        <f>G3</f>
        <v>0</v>
      </c>
    </row>
    <row r="46" spans="2:42" ht="249.95" customHeight="1" x14ac:dyDescent="0.3">
      <c r="B46" s="10" t="s">
        <v>10</v>
      </c>
      <c r="C46" s="117"/>
      <c r="D46" s="117"/>
      <c r="E46" s="117"/>
      <c r="F46" s="117"/>
      <c r="G46" s="118"/>
      <c r="I46" s="4"/>
    </row>
    <row r="47" spans="2:42" ht="17.25" thickBot="1" x14ac:dyDescent="0.35">
      <c r="B47" s="10" t="s">
        <v>9</v>
      </c>
      <c r="C47" s="120"/>
      <c r="D47" s="120"/>
      <c r="E47" s="13" t="s">
        <v>8</v>
      </c>
      <c r="F47" s="120"/>
      <c r="G47" s="121"/>
      <c r="I47" s="4"/>
      <c r="J47" s="31"/>
      <c r="K47" s="31"/>
      <c r="L47" s="31"/>
      <c r="M47" s="31"/>
      <c r="N47" s="31"/>
    </row>
    <row r="48" spans="2:42" x14ac:dyDescent="0.3">
      <c r="B48" s="122" t="s">
        <v>6</v>
      </c>
      <c r="C48" s="125"/>
      <c r="D48" s="126"/>
      <c r="E48" s="108"/>
      <c r="F48" s="98"/>
      <c r="G48" s="109"/>
      <c r="I48" s="8" t="s">
        <v>3</v>
      </c>
      <c r="J48" s="7" t="s">
        <v>2</v>
      </c>
      <c r="K48" s="6" t="s">
        <v>1</v>
      </c>
      <c r="L48" s="5" t="s">
        <v>0</v>
      </c>
      <c r="M48" s="32"/>
      <c r="N48" s="32"/>
    </row>
    <row r="49" spans="2:42" ht="17.25" thickBot="1" x14ac:dyDescent="0.35">
      <c r="B49" s="123"/>
      <c r="C49" s="125"/>
      <c r="D49" s="126"/>
      <c r="E49" s="108"/>
      <c r="F49" s="98"/>
      <c r="G49" s="109"/>
      <c r="I49" s="3">
        <f>C47+F47</f>
        <v>0</v>
      </c>
      <c r="J49" s="2">
        <f>SUBTOTAL(3,C48:D52)</f>
        <v>0</v>
      </c>
      <c r="K49" s="2" t="e">
        <f>CHOOSE(MATCH(E45, {"R1","R2","H","M","L"}, 0), 4, 5, 12, 8, 6)</f>
        <v>#N/A</v>
      </c>
      <c r="L49" s="1" t="e">
        <f>K49-I49-J49</f>
        <v>#N/A</v>
      </c>
      <c r="M49" s="32"/>
      <c r="N49" s="32"/>
    </row>
    <row r="50" spans="2:42" x14ac:dyDescent="0.3">
      <c r="B50" s="123"/>
      <c r="C50" s="125"/>
      <c r="D50" s="126"/>
      <c r="E50" s="108"/>
      <c r="F50" s="98"/>
      <c r="G50" s="109"/>
      <c r="J50" s="32"/>
      <c r="K50" s="32"/>
      <c r="L50" s="32"/>
      <c r="M50" s="32"/>
      <c r="N50" s="32"/>
    </row>
    <row r="51" spans="2:42" x14ac:dyDescent="0.3">
      <c r="B51" s="123"/>
      <c r="C51" s="125"/>
      <c r="D51" s="126"/>
      <c r="E51" s="108"/>
      <c r="F51" s="98"/>
      <c r="G51" s="109"/>
      <c r="J51" s="32"/>
      <c r="K51" s="32"/>
      <c r="L51" s="32"/>
      <c r="M51" s="32"/>
      <c r="N51" s="32"/>
    </row>
    <row r="52" spans="2:42" ht="17.25" thickBot="1" x14ac:dyDescent="0.35">
      <c r="B52" s="124"/>
      <c r="C52" s="127"/>
      <c r="D52" s="128"/>
      <c r="E52" s="129"/>
      <c r="F52" s="129"/>
      <c r="G52" s="130"/>
      <c r="J52" s="32"/>
      <c r="K52" s="32"/>
      <c r="L52" s="32"/>
      <c r="M52" s="32"/>
      <c r="N52" s="32"/>
    </row>
    <row r="53" spans="2:42" ht="30" customHeight="1" thickBot="1" x14ac:dyDescent="0.35">
      <c r="C53" s="9"/>
    </row>
    <row r="54" spans="2:42" ht="17.100000000000001" customHeight="1" x14ac:dyDescent="0.3">
      <c r="C54" s="9"/>
      <c r="I54" s="43"/>
      <c r="J54" s="41"/>
      <c r="K54" s="41"/>
      <c r="L54" s="41"/>
      <c r="M54" s="44"/>
      <c r="N54" s="45"/>
      <c r="P54" s="43"/>
      <c r="Q54" s="41"/>
      <c r="R54" s="41"/>
      <c r="S54" s="41"/>
      <c r="T54" s="44"/>
      <c r="U54" s="45"/>
      <c r="W54" s="43"/>
      <c r="X54" s="41"/>
      <c r="Y54" s="41"/>
      <c r="Z54" s="41"/>
      <c r="AA54" s="44"/>
      <c r="AB54" s="45"/>
      <c r="AD54" s="43"/>
      <c r="AE54" s="41"/>
      <c r="AF54" s="41"/>
      <c r="AG54" s="41"/>
      <c r="AH54" s="44"/>
      <c r="AI54" s="45"/>
      <c r="AK54" s="43"/>
      <c r="AL54" s="41"/>
      <c r="AM54" s="41"/>
      <c r="AN54" s="41"/>
      <c r="AO54" s="44"/>
      <c r="AP54" s="45"/>
    </row>
    <row r="55" spans="2:42" ht="17.100000000000001" customHeight="1" thickBot="1" x14ac:dyDescent="0.35">
      <c r="C55" s="9"/>
      <c r="I55" s="46"/>
      <c r="J55" s="42"/>
      <c r="K55" s="42"/>
      <c r="L55" s="42"/>
      <c r="M55" s="47"/>
      <c r="N55" s="48"/>
      <c r="P55" s="46"/>
      <c r="Q55" s="42"/>
      <c r="R55" s="42"/>
      <c r="S55" s="42"/>
      <c r="T55" s="47"/>
      <c r="U55" s="48"/>
      <c r="W55" s="46"/>
      <c r="X55" s="42"/>
      <c r="Y55" s="42"/>
      <c r="Z55" s="42"/>
      <c r="AA55" s="47"/>
      <c r="AB55" s="48"/>
      <c r="AD55" s="46"/>
      <c r="AE55" s="42"/>
      <c r="AF55" s="42"/>
      <c r="AG55" s="42"/>
      <c r="AH55" s="47"/>
      <c r="AI55" s="48"/>
      <c r="AK55" s="46"/>
      <c r="AL55" s="42"/>
      <c r="AM55" s="42"/>
      <c r="AN55" s="42"/>
      <c r="AO55" s="47"/>
      <c r="AP55" s="48"/>
    </row>
    <row r="56" spans="2:42" ht="17.100000000000001" customHeight="1" x14ac:dyDescent="0.3">
      <c r="C56" s="9"/>
      <c r="I56" s="43"/>
      <c r="J56" s="41"/>
      <c r="K56" s="41"/>
      <c r="L56" s="44"/>
      <c r="M56" s="44"/>
      <c r="N56" s="45" t="s">
        <v>85</v>
      </c>
      <c r="P56" s="43"/>
      <c r="Q56" s="41"/>
      <c r="R56" s="41"/>
      <c r="S56" s="44"/>
      <c r="T56" s="44"/>
      <c r="U56" s="45" t="s">
        <v>85</v>
      </c>
      <c r="W56" s="43"/>
      <c r="X56" s="41"/>
      <c r="Y56" s="41"/>
      <c r="Z56" s="44"/>
      <c r="AA56" s="44"/>
      <c r="AB56" s="45" t="s">
        <v>85</v>
      </c>
      <c r="AD56" s="43"/>
      <c r="AE56" s="41"/>
      <c r="AF56" s="41"/>
      <c r="AG56" s="44"/>
      <c r="AH56" s="44"/>
      <c r="AI56" s="45" t="s">
        <v>85</v>
      </c>
      <c r="AK56" s="43"/>
      <c r="AL56" s="41"/>
      <c r="AM56" s="41"/>
      <c r="AN56" s="44"/>
      <c r="AO56" s="44"/>
      <c r="AP56" s="45" t="s">
        <v>85</v>
      </c>
    </row>
    <row r="57" spans="2:42" ht="17.100000000000001" customHeight="1" thickBot="1" x14ac:dyDescent="0.35">
      <c r="C57" s="9"/>
      <c r="I57" s="49"/>
      <c r="J57" s="47"/>
      <c r="K57" s="47"/>
      <c r="L57" s="47"/>
      <c r="M57" s="47"/>
      <c r="N57" s="50">
        <f>I55+J55+K55+L55+M55+N55+I57+J57+K57+L57+M57</f>
        <v>0</v>
      </c>
      <c r="P57" s="49"/>
      <c r="Q57" s="47"/>
      <c r="R57" s="47"/>
      <c r="S57" s="47"/>
      <c r="T57" s="47"/>
      <c r="U57" s="50">
        <f>P55+Q55+R55+S55+T55+U55+P57+Q57+R57+S57+T57</f>
        <v>0</v>
      </c>
      <c r="W57" s="49"/>
      <c r="X57" s="47"/>
      <c r="Y57" s="47"/>
      <c r="Z57" s="47"/>
      <c r="AA57" s="47"/>
      <c r="AB57" s="50">
        <f>W55+X55+Y55+Z55+AA55+AB55+W57+X57+Y57+Z57+AA57</f>
        <v>0</v>
      </c>
      <c r="AD57" s="49"/>
      <c r="AE57" s="47"/>
      <c r="AF57" s="47"/>
      <c r="AG57" s="47"/>
      <c r="AH57" s="47"/>
      <c r="AI57" s="50">
        <f>AD55+AE55+AF55+AG55+AH55+AI55+AD57+AE57+AF57+AG57+AH57</f>
        <v>0</v>
      </c>
      <c r="AK57" s="49"/>
      <c r="AL57" s="47"/>
      <c r="AM57" s="47"/>
      <c r="AN57" s="47"/>
      <c r="AO57" s="47"/>
      <c r="AP57" s="50">
        <f>AK55+AL55+AM55+AN55+AO55+AP55+AK57+AL57+AM57+AN57+AO57</f>
        <v>0</v>
      </c>
    </row>
    <row r="58" spans="2:42" ht="30" customHeight="1" thickBot="1" x14ac:dyDescent="0.35">
      <c r="C58" s="9"/>
    </row>
    <row r="59" spans="2:42" x14ac:dyDescent="0.3">
      <c r="B59" s="14" t="s">
        <v>17</v>
      </c>
      <c r="C59" s="131" t="s">
        <v>18</v>
      </c>
      <c r="D59" s="132"/>
      <c r="E59" s="33" t="s">
        <v>53</v>
      </c>
      <c r="F59" s="110" t="s">
        <v>54</v>
      </c>
      <c r="G59" s="95"/>
      <c r="I59" s="14" t="s">
        <v>17</v>
      </c>
      <c r="J59" s="61"/>
      <c r="K59" s="33" t="s">
        <v>205</v>
      </c>
      <c r="L59" s="7"/>
      <c r="M59" s="33" t="s">
        <v>53</v>
      </c>
      <c r="N59" s="60" t="str">
        <f>RIGHT(C48, 1)</f>
        <v/>
      </c>
      <c r="P59" s="14" t="s">
        <v>17</v>
      </c>
      <c r="Q59" s="61"/>
      <c r="R59" s="33" t="s">
        <v>205</v>
      </c>
      <c r="S59" s="7"/>
      <c r="T59" s="33" t="s">
        <v>53</v>
      </c>
      <c r="U59" s="60" t="str">
        <f>RIGHT(C49, 1)</f>
        <v/>
      </c>
      <c r="W59" s="14" t="s">
        <v>17</v>
      </c>
      <c r="X59" s="61"/>
      <c r="Y59" s="33" t="s">
        <v>205</v>
      </c>
      <c r="Z59" s="7"/>
      <c r="AA59" s="33" t="s">
        <v>53</v>
      </c>
      <c r="AB59" s="60" t="str">
        <f>RIGHT(C50, 1)</f>
        <v/>
      </c>
      <c r="AD59" s="14" t="s">
        <v>17</v>
      </c>
      <c r="AE59" s="61"/>
      <c r="AF59" s="33" t="s">
        <v>205</v>
      </c>
      <c r="AG59" s="7"/>
      <c r="AH59" s="33" t="s">
        <v>53</v>
      </c>
      <c r="AI59" s="60" t="str">
        <f>RIGHT(C51, 1)</f>
        <v/>
      </c>
      <c r="AK59" s="14" t="s">
        <v>17</v>
      </c>
      <c r="AL59" s="61"/>
      <c r="AM59" s="33" t="s">
        <v>205</v>
      </c>
      <c r="AN59" s="7"/>
      <c r="AO59" s="33" t="s">
        <v>53</v>
      </c>
      <c r="AP59" s="60" t="str">
        <f>RIGHT(C52, 1)</f>
        <v/>
      </c>
    </row>
    <row r="60" spans="2:42" x14ac:dyDescent="0.3">
      <c r="B60" s="30" t="s">
        <v>19</v>
      </c>
      <c r="C60" s="135" t="str">
        <f>C44 &amp; "(이동)"</f>
        <v>(이동)</v>
      </c>
      <c r="D60" s="136"/>
      <c r="E60" s="136"/>
      <c r="F60" s="136"/>
      <c r="G60" s="137"/>
      <c r="I60" s="10" t="s">
        <v>19</v>
      </c>
      <c r="J60" s="108">
        <f>E48</f>
        <v>0</v>
      </c>
      <c r="K60" s="98"/>
      <c r="L60" s="98"/>
      <c r="M60" s="98"/>
      <c r="N60" s="109"/>
      <c r="P60" s="10" t="s">
        <v>19</v>
      </c>
      <c r="Q60" s="108">
        <f>E49</f>
        <v>0</v>
      </c>
      <c r="R60" s="98"/>
      <c r="S60" s="98"/>
      <c r="T60" s="98"/>
      <c r="U60" s="109"/>
      <c r="W60" s="10" t="s">
        <v>19</v>
      </c>
      <c r="X60" s="108">
        <f>E50</f>
        <v>0</v>
      </c>
      <c r="Y60" s="98"/>
      <c r="Z60" s="98"/>
      <c r="AA60" s="98"/>
      <c r="AB60" s="109"/>
      <c r="AD60" s="10" t="s">
        <v>19</v>
      </c>
      <c r="AE60" s="108">
        <f>E51</f>
        <v>0</v>
      </c>
      <c r="AF60" s="98"/>
      <c r="AG60" s="98"/>
      <c r="AH60" s="98"/>
      <c r="AI60" s="109"/>
      <c r="AK60" s="10" t="s">
        <v>19</v>
      </c>
      <c r="AL60" s="108">
        <f>E52</f>
        <v>0</v>
      </c>
      <c r="AM60" s="98"/>
      <c r="AN60" s="98"/>
      <c r="AO60" s="98"/>
      <c r="AP60" s="109"/>
    </row>
    <row r="61" spans="2:42" ht="249.95" customHeight="1" x14ac:dyDescent="0.3">
      <c r="B61" s="10" t="s">
        <v>10</v>
      </c>
      <c r="C61" s="117"/>
      <c r="D61" s="117"/>
      <c r="E61" s="117"/>
      <c r="F61" s="117"/>
      <c r="G61" s="118"/>
      <c r="I61" s="10" t="s">
        <v>10</v>
      </c>
      <c r="J61" s="117"/>
      <c r="K61" s="117"/>
      <c r="L61" s="117"/>
      <c r="M61" s="117"/>
      <c r="N61" s="118"/>
      <c r="P61" s="10" t="s">
        <v>10</v>
      </c>
      <c r="Q61" s="117"/>
      <c r="R61" s="117"/>
      <c r="S61" s="117"/>
      <c r="T61" s="117"/>
      <c r="U61" s="118"/>
      <c r="W61" s="10" t="s">
        <v>10</v>
      </c>
      <c r="X61" s="117"/>
      <c r="Y61" s="117"/>
      <c r="Z61" s="117"/>
      <c r="AA61" s="117"/>
      <c r="AB61" s="118"/>
      <c r="AD61" s="10" t="s">
        <v>10</v>
      </c>
      <c r="AE61" s="117"/>
      <c r="AF61" s="117"/>
      <c r="AG61" s="117"/>
      <c r="AH61" s="117"/>
      <c r="AI61" s="118"/>
      <c r="AK61" s="10" t="s">
        <v>10</v>
      </c>
      <c r="AL61" s="117"/>
      <c r="AM61" s="117"/>
      <c r="AN61" s="117"/>
      <c r="AO61" s="117"/>
      <c r="AP61" s="118"/>
    </row>
    <row r="62" spans="2:42" ht="53.25" customHeight="1" x14ac:dyDescent="0.3">
      <c r="B62" s="10" t="s">
        <v>7</v>
      </c>
      <c r="C62" s="138" t="s">
        <v>179</v>
      </c>
      <c r="D62" s="139"/>
      <c r="E62" s="139"/>
      <c r="F62" s="139"/>
      <c r="G62" s="140"/>
      <c r="I62" s="10" t="s">
        <v>7</v>
      </c>
      <c r="J62" s="141"/>
      <c r="K62" s="139"/>
      <c r="L62" s="139"/>
      <c r="M62" s="139"/>
      <c r="N62" s="140"/>
      <c r="P62" s="10" t="s">
        <v>7</v>
      </c>
      <c r="Q62" s="141"/>
      <c r="R62" s="139"/>
      <c r="S62" s="139"/>
      <c r="T62" s="139"/>
      <c r="U62" s="140"/>
      <c r="W62" s="10" t="s">
        <v>7</v>
      </c>
      <c r="X62" s="141"/>
      <c r="Y62" s="139"/>
      <c r="Z62" s="139"/>
      <c r="AA62" s="139"/>
      <c r="AB62" s="140"/>
      <c r="AD62" s="10" t="s">
        <v>7</v>
      </c>
      <c r="AE62" s="141"/>
      <c r="AF62" s="139"/>
      <c r="AG62" s="139"/>
      <c r="AH62" s="139"/>
      <c r="AI62" s="140"/>
      <c r="AK62" s="10" t="s">
        <v>7</v>
      </c>
      <c r="AL62" s="141"/>
      <c r="AM62" s="139"/>
      <c r="AN62" s="139"/>
      <c r="AO62" s="139"/>
      <c r="AP62" s="140"/>
    </row>
    <row r="63" spans="2:42" ht="258" customHeight="1" thickBot="1" x14ac:dyDescent="0.35">
      <c r="B63" s="34" t="s">
        <v>4</v>
      </c>
      <c r="C63" s="133" t="e" vm="1">
        <v>#VALUE!</v>
      </c>
      <c r="D63" s="133"/>
      <c r="E63" s="133"/>
      <c r="F63" s="133"/>
      <c r="G63" s="134"/>
      <c r="I63" s="34" t="s">
        <v>4</v>
      </c>
      <c r="J63" s="133" t="e" vm="1">
        <v>#VALUE!</v>
      </c>
      <c r="K63" s="133"/>
      <c r="L63" s="133"/>
      <c r="M63" s="133"/>
      <c r="N63" s="134"/>
      <c r="P63" s="34" t="s">
        <v>4</v>
      </c>
      <c r="Q63" s="133" t="e" vm="1">
        <v>#VALUE!</v>
      </c>
      <c r="R63" s="133"/>
      <c r="S63" s="133"/>
      <c r="T63" s="133"/>
      <c r="U63" s="134"/>
      <c r="W63" s="34" t="s">
        <v>4</v>
      </c>
      <c r="X63" s="133" t="e" vm="1">
        <v>#VALUE!</v>
      </c>
      <c r="Y63" s="133"/>
      <c r="Z63" s="133"/>
      <c r="AA63" s="133"/>
      <c r="AB63" s="134"/>
      <c r="AD63" s="34" t="s">
        <v>4</v>
      </c>
      <c r="AE63" s="133" t="e" vm="1">
        <v>#VALUE!</v>
      </c>
      <c r="AF63" s="133"/>
      <c r="AG63" s="133"/>
      <c r="AH63" s="133"/>
      <c r="AI63" s="134"/>
      <c r="AK63" s="34" t="s">
        <v>4</v>
      </c>
      <c r="AL63" s="133" t="e" vm="1">
        <v>#VALUE!</v>
      </c>
      <c r="AM63" s="133"/>
      <c r="AN63" s="133"/>
      <c r="AO63" s="133"/>
      <c r="AP63" s="134"/>
    </row>
  </sheetData>
  <mergeCells count="123">
    <mergeCell ref="AE63:AI63"/>
    <mergeCell ref="AL63:AP63"/>
    <mergeCell ref="C62:G62"/>
    <mergeCell ref="J62:N62"/>
    <mergeCell ref="Q62:U62"/>
    <mergeCell ref="X62:AB62"/>
    <mergeCell ref="AE62:AI62"/>
    <mergeCell ref="AL62:AP62"/>
    <mergeCell ref="C59:D59"/>
    <mergeCell ref="F59:G59"/>
    <mergeCell ref="C61:G61"/>
    <mergeCell ref="J61:N61"/>
    <mergeCell ref="Q61:U61"/>
    <mergeCell ref="C63:G63"/>
    <mergeCell ref="J63:N63"/>
    <mergeCell ref="Q63:U63"/>
    <mergeCell ref="X63:AB63"/>
    <mergeCell ref="X61:AB61"/>
    <mergeCell ref="AE61:AI61"/>
    <mergeCell ref="AL61:AP61"/>
    <mergeCell ref="C60:G60"/>
    <mergeCell ref="J60:N60"/>
    <mergeCell ref="Q60:U60"/>
    <mergeCell ref="X60:AB60"/>
    <mergeCell ref="AE60:AI60"/>
    <mergeCell ref="AL60:AP60"/>
    <mergeCell ref="B48:B52"/>
    <mergeCell ref="C48:D48"/>
    <mergeCell ref="E48:G48"/>
    <mergeCell ref="C49:D49"/>
    <mergeCell ref="E49:G49"/>
    <mergeCell ref="C50:D50"/>
    <mergeCell ref="E50:G50"/>
    <mergeCell ref="C51:D51"/>
    <mergeCell ref="E51:G51"/>
    <mergeCell ref="C52:D52"/>
    <mergeCell ref="E52:G52"/>
    <mergeCell ref="C44:G44"/>
    <mergeCell ref="C46:G46"/>
    <mergeCell ref="C47:D47"/>
    <mergeCell ref="F47:G47"/>
    <mergeCell ref="AE42:AI42"/>
    <mergeCell ref="AL42:AP42"/>
    <mergeCell ref="C41:G41"/>
    <mergeCell ref="J41:N41"/>
    <mergeCell ref="Q41:U41"/>
    <mergeCell ref="X41:AB41"/>
    <mergeCell ref="AE41:AI41"/>
    <mergeCell ref="AL41:AP41"/>
    <mergeCell ref="X40:AB40"/>
    <mergeCell ref="AE40:AI40"/>
    <mergeCell ref="AL40:AP40"/>
    <mergeCell ref="C42:G42"/>
    <mergeCell ref="J42:N42"/>
    <mergeCell ref="Q42:U42"/>
    <mergeCell ref="C39:G39"/>
    <mergeCell ref="J39:N39"/>
    <mergeCell ref="Q39:U39"/>
    <mergeCell ref="X39:AB39"/>
    <mergeCell ref="AE39:AI39"/>
    <mergeCell ref="AL39:AP39"/>
    <mergeCell ref="X42:AB42"/>
    <mergeCell ref="C40:G40"/>
    <mergeCell ref="J40:N40"/>
    <mergeCell ref="Q40:U40"/>
    <mergeCell ref="B27:B31"/>
    <mergeCell ref="C27:D27"/>
    <mergeCell ref="E27:G27"/>
    <mergeCell ref="C28:D28"/>
    <mergeCell ref="E28:G28"/>
    <mergeCell ref="C29:D29"/>
    <mergeCell ref="E29:G29"/>
    <mergeCell ref="C30:D30"/>
    <mergeCell ref="E30:G30"/>
    <mergeCell ref="C31:D31"/>
    <mergeCell ref="E31:G31"/>
    <mergeCell ref="C38:D38"/>
    <mergeCell ref="F38:G38"/>
    <mergeCell ref="C23:G23"/>
    <mergeCell ref="C25:G25"/>
    <mergeCell ref="C26:D26"/>
    <mergeCell ref="F26:G26"/>
    <mergeCell ref="AE21:AI21"/>
    <mergeCell ref="AL21:AP21"/>
    <mergeCell ref="C20:G20"/>
    <mergeCell ref="J20:N20"/>
    <mergeCell ref="Q20:U20"/>
    <mergeCell ref="X20:AB20"/>
    <mergeCell ref="AE20:AI20"/>
    <mergeCell ref="AL20:AP20"/>
    <mergeCell ref="X19:AB19"/>
    <mergeCell ref="AE19:AI19"/>
    <mergeCell ref="AL19:AP19"/>
    <mergeCell ref="C21:G21"/>
    <mergeCell ref="J21:N21"/>
    <mergeCell ref="Q21:U21"/>
    <mergeCell ref="C18:G18"/>
    <mergeCell ref="J18:N18"/>
    <mergeCell ref="Q18:U18"/>
    <mergeCell ref="X18:AB18"/>
    <mergeCell ref="AE18:AI18"/>
    <mergeCell ref="AL18:AP18"/>
    <mergeCell ref="X21:AB21"/>
    <mergeCell ref="C2:G2"/>
    <mergeCell ref="C4:G4"/>
    <mergeCell ref="C5:D5"/>
    <mergeCell ref="F5:G5"/>
    <mergeCell ref="C19:G19"/>
    <mergeCell ref="J19:N19"/>
    <mergeCell ref="Q19:U19"/>
    <mergeCell ref="B6:B10"/>
    <mergeCell ref="C6:D6"/>
    <mergeCell ref="E6:G6"/>
    <mergeCell ref="C7:D7"/>
    <mergeCell ref="E7:G7"/>
    <mergeCell ref="C8:D8"/>
    <mergeCell ref="E8:G8"/>
    <mergeCell ref="C9:D9"/>
    <mergeCell ref="E9:G9"/>
    <mergeCell ref="C10:D10"/>
    <mergeCell ref="E10:G10"/>
    <mergeCell ref="C17:D17"/>
    <mergeCell ref="F17:G17"/>
  </mergeCells>
  <phoneticPr fontId="2" type="noConversion"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96A10E-4E91-403C-B87C-3EB105EBF8B7}">
  <sheetPr>
    <tabColor rgb="FFFFC000"/>
  </sheetPr>
  <dimension ref="B1:W63"/>
  <sheetViews>
    <sheetView topLeftCell="A8" zoomScale="70" zoomScaleNormal="70" workbookViewId="0">
      <selection activeCell="J20" sqref="J20:N20"/>
    </sheetView>
  </sheetViews>
  <sheetFormatPr defaultRowHeight="16.5" x14ac:dyDescent="0.3"/>
  <cols>
    <col min="8" max="8" width="9" customWidth="1"/>
    <col min="15" max="15" width="9" customWidth="1"/>
    <col min="22" max="22" width="9" customWidth="1"/>
  </cols>
  <sheetData>
    <row r="1" spans="2:23" ht="17.25" thickBot="1" x14ac:dyDescent="0.35"/>
    <row r="2" spans="2:23" x14ac:dyDescent="0.3">
      <c r="B2" s="14" t="s">
        <v>19</v>
      </c>
      <c r="C2" s="105" t="str">
        <f>'영장(C,H,M,L)'!B$7</f>
        <v xml:space="preserve">어설푼 방패병	</v>
      </c>
      <c r="D2" s="105"/>
      <c r="E2" s="105"/>
      <c r="F2" s="105"/>
      <c r="G2" s="119"/>
    </row>
    <row r="3" spans="2:23" x14ac:dyDescent="0.3">
      <c r="B3" s="10" t="s">
        <v>16</v>
      </c>
      <c r="C3" s="12" t="str">
        <f>'캐릭터 설정정리'!$B$2</f>
        <v>영장</v>
      </c>
      <c r="D3" s="13" t="s">
        <v>14</v>
      </c>
      <c r="E3" s="12" t="str">
        <f>'캐릭터 설정정리'!$F$5</f>
        <v>L</v>
      </c>
      <c r="F3" s="13" t="s">
        <v>12</v>
      </c>
      <c r="G3" s="11" t="str">
        <f>'캐릭터 설정정리'!$B$4</f>
        <v>탱커</v>
      </c>
    </row>
    <row r="4" spans="2:23" ht="249.95" customHeight="1" x14ac:dyDescent="0.3">
      <c r="B4" s="10" t="s">
        <v>10</v>
      </c>
      <c r="C4" s="108" t="e" vm="2">
        <v>#VALUE!</v>
      </c>
      <c r="D4" s="98"/>
      <c r="E4" s="98"/>
      <c r="F4" s="98"/>
      <c r="G4" s="109"/>
      <c r="I4" s="4"/>
    </row>
    <row r="5" spans="2:23" ht="17.25" thickBot="1" x14ac:dyDescent="0.35">
      <c r="B5" s="10" t="s">
        <v>9</v>
      </c>
      <c r="C5" s="120">
        <v>4</v>
      </c>
      <c r="D5" s="120"/>
      <c r="E5" s="13" t="s">
        <v>8</v>
      </c>
      <c r="F5" s="120">
        <v>1</v>
      </c>
      <c r="G5" s="121"/>
      <c r="I5" s="4"/>
      <c r="J5" s="31"/>
      <c r="K5" s="31"/>
      <c r="L5" s="31"/>
      <c r="M5" s="31"/>
      <c r="N5" s="31"/>
      <c r="Q5" t="s">
        <v>211</v>
      </c>
      <c r="R5" t="s">
        <v>19</v>
      </c>
      <c r="S5" t="s">
        <v>53</v>
      </c>
      <c r="T5" t="s">
        <v>217</v>
      </c>
      <c r="U5" t="s">
        <v>7</v>
      </c>
      <c r="V5" t="s">
        <v>219</v>
      </c>
      <c r="W5" t="s">
        <v>218</v>
      </c>
    </row>
    <row r="6" spans="2:23" x14ac:dyDescent="0.3">
      <c r="B6" s="122" t="s">
        <v>6</v>
      </c>
      <c r="C6" s="125" t="s">
        <v>5</v>
      </c>
      <c r="D6" s="126"/>
      <c r="E6" s="117" t="s">
        <v>49</v>
      </c>
      <c r="F6" s="117"/>
      <c r="G6" s="118"/>
      <c r="I6" s="8" t="s">
        <v>3</v>
      </c>
      <c r="J6" s="7" t="s">
        <v>2</v>
      </c>
      <c r="K6" s="6" t="s">
        <v>1</v>
      </c>
      <c r="L6" s="5" t="s">
        <v>0</v>
      </c>
      <c r="M6" s="32"/>
      <c r="N6" s="32"/>
      <c r="Q6" t="s">
        <v>212</v>
      </c>
      <c r="R6" t="s">
        <v>213</v>
      </c>
      <c r="S6" t="s">
        <v>214</v>
      </c>
      <c r="T6" t="s">
        <v>215</v>
      </c>
      <c r="U6" t="s">
        <v>216</v>
      </c>
    </row>
    <row r="7" spans="2:23" ht="17.25" thickBot="1" x14ac:dyDescent="0.35">
      <c r="B7" s="123"/>
      <c r="C7" s="125"/>
      <c r="D7" s="126"/>
      <c r="E7" s="145"/>
      <c r="F7" s="145"/>
      <c r="G7" s="146"/>
      <c r="I7" s="3">
        <f>C5+F5</f>
        <v>5</v>
      </c>
      <c r="J7" s="2">
        <f>SUBTOTAL(3,C6:D10)</f>
        <v>1</v>
      </c>
      <c r="K7" s="2">
        <f>CHOOSE(MATCH(E3, {"R1","R2","H","M","L"}, 0), 4, 5, 12, 8, 6)</f>
        <v>6</v>
      </c>
      <c r="L7" s="1">
        <f>K7-I7-J7</f>
        <v>0</v>
      </c>
      <c r="M7" s="32"/>
      <c r="N7" s="32"/>
      <c r="Q7">
        <v>1001</v>
      </c>
      <c r="S7" s="79"/>
    </row>
    <row r="8" spans="2:23" x14ac:dyDescent="0.3">
      <c r="B8" s="123"/>
      <c r="C8" s="125"/>
      <c r="D8" s="126"/>
      <c r="E8" s="108"/>
      <c r="F8" s="98"/>
      <c r="G8" s="109"/>
      <c r="J8" s="32"/>
      <c r="K8" s="32"/>
      <c r="L8" s="32"/>
      <c r="M8" s="32"/>
      <c r="N8" s="32"/>
    </row>
    <row r="9" spans="2:23" x14ac:dyDescent="0.3">
      <c r="B9" s="123"/>
      <c r="C9" s="125"/>
      <c r="D9" s="126"/>
      <c r="E9" s="108"/>
      <c r="F9" s="98"/>
      <c r="G9" s="109"/>
      <c r="I9" s="32"/>
      <c r="J9" s="38"/>
      <c r="K9" s="39"/>
      <c r="L9" s="38"/>
      <c r="M9" s="32"/>
      <c r="N9" s="38"/>
      <c r="O9" s="38"/>
    </row>
    <row r="10" spans="2:23" ht="17.25" thickBot="1" x14ac:dyDescent="0.35">
      <c r="B10" s="124"/>
      <c r="C10" s="127"/>
      <c r="D10" s="128"/>
      <c r="E10" s="129"/>
      <c r="F10" s="129"/>
      <c r="G10" s="130"/>
      <c r="I10" s="32"/>
      <c r="K10" s="32"/>
      <c r="L10" s="32"/>
      <c r="M10" s="32"/>
    </row>
    <row r="11" spans="2:23" ht="30" customHeight="1" thickBot="1" x14ac:dyDescent="0.35">
      <c r="C11" s="9"/>
    </row>
    <row r="12" spans="2:23" ht="17.100000000000001" customHeight="1" x14ac:dyDescent="0.3">
      <c r="B12" s="37"/>
      <c r="C12" s="39"/>
      <c r="D12" s="39"/>
      <c r="E12" s="39"/>
      <c r="F12" s="40"/>
      <c r="G12" s="40"/>
      <c r="I12" s="43" t="s">
        <v>83</v>
      </c>
      <c r="J12" s="41" t="s">
        <v>84</v>
      </c>
      <c r="K12" s="57" t="s">
        <v>173</v>
      </c>
      <c r="L12" s="41" t="s">
        <v>81</v>
      </c>
      <c r="M12" s="44" t="s">
        <v>87</v>
      </c>
      <c r="N12" s="45" t="s">
        <v>192</v>
      </c>
    </row>
    <row r="13" spans="2:23" ht="17.100000000000001" customHeight="1" thickBot="1" x14ac:dyDescent="0.35">
      <c r="B13" s="37"/>
      <c r="C13" s="39"/>
      <c r="D13" s="39"/>
      <c r="E13" s="40"/>
      <c r="F13" s="40"/>
      <c r="G13" s="40"/>
      <c r="I13" s="46" t="s">
        <v>88</v>
      </c>
      <c r="J13" s="42" t="s">
        <v>89</v>
      </c>
      <c r="K13" s="58" t="s">
        <v>88</v>
      </c>
      <c r="L13" s="42"/>
      <c r="M13" s="47"/>
      <c r="N13" s="48">
        <v>3</v>
      </c>
    </row>
    <row r="14" spans="2:23" ht="17.100000000000001" customHeight="1" x14ac:dyDescent="0.3">
      <c r="B14" s="39"/>
      <c r="C14" s="39"/>
      <c r="D14" s="39"/>
      <c r="E14" s="40"/>
      <c r="F14" s="40"/>
      <c r="G14" s="40"/>
      <c r="I14" s="43"/>
      <c r="J14" s="41"/>
      <c r="K14" s="41"/>
      <c r="L14" s="44"/>
      <c r="M14" s="44"/>
      <c r="N14" s="45" t="s">
        <v>85</v>
      </c>
    </row>
    <row r="15" spans="2:23" ht="17.100000000000001" customHeight="1" thickBot="1" x14ac:dyDescent="0.35">
      <c r="B15" s="40"/>
      <c r="C15" s="40"/>
      <c r="D15" s="40"/>
      <c r="E15" s="40"/>
      <c r="F15" s="40"/>
      <c r="G15" s="51"/>
      <c r="I15" s="49"/>
      <c r="J15" s="47"/>
      <c r="K15" s="47"/>
      <c r="L15" s="47"/>
      <c r="M15" s="47"/>
      <c r="N15" s="50">
        <f>I13+J13+K13+L13+M13+N13+I15+J15+K15+L15+M15</f>
        <v>4</v>
      </c>
    </row>
    <row r="16" spans="2:23" ht="30" customHeight="1" thickBot="1" x14ac:dyDescent="0.35">
      <c r="C16" s="9"/>
    </row>
    <row r="17" spans="2:14" x14ac:dyDescent="0.3">
      <c r="B17" s="14" t="s">
        <v>17</v>
      </c>
      <c r="C17" s="73" t="s">
        <v>18</v>
      </c>
      <c r="D17" s="33" t="s">
        <v>205</v>
      </c>
      <c r="E17" s="7">
        <v>1001</v>
      </c>
      <c r="F17" s="33" t="s">
        <v>53</v>
      </c>
      <c r="G17" s="60" t="s">
        <v>54</v>
      </c>
      <c r="I17" s="14" t="s">
        <v>17</v>
      </c>
      <c r="J17" s="74" t="s">
        <v>192</v>
      </c>
      <c r="K17" s="33" t="s">
        <v>205</v>
      </c>
      <c r="L17" s="7">
        <v>3001</v>
      </c>
      <c r="M17" s="33" t="s">
        <v>53</v>
      </c>
      <c r="N17" s="60" t="str">
        <f>RIGHT(C6, 1)</f>
        <v>1</v>
      </c>
    </row>
    <row r="18" spans="2:14" x14ac:dyDescent="0.3">
      <c r="B18" s="30" t="s">
        <v>19</v>
      </c>
      <c r="C18" s="135" t="str">
        <f>C2 &amp; "(이동)"</f>
        <v>어설푼 방패병	(이동)</v>
      </c>
      <c r="D18" s="136"/>
      <c r="E18" s="136"/>
      <c r="F18" s="136"/>
      <c r="G18" s="137"/>
      <c r="I18" s="10" t="s">
        <v>19</v>
      </c>
      <c r="J18" s="108" t="str">
        <f>E6</f>
        <v>어전트 가드</v>
      </c>
      <c r="K18" s="98"/>
      <c r="L18" s="98"/>
      <c r="M18" s="98"/>
      <c r="N18" s="109"/>
    </row>
    <row r="19" spans="2:14" ht="249.95" customHeight="1" x14ac:dyDescent="0.3">
      <c r="B19" s="10" t="s">
        <v>10</v>
      </c>
      <c r="C19" s="108" t="e" vm="2">
        <v>#VALUE!</v>
      </c>
      <c r="D19" s="98"/>
      <c r="E19" s="98"/>
      <c r="F19" s="98"/>
      <c r="G19" s="109"/>
      <c r="I19" s="10" t="s">
        <v>10</v>
      </c>
      <c r="J19" s="117" t="e" vm="2">
        <v>#VALUE!</v>
      </c>
      <c r="K19" s="117"/>
      <c r="L19" s="117"/>
      <c r="M19" s="117"/>
      <c r="N19" s="118"/>
    </row>
    <row r="20" spans="2:14" ht="53.25" customHeight="1" x14ac:dyDescent="0.3">
      <c r="B20" s="10" t="s">
        <v>7</v>
      </c>
      <c r="C20" s="138" t="s">
        <v>179</v>
      </c>
      <c r="D20" s="139"/>
      <c r="E20" s="139"/>
      <c r="F20" s="139"/>
      <c r="G20" s="140"/>
      <c r="I20" s="10" t="s">
        <v>7</v>
      </c>
      <c r="J20" s="141" t="s">
        <v>254</v>
      </c>
      <c r="K20" s="139"/>
      <c r="L20" s="139"/>
      <c r="M20" s="139"/>
      <c r="N20" s="140"/>
    </row>
    <row r="21" spans="2:14" ht="258" customHeight="1" thickBot="1" x14ac:dyDescent="0.35">
      <c r="B21" s="34" t="s">
        <v>4</v>
      </c>
      <c r="C21" s="133" t="e" vm="1">
        <v>#VALUE!</v>
      </c>
      <c r="D21" s="133"/>
      <c r="E21" s="133"/>
      <c r="F21" s="133"/>
      <c r="G21" s="134"/>
      <c r="I21" s="34" t="s">
        <v>4</v>
      </c>
      <c r="J21" s="133" t="e" vm="3">
        <v>#VALUE!</v>
      </c>
      <c r="K21" s="133"/>
      <c r="L21" s="133"/>
      <c r="M21" s="133"/>
      <c r="N21" s="134"/>
    </row>
    <row r="22" spans="2:14" ht="30" customHeight="1" thickBot="1" x14ac:dyDescent="0.35">
      <c r="C22" s="9"/>
    </row>
    <row r="23" spans="2:14" x14ac:dyDescent="0.3">
      <c r="B23" s="14" t="s">
        <v>19</v>
      </c>
      <c r="C23" s="105" t="str">
        <f>'영장(C,H,M,L)'!C7</f>
        <v xml:space="preserve">최전선의 창병	</v>
      </c>
      <c r="D23" s="105"/>
      <c r="E23" s="105"/>
      <c r="F23" s="105"/>
      <c r="G23" s="119"/>
    </row>
    <row r="24" spans="2:14" x14ac:dyDescent="0.3">
      <c r="B24" s="10" t="s">
        <v>16</v>
      </c>
      <c r="C24" s="12" t="str">
        <f>'캐릭터 설정정리'!$B$2</f>
        <v>영장</v>
      </c>
      <c r="D24" s="13" t="s">
        <v>14</v>
      </c>
      <c r="E24" s="12" t="str">
        <f>'캐릭터 설정정리'!$F$5</f>
        <v>L</v>
      </c>
      <c r="F24" s="13" t="s">
        <v>12</v>
      </c>
      <c r="G24" s="11" t="str">
        <f>'캐릭터 설정정리'!$B$4</f>
        <v>탱커</v>
      </c>
    </row>
    <row r="25" spans="2:14" ht="249.95" customHeight="1" x14ac:dyDescent="0.3">
      <c r="B25" s="10" t="s">
        <v>10</v>
      </c>
      <c r="C25" s="117" t="e" vm="4">
        <v>#VALUE!</v>
      </c>
      <c r="D25" s="117"/>
      <c r="E25" s="117"/>
      <c r="F25" s="117"/>
      <c r="G25" s="118"/>
      <c r="I25" s="4"/>
    </row>
    <row r="26" spans="2:14" ht="17.25" thickBot="1" x14ac:dyDescent="0.35">
      <c r="B26" s="10" t="s">
        <v>9</v>
      </c>
      <c r="C26" s="120">
        <v>3</v>
      </c>
      <c r="D26" s="120"/>
      <c r="E26" s="13" t="s">
        <v>8</v>
      </c>
      <c r="F26" s="120">
        <v>1</v>
      </c>
      <c r="G26" s="121"/>
      <c r="I26" s="4"/>
      <c r="J26" s="31"/>
      <c r="K26" s="31"/>
      <c r="L26" s="31"/>
      <c r="M26" s="31"/>
      <c r="N26" s="31"/>
    </row>
    <row r="27" spans="2:14" x14ac:dyDescent="0.3">
      <c r="B27" s="122" t="s">
        <v>6</v>
      </c>
      <c r="C27" s="125" t="s">
        <v>5</v>
      </c>
      <c r="D27" s="126"/>
      <c r="E27" s="117" t="s">
        <v>48</v>
      </c>
      <c r="F27" s="117"/>
      <c r="G27" s="118"/>
      <c r="I27" s="8" t="s">
        <v>3</v>
      </c>
      <c r="J27" s="7" t="s">
        <v>2</v>
      </c>
      <c r="K27" s="6" t="s">
        <v>1</v>
      </c>
      <c r="L27" s="5" t="s">
        <v>0</v>
      </c>
      <c r="M27" s="32"/>
      <c r="N27" s="32"/>
    </row>
    <row r="28" spans="2:14" ht="17.25" thickBot="1" x14ac:dyDescent="0.35">
      <c r="B28" s="123"/>
      <c r="C28" s="125" t="s">
        <v>5</v>
      </c>
      <c r="D28" s="126"/>
      <c r="E28" s="117" t="s">
        <v>55</v>
      </c>
      <c r="F28" s="117"/>
      <c r="G28" s="118"/>
      <c r="I28" s="3">
        <f>C26+F26</f>
        <v>4</v>
      </c>
      <c r="J28" s="2">
        <f>SUBTOTAL(3,C27:D31)</f>
        <v>2</v>
      </c>
      <c r="K28" s="2">
        <f>CHOOSE(MATCH(E24, {"R1","R2","H","M","L"}, 0), 4, 5, 12, 8, 6)</f>
        <v>6</v>
      </c>
      <c r="L28" s="1">
        <f>K28-I28-J28</f>
        <v>0</v>
      </c>
      <c r="M28" s="32"/>
      <c r="N28" s="32"/>
    </row>
    <row r="29" spans="2:14" x14ac:dyDescent="0.3">
      <c r="B29" s="123"/>
      <c r="C29" s="125"/>
      <c r="D29" s="126"/>
      <c r="E29" s="108"/>
      <c r="F29" s="98"/>
      <c r="G29" s="109"/>
      <c r="J29" s="32"/>
      <c r="K29" s="32"/>
      <c r="L29" s="32"/>
      <c r="M29" s="32"/>
      <c r="N29" s="32"/>
    </row>
    <row r="30" spans="2:14" x14ac:dyDescent="0.3">
      <c r="B30" s="123"/>
      <c r="C30" s="125"/>
      <c r="D30" s="126"/>
      <c r="E30" s="108"/>
      <c r="F30" s="98"/>
      <c r="G30" s="109"/>
      <c r="J30" s="32"/>
      <c r="K30" s="32"/>
      <c r="L30" s="32"/>
      <c r="M30" s="32"/>
      <c r="N30" s="32"/>
    </row>
    <row r="31" spans="2:14" ht="17.25" thickBot="1" x14ac:dyDescent="0.35">
      <c r="B31" s="124"/>
      <c r="C31" s="127"/>
      <c r="D31" s="128"/>
      <c r="E31" s="129"/>
      <c r="F31" s="129"/>
      <c r="G31" s="130"/>
      <c r="J31" s="32"/>
      <c r="K31" s="32"/>
      <c r="L31" s="32"/>
      <c r="M31" s="32"/>
      <c r="N31" s="32"/>
    </row>
    <row r="32" spans="2:14" ht="30" customHeight="1" thickBot="1" x14ac:dyDescent="0.35">
      <c r="C32" s="9"/>
    </row>
    <row r="33" spans="2:21" ht="17.100000000000001" customHeight="1" x14ac:dyDescent="0.3">
      <c r="B33" s="37"/>
      <c r="C33" s="39"/>
      <c r="D33" s="39"/>
      <c r="E33" s="39"/>
      <c r="F33" s="40"/>
      <c r="G33" s="40"/>
      <c r="I33" s="43" t="s">
        <v>83</v>
      </c>
      <c r="J33" s="41" t="s">
        <v>84</v>
      </c>
      <c r="K33" s="57" t="s">
        <v>173</v>
      </c>
      <c r="L33" s="41" t="s">
        <v>81</v>
      </c>
      <c r="M33" s="44" t="s">
        <v>87</v>
      </c>
      <c r="N33" s="45" t="s">
        <v>82</v>
      </c>
      <c r="P33" s="43" t="s">
        <v>83</v>
      </c>
      <c r="Q33" s="41" t="s">
        <v>84</v>
      </c>
      <c r="R33" s="57" t="s">
        <v>173</v>
      </c>
      <c r="S33" s="41" t="s">
        <v>81</v>
      </c>
      <c r="T33" s="44" t="s">
        <v>87</v>
      </c>
      <c r="U33" s="45" t="s">
        <v>82</v>
      </c>
    </row>
    <row r="34" spans="2:21" ht="17.100000000000001" customHeight="1" thickBot="1" x14ac:dyDescent="0.35">
      <c r="B34" s="37"/>
      <c r="C34" s="39"/>
      <c r="D34" s="39"/>
      <c r="E34" s="40"/>
      <c r="F34" s="40"/>
      <c r="G34" s="40"/>
      <c r="I34" s="46" t="s">
        <v>89</v>
      </c>
      <c r="J34" s="42" t="s">
        <v>89</v>
      </c>
      <c r="K34" s="58" t="s">
        <v>88</v>
      </c>
      <c r="L34" s="42" t="s">
        <v>90</v>
      </c>
      <c r="M34" s="47"/>
      <c r="N34" s="48"/>
      <c r="P34" s="52">
        <v>0</v>
      </c>
      <c r="Q34" s="53">
        <v>1</v>
      </c>
      <c r="R34" s="89" t="s">
        <v>88</v>
      </c>
      <c r="S34" s="42"/>
      <c r="T34" s="47"/>
      <c r="U34" s="48">
        <v>2</v>
      </c>
    </row>
    <row r="35" spans="2:21" ht="17.100000000000001" customHeight="1" x14ac:dyDescent="0.3">
      <c r="B35" s="39"/>
      <c r="C35" s="39"/>
      <c r="D35" s="39"/>
      <c r="E35" s="40"/>
      <c r="F35" s="40"/>
      <c r="G35" s="40"/>
      <c r="I35" s="43"/>
      <c r="J35" s="41"/>
      <c r="K35" s="41"/>
      <c r="L35" s="44"/>
      <c r="M35" s="44"/>
      <c r="N35" s="45" t="s">
        <v>85</v>
      </c>
      <c r="P35" s="43"/>
      <c r="Q35" s="41"/>
      <c r="R35" s="41"/>
      <c r="S35" s="44"/>
      <c r="T35" s="44"/>
      <c r="U35" s="45" t="s">
        <v>85</v>
      </c>
    </row>
    <row r="36" spans="2:21" ht="17.100000000000001" customHeight="1" thickBot="1" x14ac:dyDescent="0.35">
      <c r="B36" s="40"/>
      <c r="C36" s="40"/>
      <c r="D36" s="40"/>
      <c r="E36" s="40"/>
      <c r="F36" s="40"/>
      <c r="G36" s="51"/>
      <c r="I36" s="49"/>
      <c r="J36" s="47"/>
      <c r="K36" s="47"/>
      <c r="L36" s="47"/>
      <c r="M36" s="47"/>
      <c r="N36" s="50">
        <f>I34+J34+K34+L34+M34+N34+I36+J36+K36+L36+M36</f>
        <v>4</v>
      </c>
      <c r="P36" s="49"/>
      <c r="Q36" s="47"/>
      <c r="R36" s="47"/>
      <c r="S36" s="47"/>
      <c r="T36" s="47"/>
      <c r="U36" s="50">
        <f>P34+Q34+R34+S34+T34+U34+P36+Q36+R36+S36+T36</f>
        <v>3</v>
      </c>
    </row>
    <row r="37" spans="2:21" ht="30" customHeight="1" thickBot="1" x14ac:dyDescent="0.35">
      <c r="C37" s="9"/>
    </row>
    <row r="38" spans="2:21" x14ac:dyDescent="0.3">
      <c r="B38" s="14" t="s">
        <v>17</v>
      </c>
      <c r="C38" s="73" t="s">
        <v>18</v>
      </c>
      <c r="D38" s="33" t="s">
        <v>205</v>
      </c>
      <c r="E38" s="7">
        <f>E17+1</f>
        <v>1002</v>
      </c>
      <c r="F38" s="33" t="s">
        <v>53</v>
      </c>
      <c r="G38" s="60" t="s">
        <v>54</v>
      </c>
      <c r="I38" s="14" t="s">
        <v>17</v>
      </c>
      <c r="J38" s="75" t="s">
        <v>191</v>
      </c>
      <c r="K38" s="33" t="s">
        <v>205</v>
      </c>
      <c r="L38" s="7">
        <v>2001</v>
      </c>
      <c r="M38" s="33" t="s">
        <v>53</v>
      </c>
      <c r="N38" s="60" t="str">
        <f>RIGHT(C27, 1)</f>
        <v>1</v>
      </c>
      <c r="P38" s="14" t="s">
        <v>17</v>
      </c>
      <c r="Q38" s="74" t="s">
        <v>192</v>
      </c>
      <c r="R38" s="33" t="s">
        <v>205</v>
      </c>
      <c r="S38" s="7">
        <f>L17+1</f>
        <v>3002</v>
      </c>
      <c r="T38" s="33" t="s">
        <v>53</v>
      </c>
      <c r="U38" s="60" t="str">
        <f>RIGHT(C49, 1)</f>
        <v>2</v>
      </c>
    </row>
    <row r="39" spans="2:21" x14ac:dyDescent="0.3">
      <c r="B39" s="30" t="s">
        <v>19</v>
      </c>
      <c r="C39" s="135" t="str">
        <f>C23 &amp; "(이동)"</f>
        <v>최전선의 창병	(이동)</v>
      </c>
      <c r="D39" s="136"/>
      <c r="E39" s="136"/>
      <c r="F39" s="136"/>
      <c r="G39" s="137"/>
      <c r="I39" s="10" t="s">
        <v>19</v>
      </c>
      <c r="J39" s="108" t="str">
        <f>E27</f>
        <v>스피어러쉬</v>
      </c>
      <c r="K39" s="98"/>
      <c r="L39" s="98"/>
      <c r="M39" s="98"/>
      <c r="N39" s="109"/>
      <c r="P39" s="10" t="s">
        <v>19</v>
      </c>
      <c r="Q39" s="108" t="str">
        <f>E28</f>
        <v>스피어가드</v>
      </c>
      <c r="R39" s="98"/>
      <c r="S39" s="98"/>
      <c r="T39" s="98"/>
      <c r="U39" s="109"/>
    </row>
    <row r="40" spans="2:21" ht="249.95" customHeight="1" x14ac:dyDescent="0.3">
      <c r="B40" s="10" t="s">
        <v>10</v>
      </c>
      <c r="C40" s="108" t="e" vm="4">
        <v>#VALUE!</v>
      </c>
      <c r="D40" s="98"/>
      <c r="E40" s="98"/>
      <c r="F40" s="98"/>
      <c r="G40" s="109"/>
      <c r="I40" s="10" t="s">
        <v>10</v>
      </c>
      <c r="J40" s="108" t="e" vm="4">
        <v>#VALUE!</v>
      </c>
      <c r="K40" s="98"/>
      <c r="L40" s="98"/>
      <c r="M40" s="98"/>
      <c r="N40" s="109"/>
      <c r="P40" s="10" t="s">
        <v>10</v>
      </c>
      <c r="Q40" s="108" t="e" vm="4">
        <v>#VALUE!</v>
      </c>
      <c r="R40" s="98"/>
      <c r="S40" s="98"/>
      <c r="T40" s="98"/>
      <c r="U40" s="109"/>
    </row>
    <row r="41" spans="2:21" ht="53.25" customHeight="1" x14ac:dyDescent="0.3">
      <c r="B41" s="10" t="s">
        <v>7</v>
      </c>
      <c r="C41" s="138" t="s">
        <v>179</v>
      </c>
      <c r="D41" s="139"/>
      <c r="E41" s="139"/>
      <c r="F41" s="139"/>
      <c r="G41" s="140"/>
      <c r="I41" s="10" t="s">
        <v>7</v>
      </c>
      <c r="J41" s="141" t="s">
        <v>255</v>
      </c>
      <c r="K41" s="139"/>
      <c r="L41" s="139"/>
      <c r="M41" s="139"/>
      <c r="N41" s="140"/>
      <c r="P41" s="10" t="s">
        <v>7</v>
      </c>
      <c r="Q41" s="141" t="s">
        <v>256</v>
      </c>
      <c r="R41" s="139"/>
      <c r="S41" s="139"/>
      <c r="T41" s="139"/>
      <c r="U41" s="140"/>
    </row>
    <row r="42" spans="2:21" ht="258" customHeight="1" thickBot="1" x14ac:dyDescent="0.35">
      <c r="B42" s="34" t="s">
        <v>4</v>
      </c>
      <c r="C42" s="133" t="e" vm="1">
        <v>#VALUE!</v>
      </c>
      <c r="D42" s="133"/>
      <c r="E42" s="133"/>
      <c r="F42" s="133"/>
      <c r="G42" s="134"/>
      <c r="I42" s="34" t="s">
        <v>4</v>
      </c>
      <c r="J42" s="133" t="e" vm="1">
        <v>#VALUE!</v>
      </c>
      <c r="K42" s="133"/>
      <c r="L42" s="133"/>
      <c r="M42" s="133"/>
      <c r="N42" s="134"/>
      <c r="P42" s="34" t="s">
        <v>4</v>
      </c>
      <c r="Q42" s="133" t="e" vm="1">
        <v>#VALUE!</v>
      </c>
      <c r="R42" s="133"/>
      <c r="S42" s="133"/>
      <c r="T42" s="133"/>
      <c r="U42" s="134"/>
    </row>
    <row r="43" spans="2:21" ht="30" customHeight="1" thickBot="1" x14ac:dyDescent="0.35"/>
    <row r="44" spans="2:21" x14ac:dyDescent="0.3">
      <c r="B44" s="14" t="s">
        <v>19</v>
      </c>
      <c r="C44" s="105" t="str">
        <f>'영장(C,H,M,L)'!D7</f>
        <v>그림자속 수호자</v>
      </c>
      <c r="D44" s="105"/>
      <c r="E44" s="105"/>
      <c r="F44" s="105"/>
      <c r="G44" s="119"/>
    </row>
    <row r="45" spans="2:21" x14ac:dyDescent="0.3">
      <c r="B45" s="10" t="s">
        <v>16</v>
      </c>
      <c r="C45" s="12" t="str">
        <f>'캐릭터 설정정리'!$B$2</f>
        <v>영장</v>
      </c>
      <c r="D45" s="13" t="s">
        <v>14</v>
      </c>
      <c r="E45" s="12" t="str">
        <f>'캐릭터 설정정리'!$F$5</f>
        <v>L</v>
      </c>
      <c r="F45" s="13" t="s">
        <v>12</v>
      </c>
      <c r="G45" s="11" t="str">
        <f>'캐릭터 설정정리'!$B$4</f>
        <v>탱커</v>
      </c>
    </row>
    <row r="46" spans="2:21" ht="249.95" customHeight="1" x14ac:dyDescent="0.3">
      <c r="B46" s="10" t="s">
        <v>10</v>
      </c>
      <c r="C46" s="117" t="e" vm="5">
        <v>#VALUE!</v>
      </c>
      <c r="D46" s="117"/>
      <c r="E46" s="117"/>
      <c r="F46" s="117"/>
      <c r="G46" s="118"/>
      <c r="I46" s="4"/>
    </row>
    <row r="47" spans="2:21" ht="17.25" thickBot="1" x14ac:dyDescent="0.35">
      <c r="B47" s="10" t="s">
        <v>9</v>
      </c>
      <c r="C47" s="142">
        <v>2</v>
      </c>
      <c r="D47" s="143"/>
      <c r="E47" s="13" t="s">
        <v>8</v>
      </c>
      <c r="F47" s="142">
        <v>2</v>
      </c>
      <c r="G47" s="144"/>
      <c r="I47" s="4"/>
      <c r="J47" s="31"/>
      <c r="K47" s="31"/>
      <c r="L47" s="31"/>
      <c r="M47" s="31"/>
      <c r="N47" s="31"/>
    </row>
    <row r="48" spans="2:21" x14ac:dyDescent="0.3">
      <c r="B48" s="122" t="s">
        <v>6</v>
      </c>
      <c r="C48" s="125" t="s">
        <v>5</v>
      </c>
      <c r="D48" s="126"/>
      <c r="E48" s="108" t="s">
        <v>50</v>
      </c>
      <c r="F48" s="98"/>
      <c r="G48" s="109"/>
      <c r="I48" s="8" t="s">
        <v>3</v>
      </c>
      <c r="J48" s="7" t="s">
        <v>2</v>
      </c>
      <c r="K48" s="6" t="s">
        <v>1</v>
      </c>
      <c r="L48" s="5" t="s">
        <v>0</v>
      </c>
      <c r="M48" s="32"/>
      <c r="N48" s="32"/>
    </row>
    <row r="49" spans="2:23" ht="17.25" thickBot="1" x14ac:dyDescent="0.35">
      <c r="B49" s="123"/>
      <c r="C49" s="125" t="s">
        <v>52</v>
      </c>
      <c r="D49" s="126"/>
      <c r="E49" s="108" t="s">
        <v>51</v>
      </c>
      <c r="F49" s="98"/>
      <c r="G49" s="109"/>
      <c r="I49" s="3">
        <f>C47+F47</f>
        <v>4</v>
      </c>
      <c r="J49" s="2">
        <f>SUBTOTAL(3,C48:D52)</f>
        <v>2</v>
      </c>
      <c r="K49" s="2">
        <f>CHOOSE(MATCH(E45, {"R1","R2","H","M","L"}, 0), 4, 5, 12, 8, 6)</f>
        <v>6</v>
      </c>
      <c r="L49" s="1">
        <f>K49-I49-J49</f>
        <v>0</v>
      </c>
      <c r="M49" s="32"/>
      <c r="N49" s="32"/>
    </row>
    <row r="50" spans="2:23" x14ac:dyDescent="0.3">
      <c r="B50" s="123"/>
      <c r="C50" s="125"/>
      <c r="D50" s="126"/>
      <c r="E50" s="108"/>
      <c r="F50" s="98"/>
      <c r="G50" s="109"/>
      <c r="J50" s="32"/>
      <c r="K50" s="32"/>
      <c r="L50" s="32"/>
      <c r="M50" s="32"/>
      <c r="N50" s="32"/>
    </row>
    <row r="51" spans="2:23" x14ac:dyDescent="0.3">
      <c r="B51" s="123"/>
      <c r="C51" s="125"/>
      <c r="D51" s="126"/>
      <c r="E51" s="108"/>
      <c r="F51" s="98"/>
      <c r="G51" s="109"/>
      <c r="J51" s="32"/>
      <c r="K51" s="32"/>
      <c r="L51" s="32"/>
      <c r="M51" s="32"/>
      <c r="N51" s="32"/>
    </row>
    <row r="52" spans="2:23" ht="17.25" thickBot="1" x14ac:dyDescent="0.35">
      <c r="B52" s="124"/>
      <c r="C52" s="127"/>
      <c r="D52" s="128"/>
      <c r="E52" s="129"/>
      <c r="F52" s="129"/>
      <c r="G52" s="130"/>
      <c r="J52" s="32"/>
      <c r="K52" s="32"/>
      <c r="L52" s="32"/>
      <c r="M52" s="32"/>
      <c r="N52" s="32"/>
    </row>
    <row r="53" spans="2:23" ht="30" customHeight="1" thickBot="1" x14ac:dyDescent="0.35">
      <c r="C53" s="9"/>
    </row>
    <row r="54" spans="2:23" ht="17.100000000000001" customHeight="1" x14ac:dyDescent="0.3">
      <c r="C54" s="9"/>
      <c r="I54" s="43" t="s">
        <v>83</v>
      </c>
      <c r="J54" s="41" t="s">
        <v>84</v>
      </c>
      <c r="K54" s="41" t="s">
        <v>173</v>
      </c>
      <c r="L54" s="41" t="s">
        <v>81</v>
      </c>
      <c r="M54" s="44" t="s">
        <v>87</v>
      </c>
      <c r="N54" s="45" t="s">
        <v>82</v>
      </c>
      <c r="P54" s="43" t="s">
        <v>83</v>
      </c>
      <c r="Q54" s="41" t="s">
        <v>84</v>
      </c>
      <c r="R54" s="57" t="s">
        <v>173</v>
      </c>
      <c r="S54" s="41" t="s">
        <v>186</v>
      </c>
      <c r="T54" s="44" t="s">
        <v>87</v>
      </c>
      <c r="U54" s="45"/>
    </row>
    <row r="55" spans="2:23" ht="17.100000000000001" customHeight="1" thickBot="1" x14ac:dyDescent="0.35">
      <c r="C55" s="9"/>
      <c r="I55" s="52" t="s">
        <v>89</v>
      </c>
      <c r="J55" s="53" t="s">
        <v>89</v>
      </c>
      <c r="K55" s="53">
        <v>1</v>
      </c>
      <c r="L55" s="42"/>
      <c r="M55" s="47"/>
      <c r="N55" s="48"/>
      <c r="P55" s="52" t="s">
        <v>88</v>
      </c>
      <c r="Q55" s="53" t="s">
        <v>89</v>
      </c>
      <c r="R55" s="58" t="s">
        <v>89</v>
      </c>
      <c r="S55" s="53">
        <v>5</v>
      </c>
      <c r="T55" s="47"/>
      <c r="U55" s="48"/>
    </row>
    <row r="56" spans="2:23" ht="17.100000000000001" customHeight="1" x14ac:dyDescent="0.3">
      <c r="C56" s="9"/>
      <c r="I56" s="43"/>
      <c r="J56" s="41"/>
      <c r="K56" s="41"/>
      <c r="L56" s="44"/>
      <c r="M56" s="44"/>
      <c r="N56" s="45" t="s">
        <v>85</v>
      </c>
      <c r="P56" s="43"/>
      <c r="Q56" s="41"/>
      <c r="R56" s="41"/>
      <c r="S56" s="44"/>
      <c r="T56" s="44"/>
      <c r="U56" s="45" t="s">
        <v>85</v>
      </c>
    </row>
    <row r="57" spans="2:23" ht="17.100000000000001" customHeight="1" thickBot="1" x14ac:dyDescent="0.35">
      <c r="C57" s="9"/>
      <c r="I57" s="49"/>
      <c r="J57" s="47"/>
      <c r="K57" s="47"/>
      <c r="L57" s="47"/>
      <c r="M57" s="47"/>
      <c r="N57" s="50">
        <f>I55+J55+K55+L55+M55+N55+I57+J57+K57+L57+M57</f>
        <v>3</v>
      </c>
      <c r="P57" s="49"/>
      <c r="Q57" s="47"/>
      <c r="R57" s="47"/>
      <c r="S57" s="47"/>
      <c r="T57" s="47"/>
      <c r="U57" s="50">
        <f>P55+Q55+R55+S55+T55+U55+P57+Q57+R57+S57+T57</f>
        <v>7</v>
      </c>
    </row>
    <row r="58" spans="2:23" ht="30" customHeight="1" thickBot="1" x14ac:dyDescent="0.35">
      <c r="C58" s="9"/>
    </row>
    <row r="59" spans="2:23" x14ac:dyDescent="0.3">
      <c r="B59" s="14" t="s">
        <v>17</v>
      </c>
      <c r="C59" s="73" t="s">
        <v>18</v>
      </c>
      <c r="D59" s="33" t="s">
        <v>205</v>
      </c>
      <c r="E59" s="7">
        <f>E38+1</f>
        <v>1003</v>
      </c>
      <c r="F59" s="33" t="s">
        <v>53</v>
      </c>
      <c r="G59" s="60" t="s">
        <v>54</v>
      </c>
      <c r="I59" s="14" t="s">
        <v>17</v>
      </c>
      <c r="J59" s="74" t="s">
        <v>192</v>
      </c>
      <c r="K59" s="33" t="s">
        <v>205</v>
      </c>
      <c r="L59" s="7">
        <f>S38+1</f>
        <v>3003</v>
      </c>
      <c r="M59" s="33" t="s">
        <v>53</v>
      </c>
      <c r="N59" s="60" t="str">
        <f>RIGHT(C48, 1)</f>
        <v>1</v>
      </c>
      <c r="P59" s="14" t="s">
        <v>17</v>
      </c>
      <c r="Q59" s="74" t="s">
        <v>192</v>
      </c>
      <c r="R59" s="33" t="s">
        <v>205</v>
      </c>
      <c r="S59" s="7">
        <f>L59+1</f>
        <v>3004</v>
      </c>
      <c r="T59" s="33" t="s">
        <v>53</v>
      </c>
      <c r="U59" s="60" t="str">
        <f>RIGHT(C49, 1)</f>
        <v>2</v>
      </c>
    </row>
    <row r="60" spans="2:23" x14ac:dyDescent="0.3">
      <c r="B60" s="30" t="s">
        <v>19</v>
      </c>
      <c r="C60" s="135" t="str">
        <f>C44 &amp; "(이동)"</f>
        <v>그림자속 수호자(이동)</v>
      </c>
      <c r="D60" s="136"/>
      <c r="E60" s="136"/>
      <c r="F60" s="136"/>
      <c r="G60" s="137"/>
      <c r="I60" s="10" t="s">
        <v>19</v>
      </c>
      <c r="J60" s="108" t="str">
        <f>E48</f>
        <v>그림자 벽</v>
      </c>
      <c r="K60" s="98"/>
      <c r="L60" s="98"/>
      <c r="M60" s="98"/>
      <c r="N60" s="109"/>
      <c r="P60" s="10" t="s">
        <v>19</v>
      </c>
      <c r="Q60" s="108" t="str">
        <f>E49</f>
        <v>어둠에서의 반격</v>
      </c>
      <c r="R60" s="98"/>
      <c r="S60" s="98"/>
      <c r="T60" s="98"/>
      <c r="U60" s="109"/>
    </row>
    <row r="61" spans="2:23" ht="249.95" customHeight="1" x14ac:dyDescent="0.3">
      <c r="B61" s="10" t="s">
        <v>10</v>
      </c>
      <c r="C61" s="117" t="e" vm="5">
        <v>#VALUE!</v>
      </c>
      <c r="D61" s="117"/>
      <c r="E61" s="117"/>
      <c r="F61" s="117"/>
      <c r="G61" s="118"/>
      <c r="I61" s="10" t="s">
        <v>10</v>
      </c>
      <c r="J61" s="117" t="e" vm="5">
        <v>#VALUE!</v>
      </c>
      <c r="K61" s="117"/>
      <c r="L61" s="117"/>
      <c r="M61" s="117"/>
      <c r="N61" s="118"/>
      <c r="P61" s="10" t="s">
        <v>10</v>
      </c>
      <c r="Q61" s="117" t="e" vm="5">
        <v>#VALUE!</v>
      </c>
      <c r="R61" s="117"/>
      <c r="S61" s="117"/>
      <c r="T61" s="117"/>
      <c r="U61" s="118"/>
      <c r="W61" s="4" t="str">
        <f>RIGHT(E72, 1)</f>
        <v/>
      </c>
    </row>
    <row r="62" spans="2:23" ht="53.25" customHeight="1" x14ac:dyDescent="0.3">
      <c r="B62" s="10" t="s">
        <v>7</v>
      </c>
      <c r="C62" s="138" t="s">
        <v>179</v>
      </c>
      <c r="D62" s="139"/>
      <c r="E62" s="139"/>
      <c r="F62" s="139"/>
      <c r="G62" s="140"/>
      <c r="I62" s="10" t="s">
        <v>7</v>
      </c>
      <c r="J62" s="141" t="s">
        <v>294</v>
      </c>
      <c r="K62" s="139"/>
      <c r="L62" s="139"/>
      <c r="M62" s="139"/>
      <c r="N62" s="140"/>
      <c r="P62" s="10" t="s">
        <v>7</v>
      </c>
      <c r="Q62" s="141" t="s">
        <v>261</v>
      </c>
      <c r="R62" s="139"/>
      <c r="S62" s="139"/>
      <c r="T62" s="139"/>
      <c r="U62" s="140"/>
    </row>
    <row r="63" spans="2:23" ht="258" customHeight="1" thickBot="1" x14ac:dyDescent="0.35">
      <c r="B63" s="34" t="s">
        <v>4</v>
      </c>
      <c r="C63" s="133" t="e" vm="1">
        <v>#VALUE!</v>
      </c>
      <c r="D63" s="133"/>
      <c r="E63" s="133"/>
      <c r="F63" s="133"/>
      <c r="G63" s="134"/>
      <c r="I63" s="34" t="s">
        <v>4</v>
      </c>
      <c r="J63" s="133" t="e" vm="1">
        <v>#VALUE!</v>
      </c>
      <c r="K63" s="133"/>
      <c r="L63" s="133"/>
      <c r="M63" s="133"/>
      <c r="N63" s="134"/>
      <c r="P63" s="34" t="s">
        <v>4</v>
      </c>
      <c r="Q63" s="133" t="e" vm="1">
        <v>#VALUE!</v>
      </c>
      <c r="R63" s="133"/>
      <c r="S63" s="133"/>
      <c r="T63" s="133"/>
      <c r="U63" s="134"/>
    </row>
  </sheetData>
  <mergeCells count="77">
    <mergeCell ref="C4:G4"/>
    <mergeCell ref="C5:D5"/>
    <mergeCell ref="F5:G5"/>
    <mergeCell ref="C2:G2"/>
    <mergeCell ref="C6:D6"/>
    <mergeCell ref="C25:G25"/>
    <mergeCell ref="B6:B10"/>
    <mergeCell ref="E6:G6"/>
    <mergeCell ref="E7:G7"/>
    <mergeCell ref="E10:G10"/>
    <mergeCell ref="C7:D7"/>
    <mergeCell ref="C8:D8"/>
    <mergeCell ref="C9:D9"/>
    <mergeCell ref="C10:D10"/>
    <mergeCell ref="E8:G8"/>
    <mergeCell ref="E9:G9"/>
    <mergeCell ref="C19:G19"/>
    <mergeCell ref="C20:G20"/>
    <mergeCell ref="C21:G21"/>
    <mergeCell ref="C18:G18"/>
    <mergeCell ref="J19:N19"/>
    <mergeCell ref="J20:N20"/>
    <mergeCell ref="J21:N21"/>
    <mergeCell ref="J18:N18"/>
    <mergeCell ref="C23:G23"/>
    <mergeCell ref="C26:D26"/>
    <mergeCell ref="F26:G26"/>
    <mergeCell ref="B27:B31"/>
    <mergeCell ref="C27:D27"/>
    <mergeCell ref="E27:G27"/>
    <mergeCell ref="C28:D28"/>
    <mergeCell ref="E28:G28"/>
    <mergeCell ref="C29:D29"/>
    <mergeCell ref="E29:G29"/>
    <mergeCell ref="C30:D30"/>
    <mergeCell ref="E30:G30"/>
    <mergeCell ref="C31:D31"/>
    <mergeCell ref="E31:G31"/>
    <mergeCell ref="Q42:U42"/>
    <mergeCell ref="Q39:U39"/>
    <mergeCell ref="Q40:U40"/>
    <mergeCell ref="Q41:U41"/>
    <mergeCell ref="C40:G40"/>
    <mergeCell ref="J40:N40"/>
    <mergeCell ref="C41:G41"/>
    <mergeCell ref="J41:N41"/>
    <mergeCell ref="C42:G42"/>
    <mergeCell ref="J42:N42"/>
    <mergeCell ref="C39:G39"/>
    <mergeCell ref="J39:N39"/>
    <mergeCell ref="C63:G63"/>
    <mergeCell ref="J63:N63"/>
    <mergeCell ref="Q63:U63"/>
    <mergeCell ref="C46:G46"/>
    <mergeCell ref="C61:G61"/>
    <mergeCell ref="J61:N61"/>
    <mergeCell ref="Q61:U61"/>
    <mergeCell ref="C62:G62"/>
    <mergeCell ref="J62:N62"/>
    <mergeCell ref="Q62:U62"/>
    <mergeCell ref="C50:D50"/>
    <mergeCell ref="J60:N60"/>
    <mergeCell ref="C51:D51"/>
    <mergeCell ref="C60:G60"/>
    <mergeCell ref="Q60:U60"/>
    <mergeCell ref="C44:G44"/>
    <mergeCell ref="C47:D47"/>
    <mergeCell ref="F47:G47"/>
    <mergeCell ref="B48:B52"/>
    <mergeCell ref="C48:D48"/>
    <mergeCell ref="E48:G48"/>
    <mergeCell ref="C49:D49"/>
    <mergeCell ref="E49:G49"/>
    <mergeCell ref="E50:G50"/>
    <mergeCell ref="E51:G51"/>
    <mergeCell ref="C52:D52"/>
    <mergeCell ref="E52:G52"/>
  </mergeCells>
  <phoneticPr fontId="2" type="noConversion"/>
  <pageMargins left="0.7" right="0.7" top="0.75" bottom="0.75" header="0.3" footer="0.3"/>
  <ignoredErrors>
    <ignoredError sqref="I55:J55 P55:Q55 I13:K13 I34:O34 R34:U34" numberStoredAsText="1"/>
  </ignoredErrors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A30FF4-AD99-4A0C-97A3-D52A4C761BA2}">
  <sheetPr>
    <tabColor rgb="FFFFC000"/>
  </sheetPr>
  <dimension ref="B1:U63"/>
  <sheetViews>
    <sheetView topLeftCell="A18" zoomScale="85" zoomScaleNormal="85" workbookViewId="0">
      <selection activeCell="Q21" sqref="Q21:U21"/>
    </sheetView>
  </sheetViews>
  <sheetFormatPr defaultRowHeight="16.5" x14ac:dyDescent="0.3"/>
  <cols>
    <col min="8" max="8" width="9" customWidth="1"/>
    <col min="15" max="15" width="9" customWidth="1"/>
    <col min="22" max="22" width="9" customWidth="1"/>
  </cols>
  <sheetData>
    <row r="1" spans="2:21" ht="17.25" thickBot="1" x14ac:dyDescent="0.35"/>
    <row r="2" spans="2:21" x14ac:dyDescent="0.3">
      <c r="B2" s="14" t="s">
        <v>19</v>
      </c>
      <c r="C2" s="105" t="str">
        <f>'영장(C,H,M,L)'!B$6</f>
        <v xml:space="preserve">침착한 수비수	</v>
      </c>
      <c r="D2" s="105"/>
      <c r="E2" s="105"/>
      <c r="F2" s="105"/>
      <c r="G2" s="119"/>
    </row>
    <row r="3" spans="2:21" x14ac:dyDescent="0.3">
      <c r="B3" s="10" t="s">
        <v>16</v>
      </c>
      <c r="C3" s="12" t="str">
        <f>'캐릭터 설정정리'!$B$2</f>
        <v>영장</v>
      </c>
      <c r="D3" s="13" t="s">
        <v>14</v>
      </c>
      <c r="E3" s="12" t="str">
        <f>'캐릭터 설정정리'!$E$5</f>
        <v>M</v>
      </c>
      <c r="F3" s="13" t="s">
        <v>12</v>
      </c>
      <c r="G3" s="11" t="str">
        <f>'캐릭터 설정정리'!$B$4</f>
        <v>탱커</v>
      </c>
    </row>
    <row r="4" spans="2:21" ht="249.95" customHeight="1" x14ac:dyDescent="0.3">
      <c r="B4" s="10" t="s">
        <v>10</v>
      </c>
      <c r="C4" s="117" t="e" vm="6">
        <v>#VALUE!</v>
      </c>
      <c r="D4" s="117"/>
      <c r="E4" s="117"/>
      <c r="F4" s="117"/>
      <c r="G4" s="118"/>
      <c r="I4" s="4"/>
    </row>
    <row r="5" spans="2:21" ht="17.25" thickBot="1" x14ac:dyDescent="0.35">
      <c r="B5" s="10" t="s">
        <v>9</v>
      </c>
      <c r="C5" s="120">
        <v>4</v>
      </c>
      <c r="D5" s="120"/>
      <c r="E5" s="13" t="s">
        <v>8</v>
      </c>
      <c r="F5" s="120">
        <v>2</v>
      </c>
      <c r="G5" s="121"/>
      <c r="I5" s="4"/>
      <c r="J5" s="31"/>
      <c r="K5" s="31"/>
      <c r="L5" s="31"/>
      <c r="M5" s="31"/>
      <c r="N5" s="31"/>
    </row>
    <row r="6" spans="2:21" x14ac:dyDescent="0.3">
      <c r="B6" s="122" t="s">
        <v>6</v>
      </c>
      <c r="C6" s="125" t="s">
        <v>52</v>
      </c>
      <c r="D6" s="126"/>
      <c r="E6" s="117" t="s">
        <v>78</v>
      </c>
      <c r="F6" s="117"/>
      <c r="G6" s="118"/>
      <c r="I6" s="8" t="s">
        <v>3</v>
      </c>
      <c r="J6" s="7" t="s">
        <v>2</v>
      </c>
      <c r="K6" s="6" t="s">
        <v>1</v>
      </c>
      <c r="L6" s="5" t="s">
        <v>0</v>
      </c>
      <c r="M6" s="32"/>
      <c r="N6" s="32"/>
    </row>
    <row r="7" spans="2:21" ht="17.25" thickBot="1" x14ac:dyDescent="0.35">
      <c r="B7" s="123"/>
      <c r="C7" s="125" t="s">
        <v>52</v>
      </c>
      <c r="D7" s="126"/>
      <c r="E7" s="117" t="s">
        <v>79</v>
      </c>
      <c r="F7" s="117"/>
      <c r="G7" s="118"/>
      <c r="I7" s="3">
        <f>C5+F5</f>
        <v>6</v>
      </c>
      <c r="J7" s="2">
        <f>SUBTOTAL(3,C6:D10)</f>
        <v>2</v>
      </c>
      <c r="K7" s="2">
        <f>CHOOSE(MATCH(E3, {"R1","R2","H","M","L"}, 0), 4, 5, 12, 8, 6)</f>
        <v>8</v>
      </c>
      <c r="L7" s="1">
        <f>K7-I7-J7</f>
        <v>0</v>
      </c>
      <c r="M7" s="32"/>
      <c r="N7" s="32"/>
    </row>
    <row r="8" spans="2:21" x14ac:dyDescent="0.3">
      <c r="B8" s="123"/>
      <c r="C8" s="125"/>
      <c r="D8" s="126"/>
      <c r="E8" s="108"/>
      <c r="F8" s="98"/>
      <c r="G8" s="109"/>
      <c r="J8" s="32"/>
      <c r="K8" s="32"/>
      <c r="L8" s="32"/>
      <c r="M8" s="32"/>
      <c r="N8" s="32"/>
    </row>
    <row r="9" spans="2:21" x14ac:dyDescent="0.3">
      <c r="B9" s="123"/>
      <c r="C9" s="125"/>
      <c r="D9" s="126"/>
      <c r="E9" s="108"/>
      <c r="F9" s="98"/>
      <c r="G9" s="109"/>
      <c r="J9" s="32"/>
      <c r="K9" s="32"/>
      <c r="L9" s="32"/>
      <c r="M9" s="32"/>
      <c r="N9" s="32"/>
    </row>
    <row r="10" spans="2:21" ht="17.25" thickBot="1" x14ac:dyDescent="0.35">
      <c r="B10" s="124"/>
      <c r="C10" s="127"/>
      <c r="D10" s="128"/>
      <c r="E10" s="129"/>
      <c r="F10" s="129"/>
      <c r="G10" s="130"/>
      <c r="J10" s="32"/>
      <c r="K10" s="32"/>
      <c r="L10" s="32"/>
      <c r="M10" s="32"/>
      <c r="N10" s="32"/>
    </row>
    <row r="11" spans="2:21" ht="30" customHeight="1" thickBot="1" x14ac:dyDescent="0.35">
      <c r="C11" s="9"/>
    </row>
    <row r="12" spans="2:21" ht="17.100000000000001" customHeight="1" x14ac:dyDescent="0.3">
      <c r="C12" s="9"/>
      <c r="I12" s="43" t="s">
        <v>83</v>
      </c>
      <c r="J12" s="41" t="s">
        <v>84</v>
      </c>
      <c r="K12" s="57" t="s">
        <v>173</v>
      </c>
      <c r="L12" s="41" t="s">
        <v>81</v>
      </c>
      <c r="M12" s="44" t="s">
        <v>87</v>
      </c>
      <c r="N12" s="45" t="s">
        <v>82</v>
      </c>
      <c r="P12" s="43" t="s">
        <v>83</v>
      </c>
      <c r="Q12" s="41" t="s">
        <v>84</v>
      </c>
      <c r="R12" s="57" t="s">
        <v>173</v>
      </c>
      <c r="S12" s="41" t="s">
        <v>81</v>
      </c>
      <c r="T12" s="44" t="s">
        <v>87</v>
      </c>
      <c r="U12" s="45" t="s">
        <v>82</v>
      </c>
    </row>
    <row r="13" spans="2:21" ht="17.100000000000001" customHeight="1" thickBot="1" x14ac:dyDescent="0.35">
      <c r="C13" s="9"/>
      <c r="I13" s="46" t="s">
        <v>89</v>
      </c>
      <c r="J13" s="42" t="s">
        <v>91</v>
      </c>
      <c r="K13" s="58" t="s">
        <v>88</v>
      </c>
      <c r="L13" s="42"/>
      <c r="M13" s="47">
        <v>2</v>
      </c>
      <c r="N13" s="48">
        <v>2</v>
      </c>
      <c r="P13" s="46" t="s">
        <v>89</v>
      </c>
      <c r="Q13" s="42" t="s">
        <v>91</v>
      </c>
      <c r="R13" s="58" t="s">
        <v>88</v>
      </c>
      <c r="S13" s="42" t="s">
        <v>90</v>
      </c>
      <c r="T13" s="47"/>
      <c r="U13" s="48">
        <v>2</v>
      </c>
    </row>
    <row r="14" spans="2:21" ht="17.100000000000001" customHeight="1" x14ac:dyDescent="0.3">
      <c r="C14" s="9"/>
      <c r="I14" s="43"/>
      <c r="J14" s="41"/>
      <c r="K14" s="41"/>
      <c r="L14" s="44"/>
      <c r="M14" s="44"/>
      <c r="N14" s="45" t="s">
        <v>85</v>
      </c>
      <c r="P14" s="43"/>
      <c r="Q14" s="41"/>
      <c r="R14" s="41"/>
      <c r="S14" s="44"/>
      <c r="T14" s="44"/>
      <c r="U14" s="45" t="s">
        <v>85</v>
      </c>
    </row>
    <row r="15" spans="2:21" ht="17.100000000000001" customHeight="1" thickBot="1" x14ac:dyDescent="0.35">
      <c r="C15" s="9"/>
      <c r="I15" s="49"/>
      <c r="J15" s="47"/>
      <c r="K15" s="47"/>
      <c r="L15" s="47"/>
      <c r="M15" s="47"/>
      <c r="N15" s="50">
        <f>I13+J13+K13+L13+M13+N13+I15+J15+K15+L15+M15</f>
        <v>9</v>
      </c>
      <c r="P15" s="49"/>
      <c r="Q15" s="47"/>
      <c r="R15" s="47"/>
      <c r="S15" s="47"/>
      <c r="T15" s="47"/>
      <c r="U15" s="50">
        <f>P13+Q13+R13+S13+T13+U13+P15+Q15+R15+S15+T15</f>
        <v>9</v>
      </c>
    </row>
    <row r="16" spans="2:21" ht="30" customHeight="1" thickBot="1" x14ac:dyDescent="0.35">
      <c r="C16" s="9"/>
    </row>
    <row r="17" spans="2:21" x14ac:dyDescent="0.3">
      <c r="B17" s="14" t="s">
        <v>17</v>
      </c>
      <c r="C17" s="73" t="s">
        <v>18</v>
      </c>
      <c r="D17" s="33" t="s">
        <v>205</v>
      </c>
      <c r="E17" s="7">
        <f>'캐릭터 구성(탱커,L)'!E59+1</f>
        <v>1004</v>
      </c>
      <c r="F17" s="33" t="s">
        <v>53</v>
      </c>
      <c r="G17" s="60" t="s">
        <v>54</v>
      </c>
      <c r="I17" s="14" t="s">
        <v>17</v>
      </c>
      <c r="J17" s="74" t="s">
        <v>192</v>
      </c>
      <c r="K17" s="33" t="s">
        <v>205</v>
      </c>
      <c r="L17" s="7">
        <f>'캐릭터 구성(탱커,L)'!S59+1</f>
        <v>3005</v>
      </c>
      <c r="M17" s="33" t="s">
        <v>53</v>
      </c>
      <c r="N17" s="60" t="str">
        <f>RIGHT(C6, 1)</f>
        <v>2</v>
      </c>
      <c r="P17" s="14" t="s">
        <v>17</v>
      </c>
      <c r="Q17" s="75" t="s">
        <v>191</v>
      </c>
      <c r="R17" s="33" t="s">
        <v>205</v>
      </c>
      <c r="S17" s="7">
        <f>'캐릭터 구성(탱커,L)'!L38+1</f>
        <v>2002</v>
      </c>
      <c r="T17" s="33" t="s">
        <v>53</v>
      </c>
      <c r="U17" s="60" t="str">
        <f>RIGHT(C7, 1)</f>
        <v>2</v>
      </c>
    </row>
    <row r="18" spans="2:21" x14ac:dyDescent="0.3">
      <c r="B18" s="30" t="s">
        <v>19</v>
      </c>
      <c r="C18" s="135" t="str">
        <f>C2 &amp; "(이동)"</f>
        <v>침착한 수비수	(이동)</v>
      </c>
      <c r="D18" s="136"/>
      <c r="E18" s="136"/>
      <c r="F18" s="136"/>
      <c r="G18" s="137"/>
      <c r="I18" s="10" t="s">
        <v>19</v>
      </c>
      <c r="J18" s="108" t="str">
        <f>E6</f>
        <v>철벽 태세</v>
      </c>
      <c r="K18" s="98"/>
      <c r="L18" s="98"/>
      <c r="M18" s="98"/>
      <c r="N18" s="109"/>
      <c r="P18" s="10" t="s">
        <v>19</v>
      </c>
      <c r="Q18" s="108" t="str">
        <f>E7</f>
        <v>순응의 반격</v>
      </c>
      <c r="R18" s="98"/>
      <c r="S18" s="98"/>
      <c r="T18" s="98"/>
      <c r="U18" s="109"/>
    </row>
    <row r="19" spans="2:21" ht="249.95" customHeight="1" x14ac:dyDescent="0.3">
      <c r="B19" s="10" t="s">
        <v>10</v>
      </c>
      <c r="C19" s="117" t="e" vm="6">
        <v>#VALUE!</v>
      </c>
      <c r="D19" s="117"/>
      <c r="E19" s="117"/>
      <c r="F19" s="117"/>
      <c r="G19" s="118"/>
      <c r="I19" s="10" t="s">
        <v>10</v>
      </c>
      <c r="J19" s="108" t="e" vm="6">
        <v>#VALUE!</v>
      </c>
      <c r="K19" s="98"/>
      <c r="L19" s="98"/>
      <c r="M19" s="98"/>
      <c r="N19" s="109"/>
      <c r="P19" s="10" t="s">
        <v>10</v>
      </c>
      <c r="Q19" s="108" t="e" vm="6">
        <v>#VALUE!</v>
      </c>
      <c r="R19" s="98"/>
      <c r="S19" s="98"/>
      <c r="T19" s="98"/>
      <c r="U19" s="109"/>
    </row>
    <row r="20" spans="2:21" ht="53.25" customHeight="1" x14ac:dyDescent="0.3">
      <c r="B20" s="10" t="s">
        <v>7</v>
      </c>
      <c r="C20" s="138" t="s">
        <v>179</v>
      </c>
      <c r="D20" s="139"/>
      <c r="E20" s="139"/>
      <c r="F20" s="139"/>
      <c r="G20" s="140"/>
      <c r="I20" s="10" t="s">
        <v>7</v>
      </c>
      <c r="J20" s="141" t="s">
        <v>257</v>
      </c>
      <c r="K20" s="139"/>
      <c r="L20" s="139"/>
      <c r="M20" s="139"/>
      <c r="N20" s="140"/>
      <c r="P20" s="10" t="s">
        <v>7</v>
      </c>
      <c r="Q20" s="141" t="s">
        <v>258</v>
      </c>
      <c r="R20" s="139"/>
      <c r="S20" s="139"/>
      <c r="T20" s="139"/>
      <c r="U20" s="140"/>
    </row>
    <row r="21" spans="2:21" ht="258" customHeight="1" thickBot="1" x14ac:dyDescent="0.35">
      <c r="B21" s="34" t="s">
        <v>4</v>
      </c>
      <c r="C21" s="133" t="e" vm="1">
        <v>#VALUE!</v>
      </c>
      <c r="D21" s="133"/>
      <c r="E21" s="133"/>
      <c r="F21" s="133"/>
      <c r="G21" s="134"/>
      <c r="I21" s="34" t="s">
        <v>4</v>
      </c>
      <c r="J21" s="133" t="e" vm="3">
        <v>#VALUE!</v>
      </c>
      <c r="K21" s="133"/>
      <c r="L21" s="133"/>
      <c r="M21" s="133"/>
      <c r="N21" s="134"/>
      <c r="P21" s="34" t="s">
        <v>4</v>
      </c>
      <c r="Q21" s="133" t="e" vm="1">
        <v>#VALUE!</v>
      </c>
      <c r="R21" s="133"/>
      <c r="S21" s="133"/>
      <c r="T21" s="133"/>
      <c r="U21" s="134"/>
    </row>
    <row r="22" spans="2:21" ht="30" customHeight="1" thickBot="1" x14ac:dyDescent="0.35">
      <c r="C22" s="9"/>
    </row>
    <row r="23" spans="2:21" x14ac:dyDescent="0.3">
      <c r="B23" s="14" t="s">
        <v>19</v>
      </c>
      <c r="C23" s="105" t="str">
        <f>'영장(C,H,M,L)'!C6</f>
        <v>나태한 문지기</v>
      </c>
      <c r="D23" s="105"/>
      <c r="E23" s="105"/>
      <c r="F23" s="105"/>
      <c r="G23" s="119"/>
    </row>
    <row r="24" spans="2:21" x14ac:dyDescent="0.3">
      <c r="B24" s="10" t="s">
        <v>16</v>
      </c>
      <c r="C24" s="12" t="str">
        <f>'캐릭터 설정정리'!$B$2</f>
        <v>영장</v>
      </c>
      <c r="D24" s="13" t="s">
        <v>14</v>
      </c>
      <c r="E24" s="12" t="str">
        <f>'캐릭터 설정정리'!$E$5</f>
        <v>M</v>
      </c>
      <c r="F24" s="13" t="s">
        <v>12</v>
      </c>
      <c r="G24" s="11" t="str">
        <f>'캐릭터 설정정리'!$B$4</f>
        <v>탱커</v>
      </c>
    </row>
    <row r="25" spans="2:21" ht="249.95" customHeight="1" x14ac:dyDescent="0.3">
      <c r="B25" s="10" t="s">
        <v>10</v>
      </c>
      <c r="C25" s="117" t="e" vm="7">
        <v>#VALUE!</v>
      </c>
      <c r="D25" s="117"/>
      <c r="E25" s="117"/>
      <c r="F25" s="117"/>
      <c r="G25" s="118"/>
      <c r="I25" s="4"/>
    </row>
    <row r="26" spans="2:21" ht="17.25" thickBot="1" x14ac:dyDescent="0.35">
      <c r="B26" s="10" t="s">
        <v>9</v>
      </c>
      <c r="C26" s="120">
        <v>3</v>
      </c>
      <c r="D26" s="120"/>
      <c r="E26" s="13" t="s">
        <v>8</v>
      </c>
      <c r="F26" s="120">
        <v>3</v>
      </c>
      <c r="G26" s="121"/>
      <c r="I26" s="4"/>
      <c r="J26" s="31"/>
      <c r="K26" s="31"/>
      <c r="L26" s="31"/>
      <c r="M26" s="31"/>
      <c r="N26" s="31"/>
    </row>
    <row r="27" spans="2:21" x14ac:dyDescent="0.3">
      <c r="B27" s="122" t="s">
        <v>6</v>
      </c>
      <c r="C27" s="125" t="s">
        <v>59</v>
      </c>
      <c r="D27" s="126"/>
      <c r="E27" s="117" t="s">
        <v>80</v>
      </c>
      <c r="F27" s="117"/>
      <c r="G27" s="118"/>
      <c r="I27" s="8" t="s">
        <v>3</v>
      </c>
      <c r="J27" s="7" t="s">
        <v>2</v>
      </c>
      <c r="K27" s="6" t="s">
        <v>1</v>
      </c>
      <c r="L27" s="5" t="s">
        <v>0</v>
      </c>
      <c r="M27" s="32"/>
      <c r="N27" s="32"/>
    </row>
    <row r="28" spans="2:21" ht="17.25" thickBot="1" x14ac:dyDescent="0.35">
      <c r="B28" s="123"/>
      <c r="C28" s="125"/>
      <c r="D28" s="126"/>
      <c r="E28" s="117"/>
      <c r="F28" s="117"/>
      <c r="G28" s="118"/>
      <c r="I28" s="3">
        <f>C26+F26</f>
        <v>6</v>
      </c>
      <c r="J28" s="2">
        <f>SUBTOTAL(3,C27:D31)</f>
        <v>1</v>
      </c>
      <c r="K28" s="2">
        <f>CHOOSE(MATCH(E24, {"R1","R2","H","M","L"}, 0), 4, 5, 12, 8, 6)</f>
        <v>8</v>
      </c>
      <c r="L28" s="1">
        <f>K28-I28-J28</f>
        <v>1</v>
      </c>
      <c r="M28" s="32"/>
      <c r="N28" s="32"/>
    </row>
    <row r="29" spans="2:21" x14ac:dyDescent="0.3">
      <c r="B29" s="123"/>
      <c r="C29" s="125"/>
      <c r="D29" s="126"/>
      <c r="E29" s="108"/>
      <c r="F29" s="98"/>
      <c r="G29" s="109"/>
      <c r="J29" s="32"/>
      <c r="K29" s="32"/>
      <c r="L29" s="32"/>
      <c r="M29" s="32"/>
      <c r="N29" s="32"/>
    </row>
    <row r="30" spans="2:21" x14ac:dyDescent="0.3">
      <c r="B30" s="123"/>
      <c r="C30" s="125"/>
      <c r="D30" s="126"/>
      <c r="E30" s="108"/>
      <c r="F30" s="98"/>
      <c r="G30" s="109"/>
      <c r="J30" s="32"/>
      <c r="K30" s="32"/>
      <c r="L30" s="32"/>
      <c r="M30" s="32"/>
      <c r="N30" s="32"/>
    </row>
    <row r="31" spans="2:21" ht="17.25" thickBot="1" x14ac:dyDescent="0.35">
      <c r="B31" s="124"/>
      <c r="C31" s="127"/>
      <c r="D31" s="128"/>
      <c r="E31" s="129"/>
      <c r="F31" s="129"/>
      <c r="G31" s="130"/>
      <c r="J31" s="32"/>
      <c r="K31" s="32"/>
      <c r="L31" s="32"/>
      <c r="M31" s="32"/>
      <c r="N31" s="32"/>
    </row>
    <row r="32" spans="2:21" ht="30" customHeight="1" thickBot="1" x14ac:dyDescent="0.35">
      <c r="C32" s="9"/>
    </row>
    <row r="33" spans="2:21" ht="17.100000000000001" customHeight="1" x14ac:dyDescent="0.3">
      <c r="C33" s="9"/>
      <c r="I33" s="43" t="s">
        <v>83</v>
      </c>
      <c r="J33" s="41" t="s">
        <v>84</v>
      </c>
      <c r="K33" s="41" t="s">
        <v>173</v>
      </c>
      <c r="L33" s="41" t="s">
        <v>81</v>
      </c>
      <c r="M33" s="44" t="s">
        <v>87</v>
      </c>
      <c r="N33" s="45" t="s">
        <v>82</v>
      </c>
    </row>
    <row r="34" spans="2:21" ht="17.100000000000001" customHeight="1" thickBot="1" x14ac:dyDescent="0.35">
      <c r="C34" s="9"/>
      <c r="I34" s="46" t="s">
        <v>92</v>
      </c>
      <c r="J34" s="42" t="s">
        <v>93</v>
      </c>
      <c r="K34" s="42" t="s">
        <v>91</v>
      </c>
      <c r="L34" s="42"/>
      <c r="M34" s="47"/>
      <c r="N34" s="48"/>
    </row>
    <row r="35" spans="2:21" ht="17.100000000000001" customHeight="1" x14ac:dyDescent="0.3">
      <c r="C35" s="9"/>
      <c r="I35" s="43" t="s">
        <v>94</v>
      </c>
      <c r="J35" s="41"/>
      <c r="K35" s="41"/>
      <c r="L35" s="44"/>
      <c r="M35" s="44"/>
      <c r="N35" s="45" t="s">
        <v>85</v>
      </c>
    </row>
    <row r="36" spans="2:21" ht="17.100000000000001" customHeight="1" thickBot="1" x14ac:dyDescent="0.35">
      <c r="C36" s="9"/>
      <c r="I36" s="49">
        <v>1</v>
      </c>
      <c r="J36" s="47"/>
      <c r="K36" s="47"/>
      <c r="L36" s="47"/>
      <c r="M36" s="47"/>
      <c r="N36" s="50">
        <f>I34+J34+K34+L34+M34+N34+I36+J36+K36+L36+M36</f>
        <v>13</v>
      </c>
    </row>
    <row r="37" spans="2:21" ht="30" customHeight="1" thickBot="1" x14ac:dyDescent="0.35">
      <c r="C37" s="9"/>
    </row>
    <row r="38" spans="2:21" x14ac:dyDescent="0.3">
      <c r="B38" s="14" t="s">
        <v>17</v>
      </c>
      <c r="C38" s="73" t="s">
        <v>18</v>
      </c>
      <c r="D38" s="33" t="s">
        <v>205</v>
      </c>
      <c r="E38" s="7">
        <f>E17+1</f>
        <v>1005</v>
      </c>
      <c r="F38" s="33" t="s">
        <v>53</v>
      </c>
      <c r="G38" s="60" t="s">
        <v>54</v>
      </c>
      <c r="I38" s="14" t="s">
        <v>17</v>
      </c>
      <c r="J38" s="74" t="s">
        <v>192</v>
      </c>
      <c r="K38" s="33" t="s">
        <v>205</v>
      </c>
      <c r="L38" s="7">
        <f>L17+1</f>
        <v>3006</v>
      </c>
      <c r="M38" s="33" t="s">
        <v>53</v>
      </c>
      <c r="N38" s="60" t="str">
        <f>RIGHT(C27, 1)</f>
        <v>3</v>
      </c>
      <c r="P38" s="4"/>
      <c r="S38" s="4"/>
    </row>
    <row r="39" spans="2:21" x14ac:dyDescent="0.3">
      <c r="B39" s="30" t="s">
        <v>19</v>
      </c>
      <c r="C39" s="135" t="str">
        <f>C23 &amp; "(이동)"</f>
        <v>나태한 문지기(이동)</v>
      </c>
      <c r="D39" s="136"/>
      <c r="E39" s="136"/>
      <c r="F39" s="136"/>
      <c r="G39" s="137"/>
      <c r="I39" s="10" t="s">
        <v>19</v>
      </c>
      <c r="J39" s="108" t="str">
        <f>E27</f>
        <v>그래도 일이니까</v>
      </c>
      <c r="K39" s="98"/>
      <c r="L39" s="98"/>
      <c r="M39" s="98"/>
      <c r="N39" s="109"/>
      <c r="P39" s="4"/>
    </row>
    <row r="40" spans="2:21" ht="249.95" customHeight="1" x14ac:dyDescent="0.3">
      <c r="B40" s="10" t="s">
        <v>10</v>
      </c>
      <c r="C40" s="117" t="e" vm="7">
        <v>#VALUE!</v>
      </c>
      <c r="D40" s="117"/>
      <c r="E40" s="117"/>
      <c r="F40" s="117"/>
      <c r="G40" s="118"/>
      <c r="I40" s="10" t="s">
        <v>10</v>
      </c>
      <c r="J40" s="117" t="e" vm="7">
        <v>#VALUE!</v>
      </c>
      <c r="K40" s="117"/>
      <c r="L40" s="117"/>
      <c r="M40" s="117"/>
      <c r="N40" s="118"/>
      <c r="P40" s="4"/>
    </row>
    <row r="41" spans="2:21" ht="53.25" customHeight="1" x14ac:dyDescent="0.3">
      <c r="B41" s="10" t="s">
        <v>7</v>
      </c>
      <c r="C41" s="138" t="s">
        <v>179</v>
      </c>
      <c r="D41" s="139"/>
      <c r="E41" s="139"/>
      <c r="F41" s="139"/>
      <c r="G41" s="140"/>
      <c r="I41" s="10" t="s">
        <v>7</v>
      </c>
      <c r="J41" s="141" t="s">
        <v>259</v>
      </c>
      <c r="K41" s="139"/>
      <c r="L41" s="139"/>
      <c r="M41" s="139"/>
      <c r="N41" s="140"/>
      <c r="P41" s="4"/>
      <c r="Q41" s="80"/>
      <c r="R41" s="81"/>
      <c r="S41" s="81"/>
      <c r="T41" s="81"/>
      <c r="U41" s="81"/>
    </row>
    <row r="42" spans="2:21" ht="258" customHeight="1" thickBot="1" x14ac:dyDescent="0.35">
      <c r="B42" s="34" t="s">
        <v>4</v>
      </c>
      <c r="C42" s="133" t="e" vm="1">
        <v>#VALUE!</v>
      </c>
      <c r="D42" s="133"/>
      <c r="E42" s="133"/>
      <c r="F42" s="133"/>
      <c r="G42" s="134"/>
      <c r="I42" s="34" t="s">
        <v>4</v>
      </c>
      <c r="J42" s="133" t="e" vm="1">
        <v>#VALUE!</v>
      </c>
      <c r="K42" s="133"/>
      <c r="L42" s="133"/>
      <c r="M42" s="133"/>
      <c r="N42" s="134"/>
      <c r="P42" s="35"/>
      <c r="Q42" s="32"/>
      <c r="R42" s="32"/>
      <c r="S42" s="32"/>
      <c r="T42" s="32"/>
      <c r="U42" s="32"/>
    </row>
    <row r="43" spans="2:21" ht="30" customHeight="1" thickBot="1" x14ac:dyDescent="0.35"/>
    <row r="44" spans="2:21" x14ac:dyDescent="0.3">
      <c r="B44" s="14" t="s">
        <v>19</v>
      </c>
      <c r="C44" s="105" t="str">
        <f>'영장(C,H,M,L)'!D6</f>
        <v>마법 방패를 두른 수호자</v>
      </c>
      <c r="D44" s="105"/>
      <c r="E44" s="105"/>
      <c r="F44" s="105"/>
      <c r="G44" s="119"/>
    </row>
    <row r="45" spans="2:21" x14ac:dyDescent="0.3">
      <c r="B45" s="10" t="s">
        <v>16</v>
      </c>
      <c r="C45" s="12" t="str">
        <f>'캐릭터 설정정리'!$B$2</f>
        <v>영장</v>
      </c>
      <c r="D45" s="13" t="s">
        <v>14</v>
      </c>
      <c r="E45" s="12" t="str">
        <f>'캐릭터 설정정리'!$E$5</f>
        <v>M</v>
      </c>
      <c r="F45" s="13" t="s">
        <v>12</v>
      </c>
      <c r="G45" s="11" t="str">
        <f>'캐릭터 설정정리'!$B$4</f>
        <v>탱커</v>
      </c>
    </row>
    <row r="46" spans="2:21" ht="249.95" customHeight="1" x14ac:dyDescent="0.3">
      <c r="B46" s="10" t="s">
        <v>10</v>
      </c>
      <c r="C46" s="117" t="e" vm="8">
        <v>#VALUE!</v>
      </c>
      <c r="D46" s="117"/>
      <c r="E46" s="117"/>
      <c r="F46" s="117"/>
      <c r="G46" s="118"/>
      <c r="I46" s="4"/>
    </row>
    <row r="47" spans="2:21" ht="17.25" thickBot="1" x14ac:dyDescent="0.35">
      <c r="B47" s="10" t="s">
        <v>9</v>
      </c>
      <c r="C47" s="142">
        <v>2</v>
      </c>
      <c r="D47" s="143"/>
      <c r="E47" s="13" t="s">
        <v>8</v>
      </c>
      <c r="F47" s="142">
        <v>4</v>
      </c>
      <c r="G47" s="144"/>
      <c r="I47" s="4"/>
      <c r="J47" s="31"/>
      <c r="K47" s="31"/>
      <c r="L47" s="31"/>
      <c r="M47" s="31"/>
      <c r="N47" s="31"/>
    </row>
    <row r="48" spans="2:21" x14ac:dyDescent="0.3">
      <c r="B48" s="122" t="s">
        <v>6</v>
      </c>
      <c r="C48" s="125" t="s">
        <v>5</v>
      </c>
      <c r="D48" s="126"/>
      <c r="E48" s="108" t="s">
        <v>95</v>
      </c>
      <c r="F48" s="98"/>
      <c r="G48" s="109"/>
      <c r="I48" s="8" t="s">
        <v>3</v>
      </c>
      <c r="J48" s="7" t="s">
        <v>2</v>
      </c>
      <c r="K48" s="6" t="s">
        <v>1</v>
      </c>
      <c r="L48" s="5" t="s">
        <v>0</v>
      </c>
      <c r="M48" s="32"/>
      <c r="N48" s="32"/>
    </row>
    <row r="49" spans="2:21" ht="17.25" thickBot="1" x14ac:dyDescent="0.35">
      <c r="B49" s="123"/>
      <c r="C49" s="125" t="s">
        <v>52</v>
      </c>
      <c r="D49" s="126"/>
      <c r="E49" s="108" t="s">
        <v>96</v>
      </c>
      <c r="F49" s="98"/>
      <c r="G49" s="109"/>
      <c r="I49" s="3">
        <f>C47+F47</f>
        <v>6</v>
      </c>
      <c r="J49" s="2">
        <f>SUBTOTAL(3,C48:D52)</f>
        <v>2</v>
      </c>
      <c r="K49" s="2">
        <f>CHOOSE(MATCH(E45, {"R1","R2","H","M","L"}, 0), 4, 5, 12, 8, 6)</f>
        <v>8</v>
      </c>
      <c r="L49" s="1">
        <f>K49-I49-J49</f>
        <v>0</v>
      </c>
      <c r="M49" s="32"/>
      <c r="N49" s="32"/>
    </row>
    <row r="50" spans="2:21" x14ac:dyDescent="0.3">
      <c r="B50" s="123"/>
      <c r="C50" s="125"/>
      <c r="D50" s="126"/>
      <c r="E50" s="108"/>
      <c r="F50" s="98"/>
      <c r="G50" s="109"/>
      <c r="J50" s="32"/>
      <c r="K50" s="32"/>
      <c r="L50" s="32"/>
      <c r="M50" s="32"/>
      <c r="N50" s="32"/>
    </row>
    <row r="51" spans="2:21" x14ac:dyDescent="0.3">
      <c r="B51" s="123"/>
      <c r="C51" s="125"/>
      <c r="D51" s="126"/>
      <c r="E51" s="108"/>
      <c r="F51" s="98"/>
      <c r="G51" s="109"/>
      <c r="J51" s="32"/>
      <c r="K51" s="32"/>
      <c r="L51" s="32"/>
      <c r="M51" s="32"/>
      <c r="N51" s="32"/>
    </row>
    <row r="52" spans="2:21" ht="17.25" thickBot="1" x14ac:dyDescent="0.35">
      <c r="B52" s="124"/>
      <c r="C52" s="127"/>
      <c r="D52" s="128"/>
      <c r="E52" s="129"/>
      <c r="F52" s="129"/>
      <c r="G52" s="130"/>
      <c r="J52" s="32"/>
      <c r="K52" s="32"/>
      <c r="L52" s="32"/>
      <c r="M52" s="32"/>
      <c r="N52" s="32"/>
    </row>
    <row r="53" spans="2:21" ht="30" customHeight="1" thickBot="1" x14ac:dyDescent="0.35">
      <c r="C53" s="9"/>
    </row>
    <row r="54" spans="2:21" ht="17.100000000000001" customHeight="1" x14ac:dyDescent="0.3">
      <c r="C54" s="9"/>
      <c r="I54" s="43" t="s">
        <v>83</v>
      </c>
      <c r="J54" s="41" t="s">
        <v>84</v>
      </c>
      <c r="K54" s="57" t="s">
        <v>173</v>
      </c>
      <c r="L54" s="41" t="s">
        <v>81</v>
      </c>
      <c r="M54" s="44" t="s">
        <v>87</v>
      </c>
      <c r="N54" s="45" t="s">
        <v>82</v>
      </c>
      <c r="P54" s="43" t="s">
        <v>83</v>
      </c>
      <c r="Q54" s="41" t="s">
        <v>84</v>
      </c>
      <c r="R54" s="57" t="s">
        <v>173</v>
      </c>
      <c r="S54" s="41" t="s">
        <v>81</v>
      </c>
      <c r="T54" s="44" t="s">
        <v>87</v>
      </c>
      <c r="U54" s="45" t="s">
        <v>186</v>
      </c>
    </row>
    <row r="55" spans="2:21" ht="17.100000000000001" customHeight="1" thickBot="1" x14ac:dyDescent="0.35">
      <c r="C55" s="9"/>
      <c r="I55" s="46" t="s">
        <v>89</v>
      </c>
      <c r="J55" s="42" t="s">
        <v>92</v>
      </c>
      <c r="K55" s="58" t="s">
        <v>88</v>
      </c>
      <c r="L55" s="42"/>
      <c r="M55" s="47">
        <v>2</v>
      </c>
      <c r="N55" s="48"/>
      <c r="P55" s="46" t="s">
        <v>89</v>
      </c>
      <c r="Q55" s="42" t="s">
        <v>92</v>
      </c>
      <c r="R55" s="58" t="s">
        <v>89</v>
      </c>
      <c r="S55" s="42"/>
      <c r="T55" s="47"/>
      <c r="U55" s="48">
        <v>5</v>
      </c>
    </row>
    <row r="56" spans="2:21" ht="17.100000000000001" customHeight="1" x14ac:dyDescent="0.3">
      <c r="C56" s="9"/>
      <c r="I56" s="43"/>
      <c r="J56" s="41"/>
      <c r="K56" s="41"/>
      <c r="L56" s="44"/>
      <c r="M56" s="44"/>
      <c r="N56" s="45" t="s">
        <v>85</v>
      </c>
      <c r="P56" s="43"/>
      <c r="Q56" s="41"/>
      <c r="R56" s="41"/>
      <c r="S56" s="44"/>
      <c r="T56" s="44"/>
      <c r="U56" s="45" t="s">
        <v>85</v>
      </c>
    </row>
    <row r="57" spans="2:21" ht="17.100000000000001" customHeight="1" thickBot="1" x14ac:dyDescent="0.35">
      <c r="C57" s="9"/>
      <c r="I57" s="49"/>
      <c r="J57" s="47"/>
      <c r="K57" s="47"/>
      <c r="L57" s="47"/>
      <c r="M57" s="47"/>
      <c r="N57" s="50">
        <f>I55+J55+K55+L55+M55+N55+I57+J57+K57+L57+M57</f>
        <v>6</v>
      </c>
      <c r="P57" s="49"/>
      <c r="Q57" s="47"/>
      <c r="R57" s="47"/>
      <c r="S57" s="47"/>
      <c r="T57" s="47"/>
      <c r="U57" s="50">
        <f>P55+Q55+R55+S55+T55+U55+P57+Q57+R57+S57+T57</f>
        <v>10</v>
      </c>
    </row>
    <row r="58" spans="2:21" ht="30" customHeight="1" thickBot="1" x14ac:dyDescent="0.35">
      <c r="C58" s="9"/>
    </row>
    <row r="59" spans="2:21" x14ac:dyDescent="0.3">
      <c r="B59" s="14" t="s">
        <v>17</v>
      </c>
      <c r="C59" s="73" t="s">
        <v>18</v>
      </c>
      <c r="D59" s="33" t="s">
        <v>205</v>
      </c>
      <c r="E59" s="7">
        <f>E38+1</f>
        <v>1006</v>
      </c>
      <c r="F59" s="33" t="s">
        <v>53</v>
      </c>
      <c r="G59" s="60" t="s">
        <v>54</v>
      </c>
      <c r="I59" s="14" t="s">
        <v>17</v>
      </c>
      <c r="J59" s="76" t="s">
        <v>193</v>
      </c>
      <c r="K59" s="33" t="s">
        <v>205</v>
      </c>
      <c r="L59" s="7">
        <v>4001</v>
      </c>
      <c r="M59" s="33" t="s">
        <v>53</v>
      </c>
      <c r="N59" s="60" t="str">
        <f>RIGHT(C48, 1)</f>
        <v>1</v>
      </c>
      <c r="P59" s="14" t="s">
        <v>17</v>
      </c>
      <c r="Q59" s="74" t="s">
        <v>192</v>
      </c>
      <c r="R59" s="33" t="s">
        <v>205</v>
      </c>
      <c r="S59" s="7">
        <f>L38+1</f>
        <v>3007</v>
      </c>
      <c r="T59" s="33" t="s">
        <v>53</v>
      </c>
      <c r="U59" s="60" t="str">
        <f>RIGHT(C49, 1)</f>
        <v>2</v>
      </c>
    </row>
    <row r="60" spans="2:21" x14ac:dyDescent="0.3">
      <c r="B60" s="30" t="s">
        <v>19</v>
      </c>
      <c r="C60" s="135" t="str">
        <f>C44 &amp; "(이동)"</f>
        <v>마법 방패를 두른 수호자(이동)</v>
      </c>
      <c r="D60" s="136"/>
      <c r="E60" s="136"/>
      <c r="F60" s="136"/>
      <c r="G60" s="137"/>
      <c r="I60" s="10" t="s">
        <v>19</v>
      </c>
      <c r="J60" s="108" t="str">
        <f>E48</f>
        <v>오색방진</v>
      </c>
      <c r="K60" s="98"/>
      <c r="L60" s="98"/>
      <c r="M60" s="98"/>
      <c r="N60" s="109"/>
      <c r="P60" s="10" t="s">
        <v>19</v>
      </c>
      <c r="Q60" s="108" t="str">
        <f>E49</f>
        <v>마법반사진</v>
      </c>
      <c r="R60" s="98"/>
      <c r="S60" s="98"/>
      <c r="T60" s="98"/>
      <c r="U60" s="109"/>
    </row>
    <row r="61" spans="2:21" ht="249.95" customHeight="1" x14ac:dyDescent="0.3">
      <c r="B61" s="10" t="s">
        <v>10</v>
      </c>
      <c r="C61" s="117" t="e" vm="8">
        <v>#VALUE!</v>
      </c>
      <c r="D61" s="117"/>
      <c r="E61" s="117"/>
      <c r="F61" s="117"/>
      <c r="G61" s="118"/>
      <c r="I61" s="10" t="s">
        <v>10</v>
      </c>
      <c r="J61" s="117" t="e" vm="8">
        <v>#VALUE!</v>
      </c>
      <c r="K61" s="117"/>
      <c r="L61" s="117"/>
      <c r="M61" s="117"/>
      <c r="N61" s="118"/>
      <c r="P61" s="10" t="s">
        <v>10</v>
      </c>
      <c r="Q61" s="117" t="e" vm="8">
        <v>#VALUE!</v>
      </c>
      <c r="R61" s="117"/>
      <c r="S61" s="117"/>
      <c r="T61" s="117"/>
      <c r="U61" s="118"/>
    </row>
    <row r="62" spans="2:21" ht="53.25" customHeight="1" x14ac:dyDescent="0.3">
      <c r="B62" s="10" t="s">
        <v>7</v>
      </c>
      <c r="C62" s="138" t="s">
        <v>179</v>
      </c>
      <c r="D62" s="139"/>
      <c r="E62" s="139"/>
      <c r="F62" s="139"/>
      <c r="G62" s="140"/>
      <c r="I62" s="10" t="s">
        <v>7</v>
      </c>
      <c r="J62" s="141" t="s">
        <v>260</v>
      </c>
      <c r="K62" s="139"/>
      <c r="L62" s="139"/>
      <c r="M62" s="139"/>
      <c r="N62" s="140"/>
      <c r="P62" s="10" t="s">
        <v>7</v>
      </c>
      <c r="Q62" s="141" t="s">
        <v>262</v>
      </c>
      <c r="R62" s="139"/>
      <c r="S62" s="139"/>
      <c r="T62" s="139"/>
      <c r="U62" s="140"/>
    </row>
    <row r="63" spans="2:21" ht="258" customHeight="1" thickBot="1" x14ac:dyDescent="0.35">
      <c r="B63" s="34" t="s">
        <v>4</v>
      </c>
      <c r="C63" s="133" t="e" vm="1">
        <v>#VALUE!</v>
      </c>
      <c r="D63" s="133"/>
      <c r="E63" s="133"/>
      <c r="F63" s="133"/>
      <c r="G63" s="134"/>
      <c r="I63" s="34" t="s">
        <v>4</v>
      </c>
      <c r="J63" s="133" t="e" vm="1">
        <v>#VALUE!</v>
      </c>
      <c r="K63" s="133"/>
      <c r="L63" s="133"/>
      <c r="M63" s="133"/>
      <c r="N63" s="134"/>
      <c r="P63" s="34" t="s">
        <v>4</v>
      </c>
      <c r="Q63" s="133" t="e" vm="1">
        <v>#VALUE!</v>
      </c>
      <c r="R63" s="133"/>
      <c r="S63" s="133"/>
      <c r="T63" s="133"/>
      <c r="U63" s="134"/>
    </row>
  </sheetData>
  <mergeCells count="77">
    <mergeCell ref="C2:G2"/>
    <mergeCell ref="C4:G4"/>
    <mergeCell ref="C5:D5"/>
    <mergeCell ref="F5:G5"/>
    <mergeCell ref="B6:B10"/>
    <mergeCell ref="C6:D6"/>
    <mergeCell ref="E6:G6"/>
    <mergeCell ref="C7:D7"/>
    <mergeCell ref="E7:G7"/>
    <mergeCell ref="C8:D8"/>
    <mergeCell ref="E8:G8"/>
    <mergeCell ref="C9:D9"/>
    <mergeCell ref="E9:G9"/>
    <mergeCell ref="C10:D10"/>
    <mergeCell ref="E10:G10"/>
    <mergeCell ref="C25:G25"/>
    <mergeCell ref="C18:G18"/>
    <mergeCell ref="J18:N18"/>
    <mergeCell ref="C19:G19"/>
    <mergeCell ref="J19:N19"/>
    <mergeCell ref="C20:G20"/>
    <mergeCell ref="J20:N20"/>
    <mergeCell ref="C21:G21"/>
    <mergeCell ref="J21:N21"/>
    <mergeCell ref="C23:G23"/>
    <mergeCell ref="B27:B31"/>
    <mergeCell ref="C27:D27"/>
    <mergeCell ref="E27:G27"/>
    <mergeCell ref="C28:D28"/>
    <mergeCell ref="E28:G28"/>
    <mergeCell ref="C29:D29"/>
    <mergeCell ref="E29:G29"/>
    <mergeCell ref="C30:D30"/>
    <mergeCell ref="E30:G30"/>
    <mergeCell ref="C31:D31"/>
    <mergeCell ref="E31:G31"/>
    <mergeCell ref="J42:N42"/>
    <mergeCell ref="C44:G44"/>
    <mergeCell ref="C46:G46"/>
    <mergeCell ref="C26:D26"/>
    <mergeCell ref="F26:G26"/>
    <mergeCell ref="B48:B52"/>
    <mergeCell ref="C48:D48"/>
    <mergeCell ref="E48:G48"/>
    <mergeCell ref="C49:D49"/>
    <mergeCell ref="E49:G49"/>
    <mergeCell ref="C50:D50"/>
    <mergeCell ref="E50:G50"/>
    <mergeCell ref="C51:D51"/>
    <mergeCell ref="E51:G51"/>
    <mergeCell ref="C52:D52"/>
    <mergeCell ref="E52:G52"/>
    <mergeCell ref="C63:G63"/>
    <mergeCell ref="J63:N63"/>
    <mergeCell ref="Q63:U63"/>
    <mergeCell ref="C60:G60"/>
    <mergeCell ref="J60:N60"/>
    <mergeCell ref="Q60:U60"/>
    <mergeCell ref="C61:G61"/>
    <mergeCell ref="J61:N61"/>
    <mergeCell ref="Q61:U61"/>
    <mergeCell ref="Q21:U21"/>
    <mergeCell ref="Q18:U18"/>
    <mergeCell ref="Q19:U19"/>
    <mergeCell ref="Q20:U20"/>
    <mergeCell ref="C62:G62"/>
    <mergeCell ref="J62:N62"/>
    <mergeCell ref="Q62:U62"/>
    <mergeCell ref="C39:G39"/>
    <mergeCell ref="J39:N39"/>
    <mergeCell ref="C47:D47"/>
    <mergeCell ref="F47:G47"/>
    <mergeCell ref="C40:G40"/>
    <mergeCell ref="J40:N40"/>
    <mergeCell ref="C41:G41"/>
    <mergeCell ref="J41:N41"/>
    <mergeCell ref="C42:G42"/>
  </mergeCells>
  <phoneticPr fontId="2" type="noConversion"/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BE976B-B8A5-4BA4-858D-8FF09BFDD053}">
  <sheetPr>
    <tabColor rgb="FFFFC000"/>
  </sheetPr>
  <dimension ref="B1:AP63"/>
  <sheetViews>
    <sheetView tabSelected="1" zoomScale="70" zoomScaleNormal="70" workbookViewId="0">
      <selection activeCell="W36" sqref="W36"/>
    </sheetView>
  </sheetViews>
  <sheetFormatPr defaultRowHeight="16.5" x14ac:dyDescent="0.3"/>
  <cols>
    <col min="8" max="8" width="9" customWidth="1"/>
    <col min="15" max="15" width="9" customWidth="1"/>
    <col min="22" max="22" width="9" customWidth="1"/>
  </cols>
  <sheetData>
    <row r="1" spans="2:42" ht="17.25" thickBot="1" x14ac:dyDescent="0.35"/>
    <row r="2" spans="2:42" x14ac:dyDescent="0.3">
      <c r="B2" s="14" t="s">
        <v>19</v>
      </c>
      <c r="C2" s="105" t="str">
        <f>'영장(C,H,M,L)'!B5</f>
        <v>산군 -강수-</v>
      </c>
      <c r="D2" s="105"/>
      <c r="E2" s="105"/>
      <c r="F2" s="105"/>
      <c r="G2" s="119"/>
    </row>
    <row r="3" spans="2:42" x14ac:dyDescent="0.3">
      <c r="B3" s="10" t="s">
        <v>16</v>
      </c>
      <c r="C3" s="12" t="str">
        <f>'캐릭터 설정정리'!$B$2</f>
        <v>영장</v>
      </c>
      <c r="D3" s="13" t="s">
        <v>14</v>
      </c>
      <c r="E3" s="12" t="str">
        <f>'캐릭터 설정정리'!$D$5</f>
        <v>H</v>
      </c>
      <c r="F3" s="13" t="s">
        <v>12</v>
      </c>
      <c r="G3" s="11" t="str">
        <f>'캐릭터 설정정리'!$B$4</f>
        <v>탱커</v>
      </c>
    </row>
    <row r="4" spans="2:42" ht="249.95" customHeight="1" x14ac:dyDescent="0.3">
      <c r="B4" s="10" t="s">
        <v>10</v>
      </c>
      <c r="C4" s="108" t="e" vm="9">
        <v>#VALUE!</v>
      </c>
      <c r="D4" s="98"/>
      <c r="E4" s="98"/>
      <c r="F4" s="98"/>
      <c r="G4" s="109"/>
      <c r="I4" s="4"/>
    </row>
    <row r="5" spans="2:42" ht="17.25" thickBot="1" x14ac:dyDescent="0.35">
      <c r="B5" s="10" t="s">
        <v>9</v>
      </c>
      <c r="C5" s="120">
        <v>6</v>
      </c>
      <c r="D5" s="120"/>
      <c r="E5" s="13" t="s">
        <v>8</v>
      </c>
      <c r="F5" s="120">
        <v>3</v>
      </c>
      <c r="G5" s="121"/>
      <c r="I5" s="4"/>
      <c r="J5" s="31"/>
      <c r="K5" s="31"/>
      <c r="L5" s="31"/>
      <c r="M5" s="31"/>
      <c r="N5" s="31"/>
    </row>
    <row r="6" spans="2:42" x14ac:dyDescent="0.3">
      <c r="B6" s="122" t="s">
        <v>6</v>
      </c>
      <c r="C6" s="125" t="s">
        <v>5</v>
      </c>
      <c r="D6" s="126"/>
      <c r="E6" s="117" t="s">
        <v>142</v>
      </c>
      <c r="F6" s="117"/>
      <c r="G6" s="118"/>
      <c r="I6" s="8" t="s">
        <v>3</v>
      </c>
      <c r="J6" s="7" t="s">
        <v>2</v>
      </c>
      <c r="K6" s="6" t="s">
        <v>1</v>
      </c>
      <c r="L6" s="5" t="s">
        <v>0</v>
      </c>
      <c r="M6" s="32"/>
      <c r="N6" s="32"/>
    </row>
    <row r="7" spans="2:42" ht="17.25" thickBot="1" x14ac:dyDescent="0.35">
      <c r="B7" s="123"/>
      <c r="C7" s="125" t="s">
        <v>5</v>
      </c>
      <c r="D7" s="126"/>
      <c r="E7" s="117" t="s">
        <v>143</v>
      </c>
      <c r="F7" s="117"/>
      <c r="G7" s="118"/>
      <c r="I7" s="3">
        <f>C5+F5</f>
        <v>9</v>
      </c>
      <c r="J7" s="2">
        <f>SUBTOTAL(3,C6:D10)</f>
        <v>3</v>
      </c>
      <c r="K7" s="2">
        <f>CHOOSE(MATCH(E3, {"R1","R2","H","M","L"}, 0), 4, 5, 12, 8, 6)</f>
        <v>12</v>
      </c>
      <c r="L7" s="1">
        <f>K7-I7-J7</f>
        <v>0</v>
      </c>
      <c r="M7" s="32"/>
      <c r="N7" s="32"/>
    </row>
    <row r="8" spans="2:42" x14ac:dyDescent="0.3">
      <c r="B8" s="123"/>
      <c r="C8" s="125" t="s">
        <v>52</v>
      </c>
      <c r="D8" s="126"/>
      <c r="E8" s="108" t="s">
        <v>144</v>
      </c>
      <c r="F8" s="98"/>
      <c r="G8" s="109"/>
      <c r="J8" s="32"/>
      <c r="K8" s="32"/>
      <c r="L8" s="32"/>
      <c r="M8" s="32"/>
      <c r="N8" s="32"/>
    </row>
    <row r="9" spans="2:42" x14ac:dyDescent="0.3">
      <c r="B9" s="123"/>
      <c r="C9" s="125"/>
      <c r="D9" s="126"/>
      <c r="E9" s="108"/>
      <c r="F9" s="98"/>
      <c r="G9" s="109"/>
      <c r="J9" s="32"/>
      <c r="K9" s="32"/>
      <c r="L9" s="32"/>
      <c r="M9" s="32"/>
      <c r="N9" s="32"/>
    </row>
    <row r="10" spans="2:42" ht="17.25" thickBot="1" x14ac:dyDescent="0.35">
      <c r="B10" s="124"/>
      <c r="C10" s="127"/>
      <c r="D10" s="128"/>
      <c r="E10" s="129"/>
      <c r="F10" s="129"/>
      <c r="G10" s="130"/>
      <c r="J10" s="32"/>
      <c r="K10" s="32"/>
      <c r="L10" s="32"/>
      <c r="M10" s="32"/>
      <c r="N10" s="32"/>
    </row>
    <row r="11" spans="2:42" ht="30" customHeight="1" thickBot="1" x14ac:dyDescent="0.35">
      <c r="C11" s="9"/>
    </row>
    <row r="12" spans="2:42" ht="17.100000000000001" customHeight="1" x14ac:dyDescent="0.3">
      <c r="C12" s="9"/>
      <c r="I12" s="43" t="s">
        <v>83</v>
      </c>
      <c r="J12" s="41" t="s">
        <v>84</v>
      </c>
      <c r="K12" s="57" t="s">
        <v>173</v>
      </c>
      <c r="L12" s="41" t="s">
        <v>81</v>
      </c>
      <c r="M12" s="44" t="s">
        <v>87</v>
      </c>
      <c r="N12" s="45" t="s">
        <v>192</v>
      </c>
      <c r="P12" s="43" t="s">
        <v>83</v>
      </c>
      <c r="Q12" s="41" t="s">
        <v>84</v>
      </c>
      <c r="R12" s="57" t="s">
        <v>173</v>
      </c>
      <c r="S12" s="41" t="s">
        <v>81</v>
      </c>
      <c r="T12" s="44" t="s">
        <v>87</v>
      </c>
      <c r="U12" s="45" t="s">
        <v>82</v>
      </c>
      <c r="W12" s="43" t="s">
        <v>83</v>
      </c>
      <c r="X12" s="41" t="s">
        <v>84</v>
      </c>
      <c r="Y12" s="41" t="s">
        <v>173</v>
      </c>
      <c r="Z12" s="41" t="s">
        <v>81</v>
      </c>
      <c r="AA12" s="44" t="s">
        <v>87</v>
      </c>
      <c r="AB12" s="45" t="s">
        <v>82</v>
      </c>
      <c r="AD12" s="39"/>
      <c r="AE12" s="39"/>
      <c r="AF12" s="39"/>
      <c r="AG12" s="39"/>
      <c r="AH12" s="40"/>
      <c r="AI12" s="40"/>
      <c r="AK12" s="39"/>
      <c r="AL12" s="39"/>
      <c r="AM12" s="39"/>
      <c r="AN12" s="39"/>
      <c r="AO12" s="40"/>
      <c r="AP12" s="40"/>
    </row>
    <row r="13" spans="2:42" ht="17.100000000000001" customHeight="1" thickBot="1" x14ac:dyDescent="0.35">
      <c r="C13" s="9"/>
      <c r="I13" s="46" t="s">
        <v>88</v>
      </c>
      <c r="J13" s="42" t="s">
        <v>89</v>
      </c>
      <c r="K13" s="58" t="s">
        <v>88</v>
      </c>
      <c r="L13" s="42"/>
      <c r="M13" s="47"/>
      <c r="N13" s="48">
        <v>3</v>
      </c>
      <c r="P13" s="46" t="s">
        <v>89</v>
      </c>
      <c r="Q13" s="42" t="s">
        <v>89</v>
      </c>
      <c r="R13" s="58" t="s">
        <v>88</v>
      </c>
      <c r="S13" s="42" t="s">
        <v>92</v>
      </c>
      <c r="T13" s="47"/>
      <c r="U13" s="48"/>
      <c r="W13" s="46" t="s">
        <v>90</v>
      </c>
      <c r="X13" s="42" t="s">
        <v>92</v>
      </c>
      <c r="Y13" s="42" t="s">
        <v>89</v>
      </c>
      <c r="Z13" s="42" t="s">
        <v>89</v>
      </c>
      <c r="AA13" s="47"/>
      <c r="AB13" s="48"/>
      <c r="AD13" s="39"/>
      <c r="AE13" s="39"/>
      <c r="AF13" s="39"/>
      <c r="AG13" s="39"/>
      <c r="AH13" s="40"/>
      <c r="AI13" s="40"/>
      <c r="AK13" s="39"/>
      <c r="AL13" s="39"/>
      <c r="AM13" s="39"/>
      <c r="AN13" s="39"/>
      <c r="AO13" s="40"/>
      <c r="AP13" s="40"/>
    </row>
    <row r="14" spans="2:42" ht="17.100000000000001" customHeight="1" x14ac:dyDescent="0.3">
      <c r="C14" s="9"/>
      <c r="I14" s="43"/>
      <c r="J14" s="41"/>
      <c r="K14" s="41"/>
      <c r="L14" s="44"/>
      <c r="M14" s="44"/>
      <c r="N14" s="45" t="s">
        <v>85</v>
      </c>
      <c r="P14" s="43"/>
      <c r="Q14" s="41"/>
      <c r="R14" s="41"/>
      <c r="S14" s="44"/>
      <c r="T14" s="44"/>
      <c r="U14" s="45" t="s">
        <v>85</v>
      </c>
      <c r="W14" s="43" t="s">
        <v>18</v>
      </c>
      <c r="X14" s="41"/>
      <c r="Y14" s="41"/>
      <c r="Z14" s="44"/>
      <c r="AA14" s="44"/>
      <c r="AB14" s="45" t="s">
        <v>85</v>
      </c>
      <c r="AD14" s="39"/>
      <c r="AE14" s="39"/>
      <c r="AF14" s="39"/>
      <c r="AG14" s="40"/>
      <c r="AH14" s="40"/>
      <c r="AI14" s="40"/>
      <c r="AK14" s="39"/>
      <c r="AL14" s="39"/>
      <c r="AM14" s="39"/>
      <c r="AN14" s="40"/>
      <c r="AO14" s="40"/>
      <c r="AP14" s="40"/>
    </row>
    <row r="15" spans="2:42" ht="17.100000000000001" customHeight="1" thickBot="1" x14ac:dyDescent="0.35">
      <c r="C15" s="9"/>
      <c r="I15" s="49"/>
      <c r="J15" s="47"/>
      <c r="K15" s="47"/>
      <c r="L15" s="47"/>
      <c r="M15" s="47"/>
      <c r="N15" s="50">
        <f>I13+J13+K13+L13+M13+N13+I15+J15+K15+L15+M15</f>
        <v>4</v>
      </c>
      <c r="P15" s="49"/>
      <c r="Q15" s="47"/>
      <c r="R15" s="47"/>
      <c r="S15" s="47"/>
      <c r="T15" s="47"/>
      <c r="U15" s="50">
        <f>P13+Q13+R13+S13+T13+U13+P15+Q15+R15+S15+T15</f>
        <v>5</v>
      </c>
      <c r="W15" s="49">
        <v>1</v>
      </c>
      <c r="X15" s="47"/>
      <c r="Y15" s="47"/>
      <c r="Z15" s="47"/>
      <c r="AA15" s="47"/>
      <c r="AB15" s="50">
        <f>W13+X13+Y13+Z13+AA13+AB13+W15+X15+Y15+Z15+AA15</f>
        <v>8</v>
      </c>
      <c r="AD15" s="40"/>
      <c r="AE15" s="40"/>
      <c r="AF15" s="40"/>
      <c r="AG15" s="40"/>
      <c r="AH15" s="40"/>
      <c r="AI15" s="51"/>
      <c r="AK15" s="40"/>
      <c r="AL15" s="40"/>
      <c r="AM15" s="40"/>
      <c r="AN15" s="40"/>
      <c r="AO15" s="40"/>
      <c r="AP15" s="51"/>
    </row>
    <row r="16" spans="2:42" ht="30" customHeight="1" thickBot="1" x14ac:dyDescent="0.35">
      <c r="C16" s="9"/>
    </row>
    <row r="17" spans="2:42" x14ac:dyDescent="0.3">
      <c r="B17" s="14" t="s">
        <v>17</v>
      </c>
      <c r="C17" s="73" t="s">
        <v>18</v>
      </c>
      <c r="D17" s="33" t="s">
        <v>205</v>
      </c>
      <c r="E17" s="7">
        <f>'캐릭터 구성(탱커,M)'!E59+1</f>
        <v>1007</v>
      </c>
      <c r="F17" s="33" t="s">
        <v>53</v>
      </c>
      <c r="G17" s="60" t="s">
        <v>54</v>
      </c>
      <c r="I17" s="14" t="s">
        <v>17</v>
      </c>
      <c r="J17" s="74" t="s">
        <v>192</v>
      </c>
      <c r="K17" s="33" t="s">
        <v>205</v>
      </c>
      <c r="L17" s="7">
        <f>'캐릭터 구성(탱커,M)'!S59+1</f>
        <v>3008</v>
      </c>
      <c r="M17" s="33" t="s">
        <v>53</v>
      </c>
      <c r="N17" s="60" t="str">
        <f>RIGHT(C6, 1)</f>
        <v>1</v>
      </c>
      <c r="P17" s="14" t="s">
        <v>17</v>
      </c>
      <c r="Q17" s="75" t="s">
        <v>191</v>
      </c>
      <c r="R17" s="33" t="s">
        <v>205</v>
      </c>
      <c r="S17" s="7">
        <f>'캐릭터 구성(탱커,M)'!S17+1</f>
        <v>2003</v>
      </c>
      <c r="T17" s="33" t="s">
        <v>53</v>
      </c>
      <c r="U17" s="60" t="str">
        <f>RIGHT(C7, 1)</f>
        <v>1</v>
      </c>
      <c r="W17" s="14" t="s">
        <v>17</v>
      </c>
      <c r="X17" s="74" t="s">
        <v>192</v>
      </c>
      <c r="Y17" s="33" t="s">
        <v>205</v>
      </c>
      <c r="Z17" s="7">
        <f>L17+1</f>
        <v>3009</v>
      </c>
      <c r="AA17" s="33" t="s">
        <v>53</v>
      </c>
      <c r="AB17" s="60" t="str">
        <f>RIGHT(C8, 1)</f>
        <v>2</v>
      </c>
      <c r="AD17" s="4"/>
      <c r="AG17" s="4"/>
      <c r="AK17" s="4"/>
      <c r="AN17" s="4"/>
    </row>
    <row r="18" spans="2:42" x14ac:dyDescent="0.3">
      <c r="B18" s="30" t="s">
        <v>19</v>
      </c>
      <c r="C18" s="135" t="str">
        <f>C2 &amp; "(이동)"</f>
        <v>산군 -강수-(이동)</v>
      </c>
      <c r="D18" s="136"/>
      <c r="E18" s="136"/>
      <c r="F18" s="136"/>
      <c r="G18" s="137"/>
      <c r="I18" s="10" t="s">
        <v>19</v>
      </c>
      <c r="J18" s="108" t="str">
        <f>E6</f>
        <v>웅인장</v>
      </c>
      <c r="K18" s="98"/>
      <c r="L18" s="98"/>
      <c r="M18" s="98"/>
      <c r="N18" s="109"/>
      <c r="P18" s="10" t="s">
        <v>19</v>
      </c>
      <c r="Q18" s="108" t="str">
        <f>E7</f>
        <v>호쇄광</v>
      </c>
      <c r="R18" s="98"/>
      <c r="S18" s="98"/>
      <c r="T18" s="98"/>
      <c r="U18" s="109"/>
      <c r="W18" s="10" t="s">
        <v>19</v>
      </c>
      <c r="X18" s="108" t="str">
        <f>E8</f>
        <v>룡윤강벽</v>
      </c>
      <c r="Y18" s="98"/>
      <c r="Z18" s="98"/>
      <c r="AA18" s="98"/>
      <c r="AB18" s="109"/>
      <c r="AD18" s="4"/>
      <c r="AK18" s="4"/>
    </row>
    <row r="19" spans="2:42" ht="249.95" customHeight="1" x14ac:dyDescent="0.3">
      <c r="B19" s="10" t="s">
        <v>10</v>
      </c>
      <c r="C19" s="108" t="e" vm="9">
        <v>#VALUE!</v>
      </c>
      <c r="D19" s="98"/>
      <c r="E19" s="98"/>
      <c r="F19" s="98"/>
      <c r="G19" s="109"/>
      <c r="I19" s="10" t="s">
        <v>10</v>
      </c>
      <c r="J19" s="108" t="e" vm="9">
        <v>#VALUE!</v>
      </c>
      <c r="K19" s="98"/>
      <c r="L19" s="98"/>
      <c r="M19" s="98"/>
      <c r="N19" s="109"/>
      <c r="P19" s="10" t="s">
        <v>10</v>
      </c>
      <c r="Q19" s="108" t="e" vm="9">
        <v>#VALUE!</v>
      </c>
      <c r="R19" s="98"/>
      <c r="S19" s="98"/>
      <c r="T19" s="98"/>
      <c r="U19" s="109"/>
      <c r="W19" s="10" t="s">
        <v>10</v>
      </c>
      <c r="X19" s="108" t="e" vm="9">
        <v>#VALUE!</v>
      </c>
      <c r="Y19" s="98"/>
      <c r="Z19" s="98"/>
      <c r="AA19" s="98"/>
      <c r="AB19" s="109"/>
      <c r="AD19" s="4"/>
      <c r="AK19" s="4"/>
    </row>
    <row r="20" spans="2:42" ht="53.25" customHeight="1" x14ac:dyDescent="0.3">
      <c r="B20" s="10" t="s">
        <v>7</v>
      </c>
      <c r="C20" s="138" t="s">
        <v>179</v>
      </c>
      <c r="D20" s="139"/>
      <c r="E20" s="139"/>
      <c r="F20" s="139"/>
      <c r="G20" s="140"/>
      <c r="I20" s="10" t="s">
        <v>7</v>
      </c>
      <c r="J20" s="141" t="s">
        <v>254</v>
      </c>
      <c r="K20" s="139"/>
      <c r="L20" s="139"/>
      <c r="M20" s="139"/>
      <c r="N20" s="140"/>
      <c r="P20" s="10" t="s">
        <v>7</v>
      </c>
      <c r="Q20" s="141" t="s">
        <v>263</v>
      </c>
      <c r="R20" s="139"/>
      <c r="S20" s="139"/>
      <c r="T20" s="139"/>
      <c r="U20" s="140"/>
      <c r="W20" s="10" t="s">
        <v>7</v>
      </c>
      <c r="X20" s="141" t="s">
        <v>264</v>
      </c>
      <c r="Y20" s="139"/>
      <c r="Z20" s="139"/>
      <c r="AA20" s="139"/>
      <c r="AB20" s="140"/>
      <c r="AD20" s="80"/>
      <c r="AE20" s="81"/>
      <c r="AF20" s="81"/>
      <c r="AG20" s="81"/>
      <c r="AH20" s="81"/>
      <c r="AI20" s="31"/>
      <c r="AK20" s="4"/>
      <c r="AL20" s="36"/>
      <c r="AM20" s="31"/>
      <c r="AN20" s="31"/>
      <c r="AO20" s="31"/>
      <c r="AP20" s="31"/>
    </row>
    <row r="21" spans="2:42" ht="258" customHeight="1" thickBot="1" x14ac:dyDescent="0.35">
      <c r="B21" s="34" t="s">
        <v>4</v>
      </c>
      <c r="C21" s="133" t="e" vm="1">
        <v>#VALUE!</v>
      </c>
      <c r="D21" s="133"/>
      <c r="E21" s="133"/>
      <c r="F21" s="133"/>
      <c r="G21" s="134"/>
      <c r="I21" s="34" t="s">
        <v>4</v>
      </c>
      <c r="J21" s="133" t="e" vm="1">
        <v>#VALUE!</v>
      </c>
      <c r="K21" s="133"/>
      <c r="L21" s="133"/>
      <c r="M21" s="133"/>
      <c r="N21" s="134"/>
      <c r="P21" s="34" t="s">
        <v>4</v>
      </c>
      <c r="Q21" s="133" t="e" vm="1">
        <v>#VALUE!</v>
      </c>
      <c r="R21" s="133"/>
      <c r="S21" s="133"/>
      <c r="T21" s="133"/>
      <c r="U21" s="134"/>
      <c r="W21" s="34" t="s">
        <v>4</v>
      </c>
      <c r="X21" s="133" t="e" vm="1">
        <v>#VALUE!</v>
      </c>
      <c r="Y21" s="133"/>
      <c r="Z21" s="133"/>
      <c r="AA21" s="133"/>
      <c r="AB21" s="134"/>
      <c r="AD21" s="35"/>
      <c r="AE21" s="32"/>
      <c r="AF21" s="32"/>
      <c r="AG21" s="32"/>
      <c r="AH21" s="32"/>
      <c r="AI21" s="32"/>
      <c r="AK21" s="35"/>
      <c r="AL21" s="32"/>
      <c r="AM21" s="32"/>
      <c r="AN21" s="32"/>
      <c r="AO21" s="32"/>
      <c r="AP21" s="32"/>
    </row>
    <row r="22" spans="2:42" ht="30" customHeight="1" thickBot="1" x14ac:dyDescent="0.35">
      <c r="C22" s="9"/>
    </row>
    <row r="23" spans="2:42" x14ac:dyDescent="0.3">
      <c r="B23" s="14" t="s">
        <v>19</v>
      </c>
      <c r="C23" s="105" t="str">
        <f>'영장(C,H,M,L)'!C5</f>
        <v>은결의 마녀 -루안-</v>
      </c>
      <c r="D23" s="105"/>
      <c r="E23" s="105"/>
      <c r="F23" s="105"/>
      <c r="G23" s="119"/>
    </row>
    <row r="24" spans="2:42" x14ac:dyDescent="0.3">
      <c r="B24" s="10" t="s">
        <v>16</v>
      </c>
      <c r="C24" s="12" t="str">
        <f>'캐릭터 설정정리'!$B$2</f>
        <v>영장</v>
      </c>
      <c r="D24" s="13" t="s">
        <v>14</v>
      </c>
      <c r="E24" s="12" t="str">
        <f>'캐릭터 설정정리'!$D$5</f>
        <v>H</v>
      </c>
      <c r="F24" s="13" t="s">
        <v>12</v>
      </c>
      <c r="G24" s="11" t="str">
        <f>'캐릭터 설정정리'!$B$4</f>
        <v>탱커</v>
      </c>
    </row>
    <row r="25" spans="2:42" ht="249.95" customHeight="1" x14ac:dyDescent="0.3">
      <c r="B25" s="10" t="s">
        <v>10</v>
      </c>
      <c r="C25" s="117" t="e" vm="10">
        <v>#VALUE!</v>
      </c>
      <c r="D25" s="117"/>
      <c r="E25" s="117"/>
      <c r="F25" s="117"/>
      <c r="G25" s="118"/>
      <c r="I25" s="4"/>
    </row>
    <row r="26" spans="2:42" ht="17.25" thickBot="1" x14ac:dyDescent="0.35">
      <c r="B26" s="10" t="s">
        <v>9</v>
      </c>
      <c r="C26" s="120">
        <v>2</v>
      </c>
      <c r="D26" s="120"/>
      <c r="E26" s="13" t="s">
        <v>8</v>
      </c>
      <c r="F26" s="120">
        <v>6</v>
      </c>
      <c r="G26" s="121"/>
      <c r="I26" s="4"/>
      <c r="J26" s="31"/>
      <c r="K26" s="31"/>
      <c r="L26" s="31"/>
      <c r="M26" s="31"/>
      <c r="N26" s="31"/>
    </row>
    <row r="27" spans="2:42" x14ac:dyDescent="0.3">
      <c r="B27" s="122" t="s">
        <v>6</v>
      </c>
      <c r="C27" s="125" t="s">
        <v>52</v>
      </c>
      <c r="D27" s="126"/>
      <c r="E27" s="117" t="s">
        <v>145</v>
      </c>
      <c r="F27" s="117"/>
      <c r="G27" s="118"/>
      <c r="I27" s="8" t="s">
        <v>3</v>
      </c>
      <c r="J27" s="7" t="s">
        <v>2</v>
      </c>
      <c r="K27" s="6" t="s">
        <v>1</v>
      </c>
      <c r="L27" s="5" t="s">
        <v>0</v>
      </c>
      <c r="M27" s="32"/>
      <c r="N27" s="32"/>
    </row>
    <row r="28" spans="2:42" ht="17.25" thickBot="1" x14ac:dyDescent="0.35">
      <c r="B28" s="123"/>
      <c r="C28" s="125" t="s">
        <v>5</v>
      </c>
      <c r="D28" s="126"/>
      <c r="E28" s="117" t="s">
        <v>146</v>
      </c>
      <c r="F28" s="117"/>
      <c r="G28" s="118"/>
      <c r="I28" s="3">
        <f>C26+F26</f>
        <v>8</v>
      </c>
      <c r="J28" s="2">
        <f>SUBTOTAL(3,C27:D31)</f>
        <v>4</v>
      </c>
      <c r="K28" s="2">
        <f>CHOOSE(MATCH(E24, {"R1","R2","H","M","L"}, 0), 4, 5, 12, 8, 6)</f>
        <v>12</v>
      </c>
      <c r="L28" s="1">
        <f>K28-I28-J28</f>
        <v>0</v>
      </c>
      <c r="M28" s="32"/>
      <c r="N28" s="32"/>
    </row>
    <row r="29" spans="2:42" x14ac:dyDescent="0.3">
      <c r="B29" s="123"/>
      <c r="C29" s="125" t="s">
        <v>59</v>
      </c>
      <c r="D29" s="126"/>
      <c r="E29" s="108" t="s">
        <v>147</v>
      </c>
      <c r="F29" s="98"/>
      <c r="G29" s="109"/>
      <c r="J29" s="32"/>
      <c r="K29" s="32"/>
      <c r="L29" s="32"/>
      <c r="M29" s="32"/>
      <c r="N29" s="32"/>
    </row>
    <row r="30" spans="2:42" x14ac:dyDescent="0.3">
      <c r="B30" s="123"/>
      <c r="C30" s="125" t="s">
        <v>149</v>
      </c>
      <c r="D30" s="126"/>
      <c r="E30" s="108" t="s">
        <v>148</v>
      </c>
      <c r="F30" s="98"/>
      <c r="G30" s="109"/>
      <c r="J30" s="32"/>
      <c r="K30" s="32"/>
      <c r="L30" s="32"/>
      <c r="M30" s="32"/>
      <c r="N30" s="32"/>
    </row>
    <row r="31" spans="2:42" ht="17.25" thickBot="1" x14ac:dyDescent="0.35">
      <c r="B31" s="124"/>
      <c r="C31" s="127"/>
      <c r="D31" s="128"/>
      <c r="E31" s="129"/>
      <c r="F31" s="129"/>
      <c r="G31" s="130"/>
      <c r="J31" s="32"/>
      <c r="K31" s="32"/>
      <c r="L31" s="32"/>
      <c r="M31" s="32"/>
      <c r="N31" s="32"/>
    </row>
    <row r="32" spans="2:42" ht="30" customHeight="1" thickBot="1" x14ac:dyDescent="0.35">
      <c r="C32" s="9"/>
    </row>
    <row r="33" spans="2:42" ht="17.100000000000001" customHeight="1" x14ac:dyDescent="0.3">
      <c r="C33" s="9"/>
      <c r="I33" s="43" t="s">
        <v>83</v>
      </c>
      <c r="J33" s="41" t="s">
        <v>84</v>
      </c>
      <c r="K33" s="57" t="s">
        <v>173</v>
      </c>
      <c r="L33" s="41" t="s">
        <v>81</v>
      </c>
      <c r="M33" s="44" t="s">
        <v>87</v>
      </c>
      <c r="N33" s="45" t="s">
        <v>82</v>
      </c>
      <c r="P33" s="43" t="s">
        <v>83</v>
      </c>
      <c r="Q33" s="41" t="s">
        <v>84</v>
      </c>
      <c r="R33" s="57" t="s">
        <v>173</v>
      </c>
      <c r="S33" s="41" t="s">
        <v>81</v>
      </c>
      <c r="T33" s="44" t="s">
        <v>87</v>
      </c>
      <c r="U33" s="45" t="s">
        <v>82</v>
      </c>
      <c r="W33" s="43" t="s">
        <v>83</v>
      </c>
      <c r="X33" s="41" t="s">
        <v>84</v>
      </c>
      <c r="Y33" s="57" t="s">
        <v>173</v>
      </c>
      <c r="Z33" s="41" t="s">
        <v>81</v>
      </c>
      <c r="AA33" s="44" t="s">
        <v>87</v>
      </c>
      <c r="AB33" s="45" t="s">
        <v>186</v>
      </c>
      <c r="AD33" s="43" t="s">
        <v>83</v>
      </c>
      <c r="AE33" s="41" t="s">
        <v>84</v>
      </c>
      <c r="AF33" s="41" t="s">
        <v>188</v>
      </c>
      <c r="AG33" s="41" t="s">
        <v>81</v>
      </c>
      <c r="AH33" s="44" t="s">
        <v>87</v>
      </c>
      <c r="AI33" s="45" t="s">
        <v>192</v>
      </c>
      <c r="AK33" s="39"/>
      <c r="AL33" s="39"/>
      <c r="AM33" s="39"/>
      <c r="AN33" s="39"/>
      <c r="AO33" s="40"/>
      <c r="AP33" s="40"/>
    </row>
    <row r="34" spans="2:42" ht="17.100000000000001" customHeight="1" thickBot="1" x14ac:dyDescent="0.35">
      <c r="C34" s="9"/>
      <c r="I34" s="46" t="s">
        <v>92</v>
      </c>
      <c r="J34" s="42" t="s">
        <v>171</v>
      </c>
      <c r="K34" s="58" t="s">
        <v>88</v>
      </c>
      <c r="L34" s="42"/>
      <c r="M34" s="47"/>
      <c r="N34" s="48"/>
      <c r="P34" s="46" t="s">
        <v>90</v>
      </c>
      <c r="Q34" s="42" t="s">
        <v>92</v>
      </c>
      <c r="R34" s="58" t="s">
        <v>88</v>
      </c>
      <c r="S34" s="42"/>
      <c r="T34" s="47"/>
      <c r="U34" s="48"/>
      <c r="W34" s="46" t="s">
        <v>88</v>
      </c>
      <c r="X34" s="42" t="s">
        <v>89</v>
      </c>
      <c r="Y34" s="58" t="s">
        <v>90</v>
      </c>
      <c r="Z34" s="42"/>
      <c r="AA34" s="47"/>
      <c r="AB34" s="48">
        <v>5</v>
      </c>
      <c r="AD34" s="46" t="s">
        <v>89</v>
      </c>
      <c r="AE34" s="42" t="s">
        <v>150</v>
      </c>
      <c r="AF34" s="42" t="s">
        <v>91</v>
      </c>
      <c r="AG34" s="42"/>
      <c r="AH34" s="47"/>
      <c r="AI34" s="48">
        <v>3</v>
      </c>
      <c r="AK34" s="39"/>
      <c r="AL34" s="39"/>
      <c r="AM34" s="39"/>
      <c r="AN34" s="39"/>
      <c r="AO34" s="40"/>
      <c r="AP34" s="40"/>
    </row>
    <row r="35" spans="2:42" ht="17.100000000000001" customHeight="1" x14ac:dyDescent="0.3">
      <c r="C35" s="9"/>
      <c r="I35" s="43"/>
      <c r="J35" s="41"/>
      <c r="K35" s="41"/>
      <c r="L35" s="44"/>
      <c r="M35" s="44"/>
      <c r="N35" s="45" t="s">
        <v>85</v>
      </c>
      <c r="P35" s="43"/>
      <c r="Q35" s="41"/>
      <c r="R35" s="41"/>
      <c r="S35" s="44"/>
      <c r="T35" s="44"/>
      <c r="U35" s="45" t="s">
        <v>85</v>
      </c>
      <c r="W35" s="43" t="s">
        <v>330</v>
      </c>
      <c r="X35" s="41"/>
      <c r="Y35" s="41"/>
      <c r="Z35" s="44"/>
      <c r="AA35" s="44"/>
      <c r="AB35" s="45" t="s">
        <v>85</v>
      </c>
      <c r="AD35" s="43"/>
      <c r="AE35" s="41"/>
      <c r="AF35" s="41"/>
      <c r="AG35" s="44"/>
      <c r="AH35" s="44"/>
      <c r="AI35" s="45" t="s">
        <v>85</v>
      </c>
      <c r="AK35" s="39"/>
      <c r="AL35" s="39"/>
      <c r="AM35" s="39"/>
      <c r="AN35" s="40"/>
      <c r="AO35" s="40"/>
      <c r="AP35" s="40"/>
    </row>
    <row r="36" spans="2:42" ht="17.100000000000001" customHeight="1" thickBot="1" x14ac:dyDescent="0.35">
      <c r="C36" s="9"/>
      <c r="I36" s="49"/>
      <c r="J36" s="47"/>
      <c r="K36" s="47"/>
      <c r="L36" s="47"/>
      <c r="M36" s="47"/>
      <c r="N36" s="50">
        <f>I34+J34+K34+L34+M34+N34+I36+J36+K36+L36+M36</f>
        <v>9</v>
      </c>
      <c r="P36" s="49"/>
      <c r="Q36" s="47"/>
      <c r="R36" s="47"/>
      <c r="S36" s="47"/>
      <c r="T36" s="47"/>
      <c r="U36" s="50">
        <f>P34+Q34+R34+S34+T34+U34+P36+Q36+R36+S36+T36</f>
        <v>5</v>
      </c>
      <c r="W36" s="49">
        <v>5</v>
      </c>
      <c r="X36" s="47"/>
      <c r="Y36" s="47"/>
      <c r="Z36" s="47"/>
      <c r="AA36" s="47"/>
      <c r="AB36" s="50">
        <f>W34+X34+Y34+Z34+AA34+AB34+W36+X36+Y36+Z36+AA36</f>
        <v>13</v>
      </c>
      <c r="AD36" s="49"/>
      <c r="AE36" s="47"/>
      <c r="AF36" s="47"/>
      <c r="AG36" s="47"/>
      <c r="AH36" s="47"/>
      <c r="AI36" s="50">
        <f>AD34+AE34+AF34+AG34+AH34+AI34+AD36+AE36+AF36+AG36+AH36</f>
        <v>15</v>
      </c>
      <c r="AK36" s="40"/>
      <c r="AL36" s="40"/>
      <c r="AM36" s="40"/>
      <c r="AN36" s="40"/>
      <c r="AO36" s="40"/>
      <c r="AP36" s="51"/>
    </row>
    <row r="37" spans="2:42" ht="30" customHeight="1" thickBot="1" x14ac:dyDescent="0.35">
      <c r="C37" s="9"/>
    </row>
    <row r="38" spans="2:42" x14ac:dyDescent="0.3">
      <c r="B38" s="14" t="s">
        <v>17</v>
      </c>
      <c r="C38" s="73" t="s">
        <v>18</v>
      </c>
      <c r="D38" s="33" t="s">
        <v>205</v>
      </c>
      <c r="E38" s="7">
        <f>E17+1</f>
        <v>1008</v>
      </c>
      <c r="F38" s="33" t="s">
        <v>53</v>
      </c>
      <c r="G38" s="60" t="s">
        <v>54</v>
      </c>
      <c r="I38" s="14" t="s">
        <v>17</v>
      </c>
      <c r="J38" s="78" t="s">
        <v>194</v>
      </c>
      <c r="K38" s="33" t="s">
        <v>205</v>
      </c>
      <c r="L38" s="7">
        <v>5001</v>
      </c>
      <c r="M38" s="33" t="s">
        <v>53</v>
      </c>
      <c r="N38" s="60" t="str">
        <f>RIGHT(C27, 1)</f>
        <v>2</v>
      </c>
      <c r="P38" s="14" t="s">
        <v>17</v>
      </c>
      <c r="Q38" s="78" t="s">
        <v>194</v>
      </c>
      <c r="R38" s="33" t="s">
        <v>205</v>
      </c>
      <c r="S38" s="7">
        <f>L38+1</f>
        <v>5002</v>
      </c>
      <c r="T38" s="33" t="s">
        <v>53</v>
      </c>
      <c r="U38" s="60" t="str">
        <f>RIGHT(C28, 1)</f>
        <v>1</v>
      </c>
      <c r="W38" s="14" t="s">
        <v>17</v>
      </c>
      <c r="X38" s="74" t="s">
        <v>192</v>
      </c>
      <c r="Y38" s="33" t="s">
        <v>205</v>
      </c>
      <c r="Z38" s="7">
        <f>Z17+1</f>
        <v>3010</v>
      </c>
      <c r="AA38" s="33" t="s">
        <v>53</v>
      </c>
      <c r="AB38" s="60" t="str">
        <f>RIGHT(C29, 1)</f>
        <v>3</v>
      </c>
      <c r="AD38" s="14" t="s">
        <v>17</v>
      </c>
      <c r="AE38" s="74" t="s">
        <v>192</v>
      </c>
      <c r="AF38" s="33" t="s">
        <v>205</v>
      </c>
      <c r="AG38" s="7">
        <f>Z38+1</f>
        <v>3011</v>
      </c>
      <c r="AH38" s="33" t="s">
        <v>53</v>
      </c>
      <c r="AI38" s="60" t="str">
        <f>RIGHT(C30, 1)</f>
        <v>4</v>
      </c>
      <c r="AK38" s="4"/>
      <c r="AN38" s="4"/>
    </row>
    <row r="39" spans="2:42" x14ac:dyDescent="0.3">
      <c r="B39" s="30" t="s">
        <v>19</v>
      </c>
      <c r="C39" s="135" t="str">
        <f>C23 &amp; "(이동)"</f>
        <v>은결의 마녀 -루안-(이동)</v>
      </c>
      <c r="D39" s="136"/>
      <c r="E39" s="136"/>
      <c r="F39" s="136"/>
      <c r="G39" s="137"/>
      <c r="I39" s="10" t="s">
        <v>19</v>
      </c>
      <c r="J39" s="108" t="str">
        <f>E27</f>
        <v>사일런트 그리모어</v>
      </c>
      <c r="K39" s="98"/>
      <c r="L39" s="98"/>
      <c r="M39" s="98"/>
      <c r="N39" s="109"/>
      <c r="P39" s="10" t="s">
        <v>19</v>
      </c>
      <c r="Q39" s="108" t="str">
        <f>E28</f>
        <v>문릿 케이지</v>
      </c>
      <c r="R39" s="98"/>
      <c r="S39" s="98"/>
      <c r="T39" s="98"/>
      <c r="U39" s="109"/>
      <c r="W39" s="10" t="s">
        <v>19</v>
      </c>
      <c r="X39" s="108" t="str">
        <f>E29</f>
        <v>미러바인드</v>
      </c>
      <c r="Y39" s="98"/>
      <c r="Z39" s="98"/>
      <c r="AA39" s="98"/>
      <c r="AB39" s="109"/>
      <c r="AD39" s="10" t="s">
        <v>19</v>
      </c>
      <c r="AE39" s="108" t="str">
        <f>E30</f>
        <v>문브레이커</v>
      </c>
      <c r="AF39" s="98"/>
      <c r="AG39" s="98"/>
      <c r="AH39" s="98"/>
      <c r="AI39" s="109"/>
      <c r="AK39" s="4"/>
    </row>
    <row r="40" spans="2:42" ht="249.95" customHeight="1" x14ac:dyDescent="0.3">
      <c r="B40" s="10" t="s">
        <v>10</v>
      </c>
      <c r="C40" s="117" t="e" vm="10">
        <v>#VALUE!</v>
      </c>
      <c r="D40" s="117"/>
      <c r="E40" s="117"/>
      <c r="F40" s="117"/>
      <c r="G40" s="118"/>
      <c r="I40" s="10" t="s">
        <v>10</v>
      </c>
      <c r="J40" s="108" t="e" vm="10">
        <v>#VALUE!</v>
      </c>
      <c r="K40" s="98"/>
      <c r="L40" s="98"/>
      <c r="M40" s="98"/>
      <c r="N40" s="109"/>
      <c r="P40" s="10" t="s">
        <v>10</v>
      </c>
      <c r="Q40" s="108" t="e" vm="10">
        <v>#VALUE!</v>
      </c>
      <c r="R40" s="98"/>
      <c r="S40" s="98"/>
      <c r="T40" s="98"/>
      <c r="U40" s="109"/>
      <c r="W40" s="10" t="s">
        <v>10</v>
      </c>
      <c r="X40" s="117" t="e" vm="10">
        <v>#VALUE!</v>
      </c>
      <c r="Y40" s="117"/>
      <c r="Z40" s="117"/>
      <c r="AA40" s="117"/>
      <c r="AB40" s="118"/>
      <c r="AD40" s="10" t="s">
        <v>10</v>
      </c>
      <c r="AE40" s="117" t="e" vm="10">
        <v>#VALUE!</v>
      </c>
      <c r="AF40" s="117"/>
      <c r="AG40" s="117"/>
      <c r="AH40" s="117"/>
      <c r="AI40" s="118"/>
      <c r="AK40" s="4"/>
    </row>
    <row r="41" spans="2:42" ht="53.25" customHeight="1" x14ac:dyDescent="0.3">
      <c r="B41" s="10" t="s">
        <v>7</v>
      </c>
      <c r="C41" s="138" t="s">
        <v>179</v>
      </c>
      <c r="D41" s="139"/>
      <c r="E41" s="139"/>
      <c r="F41" s="139"/>
      <c r="G41" s="140"/>
      <c r="I41" s="10" t="s">
        <v>7</v>
      </c>
      <c r="J41" s="147" t="s">
        <v>265</v>
      </c>
      <c r="K41" s="148"/>
      <c r="L41" s="148"/>
      <c r="M41" s="148"/>
      <c r="N41" s="149"/>
      <c r="P41" s="10" t="s">
        <v>7</v>
      </c>
      <c r="Q41" s="147" t="s">
        <v>266</v>
      </c>
      <c r="R41" s="148"/>
      <c r="S41" s="148"/>
      <c r="T41" s="148"/>
      <c r="U41" s="149"/>
      <c r="W41" s="10" t="s">
        <v>7</v>
      </c>
      <c r="X41" s="141" t="s">
        <v>269</v>
      </c>
      <c r="Y41" s="139"/>
      <c r="Z41" s="139"/>
      <c r="AA41" s="139"/>
      <c r="AB41" s="140"/>
      <c r="AD41" s="10" t="s">
        <v>7</v>
      </c>
      <c r="AE41" s="141" t="s">
        <v>270</v>
      </c>
      <c r="AF41" s="139"/>
      <c r="AG41" s="139"/>
      <c r="AH41" s="139"/>
      <c r="AI41" s="140"/>
      <c r="AK41" s="4"/>
      <c r="AL41" s="36"/>
      <c r="AM41" s="31"/>
      <c r="AN41" s="31"/>
      <c r="AO41" s="31"/>
      <c r="AP41" s="31"/>
    </row>
    <row r="42" spans="2:42" ht="258" customHeight="1" thickBot="1" x14ac:dyDescent="0.35">
      <c r="B42" s="34" t="s">
        <v>4</v>
      </c>
      <c r="C42" s="133" t="e" vm="1">
        <v>#VALUE!</v>
      </c>
      <c r="D42" s="133"/>
      <c r="E42" s="133"/>
      <c r="F42" s="133"/>
      <c r="G42" s="134"/>
      <c r="I42" s="34" t="s">
        <v>4</v>
      </c>
      <c r="J42" s="150" t="e" vm="1">
        <v>#VALUE!</v>
      </c>
      <c r="K42" s="151"/>
      <c r="L42" s="151"/>
      <c r="M42" s="151"/>
      <c r="N42" s="152"/>
      <c r="P42" s="34" t="s">
        <v>4</v>
      </c>
      <c r="Q42" s="150" t="e" vm="1">
        <v>#VALUE!</v>
      </c>
      <c r="R42" s="151"/>
      <c r="S42" s="151"/>
      <c r="T42" s="151"/>
      <c r="U42" s="152"/>
      <c r="W42" s="34" t="s">
        <v>4</v>
      </c>
      <c r="X42" s="133" t="e" vm="1">
        <v>#VALUE!</v>
      </c>
      <c r="Y42" s="133"/>
      <c r="Z42" s="133"/>
      <c r="AA42" s="133"/>
      <c r="AB42" s="134"/>
      <c r="AD42" s="34" t="s">
        <v>4</v>
      </c>
      <c r="AE42" s="133" t="e" vm="1">
        <v>#VALUE!</v>
      </c>
      <c r="AF42" s="133"/>
      <c r="AG42" s="133"/>
      <c r="AH42" s="133"/>
      <c r="AI42" s="134"/>
      <c r="AK42" s="35"/>
      <c r="AL42" s="32"/>
      <c r="AM42" s="32"/>
      <c r="AN42" s="32"/>
      <c r="AO42" s="32"/>
      <c r="AP42" s="32"/>
    </row>
    <row r="43" spans="2:42" ht="30" customHeight="1" thickBot="1" x14ac:dyDescent="0.35"/>
    <row r="44" spans="2:42" x14ac:dyDescent="0.3">
      <c r="B44" s="14" t="s">
        <v>19</v>
      </c>
      <c r="C44" s="105" t="str">
        <f>'영장(C,H,M,L)'!D5</f>
        <v>블러드가드 -로간-</v>
      </c>
      <c r="D44" s="105"/>
      <c r="E44" s="105"/>
      <c r="F44" s="105"/>
      <c r="G44" s="119"/>
    </row>
    <row r="45" spans="2:42" x14ac:dyDescent="0.3">
      <c r="B45" s="10" t="s">
        <v>16</v>
      </c>
      <c r="C45" s="12" t="str">
        <f>'캐릭터 설정정리'!$B$2</f>
        <v>영장</v>
      </c>
      <c r="D45" s="13" t="s">
        <v>14</v>
      </c>
      <c r="E45" s="12" t="str">
        <f>'캐릭터 설정정리'!$D$5</f>
        <v>H</v>
      </c>
      <c r="F45" s="13" t="s">
        <v>12</v>
      </c>
      <c r="G45" s="11" t="str">
        <f>'캐릭터 설정정리'!$B$4</f>
        <v>탱커</v>
      </c>
    </row>
    <row r="46" spans="2:42" ht="249.95" customHeight="1" x14ac:dyDescent="0.3">
      <c r="B46" s="10" t="s">
        <v>10</v>
      </c>
      <c r="C46" s="117" t="e" vm="11">
        <v>#VALUE!</v>
      </c>
      <c r="D46" s="117"/>
      <c r="E46" s="117"/>
      <c r="F46" s="117"/>
      <c r="G46" s="118"/>
      <c r="I46" s="4"/>
    </row>
    <row r="47" spans="2:42" ht="17.25" thickBot="1" x14ac:dyDescent="0.35">
      <c r="B47" s="10" t="s">
        <v>9</v>
      </c>
      <c r="C47" s="120">
        <v>6</v>
      </c>
      <c r="D47" s="120"/>
      <c r="E47" s="13" t="s">
        <v>8</v>
      </c>
      <c r="F47" s="120">
        <v>3</v>
      </c>
      <c r="G47" s="121"/>
      <c r="I47" s="4"/>
      <c r="J47" s="31"/>
      <c r="K47" s="31"/>
      <c r="L47" s="31"/>
      <c r="M47" s="31"/>
      <c r="N47" s="31"/>
    </row>
    <row r="48" spans="2:42" x14ac:dyDescent="0.3">
      <c r="B48" s="122" t="s">
        <v>6</v>
      </c>
      <c r="C48" s="125" t="s">
        <v>5</v>
      </c>
      <c r="D48" s="126"/>
      <c r="E48" s="108" t="s">
        <v>151</v>
      </c>
      <c r="F48" s="98"/>
      <c r="G48" s="109"/>
      <c r="I48" s="8" t="s">
        <v>3</v>
      </c>
      <c r="J48" s="7" t="s">
        <v>2</v>
      </c>
      <c r="K48" s="6" t="s">
        <v>1</v>
      </c>
      <c r="L48" s="5" t="s">
        <v>0</v>
      </c>
      <c r="M48" s="32"/>
      <c r="N48" s="32"/>
    </row>
    <row r="49" spans="2:42" ht="17.25" thickBot="1" x14ac:dyDescent="0.35">
      <c r="B49" s="123"/>
      <c r="C49" s="125" t="s">
        <v>52</v>
      </c>
      <c r="D49" s="126"/>
      <c r="E49" s="108" t="s">
        <v>153</v>
      </c>
      <c r="F49" s="98"/>
      <c r="G49" s="109"/>
      <c r="I49" s="3">
        <f>C47+F47</f>
        <v>9</v>
      </c>
      <c r="J49" s="2">
        <f>SUBTOTAL(3,C48:D52)</f>
        <v>3</v>
      </c>
      <c r="K49" s="2">
        <f>CHOOSE(MATCH(E45, {"R1","R2","H","M","L"}, 0), 4, 5, 12, 8, 6)</f>
        <v>12</v>
      </c>
      <c r="L49" s="1">
        <f>K49-I49-J49</f>
        <v>0</v>
      </c>
      <c r="M49" s="32"/>
      <c r="N49" s="32"/>
    </row>
    <row r="50" spans="2:42" x14ac:dyDescent="0.3">
      <c r="B50" s="123"/>
      <c r="C50" s="125" t="s">
        <v>59</v>
      </c>
      <c r="D50" s="126"/>
      <c r="E50" s="108" t="s">
        <v>152</v>
      </c>
      <c r="F50" s="98"/>
      <c r="G50" s="109"/>
      <c r="J50" s="32"/>
      <c r="K50" s="32"/>
      <c r="L50" s="32"/>
      <c r="M50" s="32"/>
      <c r="N50" s="32"/>
    </row>
    <row r="51" spans="2:42" x14ac:dyDescent="0.3">
      <c r="B51" s="123"/>
      <c r="C51" s="125"/>
      <c r="D51" s="126"/>
      <c r="E51" s="108"/>
      <c r="F51" s="98"/>
      <c r="G51" s="109"/>
      <c r="J51" s="32"/>
      <c r="K51" s="32"/>
      <c r="L51" s="32"/>
      <c r="M51" s="32"/>
      <c r="N51" s="32"/>
    </row>
    <row r="52" spans="2:42" ht="17.25" thickBot="1" x14ac:dyDescent="0.35">
      <c r="B52" s="124"/>
      <c r="C52" s="127"/>
      <c r="D52" s="128"/>
      <c r="E52" s="129"/>
      <c r="F52" s="129"/>
      <c r="G52" s="130"/>
      <c r="J52" s="32"/>
      <c r="K52" s="32"/>
      <c r="L52" s="32"/>
      <c r="M52" s="32"/>
      <c r="N52" s="32"/>
    </row>
    <row r="53" spans="2:42" ht="30" customHeight="1" thickBot="1" x14ac:dyDescent="0.35">
      <c r="C53" s="9"/>
    </row>
    <row r="54" spans="2:42" ht="17.100000000000001" customHeight="1" x14ac:dyDescent="0.3">
      <c r="C54" s="9"/>
      <c r="I54" s="43" t="s">
        <v>83</v>
      </c>
      <c r="J54" s="41" t="s">
        <v>84</v>
      </c>
      <c r="K54" s="57" t="s">
        <v>173</v>
      </c>
      <c r="L54" s="41" t="s">
        <v>81</v>
      </c>
      <c r="M54" s="44" t="s">
        <v>87</v>
      </c>
      <c r="N54" s="45" t="s">
        <v>82</v>
      </c>
      <c r="P54" s="43" t="s">
        <v>83</v>
      </c>
      <c r="Q54" s="41" t="s">
        <v>84</v>
      </c>
      <c r="R54" s="57" t="s">
        <v>173</v>
      </c>
      <c r="S54" s="41" t="s">
        <v>81</v>
      </c>
      <c r="T54" s="44" t="s">
        <v>87</v>
      </c>
      <c r="U54" s="45" t="s">
        <v>82</v>
      </c>
      <c r="W54" s="43" t="s">
        <v>83</v>
      </c>
      <c r="X54" s="41" t="s">
        <v>84</v>
      </c>
      <c r="Y54" s="41" t="s">
        <v>173</v>
      </c>
      <c r="Z54" s="41" t="s">
        <v>248</v>
      </c>
      <c r="AA54" s="44" t="s">
        <v>238</v>
      </c>
      <c r="AB54" s="45"/>
      <c r="AD54" s="39"/>
      <c r="AE54" s="39"/>
      <c r="AF54" s="39"/>
      <c r="AG54" s="39"/>
      <c r="AH54" s="40"/>
      <c r="AI54" s="40"/>
      <c r="AK54" s="39"/>
      <c r="AL54" s="39"/>
      <c r="AM54" s="39"/>
      <c r="AN54" s="39"/>
      <c r="AO54" s="40"/>
      <c r="AP54" s="40"/>
    </row>
    <row r="55" spans="2:42" ht="17.100000000000001" customHeight="1" thickBot="1" x14ac:dyDescent="0.35">
      <c r="C55" s="9"/>
      <c r="I55" s="46"/>
      <c r="J55" s="42" t="s">
        <v>89</v>
      </c>
      <c r="K55" s="58" t="s">
        <v>88</v>
      </c>
      <c r="L55" s="42"/>
      <c r="M55" s="47"/>
      <c r="N55" s="48"/>
      <c r="P55" s="46" t="s">
        <v>89</v>
      </c>
      <c r="Q55" s="42" t="s">
        <v>90</v>
      </c>
      <c r="R55" s="58" t="s">
        <v>88</v>
      </c>
      <c r="S55" s="42" t="s">
        <v>91</v>
      </c>
      <c r="T55" s="47"/>
      <c r="U55" s="48"/>
      <c r="W55" s="46" t="s">
        <v>89</v>
      </c>
      <c r="X55" s="42" t="s">
        <v>89</v>
      </c>
      <c r="Y55" s="42" t="s">
        <v>91</v>
      </c>
      <c r="Z55" s="42" t="s">
        <v>92</v>
      </c>
      <c r="AA55" s="47">
        <v>3</v>
      </c>
      <c r="AB55" s="48"/>
      <c r="AD55" s="39"/>
      <c r="AE55" s="39"/>
      <c r="AF55" s="39"/>
      <c r="AG55" s="39"/>
      <c r="AH55" s="40"/>
      <c r="AI55" s="40"/>
      <c r="AK55" s="39"/>
      <c r="AL55" s="39"/>
      <c r="AM55" s="39"/>
      <c r="AN55" s="39"/>
      <c r="AO55" s="40"/>
      <c r="AP55" s="40"/>
    </row>
    <row r="56" spans="2:42" ht="17.100000000000001" customHeight="1" x14ac:dyDescent="0.3">
      <c r="C56" s="9"/>
      <c r="I56" s="43" t="s">
        <v>98</v>
      </c>
      <c r="J56" s="41" t="s">
        <v>100</v>
      </c>
      <c r="K56" s="41"/>
      <c r="L56" s="44"/>
      <c r="M56" s="44"/>
      <c r="N56" s="45" t="s">
        <v>85</v>
      </c>
      <c r="P56" s="43" t="s">
        <v>98</v>
      </c>
      <c r="Q56" s="41"/>
      <c r="R56" s="41"/>
      <c r="S56" s="44"/>
      <c r="T56" s="44"/>
      <c r="U56" s="45" t="s">
        <v>85</v>
      </c>
      <c r="W56" s="43"/>
      <c r="X56" s="41"/>
      <c r="Y56" s="41"/>
      <c r="Z56" s="44"/>
      <c r="AA56" s="44"/>
      <c r="AB56" s="45" t="s">
        <v>85</v>
      </c>
      <c r="AD56" s="39"/>
      <c r="AE56" s="39"/>
      <c r="AF56" s="39"/>
      <c r="AG56" s="40"/>
      <c r="AH56" s="40"/>
      <c r="AI56" s="40"/>
      <c r="AK56" s="39"/>
      <c r="AL56" s="39"/>
      <c r="AM56" s="39"/>
      <c r="AN56" s="40"/>
      <c r="AO56" s="40"/>
      <c r="AP56" s="40"/>
    </row>
    <row r="57" spans="2:42" ht="17.100000000000001" customHeight="1" thickBot="1" x14ac:dyDescent="0.35">
      <c r="C57" s="9"/>
      <c r="I57" s="49">
        <v>2</v>
      </c>
      <c r="J57" s="47">
        <v>-1</v>
      </c>
      <c r="K57" s="47"/>
      <c r="L57" s="47"/>
      <c r="M57" s="47"/>
      <c r="N57" s="50">
        <f>I55+J55+K55+L55+M55+N55+I57+J57+K57+L57+M57</f>
        <v>2</v>
      </c>
      <c r="P57" s="49">
        <v>2</v>
      </c>
      <c r="Q57" s="47"/>
      <c r="R57" s="47"/>
      <c r="S57" s="47"/>
      <c r="T57" s="47"/>
      <c r="U57" s="50">
        <f>P55+Q55+R55+S55+T55+U55+P57+Q57+R57+S57+T57</f>
        <v>9</v>
      </c>
      <c r="W57" s="49"/>
      <c r="X57" s="47"/>
      <c r="Y57" s="47"/>
      <c r="Z57" s="47"/>
      <c r="AA57" s="47"/>
      <c r="AB57" s="50">
        <f>W55+X55+Y55+Z55+AA55+AB55+W57+X57+Y57+Z57+AA57</f>
        <v>12</v>
      </c>
      <c r="AD57" s="40"/>
      <c r="AE57" s="40"/>
      <c r="AF57" s="40"/>
      <c r="AG57" s="40"/>
      <c r="AH57" s="40"/>
      <c r="AI57" s="51"/>
      <c r="AK57" s="40"/>
      <c r="AL57" s="40"/>
      <c r="AM57" s="40"/>
      <c r="AN57" s="40"/>
      <c r="AO57" s="40"/>
      <c r="AP57" s="51"/>
    </row>
    <row r="58" spans="2:42" ht="30" customHeight="1" thickBot="1" x14ac:dyDescent="0.35">
      <c r="C58" s="9"/>
    </row>
    <row r="59" spans="2:42" x14ac:dyDescent="0.3">
      <c r="B59" s="14" t="s">
        <v>17</v>
      </c>
      <c r="C59" s="73" t="s">
        <v>18</v>
      </c>
      <c r="D59" s="33" t="s">
        <v>205</v>
      </c>
      <c r="E59" s="7">
        <f>E38+1</f>
        <v>1009</v>
      </c>
      <c r="F59" s="33" t="s">
        <v>53</v>
      </c>
      <c r="G59" s="60" t="s">
        <v>54</v>
      </c>
      <c r="I59" s="14" t="s">
        <v>17</v>
      </c>
      <c r="J59" s="77" t="s">
        <v>193</v>
      </c>
      <c r="K59" s="33" t="s">
        <v>205</v>
      </c>
      <c r="L59" s="7">
        <f>'캐릭터 구성(탱커,M)'!L59+1</f>
        <v>4002</v>
      </c>
      <c r="M59" s="33" t="s">
        <v>53</v>
      </c>
      <c r="N59" s="60" t="str">
        <f>RIGHT(C48, 1)</f>
        <v>1</v>
      </c>
      <c r="P59" s="14" t="s">
        <v>17</v>
      </c>
      <c r="Q59" s="75" t="s">
        <v>191</v>
      </c>
      <c r="R59" s="33" t="s">
        <v>205</v>
      </c>
      <c r="S59" s="7">
        <f>S17+1</f>
        <v>2004</v>
      </c>
      <c r="T59" s="33" t="s">
        <v>53</v>
      </c>
      <c r="U59" s="60" t="str">
        <f>RIGHT(C49, 1)</f>
        <v>2</v>
      </c>
      <c r="W59" s="14" t="s">
        <v>17</v>
      </c>
      <c r="X59" s="74" t="s">
        <v>192</v>
      </c>
      <c r="Y59" s="33" t="s">
        <v>205</v>
      </c>
      <c r="Z59" s="7">
        <f>AG38+1</f>
        <v>3012</v>
      </c>
      <c r="AA59" s="33" t="s">
        <v>53</v>
      </c>
      <c r="AB59" s="60" t="str">
        <f>RIGHT(C50, 1)</f>
        <v>3</v>
      </c>
      <c r="AD59" s="4"/>
      <c r="AG59" s="4"/>
      <c r="AK59" s="4"/>
      <c r="AN59" s="4"/>
    </row>
    <row r="60" spans="2:42" x14ac:dyDescent="0.3">
      <c r="B60" s="30" t="s">
        <v>19</v>
      </c>
      <c r="C60" s="135" t="str">
        <f>C44 &amp; "(이동)"</f>
        <v>블러드가드 -로간-(이동)</v>
      </c>
      <c r="D60" s="136"/>
      <c r="E60" s="136"/>
      <c r="F60" s="136"/>
      <c r="G60" s="137"/>
      <c r="I60" s="10" t="s">
        <v>19</v>
      </c>
      <c r="J60" s="108" t="str">
        <f>E48</f>
        <v>피의 맹세</v>
      </c>
      <c r="K60" s="98"/>
      <c r="L60" s="98"/>
      <c r="M60" s="98"/>
      <c r="N60" s="109"/>
      <c r="P60" s="10" t="s">
        <v>19</v>
      </c>
      <c r="Q60" s="108" t="str">
        <f>E49</f>
        <v>상처 전환</v>
      </c>
      <c r="R60" s="98"/>
      <c r="S60" s="98"/>
      <c r="T60" s="98"/>
      <c r="U60" s="109"/>
      <c r="W60" s="10" t="s">
        <v>19</v>
      </c>
      <c r="X60" s="108" t="str">
        <f>E50</f>
        <v>진홍의 벽</v>
      </c>
      <c r="Y60" s="98"/>
      <c r="Z60" s="98"/>
      <c r="AA60" s="98"/>
      <c r="AB60" s="109"/>
      <c r="AD60" s="4"/>
      <c r="AK60" s="4"/>
    </row>
    <row r="61" spans="2:42" ht="249.95" customHeight="1" x14ac:dyDescent="0.3">
      <c r="B61" s="10" t="s">
        <v>10</v>
      </c>
      <c r="C61" s="117" t="e" vm="11">
        <v>#VALUE!</v>
      </c>
      <c r="D61" s="117"/>
      <c r="E61" s="117"/>
      <c r="F61" s="117"/>
      <c r="G61" s="118"/>
      <c r="I61" s="10" t="s">
        <v>10</v>
      </c>
      <c r="J61" s="117" t="e" vm="11">
        <v>#VALUE!</v>
      </c>
      <c r="K61" s="117"/>
      <c r="L61" s="117"/>
      <c r="M61" s="117"/>
      <c r="N61" s="118"/>
      <c r="P61" s="10" t="s">
        <v>10</v>
      </c>
      <c r="Q61" s="117" t="e" vm="11">
        <v>#VALUE!</v>
      </c>
      <c r="R61" s="117"/>
      <c r="S61" s="117"/>
      <c r="T61" s="117"/>
      <c r="U61" s="118"/>
      <c r="W61" s="10" t="s">
        <v>10</v>
      </c>
      <c r="X61" s="117" t="e" vm="11">
        <v>#VALUE!</v>
      </c>
      <c r="Y61" s="117"/>
      <c r="Z61" s="117"/>
      <c r="AA61" s="117"/>
      <c r="AB61" s="118"/>
      <c r="AD61" s="4"/>
      <c r="AK61" s="4"/>
    </row>
    <row r="62" spans="2:42" ht="53.25" customHeight="1" x14ac:dyDescent="0.3">
      <c r="B62" s="10" t="s">
        <v>7</v>
      </c>
      <c r="C62" s="138" t="s">
        <v>179</v>
      </c>
      <c r="D62" s="139"/>
      <c r="E62" s="139"/>
      <c r="F62" s="139"/>
      <c r="G62" s="140"/>
      <c r="I62" s="10" t="s">
        <v>7</v>
      </c>
      <c r="J62" s="141" t="s">
        <v>282</v>
      </c>
      <c r="K62" s="139"/>
      <c r="L62" s="139"/>
      <c r="M62" s="139"/>
      <c r="N62" s="140"/>
      <c r="P62" s="10" t="s">
        <v>7</v>
      </c>
      <c r="Q62" s="141" t="s">
        <v>283</v>
      </c>
      <c r="R62" s="139"/>
      <c r="S62" s="139"/>
      <c r="T62" s="139"/>
      <c r="U62" s="140"/>
      <c r="W62" s="10" t="s">
        <v>7</v>
      </c>
      <c r="X62" s="138" t="s">
        <v>276</v>
      </c>
      <c r="Y62" s="139"/>
      <c r="Z62" s="139"/>
      <c r="AA62" s="139"/>
      <c r="AB62" s="140"/>
      <c r="AD62" s="82"/>
      <c r="AE62" s="81"/>
      <c r="AF62" s="81"/>
      <c r="AG62" s="81"/>
      <c r="AH62" s="81"/>
      <c r="AI62" s="31"/>
      <c r="AK62" s="4"/>
      <c r="AL62" s="36"/>
      <c r="AM62" s="31"/>
      <c r="AN62" s="31"/>
      <c r="AO62" s="31"/>
      <c r="AP62" s="31"/>
    </row>
    <row r="63" spans="2:42" ht="258" customHeight="1" thickBot="1" x14ac:dyDescent="0.35">
      <c r="B63" s="34" t="s">
        <v>4</v>
      </c>
      <c r="C63" s="133" t="e" vm="1">
        <v>#VALUE!</v>
      </c>
      <c r="D63" s="133"/>
      <c r="E63" s="133"/>
      <c r="F63" s="133"/>
      <c r="G63" s="134"/>
      <c r="I63" s="34" t="s">
        <v>4</v>
      </c>
      <c r="J63" s="133" t="e" vm="1">
        <v>#VALUE!</v>
      </c>
      <c r="K63" s="133"/>
      <c r="L63" s="133"/>
      <c r="M63" s="133"/>
      <c r="N63" s="134"/>
      <c r="P63" s="34" t="s">
        <v>4</v>
      </c>
      <c r="Q63" s="133" t="e" vm="1">
        <v>#VALUE!</v>
      </c>
      <c r="R63" s="133"/>
      <c r="S63" s="133"/>
      <c r="T63" s="133"/>
      <c r="U63" s="134"/>
      <c r="W63" s="34" t="s">
        <v>4</v>
      </c>
      <c r="X63" s="133" t="e" vm="1">
        <v>#VALUE!</v>
      </c>
      <c r="Y63" s="133"/>
      <c r="Z63" s="133"/>
      <c r="AA63" s="133"/>
      <c r="AB63" s="134"/>
      <c r="AD63" s="35"/>
      <c r="AE63" s="32"/>
      <c r="AF63" s="32"/>
      <c r="AG63" s="32"/>
      <c r="AH63" s="32"/>
      <c r="AI63" s="32"/>
      <c r="AK63" s="35"/>
      <c r="AL63" s="32"/>
      <c r="AM63" s="32"/>
      <c r="AN63" s="32"/>
      <c r="AO63" s="32"/>
      <c r="AP63" s="32"/>
    </row>
  </sheetData>
  <mergeCells count="97">
    <mergeCell ref="C60:G60"/>
    <mergeCell ref="J60:N60"/>
    <mergeCell ref="Q60:U60"/>
    <mergeCell ref="X60:AB60"/>
    <mergeCell ref="C63:G63"/>
    <mergeCell ref="J63:N63"/>
    <mergeCell ref="Q63:U63"/>
    <mergeCell ref="X63:AB63"/>
    <mergeCell ref="C62:G62"/>
    <mergeCell ref="J62:N62"/>
    <mergeCell ref="Q62:U62"/>
    <mergeCell ref="X62:AB62"/>
    <mergeCell ref="X61:AB61"/>
    <mergeCell ref="C61:G61"/>
    <mergeCell ref="J61:N61"/>
    <mergeCell ref="Q61:U61"/>
    <mergeCell ref="B48:B52"/>
    <mergeCell ref="C48:D48"/>
    <mergeCell ref="E48:G48"/>
    <mergeCell ref="C49:D49"/>
    <mergeCell ref="E49:G49"/>
    <mergeCell ref="C50:D50"/>
    <mergeCell ref="E50:G50"/>
    <mergeCell ref="C51:D51"/>
    <mergeCell ref="E51:G51"/>
    <mergeCell ref="C52:D52"/>
    <mergeCell ref="E52:G52"/>
    <mergeCell ref="C44:G44"/>
    <mergeCell ref="C46:G46"/>
    <mergeCell ref="C47:D47"/>
    <mergeCell ref="F47:G47"/>
    <mergeCell ref="C42:G42"/>
    <mergeCell ref="X40:AB40"/>
    <mergeCell ref="AE40:AI40"/>
    <mergeCell ref="C39:G39"/>
    <mergeCell ref="J39:N39"/>
    <mergeCell ref="Q39:U39"/>
    <mergeCell ref="X39:AB39"/>
    <mergeCell ref="AE39:AI39"/>
    <mergeCell ref="C40:G40"/>
    <mergeCell ref="J40:N40"/>
    <mergeCell ref="Q40:U40"/>
    <mergeCell ref="AE42:AI42"/>
    <mergeCell ref="C41:G41"/>
    <mergeCell ref="J41:N41"/>
    <mergeCell ref="Q41:U41"/>
    <mergeCell ref="X41:AB41"/>
    <mergeCell ref="AE41:AI41"/>
    <mergeCell ref="X42:AB42"/>
    <mergeCell ref="J42:N42"/>
    <mergeCell ref="Q42:U42"/>
    <mergeCell ref="C20:G20"/>
    <mergeCell ref="J20:N20"/>
    <mergeCell ref="Q20:U20"/>
    <mergeCell ref="X20:AB20"/>
    <mergeCell ref="C21:G21"/>
    <mergeCell ref="J21:N21"/>
    <mergeCell ref="Q21:U21"/>
    <mergeCell ref="C23:G23"/>
    <mergeCell ref="C25:G25"/>
    <mergeCell ref="C26:D26"/>
    <mergeCell ref="F26:G26"/>
    <mergeCell ref="X21:AB21"/>
    <mergeCell ref="B27:B31"/>
    <mergeCell ref="C27:D27"/>
    <mergeCell ref="E27:G27"/>
    <mergeCell ref="C28:D28"/>
    <mergeCell ref="E28:G28"/>
    <mergeCell ref="C29:D29"/>
    <mergeCell ref="C31:D31"/>
    <mergeCell ref="E31:G31"/>
    <mergeCell ref="E29:G29"/>
    <mergeCell ref="C30:D30"/>
    <mergeCell ref="E30:G30"/>
    <mergeCell ref="X19:AB19"/>
    <mergeCell ref="C18:G18"/>
    <mergeCell ref="J18:N18"/>
    <mergeCell ref="Q18:U18"/>
    <mergeCell ref="X18:AB18"/>
    <mergeCell ref="J19:N19"/>
    <mergeCell ref="Q19:U19"/>
    <mergeCell ref="B6:B10"/>
    <mergeCell ref="C6:D6"/>
    <mergeCell ref="E6:G6"/>
    <mergeCell ref="C7:D7"/>
    <mergeCell ref="E7:G7"/>
    <mergeCell ref="C8:D8"/>
    <mergeCell ref="E8:G8"/>
    <mergeCell ref="C9:D9"/>
    <mergeCell ref="E9:G9"/>
    <mergeCell ref="C10:D10"/>
    <mergeCell ref="E10:G10"/>
    <mergeCell ref="C2:G2"/>
    <mergeCell ref="C4:G4"/>
    <mergeCell ref="C5:D5"/>
    <mergeCell ref="F5:G5"/>
    <mergeCell ref="C19:G19"/>
  </mergeCells>
  <phoneticPr fontId="2" type="noConversion"/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E4859A-10DD-41C9-9DF8-0E67012FF9AE}">
  <sheetPr>
    <tabColor rgb="FFFFC000"/>
  </sheetPr>
  <dimension ref="B1:AP63"/>
  <sheetViews>
    <sheetView topLeftCell="A52" zoomScale="70" zoomScaleNormal="70" workbookViewId="0">
      <selection activeCell="N56" sqref="N56"/>
    </sheetView>
  </sheetViews>
  <sheetFormatPr defaultRowHeight="16.5" x14ac:dyDescent="0.3"/>
  <cols>
    <col min="8" max="8" width="9" customWidth="1"/>
    <col min="15" max="15" width="9" customWidth="1"/>
    <col min="22" max="22" width="9" customWidth="1"/>
  </cols>
  <sheetData>
    <row r="1" spans="2:42" ht="17.25" thickBot="1" x14ac:dyDescent="0.35"/>
    <row r="2" spans="2:42" x14ac:dyDescent="0.3">
      <c r="B2" s="14" t="s">
        <v>19</v>
      </c>
      <c r="C2" s="105" t="str">
        <f>'영장(C,H,M,L)'!B4</f>
        <v>검은 장미 -엘-</v>
      </c>
      <c r="D2" s="105"/>
      <c r="E2" s="105"/>
      <c r="F2" s="105"/>
      <c r="G2" s="119"/>
    </row>
    <row r="3" spans="2:42" x14ac:dyDescent="0.3">
      <c r="B3" s="10" t="s">
        <v>16</v>
      </c>
      <c r="C3" s="12" t="str">
        <f>'캐릭터 설정정리'!$B$2</f>
        <v>영장</v>
      </c>
      <c r="D3" s="13" t="s">
        <v>14</v>
      </c>
      <c r="E3" s="12" t="str">
        <f>'캐릭터 설정정리'!B5</f>
        <v>B1</v>
      </c>
      <c r="F3" s="13" t="s">
        <v>12</v>
      </c>
      <c r="G3" s="11" t="str">
        <f>'캐릭터 설정정리'!B4</f>
        <v>탱커</v>
      </c>
    </row>
    <row r="4" spans="2:42" ht="249.95" customHeight="1" x14ac:dyDescent="0.3">
      <c r="B4" s="10" t="s">
        <v>10</v>
      </c>
      <c r="C4" s="117" t="e" vm="12">
        <v>#VALUE!</v>
      </c>
      <c r="D4" s="117"/>
      <c r="E4" s="117"/>
      <c r="F4" s="117"/>
      <c r="G4" s="118"/>
      <c r="I4" s="4"/>
    </row>
    <row r="5" spans="2:42" ht="17.25" thickBot="1" x14ac:dyDescent="0.35">
      <c r="B5" s="10" t="s">
        <v>9</v>
      </c>
      <c r="C5" s="120">
        <v>2</v>
      </c>
      <c r="D5" s="120"/>
      <c r="E5" s="13" t="s">
        <v>8</v>
      </c>
      <c r="F5" s="120">
        <v>1</v>
      </c>
      <c r="G5" s="121"/>
      <c r="I5" s="4"/>
      <c r="J5" s="31"/>
      <c r="K5" s="31"/>
      <c r="L5" s="31"/>
      <c r="M5" s="31"/>
      <c r="N5" s="31"/>
    </row>
    <row r="6" spans="2:42" x14ac:dyDescent="0.3">
      <c r="B6" s="122" t="s">
        <v>6</v>
      </c>
      <c r="C6" s="125" t="s">
        <v>5</v>
      </c>
      <c r="D6" s="126"/>
      <c r="E6" s="117" t="s">
        <v>227</v>
      </c>
      <c r="F6" s="117"/>
      <c r="G6" s="118"/>
      <c r="I6" s="8" t="s">
        <v>3</v>
      </c>
      <c r="J6" s="7" t="s">
        <v>2</v>
      </c>
      <c r="K6" s="6" t="s">
        <v>1</v>
      </c>
      <c r="L6" s="5" t="s">
        <v>0</v>
      </c>
      <c r="M6" s="32"/>
      <c r="N6" s="32"/>
    </row>
    <row r="7" spans="2:42" ht="17.25" thickBot="1" x14ac:dyDescent="0.35">
      <c r="B7" s="123"/>
      <c r="C7" s="125"/>
      <c r="D7" s="126"/>
      <c r="E7" s="117"/>
      <c r="F7" s="117"/>
      <c r="G7" s="118"/>
      <c r="I7" s="3">
        <f>C5+F5</f>
        <v>3</v>
      </c>
      <c r="J7" s="2">
        <f>SUBTOTAL(3,C6:D10)</f>
        <v>1</v>
      </c>
      <c r="K7" s="2">
        <f>CHOOSE(MATCH(E3, {"B1","B2","H","M","L"}, 0), 4, 5, 12, 8, 6)</f>
        <v>4</v>
      </c>
      <c r="L7" s="1">
        <f>K7-I7-J7</f>
        <v>0</v>
      </c>
      <c r="M7" s="32"/>
      <c r="N7" s="32"/>
    </row>
    <row r="8" spans="2:42" x14ac:dyDescent="0.3">
      <c r="B8" s="123"/>
      <c r="C8" s="125"/>
      <c r="D8" s="126"/>
      <c r="E8" s="108"/>
      <c r="F8" s="98"/>
      <c r="G8" s="109"/>
      <c r="J8" s="32"/>
      <c r="K8" s="32"/>
      <c r="L8" s="32"/>
      <c r="M8" s="32"/>
      <c r="N8" s="32"/>
    </row>
    <row r="9" spans="2:42" x14ac:dyDescent="0.3">
      <c r="B9" s="123"/>
      <c r="C9" s="125"/>
      <c r="D9" s="126"/>
      <c r="E9" s="108"/>
      <c r="F9" s="98"/>
      <c r="G9" s="109"/>
      <c r="J9" s="32"/>
      <c r="K9" s="32"/>
      <c r="L9" s="32"/>
      <c r="M9" s="32"/>
      <c r="N9" s="32"/>
    </row>
    <row r="10" spans="2:42" ht="17.25" thickBot="1" x14ac:dyDescent="0.35">
      <c r="B10" s="124"/>
      <c r="C10" s="127"/>
      <c r="D10" s="128"/>
      <c r="E10" s="129"/>
      <c r="F10" s="129"/>
      <c r="G10" s="130"/>
      <c r="J10" s="32"/>
      <c r="K10" s="32"/>
      <c r="L10" s="32"/>
      <c r="M10" s="32"/>
      <c r="N10" s="32"/>
    </row>
    <row r="11" spans="2:42" ht="30" customHeight="1" thickBot="1" x14ac:dyDescent="0.35">
      <c r="C11" s="9"/>
    </row>
    <row r="12" spans="2:42" ht="17.100000000000001" customHeight="1" x14ac:dyDescent="0.3">
      <c r="C12" s="9"/>
      <c r="I12" s="43" t="s">
        <v>83</v>
      </c>
      <c r="J12" s="41" t="s">
        <v>84</v>
      </c>
      <c r="K12" s="57" t="s">
        <v>173</v>
      </c>
      <c r="L12" s="41" t="s">
        <v>81</v>
      </c>
      <c r="M12" s="44" t="s">
        <v>87</v>
      </c>
      <c r="N12" s="45" t="s">
        <v>82</v>
      </c>
      <c r="P12" s="39"/>
      <c r="Q12" s="39"/>
      <c r="R12" s="39"/>
      <c r="S12" s="39"/>
      <c r="T12" s="40"/>
      <c r="U12" s="40"/>
      <c r="W12" s="39"/>
      <c r="X12" s="39"/>
      <c r="Y12" s="39"/>
      <c r="Z12" s="39"/>
      <c r="AA12" s="40"/>
      <c r="AB12" s="40"/>
      <c r="AD12" s="39"/>
      <c r="AE12" s="39"/>
      <c r="AF12" s="39"/>
      <c r="AG12" s="39"/>
      <c r="AH12" s="40"/>
      <c r="AI12" s="40"/>
      <c r="AK12" s="39"/>
      <c r="AL12" s="39"/>
      <c r="AM12" s="39"/>
      <c r="AN12" s="39"/>
      <c r="AO12" s="40"/>
      <c r="AP12" s="40"/>
    </row>
    <row r="13" spans="2:42" ht="17.100000000000001" customHeight="1" thickBot="1" x14ac:dyDescent="0.35">
      <c r="C13" s="9"/>
      <c r="I13" s="46" t="s">
        <v>89</v>
      </c>
      <c r="J13" s="42" t="s">
        <v>90</v>
      </c>
      <c r="K13" s="58" t="s">
        <v>90</v>
      </c>
      <c r="L13" s="42"/>
      <c r="M13" s="47"/>
      <c r="N13" s="48"/>
      <c r="P13" s="39"/>
      <c r="Q13" s="39"/>
      <c r="R13" s="39"/>
      <c r="S13" s="39"/>
      <c r="T13" s="40"/>
      <c r="U13" s="40"/>
      <c r="W13" s="39"/>
      <c r="X13" s="39"/>
      <c r="Y13" s="39"/>
      <c r="Z13" s="39"/>
      <c r="AA13" s="40"/>
      <c r="AB13" s="40"/>
      <c r="AD13" s="39"/>
      <c r="AE13" s="39"/>
      <c r="AF13" s="39"/>
      <c r="AG13" s="39"/>
      <c r="AH13" s="40"/>
      <c r="AI13" s="40"/>
      <c r="AK13" s="39"/>
      <c r="AL13" s="39"/>
      <c r="AM13" s="39"/>
      <c r="AN13" s="39"/>
      <c r="AO13" s="40"/>
      <c r="AP13" s="40"/>
    </row>
    <row r="14" spans="2:42" ht="17.100000000000001" customHeight="1" x14ac:dyDescent="0.3">
      <c r="C14" s="9"/>
      <c r="I14" s="43"/>
      <c r="J14" s="41"/>
      <c r="K14" s="41"/>
      <c r="L14" s="44"/>
      <c r="M14" s="44"/>
      <c r="N14" s="45" t="s">
        <v>85</v>
      </c>
      <c r="P14" s="39"/>
      <c r="Q14" s="39"/>
      <c r="R14" s="39"/>
      <c r="S14" s="40"/>
      <c r="T14" s="40"/>
      <c r="U14" s="40"/>
      <c r="W14" s="39"/>
      <c r="X14" s="39"/>
      <c r="Y14" s="39"/>
      <c r="Z14" s="40"/>
      <c r="AA14" s="40"/>
      <c r="AB14" s="40"/>
      <c r="AD14" s="39"/>
      <c r="AE14" s="39"/>
      <c r="AF14" s="39"/>
      <c r="AG14" s="40"/>
      <c r="AH14" s="40"/>
      <c r="AI14" s="40"/>
      <c r="AK14" s="39"/>
      <c r="AL14" s="39"/>
      <c r="AM14" s="39"/>
      <c r="AN14" s="40"/>
      <c r="AO14" s="40"/>
      <c r="AP14" s="40"/>
    </row>
    <row r="15" spans="2:42" ht="17.100000000000001" customHeight="1" thickBot="1" x14ac:dyDescent="0.35">
      <c r="C15" s="9"/>
      <c r="I15" s="49"/>
      <c r="J15" s="47"/>
      <c r="K15" s="47"/>
      <c r="L15" s="47"/>
      <c r="M15" s="47"/>
      <c r="N15" s="50">
        <f>I13+J13+K13+L13+M13+N13+I15+J15+K15+L15+M15</f>
        <v>5</v>
      </c>
      <c r="P15" s="40"/>
      <c r="Q15" s="40"/>
      <c r="R15" s="40"/>
      <c r="S15" s="40"/>
      <c r="T15" s="40"/>
      <c r="U15" s="51"/>
      <c r="W15" s="40"/>
      <c r="X15" s="40"/>
      <c r="Y15" s="40"/>
      <c r="Z15" s="40"/>
      <c r="AA15" s="40"/>
      <c r="AB15" s="51"/>
      <c r="AD15" s="40"/>
      <c r="AE15" s="40"/>
      <c r="AF15" s="40"/>
      <c r="AG15" s="40"/>
      <c r="AH15" s="40"/>
      <c r="AI15" s="51"/>
      <c r="AK15" s="40"/>
      <c r="AL15" s="40"/>
      <c r="AM15" s="40"/>
      <c r="AN15" s="40"/>
      <c r="AO15" s="40"/>
      <c r="AP15" s="51"/>
    </row>
    <row r="16" spans="2:42" ht="30" customHeight="1" thickBot="1" x14ac:dyDescent="0.35">
      <c r="C16" s="9"/>
    </row>
    <row r="17" spans="2:42" x14ac:dyDescent="0.3">
      <c r="B17" s="14" t="s">
        <v>17</v>
      </c>
      <c r="C17" s="73" t="s">
        <v>18</v>
      </c>
      <c r="D17" s="33" t="s">
        <v>205</v>
      </c>
      <c r="E17" s="7">
        <f>'캐릭터 구성(탱커,H)'!E59+1</f>
        <v>1010</v>
      </c>
      <c r="F17" s="33" t="s">
        <v>53</v>
      </c>
      <c r="G17" s="60" t="s">
        <v>54</v>
      </c>
      <c r="I17" s="14" t="s">
        <v>17</v>
      </c>
      <c r="J17" s="74" t="s">
        <v>192</v>
      </c>
      <c r="K17" s="33" t="s">
        <v>205</v>
      </c>
      <c r="L17" s="7">
        <f>'캐릭터 구성(탱커,H)'!Z59+1</f>
        <v>3013</v>
      </c>
      <c r="M17" s="33" t="s">
        <v>53</v>
      </c>
      <c r="N17" s="60" t="str">
        <f>RIGHT(C6, 1)</f>
        <v>1</v>
      </c>
      <c r="P17" s="4"/>
      <c r="Q17" s="4"/>
      <c r="R17" s="4"/>
      <c r="S17" s="4"/>
      <c r="T17" s="4"/>
      <c r="U17" s="4"/>
      <c r="W17" s="4"/>
      <c r="X17" s="4"/>
      <c r="Y17" s="4"/>
      <c r="Z17" s="4"/>
      <c r="AA17" s="4"/>
      <c r="AB17" s="4"/>
      <c r="AD17" s="4"/>
      <c r="AE17" s="4"/>
      <c r="AF17" s="4"/>
      <c r="AG17" s="4"/>
      <c r="AH17" s="4"/>
      <c r="AI17" s="4"/>
      <c r="AK17" s="4"/>
      <c r="AL17" s="4"/>
      <c r="AM17" s="4"/>
      <c r="AN17" s="4"/>
      <c r="AO17" s="4"/>
      <c r="AP17" s="4"/>
    </row>
    <row r="18" spans="2:42" x14ac:dyDescent="0.3">
      <c r="B18" s="30" t="s">
        <v>19</v>
      </c>
      <c r="C18" s="135" t="str">
        <f>C2 &amp; "(이동)"</f>
        <v>검은 장미 -엘-(이동)</v>
      </c>
      <c r="D18" s="136"/>
      <c r="E18" s="136"/>
      <c r="F18" s="136"/>
      <c r="G18" s="137"/>
      <c r="I18" s="10" t="s">
        <v>19</v>
      </c>
      <c r="J18" s="108" t="str">
        <f>E6</f>
        <v>가시덩굴</v>
      </c>
      <c r="K18" s="98"/>
      <c r="L18" s="98"/>
      <c r="M18" s="98"/>
      <c r="N18" s="109"/>
      <c r="P18" s="4"/>
      <c r="W18" s="4"/>
      <c r="AD18" s="4"/>
      <c r="AK18" s="4"/>
    </row>
    <row r="19" spans="2:42" ht="249.95" customHeight="1" x14ac:dyDescent="0.3">
      <c r="B19" s="10" t="s">
        <v>10</v>
      </c>
      <c r="C19" s="117" t="e" vm="12">
        <v>#VALUE!</v>
      </c>
      <c r="D19" s="117"/>
      <c r="E19" s="117"/>
      <c r="F19" s="117"/>
      <c r="G19" s="118"/>
      <c r="I19" s="10" t="s">
        <v>10</v>
      </c>
      <c r="J19" s="117" t="e" vm="12">
        <v>#VALUE!</v>
      </c>
      <c r="K19" s="117"/>
      <c r="L19" s="117"/>
      <c r="M19" s="117"/>
      <c r="N19" s="118"/>
      <c r="P19" s="4"/>
      <c r="W19" s="4"/>
      <c r="AD19" s="4"/>
      <c r="AK19" s="4"/>
    </row>
    <row r="20" spans="2:42" ht="53.25" customHeight="1" x14ac:dyDescent="0.3">
      <c r="B20" s="10" t="s">
        <v>7</v>
      </c>
      <c r="C20" s="138" t="s">
        <v>179</v>
      </c>
      <c r="D20" s="139"/>
      <c r="E20" s="139"/>
      <c r="F20" s="139"/>
      <c r="G20" s="140"/>
      <c r="I20" s="10" t="s">
        <v>7</v>
      </c>
      <c r="J20" s="141" t="s">
        <v>312</v>
      </c>
      <c r="K20" s="139"/>
      <c r="L20" s="139"/>
      <c r="M20" s="139"/>
      <c r="N20" s="140"/>
      <c r="P20" s="4"/>
      <c r="Q20" s="36"/>
      <c r="R20" s="31"/>
      <c r="S20" s="31"/>
      <c r="T20" s="31"/>
      <c r="U20" s="31"/>
      <c r="W20" s="4"/>
      <c r="X20" s="36"/>
      <c r="Y20" s="31"/>
      <c r="Z20" s="31"/>
      <c r="AA20" s="31"/>
      <c r="AB20" s="31"/>
      <c r="AD20" s="4"/>
      <c r="AE20" s="36"/>
      <c r="AF20" s="31"/>
      <c r="AG20" s="31"/>
      <c r="AH20" s="31"/>
      <c r="AI20" s="31"/>
      <c r="AK20" s="4"/>
      <c r="AL20" s="36"/>
      <c r="AM20" s="31"/>
      <c r="AN20" s="31"/>
      <c r="AO20" s="31"/>
      <c r="AP20" s="31"/>
    </row>
    <row r="21" spans="2:42" ht="258" customHeight="1" thickBot="1" x14ac:dyDescent="0.35">
      <c r="B21" s="34" t="s">
        <v>4</v>
      </c>
      <c r="C21" s="133" t="e" vm="1">
        <v>#VALUE!</v>
      </c>
      <c r="D21" s="133"/>
      <c r="E21" s="133"/>
      <c r="F21" s="133"/>
      <c r="G21" s="134"/>
      <c r="I21" s="34" t="s">
        <v>4</v>
      </c>
      <c r="J21" s="133" t="e" vm="1">
        <v>#VALUE!</v>
      </c>
      <c r="K21" s="133"/>
      <c r="L21" s="133"/>
      <c r="M21" s="133"/>
      <c r="N21" s="134"/>
      <c r="P21" s="35"/>
      <c r="Q21" s="32"/>
      <c r="R21" s="32"/>
      <c r="S21" s="32"/>
      <c r="T21" s="32"/>
      <c r="U21" s="32"/>
      <c r="W21" s="35"/>
      <c r="X21" s="32"/>
      <c r="Y21" s="32"/>
      <c r="Z21" s="32"/>
      <c r="AA21" s="32"/>
      <c r="AB21" s="32"/>
      <c r="AD21" s="35"/>
      <c r="AE21" s="32"/>
      <c r="AF21" s="32"/>
      <c r="AG21" s="32"/>
      <c r="AH21" s="32"/>
      <c r="AI21" s="32"/>
      <c r="AK21" s="35"/>
      <c r="AL21" s="32"/>
      <c r="AM21" s="32"/>
      <c r="AN21" s="32"/>
      <c r="AO21" s="32"/>
      <c r="AP21" s="32"/>
    </row>
    <row r="22" spans="2:42" ht="30" customHeight="1" thickBot="1" x14ac:dyDescent="0.35">
      <c r="C22" s="9"/>
    </row>
    <row r="23" spans="2:42" x14ac:dyDescent="0.3">
      <c r="B23" s="14" t="s">
        <v>19</v>
      </c>
      <c r="C23" s="105" t="str">
        <f>'영장(C,H,M,L)'!C4</f>
        <v>빛의 방패 -세노티-</v>
      </c>
      <c r="D23" s="105"/>
      <c r="E23" s="105"/>
      <c r="F23" s="105"/>
      <c r="G23" s="119"/>
    </row>
    <row r="24" spans="2:42" x14ac:dyDescent="0.3">
      <c r="B24" s="10" t="s">
        <v>16</v>
      </c>
      <c r="C24" s="12" t="str">
        <f>C3</f>
        <v>영장</v>
      </c>
      <c r="D24" s="13" t="s">
        <v>14</v>
      </c>
      <c r="E24" s="12" t="str">
        <f>'캐릭터 설정정리'!B5</f>
        <v>B1</v>
      </c>
      <c r="F24" s="13" t="s">
        <v>12</v>
      </c>
      <c r="G24" s="11" t="str">
        <f>G3</f>
        <v>탱커</v>
      </c>
    </row>
    <row r="25" spans="2:42" ht="249.95" customHeight="1" x14ac:dyDescent="0.3">
      <c r="B25" s="10" t="s">
        <v>10</v>
      </c>
      <c r="C25" s="117" t="e" vm="13">
        <v>#VALUE!</v>
      </c>
      <c r="D25" s="117"/>
      <c r="E25" s="117"/>
      <c r="F25" s="117"/>
      <c r="G25" s="118"/>
      <c r="I25" s="4"/>
    </row>
    <row r="26" spans="2:42" ht="17.25" thickBot="1" x14ac:dyDescent="0.35">
      <c r="B26" s="10" t="s">
        <v>9</v>
      </c>
      <c r="C26" s="120">
        <v>2</v>
      </c>
      <c r="D26" s="120"/>
      <c r="E26" s="13" t="s">
        <v>8</v>
      </c>
      <c r="F26" s="120">
        <v>1</v>
      </c>
      <c r="G26" s="121"/>
      <c r="I26" s="4"/>
      <c r="J26" s="31"/>
      <c r="K26" s="31"/>
      <c r="L26" s="31"/>
      <c r="M26" s="31"/>
      <c r="N26" s="31"/>
    </row>
    <row r="27" spans="2:42" x14ac:dyDescent="0.3">
      <c r="B27" s="122" t="s">
        <v>6</v>
      </c>
      <c r="C27" s="125" t="s">
        <v>5</v>
      </c>
      <c r="D27" s="126"/>
      <c r="E27" s="117" t="s">
        <v>228</v>
      </c>
      <c r="F27" s="117"/>
      <c r="G27" s="118"/>
      <c r="I27" s="8" t="s">
        <v>3</v>
      </c>
      <c r="J27" s="7" t="s">
        <v>2</v>
      </c>
      <c r="K27" s="6" t="s">
        <v>1</v>
      </c>
      <c r="L27" s="5" t="s">
        <v>0</v>
      </c>
      <c r="M27" s="32"/>
      <c r="N27" s="32"/>
    </row>
    <row r="28" spans="2:42" ht="17.25" thickBot="1" x14ac:dyDescent="0.35">
      <c r="B28" s="123"/>
      <c r="C28" s="125"/>
      <c r="D28" s="126"/>
      <c r="E28" s="117"/>
      <c r="F28" s="117"/>
      <c r="G28" s="118"/>
      <c r="I28" s="3">
        <f>C26+F26</f>
        <v>3</v>
      </c>
      <c r="J28" s="2">
        <f>SUBTOTAL(3,C27:D31)</f>
        <v>1</v>
      </c>
      <c r="K28" s="2">
        <f>CHOOSE(MATCH(E24, {"B1","B2","H","M","L"}, 0), 4, 5, 12, 8, 6)</f>
        <v>4</v>
      </c>
      <c r="L28" s="1">
        <f>K28-I28-J28</f>
        <v>0</v>
      </c>
      <c r="M28" s="32"/>
      <c r="N28" s="32"/>
    </row>
    <row r="29" spans="2:42" x14ac:dyDescent="0.3">
      <c r="B29" s="123"/>
      <c r="C29" s="125"/>
      <c r="D29" s="126"/>
      <c r="E29" s="108"/>
      <c r="F29" s="98"/>
      <c r="G29" s="109"/>
      <c r="J29" s="32"/>
      <c r="K29" s="32"/>
      <c r="L29" s="32"/>
      <c r="M29" s="32"/>
      <c r="N29" s="32"/>
    </row>
    <row r="30" spans="2:42" x14ac:dyDescent="0.3">
      <c r="B30" s="123"/>
      <c r="C30" s="125"/>
      <c r="D30" s="126"/>
      <c r="E30" s="108"/>
      <c r="F30" s="98"/>
      <c r="G30" s="109"/>
      <c r="J30" s="32"/>
      <c r="K30" s="32"/>
      <c r="L30" s="32"/>
      <c r="M30" s="32"/>
      <c r="N30" s="32"/>
    </row>
    <row r="31" spans="2:42" ht="17.25" thickBot="1" x14ac:dyDescent="0.35">
      <c r="B31" s="124"/>
      <c r="C31" s="127"/>
      <c r="D31" s="128"/>
      <c r="E31" s="129"/>
      <c r="F31" s="129"/>
      <c r="G31" s="130"/>
      <c r="J31" s="32"/>
      <c r="K31" s="32"/>
      <c r="L31" s="32"/>
      <c r="M31" s="32"/>
      <c r="N31" s="32"/>
    </row>
    <row r="32" spans="2:42" ht="30" customHeight="1" thickBot="1" x14ac:dyDescent="0.35">
      <c r="C32" s="9"/>
    </row>
    <row r="33" spans="2:42" ht="17.100000000000001" customHeight="1" x14ac:dyDescent="0.3">
      <c r="C33" s="9"/>
      <c r="I33" s="43" t="s">
        <v>83</v>
      </c>
      <c r="J33" s="41" t="s">
        <v>84</v>
      </c>
      <c r="K33" s="57" t="s">
        <v>173</v>
      </c>
      <c r="L33" s="41" t="s">
        <v>81</v>
      </c>
      <c r="M33" s="44" t="s">
        <v>87</v>
      </c>
      <c r="N33" s="45" t="s">
        <v>82</v>
      </c>
      <c r="P33" s="39"/>
      <c r="Q33" s="39"/>
      <c r="R33" s="39"/>
      <c r="S33" s="39"/>
      <c r="T33" s="40"/>
      <c r="U33" s="40"/>
      <c r="W33" s="39"/>
      <c r="X33" s="39"/>
      <c r="Y33" s="39"/>
      <c r="Z33" s="39"/>
      <c r="AA33" s="40"/>
      <c r="AB33" s="40"/>
      <c r="AD33" s="39"/>
      <c r="AE33" s="39"/>
      <c r="AF33" s="39"/>
      <c r="AG33" s="39"/>
      <c r="AH33" s="40"/>
      <c r="AI33" s="40"/>
      <c r="AK33" s="39"/>
      <c r="AL33" s="39"/>
      <c r="AM33" s="39"/>
      <c r="AN33" s="39"/>
      <c r="AO33" s="40"/>
      <c r="AP33" s="40"/>
    </row>
    <row r="34" spans="2:42" ht="17.100000000000001" customHeight="1" thickBot="1" x14ac:dyDescent="0.35">
      <c r="C34" s="9"/>
      <c r="I34" s="46" t="s">
        <v>88</v>
      </c>
      <c r="J34" s="42" t="s">
        <v>89</v>
      </c>
      <c r="K34" s="58"/>
      <c r="L34" s="42"/>
      <c r="M34" s="47"/>
      <c r="N34" s="48">
        <v>1</v>
      </c>
      <c r="P34" s="39"/>
      <c r="Q34" s="39"/>
      <c r="R34" s="39"/>
      <c r="S34" s="39"/>
      <c r="T34" s="40"/>
      <c r="U34" s="40"/>
      <c r="W34" s="39"/>
      <c r="X34" s="39"/>
      <c r="Y34" s="39"/>
      <c r="Z34" s="39"/>
      <c r="AA34" s="40"/>
      <c r="AB34" s="40"/>
      <c r="AD34" s="39"/>
      <c r="AE34" s="39"/>
      <c r="AF34" s="39"/>
      <c r="AG34" s="39"/>
      <c r="AH34" s="40"/>
      <c r="AI34" s="40"/>
      <c r="AK34" s="39"/>
      <c r="AL34" s="39"/>
      <c r="AM34" s="39"/>
      <c r="AN34" s="39"/>
      <c r="AO34" s="40"/>
      <c r="AP34" s="40"/>
    </row>
    <row r="35" spans="2:42" ht="17.100000000000001" customHeight="1" x14ac:dyDescent="0.3">
      <c r="C35" s="9"/>
      <c r="I35" s="43" t="s">
        <v>98</v>
      </c>
      <c r="J35" s="41"/>
      <c r="K35" s="41"/>
      <c r="L35" s="44"/>
      <c r="M35" s="44"/>
      <c r="N35" s="45" t="s">
        <v>85</v>
      </c>
      <c r="P35" s="39"/>
      <c r="Q35" s="39"/>
      <c r="R35" s="39"/>
      <c r="S35" s="40"/>
      <c r="T35" s="40"/>
      <c r="U35" s="40"/>
      <c r="W35" s="39"/>
      <c r="X35" s="39"/>
      <c r="Y35" s="39"/>
      <c r="Z35" s="40"/>
      <c r="AA35" s="40"/>
      <c r="AB35" s="40"/>
      <c r="AD35" s="39"/>
      <c r="AE35" s="39"/>
      <c r="AF35" s="39"/>
      <c r="AG35" s="40"/>
      <c r="AH35" s="40"/>
      <c r="AI35" s="40"/>
      <c r="AK35" s="39"/>
      <c r="AL35" s="39"/>
      <c r="AM35" s="39"/>
      <c r="AN35" s="40"/>
      <c r="AO35" s="40"/>
      <c r="AP35" s="40"/>
    </row>
    <row r="36" spans="2:42" ht="17.100000000000001" customHeight="1" thickBot="1" x14ac:dyDescent="0.35">
      <c r="C36" s="9"/>
      <c r="I36" s="49">
        <v>1</v>
      </c>
      <c r="J36" s="47"/>
      <c r="K36" s="47"/>
      <c r="L36" s="47"/>
      <c r="M36" s="47"/>
      <c r="N36" s="50">
        <f>I34+J34+K34+L34+M34+N34+I36+J36+K36+L36+M36</f>
        <v>3</v>
      </c>
      <c r="P36" s="40"/>
      <c r="Q36" s="40"/>
      <c r="R36" s="40"/>
      <c r="S36" s="40"/>
      <c r="T36" s="40"/>
      <c r="U36" s="51"/>
      <c r="W36" s="40"/>
      <c r="X36" s="40"/>
      <c r="Y36" s="40"/>
      <c r="Z36" s="40"/>
      <c r="AA36" s="40"/>
      <c r="AB36" s="51"/>
      <c r="AD36" s="40"/>
      <c r="AE36" s="40"/>
      <c r="AF36" s="40"/>
      <c r="AG36" s="40"/>
      <c r="AH36" s="40"/>
      <c r="AI36" s="51"/>
      <c r="AK36" s="40"/>
      <c r="AL36" s="40"/>
      <c r="AM36" s="40"/>
      <c r="AN36" s="40"/>
      <c r="AO36" s="40"/>
      <c r="AP36" s="51"/>
    </row>
    <row r="37" spans="2:42" ht="30" customHeight="1" thickBot="1" x14ac:dyDescent="0.35">
      <c r="C37" s="9"/>
    </row>
    <row r="38" spans="2:42" x14ac:dyDescent="0.3">
      <c r="B38" s="14" t="s">
        <v>17</v>
      </c>
      <c r="C38" s="73" t="s">
        <v>18</v>
      </c>
      <c r="D38" s="33" t="s">
        <v>205</v>
      </c>
      <c r="E38" s="7">
        <f>E17+1</f>
        <v>1011</v>
      </c>
      <c r="F38" s="33" t="s">
        <v>53</v>
      </c>
      <c r="G38" s="60" t="s">
        <v>54</v>
      </c>
      <c r="I38" s="14" t="s">
        <v>17</v>
      </c>
      <c r="J38" s="77" t="s">
        <v>193</v>
      </c>
      <c r="K38" s="33" t="s">
        <v>205</v>
      </c>
      <c r="L38" s="7">
        <f>'캐릭터 구성(탱커,H)'!L59+1</f>
        <v>4003</v>
      </c>
      <c r="M38" s="33" t="s">
        <v>53</v>
      </c>
      <c r="N38" s="60" t="str">
        <f>RIGHT(C27, 1)</f>
        <v>1</v>
      </c>
      <c r="P38" s="4"/>
      <c r="Q38" s="4"/>
      <c r="R38" s="4"/>
      <c r="S38" s="4"/>
      <c r="T38" s="4"/>
      <c r="U38" s="4"/>
      <c r="W38" s="4"/>
      <c r="X38" s="4"/>
      <c r="Y38" s="4"/>
      <c r="Z38" s="4"/>
      <c r="AA38" s="4"/>
      <c r="AB38" s="4"/>
      <c r="AD38" s="4"/>
      <c r="AE38" s="4"/>
      <c r="AF38" s="4"/>
      <c r="AG38" s="4"/>
      <c r="AH38" s="4"/>
      <c r="AI38" s="4"/>
      <c r="AK38" s="4"/>
      <c r="AL38" s="4"/>
      <c r="AM38" s="4"/>
      <c r="AN38" s="4"/>
      <c r="AO38" s="4"/>
      <c r="AP38" s="4"/>
    </row>
    <row r="39" spans="2:42" x14ac:dyDescent="0.3">
      <c r="B39" s="30" t="s">
        <v>19</v>
      </c>
      <c r="C39" s="135" t="str">
        <f>C23 &amp; "(이동)"</f>
        <v>빛의 방패 -세노티-(이동)</v>
      </c>
      <c r="D39" s="136"/>
      <c r="E39" s="136"/>
      <c r="F39" s="136"/>
      <c r="G39" s="137"/>
      <c r="I39" s="10" t="s">
        <v>19</v>
      </c>
      <c r="J39" s="108" t="str">
        <f>E27</f>
        <v>샤이닝</v>
      </c>
      <c r="K39" s="98"/>
      <c r="L39" s="98"/>
      <c r="M39" s="98"/>
      <c r="N39" s="109"/>
      <c r="P39" s="4"/>
      <c r="W39" s="4"/>
      <c r="AD39" s="4"/>
      <c r="AK39" s="4"/>
    </row>
    <row r="40" spans="2:42" ht="249.95" customHeight="1" x14ac:dyDescent="0.3">
      <c r="B40" s="10" t="s">
        <v>10</v>
      </c>
      <c r="C40" s="117" t="e" vm="13">
        <v>#VALUE!</v>
      </c>
      <c r="D40" s="117"/>
      <c r="E40" s="117"/>
      <c r="F40" s="117"/>
      <c r="G40" s="118"/>
      <c r="I40" s="10" t="s">
        <v>10</v>
      </c>
      <c r="J40" s="117" t="e" vm="13">
        <v>#VALUE!</v>
      </c>
      <c r="K40" s="117"/>
      <c r="L40" s="117"/>
      <c r="M40" s="117"/>
      <c r="N40" s="118"/>
      <c r="P40" s="4"/>
      <c r="W40" s="4"/>
      <c r="AD40" s="4"/>
      <c r="AK40" s="4"/>
    </row>
    <row r="41" spans="2:42" ht="53.25" customHeight="1" x14ac:dyDescent="0.3">
      <c r="B41" s="10" t="s">
        <v>7</v>
      </c>
      <c r="C41" s="138" t="s">
        <v>179</v>
      </c>
      <c r="D41" s="139"/>
      <c r="E41" s="139"/>
      <c r="F41" s="139"/>
      <c r="G41" s="140"/>
      <c r="I41" s="10" t="s">
        <v>7</v>
      </c>
      <c r="J41" s="141" t="s">
        <v>284</v>
      </c>
      <c r="K41" s="139"/>
      <c r="L41" s="139"/>
      <c r="M41" s="139"/>
      <c r="N41" s="140"/>
      <c r="P41" s="4"/>
      <c r="Q41" s="36"/>
      <c r="R41" s="31"/>
      <c r="S41" s="31"/>
      <c r="T41" s="31"/>
      <c r="U41" s="31"/>
      <c r="W41" s="4"/>
      <c r="X41" s="36"/>
      <c r="Y41" s="31"/>
      <c r="Z41" s="31"/>
      <c r="AA41" s="31"/>
      <c r="AB41" s="31"/>
      <c r="AD41" s="4"/>
      <c r="AE41" s="36"/>
      <c r="AF41" s="31"/>
      <c r="AG41" s="31"/>
      <c r="AH41" s="31"/>
      <c r="AI41" s="31"/>
      <c r="AK41" s="4"/>
      <c r="AL41" s="36"/>
      <c r="AM41" s="31"/>
      <c r="AN41" s="31"/>
      <c r="AO41" s="31"/>
      <c r="AP41" s="31"/>
    </row>
    <row r="42" spans="2:42" ht="258" customHeight="1" thickBot="1" x14ac:dyDescent="0.35">
      <c r="B42" s="34" t="s">
        <v>4</v>
      </c>
      <c r="C42" s="133" t="e" vm="1">
        <v>#VALUE!</v>
      </c>
      <c r="D42" s="133"/>
      <c r="E42" s="133"/>
      <c r="F42" s="133"/>
      <c r="G42" s="134"/>
      <c r="I42" s="34" t="s">
        <v>4</v>
      </c>
      <c r="J42" s="133" t="e" vm="1">
        <v>#VALUE!</v>
      </c>
      <c r="K42" s="133"/>
      <c r="L42" s="133"/>
      <c r="M42" s="133"/>
      <c r="N42" s="134"/>
      <c r="P42" s="35"/>
      <c r="Q42" s="32"/>
      <c r="R42" s="32"/>
      <c r="S42" s="32"/>
      <c r="T42" s="32"/>
      <c r="U42" s="32"/>
      <c r="W42" s="35"/>
      <c r="X42" s="32"/>
      <c r="Y42" s="32"/>
      <c r="Z42" s="32"/>
      <c r="AA42" s="32"/>
      <c r="AB42" s="32"/>
      <c r="AD42" s="35"/>
      <c r="AE42" s="32"/>
      <c r="AF42" s="32"/>
      <c r="AG42" s="32"/>
      <c r="AH42" s="32"/>
      <c r="AI42" s="32"/>
      <c r="AK42" s="35"/>
      <c r="AL42" s="32"/>
      <c r="AM42" s="32"/>
      <c r="AN42" s="32"/>
      <c r="AO42" s="32"/>
      <c r="AP42" s="32"/>
    </row>
    <row r="43" spans="2:42" ht="30" customHeight="1" thickBot="1" x14ac:dyDescent="0.35"/>
    <row r="44" spans="2:42" x14ac:dyDescent="0.3">
      <c r="B44" s="14" t="s">
        <v>19</v>
      </c>
      <c r="C44" s="105" t="str">
        <f>'영장(C,H,M,L)'!D4</f>
        <v>철의 성벽 -우르-</v>
      </c>
      <c r="D44" s="105"/>
      <c r="E44" s="105"/>
      <c r="F44" s="105"/>
      <c r="G44" s="119"/>
    </row>
    <row r="45" spans="2:42" x14ac:dyDescent="0.3">
      <c r="B45" s="10" t="s">
        <v>16</v>
      </c>
      <c r="C45" s="12" t="str">
        <f>C3</f>
        <v>영장</v>
      </c>
      <c r="D45" s="13" t="s">
        <v>14</v>
      </c>
      <c r="E45" s="12" t="str">
        <f>'캐릭터 설정정리'!C5</f>
        <v>B2</v>
      </c>
      <c r="F45" s="13" t="s">
        <v>12</v>
      </c>
      <c r="G45" s="11" t="str">
        <f>G3</f>
        <v>탱커</v>
      </c>
    </row>
    <row r="46" spans="2:42" ht="249.95" customHeight="1" x14ac:dyDescent="0.3">
      <c r="B46" s="10" t="s">
        <v>10</v>
      </c>
      <c r="C46" s="117" t="e" vm="14">
        <v>#VALUE!</v>
      </c>
      <c r="D46" s="117"/>
      <c r="E46" s="117"/>
      <c r="F46" s="117"/>
      <c r="G46" s="118"/>
      <c r="I46" s="4"/>
    </row>
    <row r="47" spans="2:42" ht="17.25" thickBot="1" x14ac:dyDescent="0.35">
      <c r="B47" s="10" t="s">
        <v>9</v>
      </c>
      <c r="C47" s="120">
        <v>3</v>
      </c>
      <c r="D47" s="120"/>
      <c r="E47" s="13" t="s">
        <v>8</v>
      </c>
      <c r="F47" s="120">
        <v>1</v>
      </c>
      <c r="G47" s="121"/>
      <c r="I47" s="4"/>
      <c r="J47" s="31"/>
      <c r="K47" s="31"/>
      <c r="L47" s="31"/>
      <c r="M47" s="31"/>
      <c r="N47" s="31"/>
    </row>
    <row r="48" spans="2:42" x14ac:dyDescent="0.3">
      <c r="B48" s="122" t="s">
        <v>6</v>
      </c>
      <c r="C48" s="125" t="s">
        <v>5</v>
      </c>
      <c r="D48" s="126"/>
      <c r="E48" s="108" t="s">
        <v>229</v>
      </c>
      <c r="F48" s="98"/>
      <c r="G48" s="109"/>
      <c r="I48" s="8" t="s">
        <v>3</v>
      </c>
      <c r="J48" s="7" t="s">
        <v>2</v>
      </c>
      <c r="K48" s="6" t="s">
        <v>1</v>
      </c>
      <c r="L48" s="5" t="s">
        <v>0</v>
      </c>
      <c r="M48" s="32"/>
      <c r="N48" s="32"/>
    </row>
    <row r="49" spans="2:42" ht="17.25" thickBot="1" x14ac:dyDescent="0.35">
      <c r="B49" s="123"/>
      <c r="C49" s="125"/>
      <c r="D49" s="126"/>
      <c r="E49" s="108"/>
      <c r="F49" s="98"/>
      <c r="G49" s="109"/>
      <c r="I49" s="3">
        <f>C47+F47</f>
        <v>4</v>
      </c>
      <c r="J49" s="2">
        <f>SUBTOTAL(3,C48:D52)</f>
        <v>1</v>
      </c>
      <c r="K49" s="2">
        <f>CHOOSE(MATCH(E45, {"B1","B2","H","M","L"}, 0), 4, 5, 12, 8, 6)</f>
        <v>5</v>
      </c>
      <c r="L49" s="1">
        <f>K49-I49-J49</f>
        <v>0</v>
      </c>
      <c r="M49" s="32"/>
      <c r="N49" s="32"/>
    </row>
    <row r="50" spans="2:42" x14ac:dyDescent="0.3">
      <c r="B50" s="123"/>
      <c r="C50" s="125"/>
      <c r="D50" s="126"/>
      <c r="E50" s="108"/>
      <c r="F50" s="98"/>
      <c r="G50" s="109"/>
      <c r="J50" s="32"/>
      <c r="K50" s="32"/>
      <c r="L50" s="32"/>
      <c r="M50" s="32"/>
      <c r="N50" s="32"/>
    </row>
    <row r="51" spans="2:42" x14ac:dyDescent="0.3">
      <c r="B51" s="123"/>
      <c r="C51" s="125"/>
      <c r="D51" s="126"/>
      <c r="E51" s="108"/>
      <c r="F51" s="98"/>
      <c r="G51" s="109"/>
      <c r="J51" s="32"/>
      <c r="K51" s="32"/>
      <c r="L51" s="32"/>
      <c r="M51" s="32"/>
      <c r="N51" s="32"/>
    </row>
    <row r="52" spans="2:42" ht="17.25" thickBot="1" x14ac:dyDescent="0.35">
      <c r="B52" s="124"/>
      <c r="C52" s="127"/>
      <c r="D52" s="128"/>
      <c r="E52" s="129"/>
      <c r="F52" s="129"/>
      <c r="G52" s="130"/>
      <c r="J52" s="32"/>
      <c r="K52" s="32"/>
      <c r="L52" s="32"/>
      <c r="M52" s="32"/>
      <c r="N52" s="32"/>
    </row>
    <row r="53" spans="2:42" ht="30" customHeight="1" thickBot="1" x14ac:dyDescent="0.35">
      <c r="C53" s="9"/>
    </row>
    <row r="54" spans="2:42" ht="17.100000000000001" customHeight="1" x14ac:dyDescent="0.3">
      <c r="C54" s="9"/>
      <c r="I54" s="43" t="s">
        <v>83</v>
      </c>
      <c r="J54" s="41" t="s">
        <v>84</v>
      </c>
      <c r="K54" s="57" t="s">
        <v>173</v>
      </c>
      <c r="L54" s="41" t="s">
        <v>81</v>
      </c>
      <c r="M54" s="44" t="s">
        <v>87</v>
      </c>
      <c r="N54" s="45" t="s">
        <v>192</v>
      </c>
      <c r="P54" s="39"/>
      <c r="Q54" s="39"/>
      <c r="R54" s="39"/>
      <c r="S54" s="39"/>
      <c r="T54" s="40"/>
      <c r="U54" s="40"/>
      <c r="W54" s="39"/>
      <c r="X54" s="39"/>
      <c r="Y54" s="39"/>
      <c r="Z54" s="39"/>
      <c r="AA54" s="40"/>
      <c r="AB54" s="40"/>
      <c r="AD54" s="39"/>
      <c r="AE54" s="39"/>
      <c r="AF54" s="39"/>
      <c r="AG54" s="39"/>
      <c r="AH54" s="40"/>
      <c r="AI54" s="40"/>
      <c r="AK54" s="39"/>
      <c r="AL54" s="39"/>
      <c r="AM54" s="39"/>
      <c r="AN54" s="39"/>
      <c r="AO54" s="40"/>
      <c r="AP54" s="40"/>
    </row>
    <row r="55" spans="2:42" ht="17.100000000000001" customHeight="1" thickBot="1" x14ac:dyDescent="0.35">
      <c r="C55" s="9"/>
      <c r="I55" s="46" t="s">
        <v>88</v>
      </c>
      <c r="J55" s="42" t="s">
        <v>89</v>
      </c>
      <c r="K55" s="58"/>
      <c r="L55" s="42"/>
      <c r="M55" s="47"/>
      <c r="N55" s="48">
        <v>3</v>
      </c>
      <c r="P55" s="39"/>
      <c r="Q55" s="39"/>
      <c r="R55" s="39"/>
      <c r="S55" s="39"/>
      <c r="T55" s="40"/>
      <c r="U55" s="40"/>
      <c r="W55" s="39"/>
      <c r="X55" s="39"/>
      <c r="Y55" s="39"/>
      <c r="Z55" s="39"/>
      <c r="AA55" s="40"/>
      <c r="AB55" s="40"/>
      <c r="AD55" s="39"/>
      <c r="AE55" s="39"/>
      <c r="AF55" s="39"/>
      <c r="AG55" s="39"/>
      <c r="AH55" s="40"/>
      <c r="AI55" s="40"/>
      <c r="AK55" s="39"/>
      <c r="AL55" s="39"/>
      <c r="AM55" s="39"/>
      <c r="AN55" s="39"/>
      <c r="AO55" s="40"/>
      <c r="AP55" s="40"/>
    </row>
    <row r="56" spans="2:42" ht="17.100000000000001" customHeight="1" x14ac:dyDescent="0.3">
      <c r="C56" s="9"/>
      <c r="I56" s="43"/>
      <c r="J56" s="41"/>
      <c r="K56" s="41"/>
      <c r="L56" s="44"/>
      <c r="M56" s="44"/>
      <c r="N56" s="45" t="s">
        <v>85</v>
      </c>
      <c r="P56" s="39"/>
      <c r="Q56" s="39"/>
      <c r="R56" s="39"/>
      <c r="S56" s="40"/>
      <c r="T56" s="40"/>
      <c r="U56" s="40"/>
      <c r="W56" s="39"/>
      <c r="X56" s="39"/>
      <c r="Y56" s="39"/>
      <c r="Z56" s="40"/>
      <c r="AA56" s="40"/>
      <c r="AB56" s="40"/>
      <c r="AD56" s="39"/>
      <c r="AE56" s="39"/>
      <c r="AF56" s="39"/>
      <c r="AG56" s="40"/>
      <c r="AH56" s="40"/>
      <c r="AI56" s="40"/>
      <c r="AK56" s="39"/>
      <c r="AL56" s="39"/>
      <c r="AM56" s="39"/>
      <c r="AN56" s="40"/>
      <c r="AO56" s="40"/>
      <c r="AP56" s="40"/>
    </row>
    <row r="57" spans="2:42" ht="17.100000000000001" customHeight="1" thickBot="1" x14ac:dyDescent="0.35">
      <c r="C57" s="9"/>
      <c r="I57" s="49"/>
      <c r="J57" s="47"/>
      <c r="K57" s="47"/>
      <c r="L57" s="47"/>
      <c r="M57" s="47"/>
      <c r="N57" s="50">
        <f>I55+J55+K55+L55+M55+N55+I57+J57+K57+L57+M57</f>
        <v>4</v>
      </c>
      <c r="P57" s="40"/>
      <c r="Q57" s="40"/>
      <c r="R57" s="40"/>
      <c r="S57" s="40"/>
      <c r="T57" s="40"/>
      <c r="U57" s="51"/>
      <c r="W57" s="40"/>
      <c r="X57" s="40"/>
      <c r="Y57" s="40"/>
      <c r="Z57" s="40"/>
      <c r="AA57" s="40"/>
      <c r="AB57" s="51"/>
      <c r="AD57" s="40"/>
      <c r="AE57" s="40"/>
      <c r="AF57" s="40"/>
      <c r="AG57" s="40"/>
      <c r="AH57" s="40"/>
      <c r="AI57" s="51"/>
      <c r="AK57" s="40"/>
      <c r="AL57" s="40"/>
      <c r="AM57" s="40"/>
      <c r="AN57" s="40"/>
      <c r="AO57" s="40"/>
      <c r="AP57" s="51"/>
    </row>
    <row r="58" spans="2:42" ht="30" customHeight="1" thickBot="1" x14ac:dyDescent="0.35">
      <c r="C58" s="9"/>
    </row>
    <row r="59" spans="2:42" x14ac:dyDescent="0.3">
      <c r="B59" s="14" t="s">
        <v>17</v>
      </c>
      <c r="C59" s="73" t="s">
        <v>18</v>
      </c>
      <c r="D59" s="33" t="s">
        <v>205</v>
      </c>
      <c r="E59" s="7">
        <f>E38+1</f>
        <v>1012</v>
      </c>
      <c r="F59" s="33" t="s">
        <v>53</v>
      </c>
      <c r="G59" s="60" t="s">
        <v>54</v>
      </c>
      <c r="I59" s="14" t="s">
        <v>17</v>
      </c>
      <c r="J59" s="74" t="s">
        <v>192</v>
      </c>
      <c r="K59" s="33" t="s">
        <v>205</v>
      </c>
      <c r="L59" s="7">
        <f>L17+1</f>
        <v>3014</v>
      </c>
      <c r="M59" s="33" t="s">
        <v>53</v>
      </c>
      <c r="N59" s="60" t="str">
        <f>RIGHT(C48, 1)</f>
        <v>1</v>
      </c>
      <c r="P59" s="4"/>
      <c r="Q59" s="4"/>
      <c r="R59" s="4"/>
      <c r="S59" s="4"/>
      <c r="T59" s="4"/>
      <c r="U59" s="4"/>
      <c r="W59" s="4"/>
      <c r="X59" s="4"/>
      <c r="Y59" s="4"/>
      <c r="Z59" s="4"/>
      <c r="AA59" s="4"/>
      <c r="AB59" s="4"/>
      <c r="AD59" s="4"/>
      <c r="AE59" s="4"/>
      <c r="AF59" s="4"/>
      <c r="AG59" s="4"/>
      <c r="AH59" s="4"/>
      <c r="AI59" s="4"/>
      <c r="AK59" s="4"/>
      <c r="AL59" s="4"/>
      <c r="AM59" s="4"/>
      <c r="AN59" s="4"/>
      <c r="AO59" s="4"/>
      <c r="AP59" s="4"/>
    </row>
    <row r="60" spans="2:42" x14ac:dyDescent="0.3">
      <c r="B60" s="30" t="s">
        <v>19</v>
      </c>
      <c r="C60" s="135" t="str">
        <f>C44 &amp; "(이동)"</f>
        <v>철의 성벽 -우르-(이동)</v>
      </c>
      <c r="D60" s="136"/>
      <c r="E60" s="136"/>
      <c r="F60" s="136"/>
      <c r="G60" s="137"/>
      <c r="I60" s="10" t="s">
        <v>19</v>
      </c>
      <c r="J60" s="108" t="str">
        <f>E48</f>
        <v>철벽의 자세</v>
      </c>
      <c r="K60" s="98"/>
      <c r="L60" s="98"/>
      <c r="M60" s="98"/>
      <c r="N60" s="109"/>
      <c r="P60" s="4"/>
      <c r="W60" s="4"/>
      <c r="AD60" s="4"/>
      <c r="AK60" s="4"/>
    </row>
    <row r="61" spans="2:42" ht="249.95" customHeight="1" x14ac:dyDescent="0.3">
      <c r="B61" s="10" t="s">
        <v>10</v>
      </c>
      <c r="C61" s="117" t="e" vm="14">
        <v>#VALUE!</v>
      </c>
      <c r="D61" s="117"/>
      <c r="E61" s="117"/>
      <c r="F61" s="117"/>
      <c r="G61" s="118"/>
      <c r="I61" s="10" t="s">
        <v>10</v>
      </c>
      <c r="J61" s="117" t="e" vm="14">
        <v>#VALUE!</v>
      </c>
      <c r="K61" s="117"/>
      <c r="L61" s="117"/>
      <c r="M61" s="117"/>
      <c r="N61" s="118"/>
      <c r="P61" s="4"/>
      <c r="W61" s="4"/>
      <c r="AD61" s="4"/>
      <c r="AK61" s="4"/>
    </row>
    <row r="62" spans="2:42" ht="53.25" customHeight="1" x14ac:dyDescent="0.3">
      <c r="B62" s="10" t="s">
        <v>7</v>
      </c>
      <c r="C62" s="138" t="s">
        <v>179</v>
      </c>
      <c r="D62" s="139"/>
      <c r="E62" s="139"/>
      <c r="F62" s="139"/>
      <c r="G62" s="140"/>
      <c r="I62" s="10" t="s">
        <v>7</v>
      </c>
      <c r="J62" s="141" t="s">
        <v>254</v>
      </c>
      <c r="K62" s="139"/>
      <c r="L62" s="139"/>
      <c r="M62" s="139"/>
      <c r="N62" s="140"/>
      <c r="P62" s="4"/>
      <c r="Q62" s="36"/>
      <c r="R62" s="31"/>
      <c r="S62" s="31"/>
      <c r="T62" s="31"/>
      <c r="U62" s="31"/>
      <c r="W62" s="4"/>
      <c r="X62" s="36"/>
      <c r="Y62" s="31"/>
      <c r="Z62" s="31"/>
      <c r="AA62" s="31"/>
      <c r="AB62" s="31"/>
      <c r="AD62" s="4"/>
      <c r="AE62" s="36"/>
      <c r="AF62" s="31"/>
      <c r="AG62" s="31"/>
      <c r="AH62" s="31"/>
      <c r="AI62" s="31"/>
      <c r="AK62" s="4"/>
      <c r="AL62" s="36"/>
      <c r="AM62" s="31"/>
      <c r="AN62" s="31"/>
      <c r="AO62" s="31"/>
      <c r="AP62" s="31"/>
    </row>
    <row r="63" spans="2:42" ht="258" customHeight="1" thickBot="1" x14ac:dyDescent="0.35">
      <c r="B63" s="34" t="s">
        <v>4</v>
      </c>
      <c r="C63" s="133" t="e" vm="1">
        <v>#VALUE!</v>
      </c>
      <c r="D63" s="133"/>
      <c r="E63" s="133"/>
      <c r="F63" s="133"/>
      <c r="G63" s="134"/>
      <c r="I63" s="34" t="s">
        <v>4</v>
      </c>
      <c r="J63" s="133" t="e" vm="1">
        <v>#VALUE!</v>
      </c>
      <c r="K63" s="133"/>
      <c r="L63" s="133"/>
      <c r="M63" s="133"/>
      <c r="N63" s="134"/>
      <c r="P63" s="35"/>
      <c r="Q63" s="32"/>
      <c r="R63" s="32"/>
      <c r="S63" s="32"/>
      <c r="T63" s="32"/>
      <c r="U63" s="32"/>
      <c r="W63" s="35"/>
      <c r="X63" s="32"/>
      <c r="Y63" s="32"/>
      <c r="Z63" s="32"/>
      <c r="AA63" s="32"/>
      <c r="AB63" s="32"/>
      <c r="AD63" s="35"/>
      <c r="AE63" s="32"/>
      <c r="AF63" s="32"/>
      <c r="AG63" s="32"/>
      <c r="AH63" s="32"/>
      <c r="AI63" s="32"/>
      <c r="AK63" s="35"/>
      <c r="AL63" s="32"/>
      <c r="AM63" s="32"/>
      <c r="AN63" s="32"/>
      <c r="AO63" s="32"/>
      <c r="AP63" s="32"/>
    </row>
  </sheetData>
  <mergeCells count="69">
    <mergeCell ref="J19:N19"/>
    <mergeCell ref="C18:G18"/>
    <mergeCell ref="J18:N18"/>
    <mergeCell ref="B6:B10"/>
    <mergeCell ref="C6:D6"/>
    <mergeCell ref="E6:G6"/>
    <mergeCell ref="C7:D7"/>
    <mergeCell ref="E7:G7"/>
    <mergeCell ref="C8:D8"/>
    <mergeCell ref="E8:G8"/>
    <mergeCell ref="C9:D9"/>
    <mergeCell ref="E9:G9"/>
    <mergeCell ref="C10:D10"/>
    <mergeCell ref="E10:G10"/>
    <mergeCell ref="C2:G2"/>
    <mergeCell ref="C4:G4"/>
    <mergeCell ref="C5:D5"/>
    <mergeCell ref="F5:G5"/>
    <mergeCell ref="C19:G19"/>
    <mergeCell ref="C20:G20"/>
    <mergeCell ref="J20:N20"/>
    <mergeCell ref="B27:B31"/>
    <mergeCell ref="C27:D27"/>
    <mergeCell ref="E27:G27"/>
    <mergeCell ref="C28:D28"/>
    <mergeCell ref="E28:G28"/>
    <mergeCell ref="C29:D29"/>
    <mergeCell ref="C21:G21"/>
    <mergeCell ref="J21:N21"/>
    <mergeCell ref="E29:G29"/>
    <mergeCell ref="C30:D30"/>
    <mergeCell ref="E30:G30"/>
    <mergeCell ref="C31:D31"/>
    <mergeCell ref="E31:G31"/>
    <mergeCell ref="C23:G23"/>
    <mergeCell ref="J41:N41"/>
    <mergeCell ref="C39:G39"/>
    <mergeCell ref="J39:N39"/>
    <mergeCell ref="J40:N40"/>
    <mergeCell ref="C25:G25"/>
    <mergeCell ref="C26:D26"/>
    <mergeCell ref="F26:G26"/>
    <mergeCell ref="C40:G40"/>
    <mergeCell ref="C41:G41"/>
    <mergeCell ref="C42:G42"/>
    <mergeCell ref="J42:N42"/>
    <mergeCell ref="E50:G50"/>
    <mergeCell ref="C51:D51"/>
    <mergeCell ref="E51:G51"/>
    <mergeCell ref="C44:G44"/>
    <mergeCell ref="C46:G46"/>
    <mergeCell ref="C47:D47"/>
    <mergeCell ref="F47:G47"/>
    <mergeCell ref="B48:B52"/>
    <mergeCell ref="C48:D48"/>
    <mergeCell ref="E48:G48"/>
    <mergeCell ref="C49:D49"/>
    <mergeCell ref="E49:G49"/>
    <mergeCell ref="C50:D50"/>
    <mergeCell ref="C52:D52"/>
    <mergeCell ref="E52:G52"/>
    <mergeCell ref="C63:G63"/>
    <mergeCell ref="J63:N63"/>
    <mergeCell ref="C62:G62"/>
    <mergeCell ref="J62:N62"/>
    <mergeCell ref="C60:G60"/>
    <mergeCell ref="J60:N60"/>
    <mergeCell ref="C61:G61"/>
    <mergeCell ref="J61:N61"/>
  </mergeCells>
  <phoneticPr fontId="2" type="noConversion"/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E0210C-665E-407C-BB01-6EC0BADBA803}">
  <sheetPr>
    <tabColor rgb="FF92D050"/>
  </sheetPr>
  <dimension ref="B1:U63"/>
  <sheetViews>
    <sheetView topLeftCell="A46" zoomScale="70" zoomScaleNormal="70" workbookViewId="0">
      <selection activeCell="J62" sqref="J62:N62"/>
    </sheetView>
  </sheetViews>
  <sheetFormatPr defaultRowHeight="16.5" x14ac:dyDescent="0.3"/>
  <cols>
    <col min="8" max="8" width="9" customWidth="1"/>
    <col min="15" max="15" width="9" customWidth="1"/>
    <col min="22" max="22" width="9" customWidth="1"/>
  </cols>
  <sheetData>
    <row r="1" spans="2:14" ht="17.25" thickBot="1" x14ac:dyDescent="0.35"/>
    <row r="2" spans="2:14" x14ac:dyDescent="0.3">
      <c r="B2" s="14" t="s">
        <v>19</v>
      </c>
      <c r="C2" s="105" t="str">
        <f>'영장(C,H,M,L)'!E7</f>
        <v>하얀검사</v>
      </c>
      <c r="D2" s="105"/>
      <c r="E2" s="105"/>
      <c r="F2" s="105"/>
      <c r="G2" s="119"/>
    </row>
    <row r="3" spans="2:14" x14ac:dyDescent="0.3">
      <c r="B3" s="10" t="s">
        <v>16</v>
      </c>
      <c r="C3" s="12" t="str">
        <f>'캐릭터 설정정리'!$B$2</f>
        <v>영장</v>
      </c>
      <c r="D3" s="13" t="s">
        <v>14</v>
      </c>
      <c r="E3" s="12" t="str">
        <f>'캐릭터 설정정리'!$F$5</f>
        <v>L</v>
      </c>
      <c r="F3" s="13" t="s">
        <v>12</v>
      </c>
      <c r="G3" s="11" t="str">
        <f>'캐릭터 설정정리'!$C$4</f>
        <v>딜러</v>
      </c>
    </row>
    <row r="4" spans="2:14" ht="249.95" customHeight="1" x14ac:dyDescent="0.3">
      <c r="B4" s="10" t="s">
        <v>10</v>
      </c>
      <c r="C4" s="117" t="e" vm="15">
        <v>#VALUE!</v>
      </c>
      <c r="D4" s="117"/>
      <c r="E4" s="117"/>
      <c r="F4" s="117"/>
      <c r="G4" s="118"/>
      <c r="I4" s="4"/>
    </row>
    <row r="5" spans="2:14" ht="17.25" thickBot="1" x14ac:dyDescent="0.35">
      <c r="B5" s="10" t="s">
        <v>9</v>
      </c>
      <c r="C5" s="120">
        <v>3</v>
      </c>
      <c r="D5" s="120"/>
      <c r="E5" s="13" t="s">
        <v>8</v>
      </c>
      <c r="F5" s="120">
        <v>2</v>
      </c>
      <c r="G5" s="121"/>
      <c r="I5" s="4"/>
      <c r="J5" s="31"/>
      <c r="K5" s="31"/>
      <c r="L5" s="31"/>
      <c r="M5" s="31"/>
      <c r="N5" s="31"/>
    </row>
    <row r="6" spans="2:14" x14ac:dyDescent="0.3">
      <c r="B6" s="122" t="s">
        <v>6</v>
      </c>
      <c r="C6" s="125" t="s">
        <v>5</v>
      </c>
      <c r="D6" s="126"/>
      <c r="E6" s="117" t="s">
        <v>97</v>
      </c>
      <c r="F6" s="117"/>
      <c r="G6" s="118"/>
      <c r="I6" s="8" t="s">
        <v>3</v>
      </c>
      <c r="J6" s="7" t="s">
        <v>2</v>
      </c>
      <c r="K6" s="6" t="s">
        <v>1</v>
      </c>
      <c r="L6" s="5" t="s">
        <v>0</v>
      </c>
      <c r="M6" s="32"/>
      <c r="N6" s="32"/>
    </row>
    <row r="7" spans="2:14" ht="17.25" thickBot="1" x14ac:dyDescent="0.35">
      <c r="B7" s="123"/>
      <c r="C7" s="125"/>
      <c r="D7" s="126"/>
      <c r="E7" s="145"/>
      <c r="F7" s="145"/>
      <c r="G7" s="146"/>
      <c r="I7" s="3">
        <f>C5+F5</f>
        <v>5</v>
      </c>
      <c r="J7" s="2">
        <f>SUBTOTAL(3,C6:D10)</f>
        <v>1</v>
      </c>
      <c r="K7" s="2">
        <f>CHOOSE(MATCH(E3, {"R1","R2","H","M","L"}, 0), 4, 5, 12, 8, 6)</f>
        <v>6</v>
      </c>
      <c r="L7" s="1">
        <f>K7-I7-J7</f>
        <v>0</v>
      </c>
      <c r="M7" s="32"/>
      <c r="N7" s="32"/>
    </row>
    <row r="8" spans="2:14" x14ac:dyDescent="0.3">
      <c r="B8" s="123"/>
      <c r="C8" s="125"/>
      <c r="D8" s="126"/>
      <c r="E8" s="108"/>
      <c r="F8" s="98"/>
      <c r="G8" s="109"/>
      <c r="J8" s="32"/>
      <c r="K8" s="32"/>
      <c r="L8" s="32"/>
      <c r="M8" s="32"/>
      <c r="N8" s="32"/>
    </row>
    <row r="9" spans="2:14" x14ac:dyDescent="0.3">
      <c r="B9" s="123"/>
      <c r="C9" s="125"/>
      <c r="D9" s="126"/>
      <c r="E9" s="108"/>
      <c r="F9" s="98"/>
      <c r="G9" s="109"/>
      <c r="J9" s="32"/>
      <c r="K9" s="32"/>
      <c r="L9" s="32"/>
      <c r="M9" s="32"/>
      <c r="N9" s="32"/>
    </row>
    <row r="10" spans="2:14" ht="17.25" thickBot="1" x14ac:dyDescent="0.35">
      <c r="B10" s="124"/>
      <c r="C10" s="127"/>
      <c r="D10" s="128"/>
      <c r="E10" s="129"/>
      <c r="F10" s="129"/>
      <c r="G10" s="130"/>
      <c r="J10" s="32"/>
      <c r="K10" s="32"/>
      <c r="L10" s="32"/>
      <c r="M10" s="32"/>
      <c r="N10" s="32"/>
    </row>
    <row r="11" spans="2:14" ht="30" customHeight="1" thickBot="1" x14ac:dyDescent="0.35">
      <c r="C11" s="9"/>
    </row>
    <row r="12" spans="2:14" ht="17.100000000000001" customHeight="1" x14ac:dyDescent="0.3">
      <c r="C12" s="9"/>
      <c r="I12" s="43" t="s">
        <v>83</v>
      </c>
      <c r="J12" s="41" t="s">
        <v>84</v>
      </c>
      <c r="K12" s="57" t="s">
        <v>173</v>
      </c>
      <c r="L12" s="41" t="s">
        <v>81</v>
      </c>
      <c r="M12" s="44" t="s">
        <v>86</v>
      </c>
      <c r="N12" s="45"/>
    </row>
    <row r="13" spans="2:14" ht="17.100000000000001" customHeight="1" thickBot="1" x14ac:dyDescent="0.35">
      <c r="C13" s="9"/>
      <c r="I13" s="46" t="s">
        <v>89</v>
      </c>
      <c r="J13" s="42" t="s">
        <v>90</v>
      </c>
      <c r="K13" s="58" t="s">
        <v>88</v>
      </c>
      <c r="L13" s="42" t="s">
        <v>90</v>
      </c>
      <c r="M13" s="47"/>
      <c r="N13" s="48"/>
    </row>
    <row r="14" spans="2:14" ht="17.100000000000001" customHeight="1" x14ac:dyDescent="0.3">
      <c r="C14" s="9"/>
      <c r="I14" s="43"/>
      <c r="J14" s="41"/>
      <c r="K14" s="41"/>
      <c r="L14" s="44"/>
      <c r="M14" s="44"/>
      <c r="N14" s="45" t="s">
        <v>85</v>
      </c>
    </row>
    <row r="15" spans="2:14" ht="17.100000000000001" customHeight="1" thickBot="1" x14ac:dyDescent="0.35">
      <c r="C15" s="9"/>
      <c r="I15" s="49"/>
      <c r="J15" s="47"/>
      <c r="K15" s="47"/>
      <c r="L15" s="47"/>
      <c r="M15" s="47"/>
      <c r="N15" s="50">
        <f>I13+J13+K13+L13+M13+N13+I15+J15+K15+L15+M15</f>
        <v>5</v>
      </c>
    </row>
    <row r="16" spans="2:14" ht="30" customHeight="1" thickBot="1" x14ac:dyDescent="0.35">
      <c r="C16" s="9"/>
    </row>
    <row r="17" spans="2:14" x14ac:dyDescent="0.3">
      <c r="B17" s="14" t="s">
        <v>17</v>
      </c>
      <c r="C17" s="73" t="s">
        <v>18</v>
      </c>
      <c r="D17" s="33" t="s">
        <v>205</v>
      </c>
      <c r="E17" s="7">
        <f>'캐릭터 구성(탱커,B)'!E59+1</f>
        <v>1013</v>
      </c>
      <c r="F17" s="33" t="s">
        <v>53</v>
      </c>
      <c r="G17" s="60" t="s">
        <v>54</v>
      </c>
      <c r="I17" s="14" t="s">
        <v>17</v>
      </c>
      <c r="J17" s="75" t="s">
        <v>191</v>
      </c>
      <c r="K17" s="33" t="s">
        <v>205</v>
      </c>
      <c r="L17" s="7">
        <f>'캐릭터 구성(탱커,H)'!S59+1</f>
        <v>2005</v>
      </c>
      <c r="M17" s="33" t="s">
        <v>53</v>
      </c>
      <c r="N17" s="60" t="str">
        <f>RIGHT(C6, 1)</f>
        <v>1</v>
      </c>
    </row>
    <row r="18" spans="2:14" x14ac:dyDescent="0.3">
      <c r="B18" s="30" t="s">
        <v>19</v>
      </c>
      <c r="C18" s="135" t="str">
        <f>C2 &amp; "(이동)"</f>
        <v>하얀검사(이동)</v>
      </c>
      <c r="D18" s="136"/>
      <c r="E18" s="136"/>
      <c r="F18" s="136"/>
      <c r="G18" s="137"/>
      <c r="I18" s="10" t="s">
        <v>19</v>
      </c>
      <c r="J18" s="108" t="str">
        <f>E6</f>
        <v>햐얀검무</v>
      </c>
      <c r="K18" s="98"/>
      <c r="L18" s="98"/>
      <c r="M18" s="98"/>
      <c r="N18" s="109"/>
    </row>
    <row r="19" spans="2:14" ht="249.95" customHeight="1" x14ac:dyDescent="0.3">
      <c r="B19" s="10" t="s">
        <v>10</v>
      </c>
      <c r="C19" s="117" t="e" vm="15">
        <v>#VALUE!</v>
      </c>
      <c r="D19" s="117"/>
      <c r="E19" s="117"/>
      <c r="F19" s="117"/>
      <c r="G19" s="118"/>
      <c r="I19" s="10" t="s">
        <v>10</v>
      </c>
      <c r="J19" s="117" t="e" vm="15">
        <v>#VALUE!</v>
      </c>
      <c r="K19" s="117"/>
      <c r="L19" s="117"/>
      <c r="M19" s="117"/>
      <c r="N19" s="118"/>
    </row>
    <row r="20" spans="2:14" ht="53.25" customHeight="1" x14ac:dyDescent="0.3">
      <c r="B20" s="10" t="s">
        <v>7</v>
      </c>
      <c r="C20" s="138" t="s">
        <v>179</v>
      </c>
      <c r="D20" s="139"/>
      <c r="E20" s="139"/>
      <c r="F20" s="139"/>
      <c r="G20" s="140"/>
      <c r="I20" s="10" t="s">
        <v>7</v>
      </c>
      <c r="J20" s="141" t="s">
        <v>251</v>
      </c>
      <c r="K20" s="139"/>
      <c r="L20" s="139"/>
      <c r="M20" s="139"/>
      <c r="N20" s="140"/>
    </row>
    <row r="21" spans="2:14" ht="258" customHeight="1" thickBot="1" x14ac:dyDescent="0.35">
      <c r="B21" s="34" t="s">
        <v>4</v>
      </c>
      <c r="C21" s="133" t="e" vm="1">
        <v>#VALUE!</v>
      </c>
      <c r="D21" s="133"/>
      <c r="E21" s="133"/>
      <c r="F21" s="133"/>
      <c r="G21" s="134"/>
      <c r="I21" s="34" t="s">
        <v>4</v>
      </c>
      <c r="J21" s="133" t="e" vm="1">
        <v>#VALUE!</v>
      </c>
      <c r="K21" s="133"/>
      <c r="L21" s="133"/>
      <c r="M21" s="133"/>
      <c r="N21" s="134"/>
    </row>
    <row r="22" spans="2:14" ht="30" customHeight="1" thickBot="1" x14ac:dyDescent="0.35">
      <c r="C22" s="9"/>
    </row>
    <row r="23" spans="2:14" x14ac:dyDescent="0.3">
      <c r="B23" s="14" t="s">
        <v>19</v>
      </c>
      <c r="C23" s="105" t="str">
        <f>'영장(C,H,M,L)'!F7</f>
        <v xml:space="preserve">그림자 속 암살자	</v>
      </c>
      <c r="D23" s="105"/>
      <c r="E23" s="105"/>
      <c r="F23" s="105"/>
      <c r="G23" s="119"/>
    </row>
    <row r="24" spans="2:14" x14ac:dyDescent="0.3">
      <c r="B24" s="10" t="s">
        <v>16</v>
      </c>
      <c r="C24" s="12" t="str">
        <f>'캐릭터 설정정리'!$B$2</f>
        <v>영장</v>
      </c>
      <c r="D24" s="13" t="s">
        <v>14</v>
      </c>
      <c r="E24" s="12" t="str">
        <f>'캐릭터 설정정리'!$F$5</f>
        <v>L</v>
      </c>
      <c r="F24" s="13" t="s">
        <v>12</v>
      </c>
      <c r="G24" s="11" t="str">
        <f>'캐릭터 설정정리'!$C$4</f>
        <v>딜러</v>
      </c>
    </row>
    <row r="25" spans="2:14" ht="249.95" customHeight="1" x14ac:dyDescent="0.3">
      <c r="B25" s="10" t="s">
        <v>10</v>
      </c>
      <c r="C25" s="117" t="e" vm="16">
        <v>#VALUE!</v>
      </c>
      <c r="D25" s="117"/>
      <c r="E25" s="117"/>
      <c r="F25" s="117"/>
      <c r="G25" s="118"/>
      <c r="I25" s="4"/>
    </row>
    <row r="26" spans="2:14" ht="17.25" thickBot="1" x14ac:dyDescent="0.35">
      <c r="B26" s="10" t="s">
        <v>9</v>
      </c>
      <c r="C26" s="120">
        <v>2</v>
      </c>
      <c r="D26" s="120"/>
      <c r="E26" s="13" t="s">
        <v>8</v>
      </c>
      <c r="F26" s="120">
        <v>2</v>
      </c>
      <c r="G26" s="121"/>
      <c r="I26" s="4"/>
      <c r="J26" s="31"/>
      <c r="K26" s="31"/>
      <c r="L26" s="31"/>
      <c r="M26" s="31"/>
      <c r="N26" s="31"/>
    </row>
    <row r="27" spans="2:14" x14ac:dyDescent="0.3">
      <c r="B27" s="122" t="s">
        <v>6</v>
      </c>
      <c r="C27" s="125" t="s">
        <v>5</v>
      </c>
      <c r="D27" s="126"/>
      <c r="E27" s="117" t="s">
        <v>57</v>
      </c>
      <c r="F27" s="117"/>
      <c r="G27" s="118"/>
      <c r="I27" s="8" t="s">
        <v>3</v>
      </c>
      <c r="J27" s="7" t="s">
        <v>2</v>
      </c>
      <c r="K27" s="6" t="s">
        <v>1</v>
      </c>
      <c r="L27" s="5" t="s">
        <v>0</v>
      </c>
      <c r="M27" s="32"/>
      <c r="N27" s="32"/>
    </row>
    <row r="28" spans="2:14" ht="17.25" thickBot="1" x14ac:dyDescent="0.35">
      <c r="B28" s="123"/>
      <c r="C28" s="125" t="s">
        <v>5</v>
      </c>
      <c r="D28" s="126"/>
      <c r="E28" s="117" t="s">
        <v>58</v>
      </c>
      <c r="F28" s="117"/>
      <c r="G28" s="118"/>
      <c r="I28" s="3">
        <f>C26+F26</f>
        <v>4</v>
      </c>
      <c r="J28" s="2">
        <f>SUBTOTAL(3,C27:D31)</f>
        <v>2</v>
      </c>
      <c r="K28" s="2">
        <f>CHOOSE(MATCH(E24, {"R1","R2","H","M","L"}, 0), 4, 5, 12, 8, 6)</f>
        <v>6</v>
      </c>
      <c r="L28" s="1">
        <f>K28-I28-J28</f>
        <v>0</v>
      </c>
      <c r="M28" s="32"/>
      <c r="N28" s="32"/>
    </row>
    <row r="29" spans="2:14" x14ac:dyDescent="0.3">
      <c r="B29" s="123"/>
      <c r="C29" s="125"/>
      <c r="D29" s="126"/>
      <c r="E29" s="108"/>
      <c r="F29" s="98"/>
      <c r="G29" s="109"/>
      <c r="J29" s="32"/>
      <c r="K29" s="32"/>
      <c r="L29" s="32"/>
      <c r="M29" s="32"/>
      <c r="N29" s="32"/>
    </row>
    <row r="30" spans="2:14" x14ac:dyDescent="0.3">
      <c r="B30" s="123"/>
      <c r="C30" s="125"/>
      <c r="D30" s="126"/>
      <c r="E30" s="108"/>
      <c r="F30" s="98"/>
      <c r="G30" s="109"/>
      <c r="J30" s="32"/>
      <c r="K30" s="32"/>
      <c r="L30" s="32"/>
      <c r="M30" s="32"/>
      <c r="N30" s="32"/>
    </row>
    <row r="31" spans="2:14" ht="17.25" thickBot="1" x14ac:dyDescent="0.35">
      <c r="B31" s="124"/>
      <c r="C31" s="127"/>
      <c r="D31" s="128"/>
      <c r="E31" s="129"/>
      <c r="F31" s="129"/>
      <c r="G31" s="130"/>
      <c r="J31" s="32"/>
      <c r="K31" s="32"/>
      <c r="L31" s="32"/>
      <c r="M31" s="32"/>
      <c r="N31" s="32"/>
    </row>
    <row r="32" spans="2:14" ht="30" customHeight="1" thickBot="1" x14ac:dyDescent="0.35">
      <c r="C32" s="9"/>
    </row>
    <row r="33" spans="2:21" ht="17.100000000000001" customHeight="1" x14ac:dyDescent="0.3">
      <c r="C33" s="9"/>
      <c r="I33" s="43" t="s">
        <v>83</v>
      </c>
      <c r="J33" s="41" t="s">
        <v>84</v>
      </c>
      <c r="K33" s="57" t="s">
        <v>173</v>
      </c>
      <c r="L33" s="41" t="s">
        <v>81</v>
      </c>
      <c r="M33" s="44" t="s">
        <v>86</v>
      </c>
      <c r="N33" s="45"/>
      <c r="P33" s="43" t="s">
        <v>83</v>
      </c>
      <c r="Q33" s="41" t="s">
        <v>84</v>
      </c>
      <c r="R33" s="57" t="s">
        <v>173</v>
      </c>
      <c r="S33" s="41" t="s">
        <v>81</v>
      </c>
      <c r="T33" s="44" t="s">
        <v>86</v>
      </c>
      <c r="U33" s="45"/>
    </row>
    <row r="34" spans="2:21" ht="17.100000000000001" customHeight="1" thickBot="1" x14ac:dyDescent="0.35">
      <c r="C34" s="9"/>
      <c r="I34" s="46" t="s">
        <v>89</v>
      </c>
      <c r="J34" s="42" t="s">
        <v>89</v>
      </c>
      <c r="K34" s="58" t="s">
        <v>88</v>
      </c>
      <c r="L34" s="42" t="s">
        <v>90</v>
      </c>
      <c r="M34" s="47"/>
      <c r="N34" s="48"/>
      <c r="P34" s="46" t="s">
        <v>90</v>
      </c>
      <c r="Q34" s="42" t="s">
        <v>90</v>
      </c>
      <c r="R34" s="58" t="s">
        <v>88</v>
      </c>
      <c r="S34" s="42" t="s">
        <v>90</v>
      </c>
      <c r="T34" s="47"/>
      <c r="U34" s="48"/>
    </row>
    <row r="35" spans="2:21" ht="17.100000000000001" customHeight="1" x14ac:dyDescent="0.3">
      <c r="C35" s="9"/>
      <c r="I35" s="43"/>
      <c r="J35" s="41"/>
      <c r="K35" s="41"/>
      <c r="L35" s="44"/>
      <c r="M35" s="44"/>
      <c r="N35" s="45" t="s">
        <v>85</v>
      </c>
      <c r="P35" s="43"/>
      <c r="Q35" s="41"/>
      <c r="R35" s="41"/>
      <c r="S35" s="44"/>
      <c r="T35" s="44"/>
      <c r="U35" s="45" t="s">
        <v>85</v>
      </c>
    </row>
    <row r="36" spans="2:21" ht="17.100000000000001" customHeight="1" thickBot="1" x14ac:dyDescent="0.35">
      <c r="C36" s="9"/>
      <c r="I36" s="49"/>
      <c r="J36" s="47"/>
      <c r="K36" s="47"/>
      <c r="L36" s="47"/>
      <c r="M36" s="47"/>
      <c r="N36" s="50">
        <f>I34+J34+K34+L34+M34+N34+I36+J36+K36+L36+M36</f>
        <v>4</v>
      </c>
      <c r="P36" s="49"/>
      <c r="Q36" s="47"/>
      <c r="R36" s="47"/>
      <c r="S36" s="47"/>
      <c r="T36" s="47"/>
      <c r="U36" s="50">
        <f>P34+Q34+R34+S34+T34+U34+P36+Q36+R36+S36+T36</f>
        <v>6</v>
      </c>
    </row>
    <row r="37" spans="2:21" ht="30" customHeight="1" thickBot="1" x14ac:dyDescent="0.35">
      <c r="C37" s="9"/>
    </row>
    <row r="38" spans="2:21" x14ac:dyDescent="0.3">
      <c r="B38" s="14" t="s">
        <v>17</v>
      </c>
      <c r="C38" s="73" t="s">
        <v>18</v>
      </c>
      <c r="D38" s="33" t="s">
        <v>205</v>
      </c>
      <c r="E38" s="7">
        <f>E17+1</f>
        <v>1014</v>
      </c>
      <c r="F38" s="33" t="s">
        <v>53</v>
      </c>
      <c r="G38" s="60" t="s">
        <v>54</v>
      </c>
      <c r="I38" s="14" t="s">
        <v>17</v>
      </c>
      <c r="J38" s="75" t="s">
        <v>191</v>
      </c>
      <c r="K38" s="33" t="s">
        <v>205</v>
      </c>
      <c r="L38" s="7">
        <f>L17+1</f>
        <v>2006</v>
      </c>
      <c r="M38" s="33" t="s">
        <v>53</v>
      </c>
      <c r="N38" s="60" t="str">
        <f>RIGHT(C27, 1)</f>
        <v>1</v>
      </c>
      <c r="P38" s="14" t="s">
        <v>17</v>
      </c>
      <c r="Q38" s="75" t="s">
        <v>191</v>
      </c>
      <c r="R38" s="33" t="s">
        <v>205</v>
      </c>
      <c r="S38" s="7">
        <f>L38+1</f>
        <v>2007</v>
      </c>
      <c r="T38" s="33" t="s">
        <v>53</v>
      </c>
      <c r="U38" s="60" t="str">
        <f>RIGHT(C28, 1)</f>
        <v>1</v>
      </c>
    </row>
    <row r="39" spans="2:21" x14ac:dyDescent="0.3">
      <c r="B39" s="30" t="s">
        <v>19</v>
      </c>
      <c r="C39" s="135" t="str">
        <f>C23 &amp; "(이동)"</f>
        <v>그림자 속 암살자	(이동)</v>
      </c>
      <c r="D39" s="136"/>
      <c r="E39" s="136"/>
      <c r="F39" s="136"/>
      <c r="G39" s="137"/>
      <c r="I39" s="10" t="s">
        <v>19</v>
      </c>
      <c r="J39" s="108" t="str">
        <f>E27</f>
        <v>그림자베기</v>
      </c>
      <c r="K39" s="98"/>
      <c r="L39" s="98"/>
      <c r="M39" s="98"/>
      <c r="N39" s="109"/>
      <c r="P39" s="10" t="s">
        <v>19</v>
      </c>
      <c r="Q39" s="108" t="str">
        <f>E28</f>
        <v>그림자 수리검</v>
      </c>
      <c r="R39" s="98"/>
      <c r="S39" s="98"/>
      <c r="T39" s="98"/>
      <c r="U39" s="109"/>
    </row>
    <row r="40" spans="2:21" ht="249.95" customHeight="1" x14ac:dyDescent="0.3">
      <c r="B40" s="10" t="s">
        <v>10</v>
      </c>
      <c r="C40" s="117" t="e" vm="16">
        <v>#VALUE!</v>
      </c>
      <c r="D40" s="117"/>
      <c r="E40" s="117"/>
      <c r="F40" s="117"/>
      <c r="G40" s="118"/>
      <c r="I40" s="10" t="s">
        <v>10</v>
      </c>
      <c r="J40" s="117" t="e" vm="16">
        <v>#VALUE!</v>
      </c>
      <c r="K40" s="117"/>
      <c r="L40" s="117"/>
      <c r="M40" s="117"/>
      <c r="N40" s="118"/>
      <c r="P40" s="10" t="s">
        <v>10</v>
      </c>
      <c r="Q40" s="117" t="e" vm="16">
        <v>#VALUE!</v>
      </c>
      <c r="R40" s="117"/>
      <c r="S40" s="117"/>
      <c r="T40" s="117"/>
      <c r="U40" s="118"/>
    </row>
    <row r="41" spans="2:21" ht="53.25" customHeight="1" x14ac:dyDescent="0.3">
      <c r="B41" s="10" t="s">
        <v>7</v>
      </c>
      <c r="C41" s="138" t="s">
        <v>179</v>
      </c>
      <c r="D41" s="139"/>
      <c r="E41" s="139"/>
      <c r="F41" s="139"/>
      <c r="G41" s="140"/>
      <c r="I41" s="10" t="s">
        <v>7</v>
      </c>
      <c r="J41" s="141" t="s">
        <v>251</v>
      </c>
      <c r="K41" s="139"/>
      <c r="L41" s="139"/>
      <c r="M41" s="139"/>
      <c r="N41" s="140"/>
      <c r="P41" s="10" t="s">
        <v>7</v>
      </c>
      <c r="Q41" s="141" t="s">
        <v>251</v>
      </c>
      <c r="R41" s="139"/>
      <c r="S41" s="139"/>
      <c r="T41" s="139"/>
      <c r="U41" s="140"/>
    </row>
    <row r="42" spans="2:21" ht="258" customHeight="1" thickBot="1" x14ac:dyDescent="0.35">
      <c r="B42" s="34" t="s">
        <v>4</v>
      </c>
      <c r="C42" s="133" t="e" vm="1">
        <v>#VALUE!</v>
      </c>
      <c r="D42" s="133"/>
      <c r="E42" s="133"/>
      <c r="F42" s="133"/>
      <c r="G42" s="134"/>
      <c r="I42" s="34" t="s">
        <v>4</v>
      </c>
      <c r="J42" s="133" t="e" vm="1">
        <v>#VALUE!</v>
      </c>
      <c r="K42" s="133"/>
      <c r="L42" s="133"/>
      <c r="M42" s="133"/>
      <c r="N42" s="134"/>
      <c r="P42" s="34" t="s">
        <v>4</v>
      </c>
      <c r="Q42" s="133" t="e" vm="1">
        <v>#VALUE!</v>
      </c>
      <c r="R42" s="133"/>
      <c r="S42" s="133"/>
      <c r="T42" s="133"/>
      <c r="U42" s="134"/>
    </row>
    <row r="43" spans="2:21" ht="30" customHeight="1" thickBot="1" x14ac:dyDescent="0.35"/>
    <row r="44" spans="2:21" x14ac:dyDescent="0.3">
      <c r="B44" s="14" t="s">
        <v>19</v>
      </c>
      <c r="C44" s="105" t="str">
        <f>'영장(C,H,M,L)'!G7</f>
        <v>죽음과 함께 걷는 암살자</v>
      </c>
      <c r="D44" s="105"/>
      <c r="E44" s="105"/>
      <c r="F44" s="105"/>
      <c r="G44" s="119"/>
    </row>
    <row r="45" spans="2:21" x14ac:dyDescent="0.3">
      <c r="B45" s="10" t="s">
        <v>16</v>
      </c>
      <c r="C45" s="12" t="str">
        <f>'캐릭터 설정정리'!$B$2</f>
        <v>영장</v>
      </c>
      <c r="D45" s="13" t="s">
        <v>14</v>
      </c>
      <c r="E45" s="12" t="str">
        <f>'캐릭터 설정정리'!$F$5</f>
        <v>L</v>
      </c>
      <c r="F45" s="13" t="s">
        <v>12</v>
      </c>
      <c r="G45" s="11" t="str">
        <f>'캐릭터 설정정리'!$C$4</f>
        <v>딜러</v>
      </c>
    </row>
    <row r="46" spans="2:21" ht="249.95" customHeight="1" x14ac:dyDescent="0.3">
      <c r="B46" s="10" t="s">
        <v>10</v>
      </c>
      <c r="C46" s="117" t="e" vm="17">
        <v>#VALUE!</v>
      </c>
      <c r="D46" s="117"/>
      <c r="E46" s="117"/>
      <c r="F46" s="117"/>
      <c r="G46" s="118"/>
      <c r="I46" s="4"/>
    </row>
    <row r="47" spans="2:21" ht="17.25" thickBot="1" x14ac:dyDescent="0.35">
      <c r="B47" s="10" t="s">
        <v>9</v>
      </c>
      <c r="C47" s="142">
        <v>2</v>
      </c>
      <c r="D47" s="143"/>
      <c r="E47" s="13" t="s">
        <v>8</v>
      </c>
      <c r="F47" s="142">
        <v>3</v>
      </c>
      <c r="G47" s="144"/>
      <c r="I47" s="4"/>
      <c r="J47" s="31"/>
      <c r="K47" s="31"/>
      <c r="L47" s="31"/>
      <c r="M47" s="31"/>
      <c r="N47" s="31"/>
    </row>
    <row r="48" spans="2:21" x14ac:dyDescent="0.3">
      <c r="B48" s="122" t="s">
        <v>6</v>
      </c>
      <c r="C48" s="125" t="s">
        <v>59</v>
      </c>
      <c r="D48" s="126"/>
      <c r="E48" s="108" t="s">
        <v>60</v>
      </c>
      <c r="F48" s="98"/>
      <c r="G48" s="109"/>
      <c r="I48" s="8" t="s">
        <v>3</v>
      </c>
      <c r="J48" s="7" t="s">
        <v>2</v>
      </c>
      <c r="K48" s="6" t="s">
        <v>1</v>
      </c>
      <c r="L48" s="5" t="s">
        <v>0</v>
      </c>
      <c r="M48" s="32"/>
      <c r="N48" s="32"/>
    </row>
    <row r="49" spans="2:21" ht="17.25" thickBot="1" x14ac:dyDescent="0.35">
      <c r="B49" s="123"/>
      <c r="C49" s="125"/>
      <c r="D49" s="126"/>
      <c r="E49" s="108"/>
      <c r="F49" s="98"/>
      <c r="G49" s="109"/>
      <c r="I49" s="3">
        <f>C47+F47</f>
        <v>5</v>
      </c>
      <c r="J49" s="2">
        <f>SUBTOTAL(3,C48:D52)</f>
        <v>1</v>
      </c>
      <c r="K49" s="2">
        <f>CHOOSE(MATCH(E45, {"R1","R2","H","M","L"}, 0), 4, 5, 12, 8, 6)</f>
        <v>6</v>
      </c>
      <c r="L49" s="1">
        <f>K49-I49-J49</f>
        <v>0</v>
      </c>
      <c r="M49" s="32"/>
      <c r="N49" s="32"/>
    </row>
    <row r="50" spans="2:21" x14ac:dyDescent="0.3">
      <c r="B50" s="123"/>
      <c r="C50" s="125"/>
      <c r="D50" s="126"/>
      <c r="E50" s="108"/>
      <c r="F50" s="98"/>
      <c r="G50" s="109"/>
      <c r="J50" s="32"/>
      <c r="K50" s="32"/>
      <c r="L50" s="32"/>
      <c r="M50" s="32"/>
      <c r="N50" s="32"/>
    </row>
    <row r="51" spans="2:21" x14ac:dyDescent="0.3">
      <c r="B51" s="123"/>
      <c r="C51" s="125"/>
      <c r="D51" s="126"/>
      <c r="E51" s="108"/>
      <c r="F51" s="98"/>
      <c r="G51" s="109"/>
      <c r="J51" s="32"/>
      <c r="K51" s="32"/>
      <c r="L51" s="32"/>
      <c r="M51" s="32"/>
      <c r="N51" s="32"/>
    </row>
    <row r="52" spans="2:21" ht="17.25" thickBot="1" x14ac:dyDescent="0.35">
      <c r="B52" s="124"/>
      <c r="C52" s="127"/>
      <c r="D52" s="128"/>
      <c r="E52" s="129"/>
      <c r="F52" s="129"/>
      <c r="G52" s="130"/>
      <c r="J52" s="32"/>
      <c r="K52" s="32"/>
      <c r="L52" s="32"/>
      <c r="M52" s="32"/>
      <c r="N52" s="32"/>
    </row>
    <row r="53" spans="2:21" ht="30" customHeight="1" thickBot="1" x14ac:dyDescent="0.35">
      <c r="C53" s="9"/>
    </row>
    <row r="54" spans="2:21" ht="17.100000000000001" customHeight="1" x14ac:dyDescent="0.3">
      <c r="C54" s="9"/>
      <c r="I54" s="43" t="s">
        <v>83</v>
      </c>
      <c r="J54" s="41" t="s">
        <v>84</v>
      </c>
      <c r="K54" s="57" t="s">
        <v>173</v>
      </c>
      <c r="L54" s="41" t="s">
        <v>81</v>
      </c>
      <c r="M54" s="44" t="s">
        <v>86</v>
      </c>
      <c r="N54" s="45" t="s">
        <v>18</v>
      </c>
    </row>
    <row r="55" spans="2:21" ht="17.100000000000001" customHeight="1" thickBot="1" x14ac:dyDescent="0.35">
      <c r="C55" s="9"/>
      <c r="I55" s="46" t="s">
        <v>92</v>
      </c>
      <c r="J55" s="42" t="s">
        <v>91</v>
      </c>
      <c r="K55" s="58" t="s">
        <v>88</v>
      </c>
      <c r="L55" s="42" t="s">
        <v>90</v>
      </c>
      <c r="M55" s="47"/>
      <c r="N55" s="48">
        <v>2</v>
      </c>
    </row>
    <row r="56" spans="2:21" ht="17.100000000000001" customHeight="1" x14ac:dyDescent="0.3">
      <c r="C56" s="9"/>
      <c r="I56" s="43"/>
      <c r="J56" s="41"/>
      <c r="K56" s="41"/>
      <c r="L56" s="44"/>
      <c r="M56" s="44"/>
      <c r="N56" s="45" t="s">
        <v>85</v>
      </c>
    </row>
    <row r="57" spans="2:21" ht="17.100000000000001" customHeight="1" thickBot="1" x14ac:dyDescent="0.35">
      <c r="C57" s="9"/>
      <c r="I57" s="49"/>
      <c r="J57" s="47"/>
      <c r="K57" s="47"/>
      <c r="L57" s="47"/>
      <c r="M57" s="47"/>
      <c r="N57" s="50">
        <f>I55+J55+K55+L55+M55+N55+I57+J57+K57+L57+M57</f>
        <v>11</v>
      </c>
    </row>
    <row r="58" spans="2:21" ht="30" customHeight="1" thickBot="1" x14ac:dyDescent="0.35">
      <c r="C58" s="9"/>
    </row>
    <row r="59" spans="2:21" x14ac:dyDescent="0.3">
      <c r="B59" s="14" t="s">
        <v>17</v>
      </c>
      <c r="C59" s="73" t="s">
        <v>18</v>
      </c>
      <c r="D59" s="33" t="s">
        <v>205</v>
      </c>
      <c r="E59" s="7">
        <f>E38+1</f>
        <v>1015</v>
      </c>
      <c r="F59" s="33" t="s">
        <v>53</v>
      </c>
      <c r="G59" s="60" t="s">
        <v>54</v>
      </c>
      <c r="I59" s="14" t="s">
        <v>17</v>
      </c>
      <c r="J59" s="75" t="s">
        <v>191</v>
      </c>
      <c r="K59" s="33" t="s">
        <v>205</v>
      </c>
      <c r="L59" s="7">
        <f>S38+1</f>
        <v>2008</v>
      </c>
      <c r="M59" s="33" t="s">
        <v>53</v>
      </c>
      <c r="N59" s="60" t="str">
        <f>RIGHT(C48, 1)</f>
        <v>3</v>
      </c>
      <c r="P59" s="4"/>
      <c r="S59" s="4"/>
    </row>
    <row r="60" spans="2:21" x14ac:dyDescent="0.3">
      <c r="B60" s="30" t="s">
        <v>19</v>
      </c>
      <c r="C60" s="135" t="str">
        <f>C44 &amp; "(이동)"</f>
        <v>죽음과 함께 걷는 암살자(이동)</v>
      </c>
      <c r="D60" s="136"/>
      <c r="E60" s="136"/>
      <c r="F60" s="136"/>
      <c r="G60" s="137"/>
      <c r="I60" s="10" t="s">
        <v>19</v>
      </c>
      <c r="J60" s="108" t="str">
        <f>E48</f>
        <v>죽음의 발자국</v>
      </c>
      <c r="K60" s="98"/>
      <c r="L60" s="98"/>
      <c r="M60" s="98"/>
      <c r="N60" s="109"/>
      <c r="P60" s="4"/>
    </row>
    <row r="61" spans="2:21" ht="249.95" customHeight="1" x14ac:dyDescent="0.3">
      <c r="B61" s="10" t="s">
        <v>10</v>
      </c>
      <c r="C61" s="117" t="e" vm="17">
        <v>#VALUE!</v>
      </c>
      <c r="D61" s="117"/>
      <c r="E61" s="117"/>
      <c r="F61" s="117"/>
      <c r="G61" s="118"/>
      <c r="I61" s="10" t="s">
        <v>10</v>
      </c>
      <c r="J61" s="117" t="e" vm="17">
        <v>#VALUE!</v>
      </c>
      <c r="K61" s="117"/>
      <c r="L61" s="117"/>
      <c r="M61" s="117"/>
      <c r="N61" s="118"/>
      <c r="P61" s="4"/>
    </row>
    <row r="62" spans="2:21" ht="53.25" customHeight="1" x14ac:dyDescent="0.3">
      <c r="B62" s="10" t="s">
        <v>7</v>
      </c>
      <c r="C62" s="138" t="s">
        <v>179</v>
      </c>
      <c r="D62" s="139"/>
      <c r="E62" s="139"/>
      <c r="F62" s="139"/>
      <c r="G62" s="140"/>
      <c r="I62" s="10" t="s">
        <v>7</v>
      </c>
      <c r="J62" s="141" t="s">
        <v>271</v>
      </c>
      <c r="K62" s="139"/>
      <c r="L62" s="139"/>
      <c r="M62" s="139"/>
      <c r="N62" s="140"/>
      <c r="P62" s="80"/>
      <c r="Q62" s="80"/>
      <c r="R62" s="80"/>
      <c r="S62" s="80"/>
      <c r="T62" s="80"/>
      <c r="U62" s="31"/>
    </row>
    <row r="63" spans="2:21" ht="258" customHeight="1" thickBot="1" x14ac:dyDescent="0.35">
      <c r="B63" s="34" t="s">
        <v>4</v>
      </c>
      <c r="C63" s="133" t="e" vm="1">
        <v>#VALUE!</v>
      </c>
      <c r="D63" s="133"/>
      <c r="E63" s="133"/>
      <c r="F63" s="133"/>
      <c r="G63" s="134"/>
      <c r="I63" s="34" t="s">
        <v>4</v>
      </c>
      <c r="J63" s="133" t="e" vm="1">
        <v>#VALUE!</v>
      </c>
      <c r="K63" s="133"/>
      <c r="L63" s="133"/>
      <c r="M63" s="133"/>
      <c r="N63" s="134"/>
      <c r="P63" s="35"/>
      <c r="Q63" s="32"/>
      <c r="R63" s="32"/>
      <c r="S63" s="32"/>
      <c r="T63" s="32"/>
      <c r="U63" s="32"/>
    </row>
  </sheetData>
  <mergeCells count="73">
    <mergeCell ref="C2:G2"/>
    <mergeCell ref="C4:G4"/>
    <mergeCell ref="C5:D5"/>
    <mergeCell ref="F5:G5"/>
    <mergeCell ref="B6:B10"/>
    <mergeCell ref="C6:D6"/>
    <mergeCell ref="E6:G6"/>
    <mergeCell ref="C7:D7"/>
    <mergeCell ref="E7:G7"/>
    <mergeCell ref="C8:D8"/>
    <mergeCell ref="E8:G8"/>
    <mergeCell ref="C9:D9"/>
    <mergeCell ref="E9:G9"/>
    <mergeCell ref="C10:D10"/>
    <mergeCell ref="E10:G10"/>
    <mergeCell ref="C25:G25"/>
    <mergeCell ref="C18:G18"/>
    <mergeCell ref="J18:N18"/>
    <mergeCell ref="C19:G19"/>
    <mergeCell ref="J19:N19"/>
    <mergeCell ref="C20:G20"/>
    <mergeCell ref="J20:N20"/>
    <mergeCell ref="C21:G21"/>
    <mergeCell ref="J21:N21"/>
    <mergeCell ref="C23:G23"/>
    <mergeCell ref="C26:D26"/>
    <mergeCell ref="F26:G26"/>
    <mergeCell ref="B27:B31"/>
    <mergeCell ref="C27:D27"/>
    <mergeCell ref="E27:G27"/>
    <mergeCell ref="C28:D28"/>
    <mergeCell ref="E28:G28"/>
    <mergeCell ref="C29:D29"/>
    <mergeCell ref="E29:G29"/>
    <mergeCell ref="C30:D30"/>
    <mergeCell ref="E30:G30"/>
    <mergeCell ref="C31:D31"/>
    <mergeCell ref="E31:G31"/>
    <mergeCell ref="C39:G39"/>
    <mergeCell ref="J39:N39"/>
    <mergeCell ref="Q39:U39"/>
    <mergeCell ref="C47:D47"/>
    <mergeCell ref="F47:G47"/>
    <mergeCell ref="C40:G40"/>
    <mergeCell ref="J40:N40"/>
    <mergeCell ref="Q40:U40"/>
    <mergeCell ref="C41:G41"/>
    <mergeCell ref="J41:N41"/>
    <mergeCell ref="Q41:U41"/>
    <mergeCell ref="C42:G42"/>
    <mergeCell ref="J42:N42"/>
    <mergeCell ref="Q42:U42"/>
    <mergeCell ref="C44:G44"/>
    <mergeCell ref="C46:G46"/>
    <mergeCell ref="B48:B52"/>
    <mergeCell ref="C48:D48"/>
    <mergeCell ref="E48:G48"/>
    <mergeCell ref="C49:D49"/>
    <mergeCell ref="E49:G49"/>
    <mergeCell ref="C50:D50"/>
    <mergeCell ref="E50:G50"/>
    <mergeCell ref="C51:D51"/>
    <mergeCell ref="E51:G51"/>
    <mergeCell ref="C52:D52"/>
    <mergeCell ref="E52:G52"/>
    <mergeCell ref="C63:G63"/>
    <mergeCell ref="J63:N63"/>
    <mergeCell ref="C60:G60"/>
    <mergeCell ref="J60:N60"/>
    <mergeCell ref="C61:G61"/>
    <mergeCell ref="J61:N61"/>
    <mergeCell ref="C62:G62"/>
    <mergeCell ref="J62:N62"/>
  </mergeCells>
  <phoneticPr fontId="2" type="noConversion"/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2476BB-100B-421B-87DE-F7F930E08A03}">
  <sheetPr>
    <tabColor rgb="FF92D050"/>
  </sheetPr>
  <dimension ref="B1:AH63"/>
  <sheetViews>
    <sheetView topLeftCell="A32" zoomScale="70" zoomScaleNormal="70" workbookViewId="0">
      <selection activeCell="Q41" sqref="Q41:U41"/>
    </sheetView>
  </sheetViews>
  <sheetFormatPr defaultRowHeight="16.5" x14ac:dyDescent="0.3"/>
  <cols>
    <col min="8" max="8" width="9" customWidth="1"/>
    <col min="15" max="15" width="9" customWidth="1"/>
    <col min="22" max="22" width="9" customWidth="1"/>
  </cols>
  <sheetData>
    <row r="1" spans="2:21" ht="17.25" thickBot="1" x14ac:dyDescent="0.35"/>
    <row r="2" spans="2:21" x14ac:dyDescent="0.3">
      <c r="B2" s="14" t="s">
        <v>19</v>
      </c>
      <c r="C2" s="105" t="str">
        <f>'영장(C,H,M,L)'!E$6</f>
        <v xml:space="preserve">섬광의 명궁	</v>
      </c>
      <c r="D2" s="105"/>
      <c r="E2" s="105"/>
      <c r="F2" s="105"/>
      <c r="G2" s="119"/>
    </row>
    <row r="3" spans="2:21" x14ac:dyDescent="0.3">
      <c r="B3" s="10" t="s">
        <v>16</v>
      </c>
      <c r="C3" s="12" t="str">
        <f>'캐릭터 설정정리'!$B$2</f>
        <v>영장</v>
      </c>
      <c r="D3" s="13" t="s">
        <v>14</v>
      </c>
      <c r="E3" s="12" t="str">
        <f>'캐릭터 설정정리'!$E$5</f>
        <v>M</v>
      </c>
      <c r="F3" s="13" t="s">
        <v>12</v>
      </c>
      <c r="G3" s="11" t="str">
        <f>'캐릭터 설정정리'!$C$4</f>
        <v>딜러</v>
      </c>
    </row>
    <row r="4" spans="2:21" ht="249.95" customHeight="1" x14ac:dyDescent="0.3">
      <c r="B4" s="10" t="s">
        <v>10</v>
      </c>
      <c r="C4" s="108" t="e" vm="18">
        <v>#VALUE!</v>
      </c>
      <c r="D4" s="98"/>
      <c r="E4" s="98"/>
      <c r="F4" s="98"/>
      <c r="G4" s="109"/>
      <c r="I4" s="4"/>
    </row>
    <row r="5" spans="2:21" ht="17.25" thickBot="1" x14ac:dyDescent="0.35">
      <c r="B5" s="10" t="s">
        <v>9</v>
      </c>
      <c r="C5" s="120">
        <v>4</v>
      </c>
      <c r="D5" s="120"/>
      <c r="E5" s="13" t="s">
        <v>8</v>
      </c>
      <c r="F5" s="120">
        <v>2</v>
      </c>
      <c r="G5" s="121"/>
      <c r="I5" s="4"/>
      <c r="J5" s="31"/>
      <c r="K5" s="31"/>
      <c r="L5" s="31"/>
      <c r="M5" s="31"/>
      <c r="N5" s="31"/>
    </row>
    <row r="6" spans="2:21" x14ac:dyDescent="0.3">
      <c r="B6" s="122" t="s">
        <v>6</v>
      </c>
      <c r="C6" s="125" t="s">
        <v>52</v>
      </c>
      <c r="D6" s="126"/>
      <c r="E6" s="117" t="s">
        <v>70</v>
      </c>
      <c r="F6" s="117"/>
      <c r="G6" s="118"/>
      <c r="I6" s="8" t="s">
        <v>3</v>
      </c>
      <c r="J6" s="7" t="s">
        <v>2</v>
      </c>
      <c r="K6" s="6" t="s">
        <v>1</v>
      </c>
      <c r="L6" s="5" t="s">
        <v>0</v>
      </c>
      <c r="M6" s="32"/>
      <c r="N6" s="32"/>
    </row>
    <row r="7" spans="2:21" ht="17.25" thickBot="1" x14ac:dyDescent="0.35">
      <c r="B7" s="123"/>
      <c r="C7" s="125" t="s">
        <v>52</v>
      </c>
      <c r="D7" s="126"/>
      <c r="E7" s="117" t="s">
        <v>71</v>
      </c>
      <c r="F7" s="117"/>
      <c r="G7" s="118"/>
      <c r="I7" s="3">
        <f>C5+F5</f>
        <v>6</v>
      </c>
      <c r="J7" s="2">
        <f>SUBTOTAL(3,C6:D10)</f>
        <v>2</v>
      </c>
      <c r="K7" s="2">
        <f>CHOOSE(MATCH(E3, {"R1","R2","H","M","L"}, 0), 4, 5, 12, 8, 6)</f>
        <v>8</v>
      </c>
      <c r="L7" s="1">
        <f>K7-I7-J7</f>
        <v>0</v>
      </c>
      <c r="M7" s="32"/>
      <c r="N7" s="32"/>
    </row>
    <row r="8" spans="2:21" x14ac:dyDescent="0.3">
      <c r="B8" s="123"/>
      <c r="C8" s="125"/>
      <c r="D8" s="126"/>
      <c r="E8" s="108"/>
      <c r="F8" s="98"/>
      <c r="G8" s="109"/>
      <c r="J8" s="32"/>
      <c r="K8" s="32"/>
      <c r="L8" s="32"/>
      <c r="M8" s="32"/>
      <c r="N8" s="32"/>
    </row>
    <row r="9" spans="2:21" x14ac:dyDescent="0.3">
      <c r="B9" s="123"/>
      <c r="C9" s="125"/>
      <c r="D9" s="126"/>
      <c r="E9" s="108"/>
      <c r="F9" s="98"/>
      <c r="G9" s="109"/>
      <c r="J9" s="32"/>
      <c r="K9" s="32"/>
      <c r="L9" s="32"/>
      <c r="M9" s="32"/>
      <c r="N9" s="32"/>
    </row>
    <row r="10" spans="2:21" ht="17.25" thickBot="1" x14ac:dyDescent="0.35">
      <c r="B10" s="124"/>
      <c r="C10" s="127"/>
      <c r="D10" s="128"/>
      <c r="E10" s="129"/>
      <c r="F10" s="129"/>
      <c r="G10" s="130"/>
      <c r="J10" s="32"/>
      <c r="K10" s="32"/>
      <c r="L10" s="32"/>
      <c r="M10" s="32"/>
      <c r="N10" s="32"/>
    </row>
    <row r="11" spans="2:21" ht="30" customHeight="1" thickBot="1" x14ac:dyDescent="0.35">
      <c r="B11" s="4"/>
      <c r="C11" s="54"/>
      <c r="D11" s="54"/>
      <c r="E11" s="55"/>
      <c r="F11" s="55"/>
      <c r="G11" s="55"/>
      <c r="J11" s="32"/>
      <c r="K11" s="32"/>
      <c r="L11" s="32"/>
      <c r="M11" s="32"/>
      <c r="N11" s="32"/>
    </row>
    <row r="12" spans="2:21" ht="17.100000000000001" customHeight="1" x14ac:dyDescent="0.3">
      <c r="B12" s="4"/>
      <c r="C12" s="54"/>
      <c r="D12" s="54"/>
      <c r="E12" s="55"/>
      <c r="F12" s="55"/>
      <c r="G12" s="55"/>
      <c r="I12" s="43" t="s">
        <v>83</v>
      </c>
      <c r="J12" s="41" t="s">
        <v>84</v>
      </c>
      <c r="K12" s="57" t="s">
        <v>173</v>
      </c>
      <c r="L12" s="41" t="s">
        <v>81</v>
      </c>
      <c r="M12" s="44" t="s">
        <v>86</v>
      </c>
      <c r="N12" s="45"/>
      <c r="P12" s="43" t="s">
        <v>83</v>
      </c>
      <c r="Q12" s="41" t="s">
        <v>84</v>
      </c>
      <c r="R12" s="57" t="s">
        <v>173</v>
      </c>
      <c r="S12" s="41" t="s">
        <v>81</v>
      </c>
      <c r="T12" s="44" t="s">
        <v>86</v>
      </c>
      <c r="U12" s="45" t="s">
        <v>18</v>
      </c>
    </row>
    <row r="13" spans="2:21" ht="17.100000000000001" customHeight="1" thickBot="1" x14ac:dyDescent="0.35">
      <c r="B13" s="4"/>
      <c r="C13" s="54"/>
      <c r="D13" s="54"/>
      <c r="E13" s="55"/>
      <c r="F13" s="55"/>
      <c r="G13" s="55"/>
      <c r="I13" s="46" t="s">
        <v>92</v>
      </c>
      <c r="J13" s="42" t="s">
        <v>92</v>
      </c>
      <c r="K13" s="58" t="s">
        <v>88</v>
      </c>
      <c r="L13" s="42" t="s">
        <v>90</v>
      </c>
      <c r="M13" s="47"/>
      <c r="N13" s="48"/>
      <c r="P13" s="46" t="s">
        <v>92</v>
      </c>
      <c r="Q13" s="42" t="s">
        <v>92</v>
      </c>
      <c r="R13" s="58" t="s">
        <v>88</v>
      </c>
      <c r="S13" s="42" t="s">
        <v>90</v>
      </c>
      <c r="T13" s="47"/>
      <c r="U13" s="48">
        <v>1</v>
      </c>
    </row>
    <row r="14" spans="2:21" ht="17.100000000000001" customHeight="1" x14ac:dyDescent="0.3">
      <c r="B14" s="4"/>
      <c r="C14" s="54"/>
      <c r="D14" s="54"/>
      <c r="E14" s="55"/>
      <c r="F14" s="55"/>
      <c r="G14" s="55"/>
      <c r="I14" s="43"/>
      <c r="J14" s="41"/>
      <c r="K14" s="41"/>
      <c r="L14" s="44"/>
      <c r="M14" s="44"/>
      <c r="N14" s="45" t="s">
        <v>85</v>
      </c>
      <c r="P14" s="43"/>
      <c r="Q14" s="41"/>
      <c r="R14" s="41"/>
      <c r="S14" s="44"/>
      <c r="T14" s="44"/>
      <c r="U14" s="45" t="s">
        <v>85</v>
      </c>
    </row>
    <row r="15" spans="2:21" ht="17.100000000000001" customHeight="1" thickBot="1" x14ac:dyDescent="0.35">
      <c r="B15" s="4"/>
      <c r="C15" s="54"/>
      <c r="D15" s="54"/>
      <c r="E15" s="55"/>
      <c r="F15" s="55"/>
      <c r="G15" s="55"/>
      <c r="I15" s="49"/>
      <c r="J15" s="47"/>
      <c r="K15" s="47"/>
      <c r="L15" s="47"/>
      <c r="M15" s="47"/>
      <c r="N15" s="50">
        <f>I13+J13+K13+L13+M13+N13+I15+J15+K15+L15+M15</f>
        <v>8</v>
      </c>
      <c r="P15" s="49"/>
      <c r="Q15" s="47"/>
      <c r="R15" s="47"/>
      <c r="S15" s="47"/>
      <c r="T15" s="47"/>
      <c r="U15" s="50">
        <f>P13+Q13+R13+S13+T13+U13+P15+Q15+R15+S15+T15</f>
        <v>9</v>
      </c>
    </row>
    <row r="16" spans="2:21" ht="30" customHeight="1" thickBot="1" x14ac:dyDescent="0.35">
      <c r="C16" s="9"/>
    </row>
    <row r="17" spans="2:21" x14ac:dyDescent="0.3">
      <c r="B17" s="14" t="s">
        <v>17</v>
      </c>
      <c r="C17" s="73" t="s">
        <v>18</v>
      </c>
      <c r="D17" s="33" t="s">
        <v>205</v>
      </c>
      <c r="E17" s="7">
        <f>'캐릭터 구성(딜러,L)'!E59+1</f>
        <v>1016</v>
      </c>
      <c r="F17" s="33" t="s">
        <v>53</v>
      </c>
      <c r="G17" s="60" t="s">
        <v>54</v>
      </c>
      <c r="I17" s="14" t="s">
        <v>17</v>
      </c>
      <c r="J17" s="75" t="s">
        <v>191</v>
      </c>
      <c r="K17" s="33" t="s">
        <v>205</v>
      </c>
      <c r="L17" s="7">
        <f>'캐릭터 구성(딜러,L)'!L59+1</f>
        <v>2009</v>
      </c>
      <c r="M17" s="33" t="s">
        <v>53</v>
      </c>
      <c r="N17" s="60" t="str">
        <f>RIGHT(C6, 1)</f>
        <v>2</v>
      </c>
      <c r="P17" s="14" t="s">
        <v>17</v>
      </c>
      <c r="Q17" s="75" t="s">
        <v>191</v>
      </c>
      <c r="R17" s="33" t="s">
        <v>205</v>
      </c>
      <c r="S17" s="7">
        <f>L17+1</f>
        <v>2010</v>
      </c>
      <c r="T17" s="33" t="s">
        <v>53</v>
      </c>
      <c r="U17" s="60" t="str">
        <f>RIGHT(C7, 1)</f>
        <v>2</v>
      </c>
    </row>
    <row r="18" spans="2:21" x14ac:dyDescent="0.3">
      <c r="B18" s="30" t="s">
        <v>19</v>
      </c>
      <c r="C18" s="135" t="str">
        <f>C2 &amp; "(이동)"</f>
        <v>섬광의 명궁	(이동)</v>
      </c>
      <c r="D18" s="136"/>
      <c r="E18" s="136"/>
      <c r="F18" s="136"/>
      <c r="G18" s="137"/>
      <c r="I18" s="10" t="s">
        <v>19</v>
      </c>
      <c r="J18" s="108" t="str">
        <f>E6</f>
        <v>연속사격</v>
      </c>
      <c r="K18" s="98"/>
      <c r="L18" s="98"/>
      <c r="M18" s="98"/>
      <c r="N18" s="109"/>
      <c r="P18" s="10" t="s">
        <v>19</v>
      </c>
      <c r="Q18" s="108" t="str">
        <f>E7</f>
        <v>바람가르기</v>
      </c>
      <c r="R18" s="98"/>
      <c r="S18" s="98"/>
      <c r="T18" s="98"/>
      <c r="U18" s="109"/>
    </row>
    <row r="19" spans="2:21" ht="249.95" customHeight="1" x14ac:dyDescent="0.3">
      <c r="B19" s="10" t="s">
        <v>10</v>
      </c>
      <c r="C19" s="108" t="e" vm="18">
        <v>#VALUE!</v>
      </c>
      <c r="D19" s="98"/>
      <c r="E19" s="98"/>
      <c r="F19" s="98"/>
      <c r="G19" s="109"/>
      <c r="I19" s="10" t="s">
        <v>10</v>
      </c>
      <c r="J19" s="108" t="e" vm="18">
        <v>#VALUE!</v>
      </c>
      <c r="K19" s="98"/>
      <c r="L19" s="98"/>
      <c r="M19" s="98"/>
      <c r="N19" s="109"/>
      <c r="P19" s="10" t="s">
        <v>10</v>
      </c>
      <c r="Q19" s="108" t="e" vm="18">
        <v>#VALUE!</v>
      </c>
      <c r="R19" s="98"/>
      <c r="S19" s="98"/>
      <c r="T19" s="98"/>
      <c r="U19" s="109"/>
    </row>
    <row r="20" spans="2:21" ht="53.25" customHeight="1" x14ac:dyDescent="0.3">
      <c r="B20" s="10" t="s">
        <v>7</v>
      </c>
      <c r="C20" s="138" t="s">
        <v>179</v>
      </c>
      <c r="D20" s="139"/>
      <c r="E20" s="139"/>
      <c r="F20" s="139"/>
      <c r="G20" s="140"/>
      <c r="I20" s="10" t="s">
        <v>7</v>
      </c>
      <c r="J20" s="141" t="s">
        <v>251</v>
      </c>
      <c r="K20" s="139"/>
      <c r="L20" s="139"/>
      <c r="M20" s="139"/>
      <c r="N20" s="140"/>
      <c r="P20" s="10" t="s">
        <v>7</v>
      </c>
      <c r="Q20" s="141" t="s">
        <v>271</v>
      </c>
      <c r="R20" s="139"/>
      <c r="S20" s="139"/>
      <c r="T20" s="139"/>
      <c r="U20" s="140"/>
    </row>
    <row r="21" spans="2:21" ht="258" customHeight="1" thickBot="1" x14ac:dyDescent="0.35">
      <c r="B21" s="34" t="s">
        <v>4</v>
      </c>
      <c r="C21" s="133" t="e" vm="1">
        <v>#VALUE!</v>
      </c>
      <c r="D21" s="133"/>
      <c r="E21" s="133"/>
      <c r="F21" s="133"/>
      <c r="G21" s="134"/>
      <c r="I21" s="34" t="s">
        <v>4</v>
      </c>
      <c r="J21" s="133" t="e" vm="3">
        <v>#VALUE!</v>
      </c>
      <c r="K21" s="133"/>
      <c r="L21" s="133"/>
      <c r="M21" s="133"/>
      <c r="N21" s="134"/>
      <c r="P21" s="34" t="s">
        <v>4</v>
      </c>
      <c r="Q21" s="133" t="e" vm="3">
        <v>#VALUE!</v>
      </c>
      <c r="R21" s="133"/>
      <c r="S21" s="133"/>
      <c r="T21" s="133"/>
      <c r="U21" s="134"/>
    </row>
    <row r="22" spans="2:21" ht="30" customHeight="1" thickBot="1" x14ac:dyDescent="0.35">
      <c r="B22" s="35"/>
      <c r="C22" s="38"/>
      <c r="D22" s="38"/>
      <c r="E22" s="38"/>
      <c r="F22" s="38"/>
      <c r="G22" s="38"/>
      <c r="I22" s="35"/>
      <c r="J22" s="38"/>
      <c r="K22" s="38"/>
      <c r="L22" s="38"/>
      <c r="M22" s="38"/>
      <c r="N22" s="38"/>
      <c r="P22" s="35"/>
      <c r="Q22" s="56"/>
      <c r="R22" s="56"/>
      <c r="S22" s="56"/>
      <c r="T22" s="56"/>
      <c r="U22" s="56"/>
    </row>
    <row r="23" spans="2:21" x14ac:dyDescent="0.3">
      <c r="B23" s="14" t="s">
        <v>19</v>
      </c>
      <c r="C23" s="105" t="str">
        <f>'영장(C,H,M,L)'!F$6</f>
        <v>푸른눈의 저격수</v>
      </c>
      <c r="D23" s="105"/>
      <c r="E23" s="105"/>
      <c r="F23" s="105"/>
      <c r="G23" s="119"/>
    </row>
    <row r="24" spans="2:21" x14ac:dyDescent="0.3">
      <c r="B24" s="10" t="s">
        <v>16</v>
      </c>
      <c r="C24" s="12" t="str">
        <f>'캐릭터 설정정리'!$B$2</f>
        <v>영장</v>
      </c>
      <c r="D24" s="13" t="s">
        <v>14</v>
      </c>
      <c r="E24" s="12" t="str">
        <f>'캐릭터 설정정리'!$E$5</f>
        <v>M</v>
      </c>
      <c r="F24" s="13" t="s">
        <v>12</v>
      </c>
      <c r="G24" s="11" t="str">
        <f>'캐릭터 설정정리'!$C$4</f>
        <v>딜러</v>
      </c>
    </row>
    <row r="25" spans="2:21" ht="249.95" customHeight="1" x14ac:dyDescent="0.3">
      <c r="B25" s="10" t="s">
        <v>10</v>
      </c>
      <c r="C25" s="117" t="e" vm="19">
        <v>#VALUE!</v>
      </c>
      <c r="D25" s="117"/>
      <c r="E25" s="117"/>
      <c r="F25" s="117"/>
      <c r="G25" s="118"/>
      <c r="I25" s="4"/>
    </row>
    <row r="26" spans="2:21" ht="17.25" thickBot="1" x14ac:dyDescent="0.35">
      <c r="B26" s="10" t="s">
        <v>9</v>
      </c>
      <c r="C26" s="142">
        <v>2</v>
      </c>
      <c r="D26" s="143"/>
      <c r="E26" s="13" t="s">
        <v>8</v>
      </c>
      <c r="F26" s="142">
        <v>3</v>
      </c>
      <c r="G26" s="144"/>
      <c r="I26" s="4"/>
      <c r="J26" s="31"/>
      <c r="K26" s="31"/>
      <c r="L26" s="31"/>
      <c r="M26" s="31"/>
      <c r="N26" s="31"/>
    </row>
    <row r="27" spans="2:21" x14ac:dyDescent="0.3">
      <c r="B27" s="122" t="s">
        <v>6</v>
      </c>
      <c r="C27" s="125" t="s">
        <v>5</v>
      </c>
      <c r="D27" s="126"/>
      <c r="E27" s="117" t="s">
        <v>72</v>
      </c>
      <c r="F27" s="117"/>
      <c r="G27" s="118"/>
      <c r="I27" s="8" t="s">
        <v>3</v>
      </c>
      <c r="J27" s="7" t="s">
        <v>2</v>
      </c>
      <c r="K27" s="6" t="s">
        <v>1</v>
      </c>
      <c r="L27" s="5" t="s">
        <v>0</v>
      </c>
      <c r="M27" s="32"/>
      <c r="N27" s="32"/>
    </row>
    <row r="28" spans="2:21" ht="17.25" thickBot="1" x14ac:dyDescent="0.35">
      <c r="B28" s="123"/>
      <c r="C28" s="125" t="s">
        <v>52</v>
      </c>
      <c r="D28" s="126"/>
      <c r="E28" s="117" t="s">
        <v>73</v>
      </c>
      <c r="F28" s="117"/>
      <c r="G28" s="118"/>
      <c r="I28" s="3">
        <f>C26+F26</f>
        <v>5</v>
      </c>
      <c r="J28" s="2">
        <f>SUBTOTAL(3,C27:D31)</f>
        <v>3</v>
      </c>
      <c r="K28" s="2">
        <f>CHOOSE(MATCH(E24, {"R1","R2","H","M","L"}, 0), 4, 5, 12, 8, 6)</f>
        <v>8</v>
      </c>
      <c r="L28" s="1">
        <f>K28-I28-J28</f>
        <v>0</v>
      </c>
      <c r="M28" s="32"/>
      <c r="N28" s="32"/>
    </row>
    <row r="29" spans="2:21" x14ac:dyDescent="0.3">
      <c r="B29" s="123"/>
      <c r="C29" s="125" t="s">
        <v>5</v>
      </c>
      <c r="D29" s="126"/>
      <c r="E29" s="108" t="s">
        <v>74</v>
      </c>
      <c r="F29" s="98"/>
      <c r="G29" s="109"/>
      <c r="J29" s="32"/>
      <c r="K29" s="32"/>
      <c r="L29" s="32"/>
      <c r="M29" s="32"/>
      <c r="N29" s="32"/>
    </row>
    <row r="30" spans="2:21" x14ac:dyDescent="0.3">
      <c r="B30" s="123"/>
      <c r="C30" s="125"/>
      <c r="D30" s="126"/>
      <c r="E30" s="108"/>
      <c r="F30" s="98"/>
      <c r="G30" s="109"/>
      <c r="J30" s="32"/>
      <c r="K30" s="32"/>
      <c r="L30" s="32"/>
      <c r="M30" s="32"/>
      <c r="N30" s="32"/>
    </row>
    <row r="31" spans="2:21" ht="17.25" thickBot="1" x14ac:dyDescent="0.35">
      <c r="B31" s="124"/>
      <c r="C31" s="127"/>
      <c r="D31" s="128"/>
      <c r="E31" s="129"/>
      <c r="F31" s="129"/>
      <c r="G31" s="130"/>
      <c r="J31" s="32"/>
      <c r="K31" s="32"/>
      <c r="L31" s="32"/>
      <c r="M31" s="32"/>
      <c r="N31" s="32"/>
    </row>
    <row r="32" spans="2:21" ht="30" customHeight="1" thickBot="1" x14ac:dyDescent="0.35">
      <c r="B32" s="4"/>
      <c r="C32" s="54"/>
      <c r="D32" s="54"/>
      <c r="E32" s="55"/>
      <c r="F32" s="55"/>
      <c r="G32" s="55"/>
      <c r="J32" s="32"/>
      <c r="K32" s="32"/>
      <c r="L32" s="32"/>
      <c r="M32" s="32"/>
      <c r="N32" s="32"/>
    </row>
    <row r="33" spans="2:34" ht="17.100000000000001" customHeight="1" x14ac:dyDescent="0.3">
      <c r="B33" s="4"/>
      <c r="C33" s="54"/>
      <c r="D33" s="54"/>
      <c r="E33" s="55"/>
      <c r="F33" s="55"/>
      <c r="G33" s="55"/>
      <c r="I33" s="43" t="s">
        <v>83</v>
      </c>
      <c r="J33" s="41" t="s">
        <v>84</v>
      </c>
      <c r="K33" s="57" t="s">
        <v>173</v>
      </c>
      <c r="L33" s="41" t="s">
        <v>81</v>
      </c>
      <c r="M33" s="44" t="s">
        <v>86</v>
      </c>
      <c r="N33" s="45"/>
      <c r="P33" s="43" t="s">
        <v>83</v>
      </c>
      <c r="Q33" s="41" t="s">
        <v>84</v>
      </c>
      <c r="R33" s="57" t="s">
        <v>173</v>
      </c>
      <c r="S33" s="41" t="s">
        <v>81</v>
      </c>
      <c r="T33" s="44" t="s">
        <v>86</v>
      </c>
      <c r="U33" s="45"/>
      <c r="W33" s="43" t="s">
        <v>83</v>
      </c>
      <c r="X33" s="41" t="s">
        <v>84</v>
      </c>
      <c r="Y33" s="57" t="s">
        <v>173</v>
      </c>
      <c r="Z33" s="41" t="s">
        <v>81</v>
      </c>
      <c r="AA33" s="44"/>
      <c r="AB33" s="45"/>
    </row>
    <row r="34" spans="2:34" ht="17.100000000000001" customHeight="1" thickBot="1" x14ac:dyDescent="0.35">
      <c r="B34" s="4"/>
      <c r="C34" s="54"/>
      <c r="D34" s="54"/>
      <c r="E34" s="55"/>
      <c r="F34" s="55"/>
      <c r="G34" s="55"/>
      <c r="I34" s="46" t="s">
        <v>88</v>
      </c>
      <c r="J34" s="42" t="s">
        <v>89</v>
      </c>
      <c r="K34" s="58" t="s">
        <v>88</v>
      </c>
      <c r="L34" s="42"/>
      <c r="M34" s="47"/>
      <c r="N34" s="48"/>
      <c r="P34" s="46" t="s">
        <v>90</v>
      </c>
      <c r="Q34" s="42" t="s">
        <v>91</v>
      </c>
      <c r="R34" s="58" t="s">
        <v>88</v>
      </c>
      <c r="S34" s="42"/>
      <c r="T34" s="47"/>
      <c r="U34" s="48"/>
      <c r="W34" s="46" t="s">
        <v>92</v>
      </c>
      <c r="X34" s="42" t="s">
        <v>89</v>
      </c>
      <c r="Y34" s="58" t="s">
        <v>88</v>
      </c>
      <c r="Z34" s="42" t="s">
        <v>90</v>
      </c>
      <c r="AA34" s="47"/>
      <c r="AB34" s="48"/>
    </row>
    <row r="35" spans="2:34" ht="17.100000000000001" customHeight="1" x14ac:dyDescent="0.3">
      <c r="B35" s="4"/>
      <c r="C35" s="54"/>
      <c r="D35" s="54"/>
      <c r="E35" s="55"/>
      <c r="F35" s="55"/>
      <c r="G35" s="55"/>
      <c r="I35" s="43" t="s">
        <v>98</v>
      </c>
      <c r="J35" s="41"/>
      <c r="K35" s="41"/>
      <c r="L35" s="44"/>
      <c r="M35" s="44"/>
      <c r="N35" s="45" t="s">
        <v>85</v>
      </c>
      <c r="P35" s="43"/>
      <c r="Q35" s="41"/>
      <c r="R35" s="41"/>
      <c r="S35" s="44"/>
      <c r="T35" s="44"/>
      <c r="U35" s="45" t="s">
        <v>85</v>
      </c>
      <c r="W35" s="43"/>
      <c r="X35" s="41"/>
      <c r="Y35" s="41"/>
      <c r="Z35" s="44"/>
      <c r="AA35" s="44"/>
      <c r="AB35" s="45" t="s">
        <v>85</v>
      </c>
    </row>
    <row r="36" spans="2:34" ht="17.100000000000001" customHeight="1" thickBot="1" x14ac:dyDescent="0.35">
      <c r="B36" s="4"/>
      <c r="C36" s="54"/>
      <c r="D36" s="54"/>
      <c r="E36" s="55"/>
      <c r="F36" s="55"/>
      <c r="G36" s="55"/>
      <c r="I36" s="49">
        <v>2</v>
      </c>
      <c r="J36" s="47"/>
      <c r="K36" s="47"/>
      <c r="L36" s="47"/>
      <c r="M36" s="47"/>
      <c r="N36" s="50">
        <f>I34+J34+K34+L34+M34+N34+I36+J36+K36+L36+M36</f>
        <v>3</v>
      </c>
      <c r="P36" s="49"/>
      <c r="Q36" s="47"/>
      <c r="R36" s="47"/>
      <c r="S36" s="47"/>
      <c r="T36" s="47"/>
      <c r="U36" s="50">
        <f>P34+Q34+R34+S34+T34+U34+P36+Q36+R36+S36+T36</f>
        <v>6</v>
      </c>
      <c r="W36" s="49"/>
      <c r="X36" s="47"/>
      <c r="Y36" s="47"/>
      <c r="Z36" s="47"/>
      <c r="AA36" s="47"/>
      <c r="AB36" s="50">
        <f>W34+X34+Y34+Z34+AA34+AB34+W36+X36+Y36+Z36+AA36</f>
        <v>6</v>
      </c>
    </row>
    <row r="37" spans="2:34" ht="30" customHeight="1" thickBot="1" x14ac:dyDescent="0.35">
      <c r="C37" s="9"/>
    </row>
    <row r="38" spans="2:34" x14ac:dyDescent="0.3">
      <c r="B38" s="14" t="s">
        <v>17</v>
      </c>
      <c r="C38" s="73" t="s">
        <v>18</v>
      </c>
      <c r="D38" s="33" t="s">
        <v>205</v>
      </c>
      <c r="E38" s="7">
        <f>E17+1</f>
        <v>1017</v>
      </c>
      <c r="F38" s="33" t="s">
        <v>53</v>
      </c>
      <c r="G38" s="60" t="s">
        <v>54</v>
      </c>
      <c r="I38" s="14" t="s">
        <v>17</v>
      </c>
      <c r="J38" s="77" t="s">
        <v>193</v>
      </c>
      <c r="K38" s="33" t="s">
        <v>205</v>
      </c>
      <c r="L38" s="7">
        <f>'캐릭터 구성(탱커,B)'!L38+1</f>
        <v>4004</v>
      </c>
      <c r="M38" s="33" t="s">
        <v>53</v>
      </c>
      <c r="N38" s="60" t="str">
        <f>RIGHT(C27, 1)</f>
        <v>1</v>
      </c>
      <c r="P38" s="14" t="s">
        <v>17</v>
      </c>
      <c r="Q38" s="73" t="s">
        <v>18</v>
      </c>
      <c r="R38" s="33" t="s">
        <v>205</v>
      </c>
      <c r="S38" s="7">
        <f>E38+1</f>
        <v>1018</v>
      </c>
      <c r="T38" s="33" t="s">
        <v>53</v>
      </c>
      <c r="U38" s="60" t="str">
        <f>RIGHT(C28, 1)</f>
        <v>2</v>
      </c>
      <c r="W38" s="14" t="s">
        <v>17</v>
      </c>
      <c r="X38" s="75" t="s">
        <v>191</v>
      </c>
      <c r="Y38" s="33" t="s">
        <v>205</v>
      </c>
      <c r="Z38" s="7">
        <f>S17+1</f>
        <v>2011</v>
      </c>
      <c r="AA38" s="33" t="s">
        <v>53</v>
      </c>
      <c r="AB38" s="60" t="str">
        <f>RIGHT(C29, 1)</f>
        <v>1</v>
      </c>
    </row>
    <row r="39" spans="2:34" x14ac:dyDescent="0.3">
      <c r="B39" s="30" t="s">
        <v>19</v>
      </c>
      <c r="C39" s="135" t="str">
        <f>C23 &amp; "(이동)"</f>
        <v>푸른눈의 저격수(이동)</v>
      </c>
      <c r="D39" s="136"/>
      <c r="E39" s="136"/>
      <c r="F39" s="136"/>
      <c r="G39" s="137"/>
      <c r="I39" s="10" t="s">
        <v>19</v>
      </c>
      <c r="J39" s="108" t="str">
        <f>E27</f>
        <v>정조준</v>
      </c>
      <c r="K39" s="98"/>
      <c r="L39" s="98"/>
      <c r="M39" s="98"/>
      <c r="N39" s="109"/>
      <c r="P39" s="10" t="s">
        <v>19</v>
      </c>
      <c r="Q39" s="108" t="str">
        <f>E28</f>
        <v>신속</v>
      </c>
      <c r="R39" s="98"/>
      <c r="S39" s="98"/>
      <c r="T39" s="98"/>
      <c r="U39" s="109"/>
      <c r="W39" s="10" t="s">
        <v>19</v>
      </c>
      <c r="X39" s="108" t="str">
        <f>E29</f>
        <v>크리티컬샷</v>
      </c>
      <c r="Y39" s="98"/>
      <c r="Z39" s="98"/>
      <c r="AA39" s="98"/>
      <c r="AB39" s="109"/>
    </row>
    <row r="40" spans="2:34" ht="249.95" customHeight="1" x14ac:dyDescent="0.3">
      <c r="B40" s="10" t="s">
        <v>10</v>
      </c>
      <c r="C40" s="117" t="e" vm="19">
        <v>#VALUE!</v>
      </c>
      <c r="D40" s="117"/>
      <c r="E40" s="117"/>
      <c r="F40" s="117"/>
      <c r="G40" s="118"/>
      <c r="I40" s="10" t="s">
        <v>10</v>
      </c>
      <c r="J40" s="117" t="e" vm="19">
        <v>#VALUE!</v>
      </c>
      <c r="K40" s="117"/>
      <c r="L40" s="117"/>
      <c r="M40" s="117"/>
      <c r="N40" s="118"/>
      <c r="P40" s="10" t="s">
        <v>10</v>
      </c>
      <c r="Q40" s="117" t="e" vm="19">
        <v>#VALUE!</v>
      </c>
      <c r="R40" s="117"/>
      <c r="S40" s="117"/>
      <c r="T40" s="117"/>
      <c r="U40" s="118"/>
      <c r="W40" s="10" t="s">
        <v>10</v>
      </c>
      <c r="X40" s="117" t="e" vm="19">
        <v>#VALUE!</v>
      </c>
      <c r="Y40" s="117"/>
      <c r="Z40" s="117"/>
      <c r="AA40" s="117"/>
      <c r="AB40" s="118"/>
    </row>
    <row r="41" spans="2:34" ht="53.25" customHeight="1" x14ac:dyDescent="0.3">
      <c r="B41" s="10" t="s">
        <v>7</v>
      </c>
      <c r="C41" s="138" t="s">
        <v>179</v>
      </c>
      <c r="D41" s="139"/>
      <c r="E41" s="139"/>
      <c r="F41" s="139"/>
      <c r="G41" s="140"/>
      <c r="I41" s="10" t="s">
        <v>7</v>
      </c>
      <c r="J41" s="141" t="s">
        <v>285</v>
      </c>
      <c r="K41" s="139"/>
      <c r="L41" s="139"/>
      <c r="M41" s="139"/>
      <c r="N41" s="140"/>
      <c r="P41" s="10" t="s">
        <v>7</v>
      </c>
      <c r="Q41" s="141" t="s">
        <v>272</v>
      </c>
      <c r="R41" s="139"/>
      <c r="S41" s="139"/>
      <c r="T41" s="139"/>
      <c r="U41" s="140"/>
      <c r="W41" s="10" t="s">
        <v>7</v>
      </c>
      <c r="X41" s="141" t="s">
        <v>273</v>
      </c>
      <c r="Y41" s="139"/>
      <c r="Z41" s="139"/>
      <c r="AA41" s="139"/>
      <c r="AB41" s="140"/>
      <c r="AD41" s="80"/>
      <c r="AE41" s="81"/>
      <c r="AF41" s="81"/>
      <c r="AG41" s="81"/>
      <c r="AH41" s="81"/>
    </row>
    <row r="42" spans="2:34" ht="258" customHeight="1" thickBot="1" x14ac:dyDescent="0.35">
      <c r="B42" s="34" t="s">
        <v>4</v>
      </c>
      <c r="C42" s="133" t="e" vm="1">
        <v>#VALUE!</v>
      </c>
      <c r="D42" s="133"/>
      <c r="E42" s="133"/>
      <c r="F42" s="133"/>
      <c r="G42" s="134"/>
      <c r="I42" s="34" t="s">
        <v>4</v>
      </c>
      <c r="J42" s="133" t="e" vm="1">
        <v>#VALUE!</v>
      </c>
      <c r="K42" s="133"/>
      <c r="L42" s="133"/>
      <c r="M42" s="133"/>
      <c r="N42" s="134"/>
      <c r="P42" s="34" t="s">
        <v>4</v>
      </c>
      <c r="Q42" s="133" t="e" vm="1">
        <v>#VALUE!</v>
      </c>
      <c r="R42" s="133"/>
      <c r="S42" s="133"/>
      <c r="T42" s="133"/>
      <c r="U42" s="134"/>
      <c r="W42" s="34" t="s">
        <v>4</v>
      </c>
      <c r="X42" s="133" t="e" vm="1">
        <v>#VALUE!</v>
      </c>
      <c r="Y42" s="133"/>
      <c r="Z42" s="133"/>
      <c r="AA42" s="133"/>
      <c r="AB42" s="134"/>
    </row>
    <row r="43" spans="2:34" ht="30" customHeight="1" thickBot="1" x14ac:dyDescent="0.35"/>
    <row r="44" spans="2:34" x14ac:dyDescent="0.3">
      <c r="B44" s="14" t="s">
        <v>19</v>
      </c>
      <c r="C44" s="105" t="str">
        <f>'영장(C,H,M,L)'!G$6</f>
        <v>석양의 보안관</v>
      </c>
      <c r="D44" s="105"/>
      <c r="E44" s="105"/>
      <c r="F44" s="105"/>
      <c r="G44" s="119"/>
    </row>
    <row r="45" spans="2:34" x14ac:dyDescent="0.3">
      <c r="B45" s="10" t="s">
        <v>16</v>
      </c>
      <c r="C45" s="12" t="str">
        <f>'캐릭터 설정정리'!$B$2</f>
        <v>영장</v>
      </c>
      <c r="D45" s="13" t="s">
        <v>14</v>
      </c>
      <c r="E45" s="12" t="str">
        <f>'캐릭터 설정정리'!$E$5</f>
        <v>M</v>
      </c>
      <c r="F45" s="13" t="s">
        <v>12</v>
      </c>
      <c r="G45" s="11" t="str">
        <f>'캐릭터 설정정리'!$C$4</f>
        <v>딜러</v>
      </c>
    </row>
    <row r="46" spans="2:34" ht="249.95" customHeight="1" x14ac:dyDescent="0.3">
      <c r="B46" s="10" t="s">
        <v>10</v>
      </c>
      <c r="C46" s="117" t="e" vm="20">
        <v>#VALUE!</v>
      </c>
      <c r="D46" s="117"/>
      <c r="E46" s="117"/>
      <c r="F46" s="117"/>
      <c r="G46" s="118"/>
      <c r="I46" s="4"/>
    </row>
    <row r="47" spans="2:34" ht="17.25" thickBot="1" x14ac:dyDescent="0.35">
      <c r="B47" s="10" t="s">
        <v>9</v>
      </c>
      <c r="C47" s="142">
        <v>3</v>
      </c>
      <c r="D47" s="143"/>
      <c r="E47" s="13" t="s">
        <v>8</v>
      </c>
      <c r="F47" s="142">
        <v>2</v>
      </c>
      <c r="G47" s="144"/>
      <c r="I47" s="4"/>
      <c r="J47" s="31"/>
      <c r="K47" s="31"/>
      <c r="L47" s="31"/>
      <c r="M47" s="31"/>
      <c r="N47" s="31"/>
    </row>
    <row r="48" spans="2:34" x14ac:dyDescent="0.3">
      <c r="B48" s="122" t="s">
        <v>6</v>
      </c>
      <c r="C48" s="125" t="s">
        <v>5</v>
      </c>
      <c r="D48" s="126"/>
      <c r="E48" s="108" t="s">
        <v>75</v>
      </c>
      <c r="F48" s="98"/>
      <c r="G48" s="109"/>
      <c r="I48" s="8" t="s">
        <v>3</v>
      </c>
      <c r="J48" s="7" t="s">
        <v>2</v>
      </c>
      <c r="K48" s="6" t="s">
        <v>1</v>
      </c>
      <c r="L48" s="5" t="s">
        <v>0</v>
      </c>
      <c r="M48" s="32"/>
      <c r="N48" s="32"/>
    </row>
    <row r="49" spans="2:28" ht="17.25" thickBot="1" x14ac:dyDescent="0.35">
      <c r="B49" s="123"/>
      <c r="C49" s="125" t="s">
        <v>5</v>
      </c>
      <c r="D49" s="126"/>
      <c r="E49" s="108" t="s">
        <v>76</v>
      </c>
      <c r="F49" s="98"/>
      <c r="G49" s="109"/>
      <c r="I49" s="3">
        <f>C47+F47</f>
        <v>5</v>
      </c>
      <c r="J49" s="2">
        <f>SUBTOTAL(3,C48:D52)</f>
        <v>3</v>
      </c>
      <c r="K49" s="2">
        <f>CHOOSE(MATCH(E45, {"R1","R2","H","M","L"}, 0), 4, 5, 12, 8, 6)</f>
        <v>8</v>
      </c>
      <c r="L49" s="1">
        <f>K49-I49-J49</f>
        <v>0</v>
      </c>
      <c r="M49" s="32"/>
      <c r="N49" s="32"/>
    </row>
    <row r="50" spans="2:28" x14ac:dyDescent="0.3">
      <c r="B50" s="123"/>
      <c r="C50" s="125" t="s">
        <v>52</v>
      </c>
      <c r="D50" s="126"/>
      <c r="E50" s="108" t="s">
        <v>77</v>
      </c>
      <c r="F50" s="98"/>
      <c r="G50" s="109"/>
      <c r="J50" s="32"/>
      <c r="K50" s="32"/>
      <c r="L50" s="32"/>
      <c r="M50" s="32"/>
      <c r="N50" s="32"/>
    </row>
    <row r="51" spans="2:28" x14ac:dyDescent="0.3">
      <c r="B51" s="123"/>
      <c r="C51" s="125"/>
      <c r="D51" s="126"/>
      <c r="E51" s="108"/>
      <c r="F51" s="98"/>
      <c r="G51" s="109"/>
      <c r="J51" s="32"/>
      <c r="K51" s="32"/>
      <c r="L51" s="32"/>
      <c r="M51" s="32"/>
      <c r="N51" s="32"/>
    </row>
    <row r="52" spans="2:28" ht="17.25" thickBot="1" x14ac:dyDescent="0.35">
      <c r="B52" s="124"/>
      <c r="C52" s="127"/>
      <c r="D52" s="128"/>
      <c r="E52" s="129"/>
      <c r="F52" s="129"/>
      <c r="G52" s="130"/>
      <c r="J52" s="32"/>
      <c r="K52" s="32"/>
      <c r="L52" s="32"/>
      <c r="M52" s="32"/>
      <c r="N52" s="32"/>
    </row>
    <row r="53" spans="2:28" ht="30" customHeight="1" thickBot="1" x14ac:dyDescent="0.35">
      <c r="B53" s="4"/>
      <c r="C53" s="54"/>
      <c r="D53" s="54"/>
      <c r="E53" s="55"/>
      <c r="F53" s="55"/>
      <c r="G53" s="55"/>
      <c r="J53" s="32"/>
      <c r="K53" s="32"/>
      <c r="L53" s="32"/>
      <c r="M53" s="32"/>
      <c r="N53" s="32"/>
    </row>
    <row r="54" spans="2:28" ht="17.100000000000001" customHeight="1" x14ac:dyDescent="0.3">
      <c r="B54" s="4"/>
      <c r="C54" s="54"/>
      <c r="D54" s="54"/>
      <c r="E54" s="55"/>
      <c r="F54" s="55"/>
      <c r="G54" s="55"/>
      <c r="I54" s="43" t="s">
        <v>83</v>
      </c>
      <c r="J54" s="41" t="s">
        <v>84</v>
      </c>
      <c r="K54" s="57" t="s">
        <v>173</v>
      </c>
      <c r="L54" s="41" t="s">
        <v>81</v>
      </c>
      <c r="M54" s="44" t="s">
        <v>86</v>
      </c>
      <c r="N54" s="45"/>
      <c r="P54" s="43" t="s">
        <v>83</v>
      </c>
      <c r="Q54" s="41" t="s">
        <v>84</v>
      </c>
      <c r="R54" s="57" t="s">
        <v>173</v>
      </c>
      <c r="S54" s="41" t="s">
        <v>81</v>
      </c>
      <c r="T54" s="44" t="s">
        <v>86</v>
      </c>
      <c r="U54" s="45"/>
      <c r="W54" s="43" t="s">
        <v>83</v>
      </c>
      <c r="X54" s="41" t="s">
        <v>84</v>
      </c>
      <c r="Y54" s="57" t="s">
        <v>173</v>
      </c>
      <c r="Z54" s="41" t="s">
        <v>81</v>
      </c>
      <c r="AA54" s="44" t="s">
        <v>86</v>
      </c>
      <c r="AB54" s="45"/>
    </row>
    <row r="55" spans="2:28" ht="17.100000000000001" customHeight="1" thickBot="1" x14ac:dyDescent="0.35">
      <c r="B55" s="4"/>
      <c r="C55" s="54"/>
      <c r="D55" s="54"/>
      <c r="E55" s="55"/>
      <c r="F55" s="55"/>
      <c r="G55" s="55"/>
      <c r="I55" s="46" t="s">
        <v>89</v>
      </c>
      <c r="J55" s="42" t="s">
        <v>92</v>
      </c>
      <c r="K55" s="58" t="s">
        <v>88</v>
      </c>
      <c r="L55" s="42" t="s">
        <v>90</v>
      </c>
      <c r="M55" s="47"/>
      <c r="N55" s="48"/>
      <c r="P55" s="46" t="s">
        <v>90</v>
      </c>
      <c r="Q55" s="42" t="s">
        <v>90</v>
      </c>
      <c r="R55" s="58" t="s">
        <v>88</v>
      </c>
      <c r="S55" s="42" t="s">
        <v>90</v>
      </c>
      <c r="T55" s="47"/>
      <c r="U55" s="48"/>
      <c r="W55" s="46" t="s">
        <v>90</v>
      </c>
      <c r="X55" s="42" t="s">
        <v>92</v>
      </c>
      <c r="Y55" s="58" t="s">
        <v>88</v>
      </c>
      <c r="Z55" s="42" t="s">
        <v>91</v>
      </c>
      <c r="AA55" s="47"/>
      <c r="AB55" s="48"/>
    </row>
    <row r="56" spans="2:28" ht="17.100000000000001" customHeight="1" x14ac:dyDescent="0.3">
      <c r="B56" s="4"/>
      <c r="C56" s="54"/>
      <c r="D56" s="54"/>
      <c r="E56" s="55"/>
      <c r="F56" s="55"/>
      <c r="G56" s="55"/>
      <c r="I56" s="43"/>
      <c r="J56" s="41"/>
      <c r="K56" s="41"/>
      <c r="L56" s="44"/>
      <c r="M56" s="44"/>
      <c r="N56" s="45" t="s">
        <v>85</v>
      </c>
      <c r="P56" s="43"/>
      <c r="Q56" s="41"/>
      <c r="R56" s="41"/>
      <c r="S56" s="44"/>
      <c r="T56" s="44"/>
      <c r="U56" s="45" t="s">
        <v>85</v>
      </c>
      <c r="W56" s="43"/>
      <c r="X56" s="41"/>
      <c r="Y56" s="41"/>
      <c r="Z56" s="44"/>
      <c r="AA56" s="44"/>
      <c r="AB56" s="45" t="s">
        <v>85</v>
      </c>
    </row>
    <row r="57" spans="2:28" ht="17.100000000000001" customHeight="1" thickBot="1" x14ac:dyDescent="0.35">
      <c r="B57" s="4"/>
      <c r="C57" s="54"/>
      <c r="D57" s="54"/>
      <c r="E57" s="55"/>
      <c r="F57" s="55"/>
      <c r="G57" s="55"/>
      <c r="I57" s="49"/>
      <c r="J57" s="47"/>
      <c r="K57" s="47"/>
      <c r="L57" s="47"/>
      <c r="M57" s="47"/>
      <c r="N57" s="50">
        <f>I55+J55+K55+L55+M55+N55+I57+J57+K57+L57+M57</f>
        <v>6</v>
      </c>
      <c r="P57" s="49"/>
      <c r="Q57" s="47"/>
      <c r="R57" s="47"/>
      <c r="S57" s="47"/>
      <c r="T57" s="47"/>
      <c r="U57" s="50">
        <f>P55+Q55+R55+S55+T55+U55+P57+Q57+R57+S57+T57</f>
        <v>6</v>
      </c>
      <c r="W57" s="49"/>
      <c r="X57" s="47"/>
      <c r="Y57" s="47"/>
      <c r="Z57" s="47"/>
      <c r="AA57" s="47"/>
      <c r="AB57" s="50">
        <f>W55+X55+Y55+Z55+AA55+AB55+W57+X57+Y57+Z57+AA57</f>
        <v>9</v>
      </c>
    </row>
    <row r="58" spans="2:28" ht="30" customHeight="1" thickBot="1" x14ac:dyDescent="0.35">
      <c r="C58" s="9"/>
    </row>
    <row r="59" spans="2:28" x14ac:dyDescent="0.3">
      <c r="B59" s="14" t="s">
        <v>17</v>
      </c>
      <c r="C59" s="73" t="s">
        <v>18</v>
      </c>
      <c r="D59" s="33" t="s">
        <v>205</v>
      </c>
      <c r="E59" s="7">
        <f>S38+1</f>
        <v>1019</v>
      </c>
      <c r="F59" s="33" t="s">
        <v>53</v>
      </c>
      <c r="G59" s="60" t="s">
        <v>54</v>
      </c>
      <c r="I59" s="14" t="s">
        <v>17</v>
      </c>
      <c r="J59" s="75" t="s">
        <v>191</v>
      </c>
      <c r="K59" s="33" t="s">
        <v>205</v>
      </c>
      <c r="L59" s="7">
        <f>Z38+1</f>
        <v>2012</v>
      </c>
      <c r="M59" s="33" t="s">
        <v>53</v>
      </c>
      <c r="N59" s="60" t="str">
        <f>RIGHT(C48, 1)</f>
        <v>1</v>
      </c>
      <c r="P59" s="14" t="s">
        <v>17</v>
      </c>
      <c r="Q59" s="75" t="s">
        <v>191</v>
      </c>
      <c r="R59" s="33" t="s">
        <v>205</v>
      </c>
      <c r="S59" s="7">
        <f>L59+1</f>
        <v>2013</v>
      </c>
      <c r="T59" s="33" t="s">
        <v>53</v>
      </c>
      <c r="U59" s="60" t="str">
        <f>RIGHT(C49, 1)</f>
        <v>1</v>
      </c>
      <c r="W59" s="14" t="s">
        <v>17</v>
      </c>
      <c r="X59" s="75" t="s">
        <v>191</v>
      </c>
      <c r="Y59" s="33" t="s">
        <v>205</v>
      </c>
      <c r="Z59" s="7">
        <f>S59+1</f>
        <v>2014</v>
      </c>
      <c r="AA59" s="33" t="s">
        <v>53</v>
      </c>
      <c r="AB59" s="60" t="str">
        <f>RIGHT(C50, 1)</f>
        <v>2</v>
      </c>
    </row>
    <row r="60" spans="2:28" x14ac:dyDescent="0.3">
      <c r="B60" s="30" t="s">
        <v>19</v>
      </c>
      <c r="C60" s="135" t="str">
        <f>C44 &amp; "(이동)"</f>
        <v>석양의 보안관(이동)</v>
      </c>
      <c r="D60" s="136"/>
      <c r="E60" s="136"/>
      <c r="F60" s="136"/>
      <c r="G60" s="137"/>
      <c r="I60" s="10" t="s">
        <v>19</v>
      </c>
      <c r="J60" s="108" t="str">
        <f>E48</f>
        <v>연사</v>
      </c>
      <c r="K60" s="98"/>
      <c r="L60" s="98"/>
      <c r="M60" s="98"/>
      <c r="N60" s="109"/>
      <c r="P60" s="10" t="s">
        <v>19</v>
      </c>
      <c r="Q60" s="108" t="str">
        <f>E49</f>
        <v>속사</v>
      </c>
      <c r="R60" s="98"/>
      <c r="S60" s="98"/>
      <c r="T60" s="98"/>
      <c r="U60" s="109"/>
      <c r="W60" s="10" t="s">
        <v>19</v>
      </c>
      <c r="X60" s="108" t="str">
        <f>E50</f>
        <v>석양의 신판</v>
      </c>
      <c r="Y60" s="98"/>
      <c r="Z60" s="98"/>
      <c r="AA60" s="98"/>
      <c r="AB60" s="109"/>
    </row>
    <row r="61" spans="2:28" ht="249.95" customHeight="1" x14ac:dyDescent="0.3">
      <c r="B61" s="10" t="s">
        <v>10</v>
      </c>
      <c r="C61" s="117" t="e" vm="20">
        <v>#VALUE!</v>
      </c>
      <c r="D61" s="117"/>
      <c r="E61" s="117"/>
      <c r="F61" s="117"/>
      <c r="G61" s="118"/>
      <c r="I61" s="10" t="s">
        <v>10</v>
      </c>
      <c r="J61" s="117" t="e" vm="20">
        <v>#VALUE!</v>
      </c>
      <c r="K61" s="117"/>
      <c r="L61" s="117"/>
      <c r="M61" s="117"/>
      <c r="N61" s="118"/>
      <c r="P61" s="10" t="s">
        <v>10</v>
      </c>
      <c r="Q61" s="117" t="e" vm="20">
        <v>#VALUE!</v>
      </c>
      <c r="R61" s="117"/>
      <c r="S61" s="117"/>
      <c r="T61" s="117"/>
      <c r="U61" s="118"/>
      <c r="W61" s="10" t="s">
        <v>10</v>
      </c>
      <c r="X61" s="117" t="e" vm="20">
        <v>#VALUE!</v>
      </c>
      <c r="Y61" s="117"/>
      <c r="Z61" s="117"/>
      <c r="AA61" s="117"/>
      <c r="AB61" s="118"/>
    </row>
    <row r="62" spans="2:28" ht="53.25" customHeight="1" x14ac:dyDescent="0.3">
      <c r="B62" s="10" t="s">
        <v>7</v>
      </c>
      <c r="C62" s="138" t="s">
        <v>179</v>
      </c>
      <c r="D62" s="139"/>
      <c r="E62" s="139"/>
      <c r="F62" s="139"/>
      <c r="G62" s="140"/>
      <c r="I62" s="10" t="s">
        <v>7</v>
      </c>
      <c r="J62" s="141" t="s">
        <v>251</v>
      </c>
      <c r="K62" s="139"/>
      <c r="L62" s="139"/>
      <c r="M62" s="139"/>
      <c r="N62" s="140"/>
      <c r="P62" s="10" t="s">
        <v>7</v>
      </c>
      <c r="Q62" s="141" t="s">
        <v>251</v>
      </c>
      <c r="R62" s="139"/>
      <c r="S62" s="139"/>
      <c r="T62" s="139"/>
      <c r="U62" s="140"/>
      <c r="W62" s="10" t="s">
        <v>7</v>
      </c>
      <c r="X62" s="141" t="s">
        <v>274</v>
      </c>
      <c r="Y62" s="139"/>
      <c r="Z62" s="139"/>
      <c r="AA62" s="139"/>
      <c r="AB62" s="140"/>
    </row>
    <row r="63" spans="2:28" ht="258" customHeight="1" thickBot="1" x14ac:dyDescent="0.35">
      <c r="B63" s="34" t="s">
        <v>4</v>
      </c>
      <c r="C63" s="133" t="e" vm="1">
        <v>#VALUE!</v>
      </c>
      <c r="D63" s="133"/>
      <c r="E63" s="133"/>
      <c r="F63" s="133"/>
      <c r="G63" s="134"/>
      <c r="I63" s="34" t="s">
        <v>4</v>
      </c>
      <c r="J63" s="133" t="e" vm="1">
        <v>#VALUE!</v>
      </c>
      <c r="K63" s="133"/>
      <c r="L63" s="133"/>
      <c r="M63" s="133"/>
      <c r="N63" s="134"/>
      <c r="P63" s="34" t="s">
        <v>4</v>
      </c>
      <c r="Q63" s="133" t="e" vm="1">
        <v>#VALUE!</v>
      </c>
      <c r="R63" s="133"/>
      <c r="S63" s="133"/>
      <c r="T63" s="133"/>
      <c r="U63" s="134"/>
      <c r="W63" s="34" t="s">
        <v>4</v>
      </c>
      <c r="X63" s="133" t="e" vm="1">
        <v>#VALUE!</v>
      </c>
      <c r="Y63" s="133"/>
      <c r="Z63" s="133"/>
      <c r="AA63" s="133"/>
      <c r="AB63" s="134"/>
    </row>
  </sheetData>
  <mergeCells count="89">
    <mergeCell ref="C2:G2"/>
    <mergeCell ref="C4:G4"/>
    <mergeCell ref="C5:D5"/>
    <mergeCell ref="F5:G5"/>
    <mergeCell ref="B6:B10"/>
    <mergeCell ref="C6:D6"/>
    <mergeCell ref="E6:G6"/>
    <mergeCell ref="C7:D7"/>
    <mergeCell ref="E7:G7"/>
    <mergeCell ref="C8:D8"/>
    <mergeCell ref="E8:G8"/>
    <mergeCell ref="C9:D9"/>
    <mergeCell ref="E9:G9"/>
    <mergeCell ref="C10:D10"/>
    <mergeCell ref="E10:G10"/>
    <mergeCell ref="C25:G25"/>
    <mergeCell ref="C18:G18"/>
    <mergeCell ref="J18:N18"/>
    <mergeCell ref="C19:G19"/>
    <mergeCell ref="J19:N19"/>
    <mergeCell ref="C20:G20"/>
    <mergeCell ref="J20:N20"/>
    <mergeCell ref="C21:G21"/>
    <mergeCell ref="J21:N21"/>
    <mergeCell ref="C23:G23"/>
    <mergeCell ref="C26:D26"/>
    <mergeCell ref="F26:G26"/>
    <mergeCell ref="B27:B31"/>
    <mergeCell ref="C27:D27"/>
    <mergeCell ref="E27:G27"/>
    <mergeCell ref="C28:D28"/>
    <mergeCell ref="E28:G28"/>
    <mergeCell ref="C29:D29"/>
    <mergeCell ref="E29:G29"/>
    <mergeCell ref="C30:D30"/>
    <mergeCell ref="E30:G30"/>
    <mergeCell ref="C31:D31"/>
    <mergeCell ref="E31:G31"/>
    <mergeCell ref="C39:G39"/>
    <mergeCell ref="J39:N39"/>
    <mergeCell ref="Q39:U39"/>
    <mergeCell ref="C47:D47"/>
    <mergeCell ref="F47:G47"/>
    <mergeCell ref="C40:G40"/>
    <mergeCell ref="J40:N40"/>
    <mergeCell ref="Q40:U40"/>
    <mergeCell ref="C41:G41"/>
    <mergeCell ref="J41:N41"/>
    <mergeCell ref="Q41:U41"/>
    <mergeCell ref="C42:G42"/>
    <mergeCell ref="J42:N42"/>
    <mergeCell ref="Q42:U42"/>
    <mergeCell ref="C44:G44"/>
    <mergeCell ref="C46:G46"/>
    <mergeCell ref="B48:B52"/>
    <mergeCell ref="C48:D48"/>
    <mergeCell ref="E48:G48"/>
    <mergeCell ref="C49:D49"/>
    <mergeCell ref="E49:G49"/>
    <mergeCell ref="C50:D50"/>
    <mergeCell ref="E50:G50"/>
    <mergeCell ref="C51:D51"/>
    <mergeCell ref="E51:G51"/>
    <mergeCell ref="C52:D52"/>
    <mergeCell ref="E52:G52"/>
    <mergeCell ref="C60:G60"/>
    <mergeCell ref="J60:N60"/>
    <mergeCell ref="Q60:U60"/>
    <mergeCell ref="C61:G61"/>
    <mergeCell ref="J61:N61"/>
    <mergeCell ref="Q61:U61"/>
    <mergeCell ref="C62:G62"/>
    <mergeCell ref="J62:N62"/>
    <mergeCell ref="Q62:U62"/>
    <mergeCell ref="C63:G63"/>
    <mergeCell ref="J63:N63"/>
    <mergeCell ref="Q63:U63"/>
    <mergeCell ref="Q21:U21"/>
    <mergeCell ref="X39:AB39"/>
    <mergeCell ref="X40:AB40"/>
    <mergeCell ref="Q18:U18"/>
    <mergeCell ref="Q19:U19"/>
    <mergeCell ref="Q20:U20"/>
    <mergeCell ref="X61:AB61"/>
    <mergeCell ref="X62:AB62"/>
    <mergeCell ref="X63:AB63"/>
    <mergeCell ref="X41:AB41"/>
    <mergeCell ref="X42:AB42"/>
    <mergeCell ref="X60:AB60"/>
  </mergeCells>
  <phoneticPr fontId="2" type="noConversion"/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44B75F-61C3-4130-A2CE-DEAFC4A07583}">
  <sheetPr>
    <tabColor rgb="FF92D050"/>
  </sheetPr>
  <dimension ref="B1:AP63"/>
  <sheetViews>
    <sheetView topLeftCell="A8" zoomScale="70" zoomScaleNormal="70" workbookViewId="0">
      <selection activeCell="J20" sqref="J20:N20"/>
    </sheetView>
  </sheetViews>
  <sheetFormatPr defaultRowHeight="16.5" x14ac:dyDescent="0.3"/>
  <cols>
    <col min="8" max="8" width="9" customWidth="1"/>
    <col min="15" max="15" width="9" customWidth="1"/>
    <col min="22" max="22" width="9" customWidth="1"/>
  </cols>
  <sheetData>
    <row r="1" spans="2:42" ht="17.25" thickBot="1" x14ac:dyDescent="0.35"/>
    <row r="2" spans="2:42" x14ac:dyDescent="0.3">
      <c r="B2" s="14" t="s">
        <v>19</v>
      </c>
      <c r="C2" s="105" t="str">
        <f>'영장(C,H,M,L)'!E5</f>
        <v>카이른 블레이즈</v>
      </c>
      <c r="D2" s="105"/>
      <c r="E2" s="105"/>
      <c r="F2" s="105"/>
      <c r="G2" s="119"/>
    </row>
    <row r="3" spans="2:42" x14ac:dyDescent="0.3">
      <c r="B3" s="10" t="s">
        <v>16</v>
      </c>
      <c r="C3" s="12" t="str">
        <f>'캐릭터 설정정리'!$B$2</f>
        <v>영장</v>
      </c>
      <c r="D3" s="13" t="s">
        <v>14</v>
      </c>
      <c r="E3" s="12" t="str">
        <f>'캐릭터 설정정리'!$D$5</f>
        <v>H</v>
      </c>
      <c r="F3" s="13" t="s">
        <v>12</v>
      </c>
      <c r="G3" s="11" t="str">
        <f>'캐릭터 설정정리'!$C$4</f>
        <v>딜러</v>
      </c>
    </row>
    <row r="4" spans="2:42" ht="249.95" customHeight="1" x14ac:dyDescent="0.3">
      <c r="B4" s="10" t="s">
        <v>10</v>
      </c>
      <c r="C4" s="117" t="e" vm="21">
        <v>#VALUE!</v>
      </c>
      <c r="D4" s="117"/>
      <c r="E4" s="117"/>
      <c r="F4" s="117"/>
      <c r="G4" s="118"/>
      <c r="I4" s="4"/>
    </row>
    <row r="5" spans="2:42" ht="17.25" thickBot="1" x14ac:dyDescent="0.35">
      <c r="B5" s="10" t="s">
        <v>9</v>
      </c>
      <c r="C5" s="120">
        <v>6</v>
      </c>
      <c r="D5" s="120"/>
      <c r="E5" s="13" t="s">
        <v>8</v>
      </c>
      <c r="F5" s="120">
        <v>3</v>
      </c>
      <c r="G5" s="121"/>
      <c r="I5" s="4"/>
      <c r="J5" s="31"/>
      <c r="K5" s="31"/>
      <c r="L5" s="31"/>
      <c r="M5" s="31"/>
      <c r="N5" s="31"/>
    </row>
    <row r="6" spans="2:42" x14ac:dyDescent="0.3">
      <c r="B6" s="122" t="s">
        <v>6</v>
      </c>
      <c r="C6" s="125" t="s">
        <v>5</v>
      </c>
      <c r="D6" s="126"/>
      <c r="E6" s="117" t="s">
        <v>154</v>
      </c>
      <c r="F6" s="117"/>
      <c r="G6" s="118"/>
      <c r="I6" s="8" t="s">
        <v>3</v>
      </c>
      <c r="J6" s="7" t="s">
        <v>2</v>
      </c>
      <c r="K6" s="6" t="s">
        <v>1</v>
      </c>
      <c r="L6" s="5" t="s">
        <v>0</v>
      </c>
      <c r="M6" s="32"/>
      <c r="N6" s="32"/>
    </row>
    <row r="7" spans="2:42" ht="17.25" thickBot="1" x14ac:dyDescent="0.35">
      <c r="B7" s="123"/>
      <c r="C7" s="125" t="s">
        <v>52</v>
      </c>
      <c r="D7" s="126"/>
      <c r="E7" s="117" t="s">
        <v>155</v>
      </c>
      <c r="F7" s="117"/>
      <c r="G7" s="118"/>
      <c r="I7" s="3">
        <f>C5+F5</f>
        <v>9</v>
      </c>
      <c r="J7" s="2">
        <f>SUBTOTAL(3,C6:D10)</f>
        <v>3</v>
      </c>
      <c r="K7" s="2">
        <f>CHOOSE(MATCH(E3, {"R1","R2","H","M","L"}, 0), 4, 5, 12, 8, 6)</f>
        <v>12</v>
      </c>
      <c r="L7" s="1">
        <f>K7-I7-J7</f>
        <v>0</v>
      </c>
      <c r="M7" s="32"/>
      <c r="N7" s="32"/>
    </row>
    <row r="8" spans="2:42" x14ac:dyDescent="0.3">
      <c r="B8" s="123"/>
      <c r="C8" s="125" t="s">
        <v>59</v>
      </c>
      <c r="D8" s="126"/>
      <c r="E8" s="108" t="s">
        <v>170</v>
      </c>
      <c r="F8" s="98"/>
      <c r="G8" s="109"/>
      <c r="J8" s="32"/>
      <c r="K8" s="32"/>
      <c r="L8" s="32"/>
      <c r="M8" s="32"/>
      <c r="N8" s="32"/>
    </row>
    <row r="9" spans="2:42" x14ac:dyDescent="0.3">
      <c r="B9" s="123"/>
      <c r="C9" s="125"/>
      <c r="D9" s="126"/>
      <c r="E9" s="108"/>
      <c r="F9" s="98"/>
      <c r="G9" s="109"/>
      <c r="J9" s="32"/>
      <c r="K9" s="32"/>
      <c r="L9" s="32"/>
      <c r="M9" s="32"/>
      <c r="N9" s="32"/>
    </row>
    <row r="10" spans="2:42" ht="17.25" thickBot="1" x14ac:dyDescent="0.35">
      <c r="B10" s="124"/>
      <c r="C10" s="127"/>
      <c r="D10" s="128"/>
      <c r="E10" s="129"/>
      <c r="F10" s="129"/>
      <c r="G10" s="130"/>
      <c r="J10" s="32"/>
      <c r="K10" s="32"/>
      <c r="L10" s="32"/>
      <c r="M10" s="32"/>
      <c r="N10" s="32"/>
    </row>
    <row r="11" spans="2:42" ht="30" customHeight="1" thickBot="1" x14ac:dyDescent="0.35">
      <c r="C11" s="9"/>
    </row>
    <row r="12" spans="2:42" ht="17.100000000000001" customHeight="1" x14ac:dyDescent="0.3">
      <c r="C12" s="9"/>
      <c r="I12" s="43" t="s">
        <v>83</v>
      </c>
      <c r="J12" s="41" t="s">
        <v>84</v>
      </c>
      <c r="K12" s="57" t="s">
        <v>173</v>
      </c>
      <c r="L12" s="41" t="s">
        <v>81</v>
      </c>
      <c r="M12" s="44" t="s">
        <v>86</v>
      </c>
      <c r="N12" s="45"/>
      <c r="P12" s="43" t="s">
        <v>83</v>
      </c>
      <c r="Q12" s="41" t="s">
        <v>84</v>
      </c>
      <c r="R12" s="41" t="s">
        <v>173</v>
      </c>
      <c r="S12" s="41" t="s">
        <v>81</v>
      </c>
      <c r="T12" s="44" t="s">
        <v>238</v>
      </c>
      <c r="U12" s="45"/>
      <c r="W12" s="43" t="s">
        <v>83</v>
      </c>
      <c r="X12" s="41" t="s">
        <v>84</v>
      </c>
      <c r="Y12" s="57" t="s">
        <v>173</v>
      </c>
      <c r="Z12" s="41" t="s">
        <v>81</v>
      </c>
      <c r="AA12" s="44" t="s">
        <v>86</v>
      </c>
      <c r="AB12" s="45"/>
      <c r="AD12" s="39"/>
      <c r="AE12" s="39"/>
      <c r="AF12" s="39"/>
      <c r="AG12" s="39"/>
      <c r="AH12" s="40"/>
      <c r="AI12" s="40"/>
      <c r="AK12" s="39"/>
      <c r="AL12" s="39"/>
      <c r="AM12" s="39"/>
      <c r="AN12" s="39"/>
      <c r="AO12" s="40"/>
      <c r="AP12" s="40"/>
    </row>
    <row r="13" spans="2:42" ht="17.100000000000001" customHeight="1" thickBot="1" x14ac:dyDescent="0.35">
      <c r="C13" s="9"/>
      <c r="I13" s="46" t="s">
        <v>89</v>
      </c>
      <c r="J13" s="42" t="s">
        <v>92</v>
      </c>
      <c r="K13" s="58" t="s">
        <v>88</v>
      </c>
      <c r="L13" s="42" t="s">
        <v>90</v>
      </c>
      <c r="M13" s="47"/>
      <c r="N13" s="48"/>
      <c r="P13" s="46" t="s">
        <v>90</v>
      </c>
      <c r="Q13" s="42" t="s">
        <v>89</v>
      </c>
      <c r="R13" s="42" t="s">
        <v>89</v>
      </c>
      <c r="S13" s="42" t="s">
        <v>90</v>
      </c>
      <c r="T13" s="47">
        <v>3</v>
      </c>
      <c r="U13" s="48"/>
      <c r="W13" s="46" t="s">
        <v>92</v>
      </c>
      <c r="X13" s="42" t="s">
        <v>190</v>
      </c>
      <c r="Y13" s="58" t="s">
        <v>88</v>
      </c>
      <c r="Z13" s="42" t="s">
        <v>90</v>
      </c>
      <c r="AA13" s="47"/>
      <c r="AB13" s="48"/>
      <c r="AD13" s="39"/>
      <c r="AE13" s="39"/>
      <c r="AF13" s="39"/>
      <c r="AG13" s="39"/>
      <c r="AH13" s="40"/>
      <c r="AI13" s="40"/>
      <c r="AK13" s="39"/>
      <c r="AL13" s="39"/>
      <c r="AM13" s="39"/>
      <c r="AN13" s="39"/>
      <c r="AO13" s="40"/>
      <c r="AP13" s="40"/>
    </row>
    <row r="14" spans="2:42" ht="17.100000000000001" customHeight="1" x14ac:dyDescent="0.3">
      <c r="C14" s="9"/>
      <c r="I14" s="43"/>
      <c r="J14" s="41"/>
      <c r="K14" s="41"/>
      <c r="L14" s="44"/>
      <c r="M14" s="44"/>
      <c r="N14" s="45" t="s">
        <v>85</v>
      </c>
      <c r="P14" s="43"/>
      <c r="Q14" s="41"/>
      <c r="R14" s="41"/>
      <c r="S14" s="44"/>
      <c r="T14" s="44"/>
      <c r="U14" s="45" t="s">
        <v>85</v>
      </c>
      <c r="W14" s="43"/>
      <c r="X14" s="41"/>
      <c r="Y14" s="41"/>
      <c r="Z14" s="44"/>
      <c r="AA14" s="44"/>
      <c r="AB14" s="45" t="s">
        <v>85</v>
      </c>
      <c r="AD14" s="39"/>
      <c r="AE14" s="39"/>
      <c r="AF14" s="39"/>
      <c r="AG14" s="40"/>
      <c r="AH14" s="40"/>
      <c r="AI14" s="40"/>
      <c r="AK14" s="39"/>
      <c r="AL14" s="39"/>
      <c r="AM14" s="39"/>
      <c r="AN14" s="40"/>
      <c r="AO14" s="40"/>
      <c r="AP14" s="40"/>
    </row>
    <row r="15" spans="2:42" ht="17.100000000000001" customHeight="1" thickBot="1" x14ac:dyDescent="0.35">
      <c r="C15" s="9"/>
      <c r="I15" s="49"/>
      <c r="J15" s="47"/>
      <c r="K15" s="47"/>
      <c r="L15" s="47"/>
      <c r="M15" s="47"/>
      <c r="N15" s="50">
        <f>I13+J13+K13+L13+M13+N13+I15+J15+K15+L15+M15</f>
        <v>6</v>
      </c>
      <c r="P15" s="49"/>
      <c r="Q15" s="47"/>
      <c r="R15" s="47"/>
      <c r="S15" s="47"/>
      <c r="T15" s="47"/>
      <c r="U15" s="50">
        <f>P13+Q13+R13+S13+T13+U13+P15+Q15+R15+S15+T15</f>
        <v>9</v>
      </c>
      <c r="W15" s="49"/>
      <c r="X15" s="47"/>
      <c r="Y15" s="47"/>
      <c r="Z15" s="47"/>
      <c r="AA15" s="47"/>
      <c r="AB15" s="50">
        <f>W13+X13+Y13+Z13+AA13+AB13+W15+X15+Y15+Z15+AA15</f>
        <v>14</v>
      </c>
      <c r="AD15" s="40"/>
      <c r="AE15" s="40"/>
      <c r="AF15" s="40"/>
      <c r="AG15" s="40"/>
      <c r="AH15" s="40"/>
      <c r="AI15" s="51"/>
      <c r="AK15" s="40"/>
      <c r="AL15" s="40"/>
      <c r="AM15" s="40"/>
      <c r="AN15" s="40"/>
      <c r="AO15" s="40"/>
      <c r="AP15" s="51"/>
    </row>
    <row r="16" spans="2:42" ht="30" customHeight="1" thickBot="1" x14ac:dyDescent="0.35">
      <c r="C16" s="9"/>
    </row>
    <row r="17" spans="2:42" x14ac:dyDescent="0.3">
      <c r="B17" s="14" t="s">
        <v>17</v>
      </c>
      <c r="C17" s="73" t="s">
        <v>18</v>
      </c>
      <c r="D17" s="33" t="s">
        <v>205</v>
      </c>
      <c r="E17" s="7">
        <f>'캐릭터 구성(딜러,M)'!E59+1</f>
        <v>1020</v>
      </c>
      <c r="F17" s="33" t="s">
        <v>53</v>
      </c>
      <c r="G17" s="60" t="s">
        <v>54</v>
      </c>
      <c r="I17" s="14" t="s">
        <v>17</v>
      </c>
      <c r="J17" s="75" t="s">
        <v>191</v>
      </c>
      <c r="K17" s="33" t="s">
        <v>205</v>
      </c>
      <c r="L17" s="7">
        <f>'캐릭터 구성(딜러,M)'!Z59+1</f>
        <v>2015</v>
      </c>
      <c r="M17" s="33" t="s">
        <v>53</v>
      </c>
      <c r="N17" s="60" t="str">
        <f>RIGHT(C6, 1)</f>
        <v>1</v>
      </c>
      <c r="P17" s="14" t="s">
        <v>17</v>
      </c>
      <c r="Q17" s="75" t="s">
        <v>191</v>
      </c>
      <c r="R17" s="33" t="s">
        <v>205</v>
      </c>
      <c r="S17" s="7">
        <f>L17+1</f>
        <v>2016</v>
      </c>
      <c r="T17" s="33" t="s">
        <v>53</v>
      </c>
      <c r="U17" s="60" t="str">
        <f>RIGHT(C7, 1)</f>
        <v>2</v>
      </c>
      <c r="W17" s="14" t="s">
        <v>17</v>
      </c>
      <c r="X17" s="75" t="s">
        <v>191</v>
      </c>
      <c r="Y17" s="33" t="s">
        <v>205</v>
      </c>
      <c r="Z17" s="7">
        <f>S17+1</f>
        <v>2017</v>
      </c>
      <c r="AA17" s="33" t="s">
        <v>53</v>
      </c>
      <c r="AB17" s="60" t="str">
        <f>RIGHT(C8, 1)</f>
        <v>3</v>
      </c>
      <c r="AD17" s="4"/>
      <c r="AG17" s="4"/>
      <c r="AK17" s="4"/>
      <c r="AN17" s="4"/>
    </row>
    <row r="18" spans="2:42" x14ac:dyDescent="0.3">
      <c r="B18" s="30" t="s">
        <v>19</v>
      </c>
      <c r="C18" s="135" t="str">
        <f>C2 &amp; "(이동)"</f>
        <v>카이른 블레이즈(이동)</v>
      </c>
      <c r="D18" s="136"/>
      <c r="E18" s="136"/>
      <c r="F18" s="136"/>
      <c r="G18" s="137"/>
      <c r="I18" s="10" t="s">
        <v>19</v>
      </c>
      <c r="J18" s="108" t="str">
        <f>E6</f>
        <v>화염의 심판</v>
      </c>
      <c r="K18" s="98"/>
      <c r="L18" s="98"/>
      <c r="M18" s="98"/>
      <c r="N18" s="109"/>
      <c r="P18" s="10" t="s">
        <v>19</v>
      </c>
      <c r="Q18" s="108" t="str">
        <f>E7</f>
        <v>불타는 맹세</v>
      </c>
      <c r="R18" s="98"/>
      <c r="S18" s="98"/>
      <c r="T18" s="98"/>
      <c r="U18" s="109"/>
      <c r="W18" s="10" t="s">
        <v>19</v>
      </c>
      <c r="X18" s="108" t="str">
        <f>E8</f>
        <v>지옥의 참격</v>
      </c>
      <c r="Y18" s="98"/>
      <c r="Z18" s="98"/>
      <c r="AA18" s="98"/>
      <c r="AB18" s="109"/>
      <c r="AD18" s="4"/>
      <c r="AK18" s="4"/>
    </row>
    <row r="19" spans="2:42" ht="249.95" customHeight="1" x14ac:dyDescent="0.3">
      <c r="B19" s="10" t="s">
        <v>10</v>
      </c>
      <c r="C19" s="117" t="e" vm="21">
        <v>#VALUE!</v>
      </c>
      <c r="D19" s="117"/>
      <c r="E19" s="117"/>
      <c r="F19" s="117"/>
      <c r="G19" s="118"/>
      <c r="I19" s="10" t="s">
        <v>10</v>
      </c>
      <c r="J19" s="117" t="e" vm="21">
        <v>#VALUE!</v>
      </c>
      <c r="K19" s="117"/>
      <c r="L19" s="117"/>
      <c r="M19" s="117"/>
      <c r="N19" s="118"/>
      <c r="P19" s="10" t="s">
        <v>10</v>
      </c>
      <c r="Q19" s="117" t="e" vm="21">
        <v>#VALUE!</v>
      </c>
      <c r="R19" s="117"/>
      <c r="S19" s="117"/>
      <c r="T19" s="117"/>
      <c r="U19" s="118"/>
      <c r="W19" s="10" t="s">
        <v>10</v>
      </c>
      <c r="X19" s="117" t="e" vm="21">
        <v>#VALUE!</v>
      </c>
      <c r="Y19" s="117"/>
      <c r="Z19" s="117"/>
      <c r="AA19" s="117"/>
      <c r="AB19" s="118"/>
      <c r="AD19" s="4"/>
      <c r="AK19" s="4"/>
    </row>
    <row r="20" spans="2:42" ht="53.25" customHeight="1" x14ac:dyDescent="0.3">
      <c r="B20" s="10" t="s">
        <v>7</v>
      </c>
      <c r="C20" s="138" t="s">
        <v>179</v>
      </c>
      <c r="D20" s="139"/>
      <c r="E20" s="139"/>
      <c r="F20" s="139"/>
      <c r="G20" s="140"/>
      <c r="I20" s="10" t="s">
        <v>7</v>
      </c>
      <c r="J20" s="141" t="s">
        <v>251</v>
      </c>
      <c r="K20" s="139"/>
      <c r="L20" s="139"/>
      <c r="M20" s="139"/>
      <c r="N20" s="140"/>
      <c r="P20" s="10" t="s">
        <v>7</v>
      </c>
      <c r="Q20" s="141" t="s">
        <v>275</v>
      </c>
      <c r="R20" s="139"/>
      <c r="S20" s="139"/>
      <c r="T20" s="139"/>
      <c r="U20" s="140"/>
      <c r="W20" s="10" t="s">
        <v>7</v>
      </c>
      <c r="X20" s="141" t="s">
        <v>251</v>
      </c>
      <c r="Y20" s="139"/>
      <c r="Z20" s="139"/>
      <c r="AA20" s="139"/>
      <c r="AB20" s="140"/>
      <c r="AD20" s="80"/>
      <c r="AE20" s="81"/>
      <c r="AF20" s="81"/>
      <c r="AG20" s="81"/>
      <c r="AH20" s="81"/>
      <c r="AI20" s="31"/>
      <c r="AK20" s="4"/>
      <c r="AL20" s="36"/>
      <c r="AM20" s="31"/>
      <c r="AN20" s="31"/>
      <c r="AO20" s="31"/>
      <c r="AP20" s="31"/>
    </row>
    <row r="21" spans="2:42" ht="258" customHeight="1" thickBot="1" x14ac:dyDescent="0.35">
      <c r="B21" s="34" t="s">
        <v>4</v>
      </c>
      <c r="C21" s="133" t="e" vm="1">
        <v>#VALUE!</v>
      </c>
      <c r="D21" s="133"/>
      <c r="E21" s="133"/>
      <c r="F21" s="133"/>
      <c r="G21" s="134"/>
      <c r="I21" s="34" t="s">
        <v>4</v>
      </c>
      <c r="J21" s="133" t="e" vm="1">
        <v>#VALUE!</v>
      </c>
      <c r="K21" s="133"/>
      <c r="L21" s="133"/>
      <c r="M21" s="133"/>
      <c r="N21" s="134"/>
      <c r="P21" s="34" t="s">
        <v>4</v>
      </c>
      <c r="Q21" s="133" t="e" vm="1">
        <v>#VALUE!</v>
      </c>
      <c r="R21" s="133"/>
      <c r="S21" s="133"/>
      <c r="T21" s="133"/>
      <c r="U21" s="134"/>
      <c r="W21" s="34" t="s">
        <v>4</v>
      </c>
      <c r="X21" s="133" t="e" vm="1">
        <v>#VALUE!</v>
      </c>
      <c r="Y21" s="133"/>
      <c r="Z21" s="133"/>
      <c r="AA21" s="133"/>
      <c r="AB21" s="134"/>
      <c r="AD21" s="35"/>
      <c r="AE21" s="32"/>
      <c r="AF21" s="32"/>
      <c r="AG21" s="32"/>
      <c r="AH21" s="32"/>
      <c r="AI21" s="32"/>
      <c r="AK21" s="35"/>
      <c r="AL21" s="32"/>
      <c r="AM21" s="32"/>
      <c r="AN21" s="32"/>
      <c r="AO21" s="32"/>
      <c r="AP21" s="32"/>
    </row>
    <row r="22" spans="2:42" ht="30" customHeight="1" thickBot="1" x14ac:dyDescent="0.35">
      <c r="C22" s="9"/>
    </row>
    <row r="23" spans="2:42" x14ac:dyDescent="0.3">
      <c r="B23" s="14" t="s">
        <v>19</v>
      </c>
      <c r="C23" s="105" t="str">
        <f>'영장(C,H,M,L)'!F5</f>
        <v>광전사 -가르칸-</v>
      </c>
      <c r="D23" s="105"/>
      <c r="E23" s="105"/>
      <c r="F23" s="105"/>
      <c r="G23" s="119"/>
    </row>
    <row r="24" spans="2:42" x14ac:dyDescent="0.3">
      <c r="B24" s="10" t="s">
        <v>16</v>
      </c>
      <c r="C24" s="12" t="str">
        <f>'캐릭터 설정정리'!$B$2</f>
        <v>영장</v>
      </c>
      <c r="D24" s="13" t="s">
        <v>14</v>
      </c>
      <c r="E24" s="12" t="str">
        <f>'캐릭터 설정정리'!$D$5</f>
        <v>H</v>
      </c>
      <c r="F24" s="13" t="s">
        <v>12</v>
      </c>
      <c r="G24" s="11" t="str">
        <f>'캐릭터 설정정리'!$C$4</f>
        <v>딜러</v>
      </c>
    </row>
    <row r="25" spans="2:42" ht="249.95" customHeight="1" x14ac:dyDescent="0.3">
      <c r="B25" s="10" t="s">
        <v>10</v>
      </c>
      <c r="C25" s="117" t="e" vm="22">
        <v>#VALUE!</v>
      </c>
      <c r="D25" s="117"/>
      <c r="E25" s="117"/>
      <c r="F25" s="117"/>
      <c r="G25" s="118"/>
      <c r="I25" s="4"/>
    </row>
    <row r="26" spans="2:42" ht="17.25" thickBot="1" x14ac:dyDescent="0.35">
      <c r="B26" s="10" t="s">
        <v>9</v>
      </c>
      <c r="C26" s="120">
        <v>9</v>
      </c>
      <c r="D26" s="120"/>
      <c r="E26" s="13" t="s">
        <v>8</v>
      </c>
      <c r="F26" s="120">
        <v>0</v>
      </c>
      <c r="G26" s="121"/>
      <c r="I26" s="4"/>
      <c r="J26" s="31"/>
      <c r="K26" s="31"/>
      <c r="L26" s="31"/>
      <c r="M26" s="31"/>
      <c r="N26" s="31"/>
    </row>
    <row r="27" spans="2:42" x14ac:dyDescent="0.3">
      <c r="B27" s="122" t="s">
        <v>6</v>
      </c>
      <c r="C27" s="125" t="s">
        <v>5</v>
      </c>
      <c r="D27" s="126"/>
      <c r="E27" s="117" t="s">
        <v>156</v>
      </c>
      <c r="F27" s="117"/>
      <c r="G27" s="118"/>
      <c r="I27" s="8" t="s">
        <v>3</v>
      </c>
      <c r="J27" s="7" t="s">
        <v>2</v>
      </c>
      <c r="K27" s="6" t="s">
        <v>1</v>
      </c>
      <c r="L27" s="5" t="s">
        <v>0</v>
      </c>
      <c r="M27" s="32"/>
      <c r="N27" s="32"/>
    </row>
    <row r="28" spans="2:42" ht="17.25" thickBot="1" x14ac:dyDescent="0.35">
      <c r="B28" s="123"/>
      <c r="C28" s="125" t="s">
        <v>52</v>
      </c>
      <c r="D28" s="126"/>
      <c r="E28" s="117" t="s">
        <v>157</v>
      </c>
      <c r="F28" s="117"/>
      <c r="G28" s="118"/>
      <c r="I28" s="3">
        <f>C26+F26</f>
        <v>9</v>
      </c>
      <c r="J28" s="2">
        <f>SUBTOTAL(3,C27:D31)</f>
        <v>3</v>
      </c>
      <c r="K28" s="2">
        <f>CHOOSE(MATCH(E24, {"R1","R2","H","M","L"}, 0), 4, 5, 12, 8, 6)</f>
        <v>12</v>
      </c>
      <c r="L28" s="1">
        <f>K28-I28-J28</f>
        <v>0</v>
      </c>
      <c r="M28" s="32"/>
      <c r="N28" s="32"/>
    </row>
    <row r="29" spans="2:42" x14ac:dyDescent="0.3">
      <c r="B29" s="123"/>
      <c r="C29" s="125" t="s">
        <v>59</v>
      </c>
      <c r="D29" s="126"/>
      <c r="E29" s="108" t="s">
        <v>158</v>
      </c>
      <c r="F29" s="98"/>
      <c r="G29" s="109"/>
      <c r="J29" s="32"/>
      <c r="K29" s="32"/>
      <c r="L29" s="32"/>
      <c r="M29" s="32"/>
      <c r="N29" s="32"/>
    </row>
    <row r="30" spans="2:42" x14ac:dyDescent="0.3">
      <c r="B30" s="123"/>
      <c r="C30" s="125"/>
      <c r="D30" s="126"/>
      <c r="E30" s="108"/>
      <c r="F30" s="98"/>
      <c r="G30" s="109"/>
      <c r="J30" s="32"/>
      <c r="K30" s="32"/>
      <c r="L30" s="32"/>
      <c r="M30" s="32"/>
      <c r="N30" s="32"/>
    </row>
    <row r="31" spans="2:42" ht="17.25" thickBot="1" x14ac:dyDescent="0.35">
      <c r="B31" s="124"/>
      <c r="C31" s="127"/>
      <c r="D31" s="128"/>
      <c r="E31" s="129"/>
      <c r="F31" s="129"/>
      <c r="G31" s="130"/>
      <c r="J31" s="32"/>
      <c r="K31" s="32"/>
      <c r="L31" s="32"/>
      <c r="M31" s="32"/>
      <c r="N31" s="32"/>
    </row>
    <row r="32" spans="2:42" ht="30" customHeight="1" thickBot="1" x14ac:dyDescent="0.35">
      <c r="C32" s="9"/>
    </row>
    <row r="33" spans="2:42" ht="17.100000000000001" customHeight="1" x14ac:dyDescent="0.3">
      <c r="C33" s="9"/>
      <c r="I33" s="43" t="s">
        <v>83</v>
      </c>
      <c r="J33" s="41" t="s">
        <v>84</v>
      </c>
      <c r="K33" s="57" t="s">
        <v>173</v>
      </c>
      <c r="L33" s="41" t="s">
        <v>81</v>
      </c>
      <c r="M33" s="44" t="s">
        <v>86</v>
      </c>
      <c r="N33" s="45"/>
      <c r="P33" s="43" t="s">
        <v>83</v>
      </c>
      <c r="Q33" s="41" t="s">
        <v>84</v>
      </c>
      <c r="R33" s="57" t="s">
        <v>173</v>
      </c>
      <c r="S33" s="41" t="s">
        <v>81</v>
      </c>
      <c r="T33" s="44" t="s">
        <v>86</v>
      </c>
      <c r="U33" s="45"/>
      <c r="W33" s="43" t="s">
        <v>83</v>
      </c>
      <c r="X33" s="41" t="s">
        <v>84</v>
      </c>
      <c r="Y33" s="57" t="s">
        <v>173</v>
      </c>
      <c r="Z33" s="41" t="s">
        <v>81</v>
      </c>
      <c r="AA33" s="44" t="s">
        <v>86</v>
      </c>
      <c r="AB33" s="45" t="s">
        <v>18</v>
      </c>
      <c r="AD33" s="39"/>
      <c r="AE33" s="39"/>
      <c r="AF33" s="39"/>
      <c r="AG33" s="39"/>
      <c r="AH33" s="40"/>
      <c r="AI33" s="40"/>
      <c r="AK33" s="39"/>
      <c r="AL33" s="39"/>
      <c r="AM33" s="39"/>
      <c r="AN33" s="39"/>
      <c r="AO33" s="40"/>
      <c r="AP33" s="40"/>
    </row>
    <row r="34" spans="2:42" ht="17.100000000000001" customHeight="1" thickBot="1" x14ac:dyDescent="0.35">
      <c r="C34" s="9"/>
      <c r="I34" s="46" t="s">
        <v>89</v>
      </c>
      <c r="J34" s="42" t="s">
        <v>89</v>
      </c>
      <c r="K34" s="58" t="s">
        <v>88</v>
      </c>
      <c r="L34" s="42" t="s">
        <v>92</v>
      </c>
      <c r="M34" s="47"/>
      <c r="N34" s="48"/>
      <c r="P34" s="46" t="s">
        <v>89</v>
      </c>
      <c r="Q34" s="42" t="s">
        <v>90</v>
      </c>
      <c r="R34" s="58" t="s">
        <v>88</v>
      </c>
      <c r="S34" s="42" t="s">
        <v>91</v>
      </c>
      <c r="T34" s="47"/>
      <c r="U34" s="48"/>
      <c r="W34" s="46" t="s">
        <v>92</v>
      </c>
      <c r="X34" s="42" t="s">
        <v>92</v>
      </c>
      <c r="Y34" s="58" t="s">
        <v>88</v>
      </c>
      <c r="Z34" s="42" t="s">
        <v>92</v>
      </c>
      <c r="AA34" s="47"/>
      <c r="AB34" s="48">
        <v>2</v>
      </c>
      <c r="AD34" s="39"/>
      <c r="AE34" s="39"/>
      <c r="AF34" s="39"/>
      <c r="AG34" s="39"/>
      <c r="AH34" s="40"/>
      <c r="AI34" s="40"/>
      <c r="AK34" s="39"/>
      <c r="AL34" s="39"/>
      <c r="AM34" s="39"/>
      <c r="AN34" s="39"/>
      <c r="AO34" s="40"/>
      <c r="AP34" s="40"/>
    </row>
    <row r="35" spans="2:42" ht="17.100000000000001" customHeight="1" x14ac:dyDescent="0.3">
      <c r="C35" s="9"/>
      <c r="I35" s="43" t="s">
        <v>98</v>
      </c>
      <c r="J35" s="41"/>
      <c r="K35" s="41"/>
      <c r="L35" s="44"/>
      <c r="M35" s="44"/>
      <c r="N35" s="45" t="s">
        <v>85</v>
      </c>
      <c r="P35" s="43" t="s">
        <v>98</v>
      </c>
      <c r="Q35" s="41"/>
      <c r="R35" s="41"/>
      <c r="S35" s="44"/>
      <c r="T35" s="44"/>
      <c r="U35" s="45" t="s">
        <v>85</v>
      </c>
      <c r="W35" s="43" t="s">
        <v>98</v>
      </c>
      <c r="X35" s="41"/>
      <c r="Y35" s="41"/>
      <c r="Z35" s="44"/>
      <c r="AA35" s="44"/>
      <c r="AB35" s="45" t="s">
        <v>85</v>
      </c>
      <c r="AD35" s="39"/>
      <c r="AE35" s="39"/>
      <c r="AF35" s="39"/>
      <c r="AG35" s="40"/>
      <c r="AH35" s="40"/>
      <c r="AI35" s="40"/>
      <c r="AK35" s="39"/>
      <c r="AL35" s="39"/>
      <c r="AM35" s="39"/>
      <c r="AN35" s="40"/>
      <c r="AO35" s="40"/>
      <c r="AP35" s="40"/>
    </row>
    <row r="36" spans="2:42" ht="17.100000000000001" customHeight="1" thickBot="1" x14ac:dyDescent="0.35">
      <c r="C36" s="9"/>
      <c r="I36" s="49">
        <v>1</v>
      </c>
      <c r="J36" s="47"/>
      <c r="K36" s="47"/>
      <c r="L36" s="47"/>
      <c r="M36" s="47"/>
      <c r="N36" s="50">
        <f>I34+J34+K34+L34+M34+N34+I36+J36+K36+L36+M36</f>
        <v>6</v>
      </c>
      <c r="P36" s="49">
        <v>2</v>
      </c>
      <c r="Q36" s="47"/>
      <c r="R36" s="47"/>
      <c r="S36" s="47"/>
      <c r="T36" s="47"/>
      <c r="U36" s="50">
        <f>P34+Q34+R34+S34+T34+U34+P36+Q36+R36+S36+T36</f>
        <v>9</v>
      </c>
      <c r="W36" s="49">
        <v>3</v>
      </c>
      <c r="X36" s="47"/>
      <c r="Y36" s="47"/>
      <c r="Z36" s="47"/>
      <c r="AA36" s="47"/>
      <c r="AB36" s="50">
        <f>W34+X34+Y34+Z34+AA34+AB34+W36+X36+Y36+Z36+AA36</f>
        <v>14</v>
      </c>
      <c r="AD36" s="40"/>
      <c r="AE36" s="40"/>
      <c r="AF36" s="40"/>
      <c r="AG36" s="40"/>
      <c r="AH36" s="40"/>
      <c r="AI36" s="51"/>
      <c r="AK36" s="40"/>
      <c r="AL36" s="40"/>
      <c r="AM36" s="40"/>
      <c r="AN36" s="40"/>
      <c r="AO36" s="40"/>
      <c r="AP36" s="51"/>
    </row>
    <row r="37" spans="2:42" ht="30" customHeight="1" thickBot="1" x14ac:dyDescent="0.35">
      <c r="C37" s="9"/>
    </row>
    <row r="38" spans="2:42" x14ac:dyDescent="0.3">
      <c r="B38" s="14" t="s">
        <v>17</v>
      </c>
      <c r="C38" s="73" t="s">
        <v>18</v>
      </c>
      <c r="D38" s="33" t="s">
        <v>205</v>
      </c>
      <c r="E38" s="7">
        <f>E17+1</f>
        <v>1021</v>
      </c>
      <c r="F38" s="33" t="s">
        <v>53</v>
      </c>
      <c r="G38" s="60" t="s">
        <v>54</v>
      </c>
      <c r="I38" s="14" t="s">
        <v>17</v>
      </c>
      <c r="J38" s="75" t="s">
        <v>191</v>
      </c>
      <c r="K38" s="33" t="s">
        <v>205</v>
      </c>
      <c r="L38" s="7">
        <f>Z17+1</f>
        <v>2018</v>
      </c>
      <c r="M38" s="33" t="s">
        <v>53</v>
      </c>
      <c r="N38" s="60" t="str">
        <f>RIGHT(C27, 1)</f>
        <v>1</v>
      </c>
      <c r="P38" s="14" t="s">
        <v>17</v>
      </c>
      <c r="Q38" s="75" t="s">
        <v>191</v>
      </c>
      <c r="R38" s="33" t="s">
        <v>205</v>
      </c>
      <c r="S38" s="7">
        <f>L38+1</f>
        <v>2019</v>
      </c>
      <c r="T38" s="33" t="s">
        <v>53</v>
      </c>
      <c r="U38" s="60" t="str">
        <f>RIGHT(C28, 1)</f>
        <v>2</v>
      </c>
      <c r="W38" s="14" t="s">
        <v>17</v>
      </c>
      <c r="X38" s="75" t="s">
        <v>191</v>
      </c>
      <c r="Y38" s="33" t="s">
        <v>205</v>
      </c>
      <c r="Z38" s="7">
        <f>S38+1</f>
        <v>2020</v>
      </c>
      <c r="AA38" s="33" t="s">
        <v>53</v>
      </c>
      <c r="AB38" s="60" t="str">
        <f>RIGHT(C29, 1)</f>
        <v>3</v>
      </c>
      <c r="AD38" s="4"/>
      <c r="AG38" s="4"/>
      <c r="AK38" s="4"/>
      <c r="AN38" s="4"/>
    </row>
    <row r="39" spans="2:42" x14ac:dyDescent="0.3">
      <c r="B39" s="30" t="s">
        <v>19</v>
      </c>
      <c r="C39" s="135" t="str">
        <f>C23 &amp; "(이동)"</f>
        <v>광전사 -가르칸-(이동)</v>
      </c>
      <c r="D39" s="136"/>
      <c r="E39" s="136"/>
      <c r="F39" s="136"/>
      <c r="G39" s="137"/>
      <c r="I39" s="10" t="s">
        <v>19</v>
      </c>
      <c r="J39" s="108" t="str">
        <f>E27</f>
        <v>블러드 프렌지</v>
      </c>
      <c r="K39" s="98"/>
      <c r="L39" s="98"/>
      <c r="M39" s="98"/>
      <c r="N39" s="109"/>
      <c r="P39" s="10" t="s">
        <v>19</v>
      </c>
      <c r="Q39" s="108" t="str">
        <f>E28</f>
        <v>크림슨 로어</v>
      </c>
      <c r="R39" s="98"/>
      <c r="S39" s="98"/>
      <c r="T39" s="98"/>
      <c r="U39" s="109"/>
      <c r="W39" s="10" t="s">
        <v>19</v>
      </c>
      <c r="X39" s="108" t="str">
        <f>E29</f>
        <v>헬팽 스트라이크</v>
      </c>
      <c r="Y39" s="98"/>
      <c r="Z39" s="98"/>
      <c r="AA39" s="98"/>
      <c r="AB39" s="109"/>
      <c r="AD39" s="4"/>
      <c r="AK39" s="4"/>
    </row>
    <row r="40" spans="2:42" ht="249.95" customHeight="1" x14ac:dyDescent="0.3">
      <c r="B40" s="10" t="s">
        <v>10</v>
      </c>
      <c r="C40" s="117" t="e" vm="22">
        <v>#VALUE!</v>
      </c>
      <c r="D40" s="117"/>
      <c r="E40" s="117"/>
      <c r="F40" s="117"/>
      <c r="G40" s="118"/>
      <c r="I40" s="10" t="s">
        <v>10</v>
      </c>
      <c r="J40" s="117" t="e" vm="22">
        <v>#VALUE!</v>
      </c>
      <c r="K40" s="117"/>
      <c r="L40" s="117"/>
      <c r="M40" s="117"/>
      <c r="N40" s="118"/>
      <c r="P40" s="10" t="s">
        <v>10</v>
      </c>
      <c r="Q40" s="117" t="e" vm="22">
        <v>#VALUE!</v>
      </c>
      <c r="R40" s="117"/>
      <c r="S40" s="117"/>
      <c r="T40" s="117"/>
      <c r="U40" s="118"/>
      <c r="W40" s="10" t="s">
        <v>10</v>
      </c>
      <c r="X40" s="117" t="e" vm="22">
        <v>#VALUE!</v>
      </c>
      <c r="Y40" s="117"/>
      <c r="Z40" s="117"/>
      <c r="AA40" s="117"/>
      <c r="AB40" s="118"/>
      <c r="AD40" s="4"/>
      <c r="AK40" s="4"/>
    </row>
    <row r="41" spans="2:42" ht="92.25" customHeight="1" x14ac:dyDescent="0.3">
      <c r="B41" s="10" t="s">
        <v>7</v>
      </c>
      <c r="C41" s="138" t="s">
        <v>179</v>
      </c>
      <c r="D41" s="139"/>
      <c r="E41" s="139"/>
      <c r="F41" s="139"/>
      <c r="G41" s="140"/>
      <c r="I41" s="10" t="s">
        <v>7</v>
      </c>
      <c r="J41" s="153" t="s">
        <v>286</v>
      </c>
      <c r="K41" s="154"/>
      <c r="L41" s="154"/>
      <c r="M41" s="154"/>
      <c r="N41" s="155"/>
      <c r="P41" s="10" t="s">
        <v>7</v>
      </c>
      <c r="Q41" s="153" t="s">
        <v>287</v>
      </c>
      <c r="R41" s="154"/>
      <c r="S41" s="154"/>
      <c r="T41" s="154"/>
      <c r="U41" s="155"/>
      <c r="W41" s="10" t="s">
        <v>7</v>
      </c>
      <c r="X41" s="153" t="s">
        <v>288</v>
      </c>
      <c r="Y41" s="154"/>
      <c r="Z41" s="154"/>
      <c r="AA41" s="154"/>
      <c r="AB41" s="155"/>
      <c r="AD41" s="80"/>
      <c r="AE41" s="81"/>
      <c r="AF41" s="81"/>
      <c r="AG41" s="81"/>
      <c r="AH41" s="81"/>
      <c r="AI41" s="31"/>
      <c r="AK41" s="4"/>
      <c r="AL41" s="36"/>
      <c r="AM41" s="31"/>
      <c r="AN41" s="31"/>
      <c r="AO41" s="31"/>
      <c r="AP41" s="31"/>
    </row>
    <row r="42" spans="2:42" ht="258" customHeight="1" thickBot="1" x14ac:dyDescent="0.35">
      <c r="B42" s="34" t="s">
        <v>4</v>
      </c>
      <c r="C42" s="133" t="e" vm="1">
        <v>#VALUE!</v>
      </c>
      <c r="D42" s="133"/>
      <c r="E42" s="133"/>
      <c r="F42" s="133"/>
      <c r="G42" s="134"/>
      <c r="I42" s="34" t="s">
        <v>4</v>
      </c>
      <c r="J42" s="133" t="e" vm="1">
        <v>#VALUE!</v>
      </c>
      <c r="K42" s="133"/>
      <c r="L42" s="133"/>
      <c r="M42" s="133"/>
      <c r="N42" s="134"/>
      <c r="P42" s="34" t="s">
        <v>4</v>
      </c>
      <c r="Q42" s="133" t="e" vm="1">
        <v>#VALUE!</v>
      </c>
      <c r="R42" s="133"/>
      <c r="S42" s="133"/>
      <c r="T42" s="133"/>
      <c r="U42" s="134"/>
      <c r="W42" s="34" t="s">
        <v>4</v>
      </c>
      <c r="X42" s="133" t="e" vm="1">
        <v>#VALUE!</v>
      </c>
      <c r="Y42" s="133"/>
      <c r="Z42" s="133"/>
      <c r="AA42" s="133"/>
      <c r="AB42" s="134"/>
      <c r="AD42" s="35"/>
      <c r="AE42" s="32"/>
      <c r="AF42" s="32"/>
      <c r="AG42" s="32"/>
      <c r="AH42" s="32"/>
      <c r="AI42" s="32"/>
      <c r="AK42" s="35"/>
      <c r="AL42" s="32"/>
      <c r="AM42" s="32"/>
      <c r="AN42" s="32"/>
      <c r="AO42" s="32"/>
      <c r="AP42" s="32"/>
    </row>
    <row r="43" spans="2:42" ht="30" customHeight="1" thickBot="1" x14ac:dyDescent="0.35"/>
    <row r="44" spans="2:42" x14ac:dyDescent="0.3">
      <c r="B44" s="14" t="s">
        <v>19</v>
      </c>
      <c r="C44" s="105" t="str">
        <f>'영장(C,H,M,L)'!G5</f>
        <v>광무 -잔영-</v>
      </c>
      <c r="D44" s="105"/>
      <c r="E44" s="105"/>
      <c r="F44" s="105"/>
      <c r="G44" s="119"/>
    </row>
    <row r="45" spans="2:42" x14ac:dyDescent="0.3">
      <c r="B45" s="10" t="s">
        <v>16</v>
      </c>
      <c r="C45" s="12" t="str">
        <f>'캐릭터 설정정리'!$B$2</f>
        <v>영장</v>
      </c>
      <c r="D45" s="13" t="s">
        <v>14</v>
      </c>
      <c r="E45" s="12" t="str">
        <f>'캐릭터 설정정리'!$D$5</f>
        <v>H</v>
      </c>
      <c r="F45" s="13" t="s">
        <v>12</v>
      </c>
      <c r="G45" s="11" t="str">
        <f>'캐릭터 설정정리'!$C$4</f>
        <v>딜러</v>
      </c>
    </row>
    <row r="46" spans="2:42" ht="249.95" customHeight="1" x14ac:dyDescent="0.3">
      <c r="B46" s="10" t="s">
        <v>10</v>
      </c>
      <c r="C46" s="117" t="e" vm="23">
        <v>#VALUE!</v>
      </c>
      <c r="D46" s="117"/>
      <c r="E46" s="117"/>
      <c r="F46" s="117"/>
      <c r="G46" s="118"/>
      <c r="I46" s="4"/>
    </row>
    <row r="47" spans="2:42" ht="17.25" thickBot="1" x14ac:dyDescent="0.35">
      <c r="B47" s="10" t="s">
        <v>9</v>
      </c>
      <c r="C47" s="120">
        <v>5</v>
      </c>
      <c r="D47" s="120"/>
      <c r="E47" s="13" t="s">
        <v>8</v>
      </c>
      <c r="F47" s="120">
        <v>4</v>
      </c>
      <c r="G47" s="121"/>
      <c r="I47" s="4"/>
      <c r="J47" s="31"/>
      <c r="K47" s="31"/>
      <c r="L47" s="31"/>
      <c r="M47" s="31"/>
      <c r="N47" s="31"/>
    </row>
    <row r="48" spans="2:42" x14ac:dyDescent="0.3">
      <c r="B48" s="122" t="s">
        <v>6</v>
      </c>
      <c r="C48" s="125" t="s">
        <v>5</v>
      </c>
      <c r="D48" s="126"/>
      <c r="E48" s="108" t="s">
        <v>159</v>
      </c>
      <c r="F48" s="98"/>
      <c r="G48" s="109"/>
      <c r="I48" s="8" t="s">
        <v>3</v>
      </c>
      <c r="J48" s="7" t="s">
        <v>2</v>
      </c>
      <c r="K48" s="6" t="s">
        <v>1</v>
      </c>
      <c r="L48" s="5" t="s">
        <v>0</v>
      </c>
      <c r="M48" s="32"/>
      <c r="N48" s="32"/>
    </row>
    <row r="49" spans="2:42" ht="17.25" thickBot="1" x14ac:dyDescent="0.35">
      <c r="B49" s="123"/>
      <c r="C49" s="125" t="s">
        <v>52</v>
      </c>
      <c r="D49" s="126"/>
      <c r="E49" s="108" t="s">
        <v>161</v>
      </c>
      <c r="F49" s="98"/>
      <c r="G49" s="109"/>
      <c r="I49" s="3">
        <f>C47+F47</f>
        <v>9</v>
      </c>
      <c r="J49" s="2">
        <f>SUBTOTAL(3,C48:D52)</f>
        <v>3</v>
      </c>
      <c r="K49" s="2">
        <f>CHOOSE(MATCH(E45, {"R1","R2","H","M","L"}, 0), 4, 5, 12, 8, 6)</f>
        <v>12</v>
      </c>
      <c r="L49" s="1">
        <f>K49-I49-J49</f>
        <v>0</v>
      </c>
      <c r="M49" s="32"/>
      <c r="N49" s="32"/>
    </row>
    <row r="50" spans="2:42" x14ac:dyDescent="0.3">
      <c r="B50" s="123"/>
      <c r="C50" s="125" t="s">
        <v>59</v>
      </c>
      <c r="D50" s="126"/>
      <c r="E50" s="108" t="s">
        <v>160</v>
      </c>
      <c r="F50" s="98"/>
      <c r="G50" s="109"/>
      <c r="J50" s="32"/>
      <c r="K50" s="32"/>
      <c r="L50" s="32"/>
      <c r="M50" s="32"/>
      <c r="N50" s="32"/>
    </row>
    <row r="51" spans="2:42" x14ac:dyDescent="0.3">
      <c r="B51" s="123"/>
      <c r="C51" s="125"/>
      <c r="D51" s="126"/>
      <c r="E51" s="108"/>
      <c r="F51" s="98"/>
      <c r="G51" s="109"/>
      <c r="J51" s="32"/>
      <c r="K51" s="32"/>
      <c r="L51" s="32"/>
      <c r="M51" s="32"/>
      <c r="N51" s="32"/>
    </row>
    <row r="52" spans="2:42" ht="17.25" thickBot="1" x14ac:dyDescent="0.35">
      <c r="B52" s="124"/>
      <c r="C52" s="127"/>
      <c r="D52" s="128"/>
      <c r="E52" s="129"/>
      <c r="F52" s="129"/>
      <c r="G52" s="130"/>
      <c r="J52" s="32"/>
      <c r="K52" s="32"/>
      <c r="L52" s="32"/>
      <c r="M52" s="32"/>
      <c r="N52" s="32"/>
    </row>
    <row r="53" spans="2:42" ht="30" customHeight="1" thickBot="1" x14ac:dyDescent="0.35">
      <c r="C53" s="9"/>
    </row>
    <row r="54" spans="2:42" ht="17.100000000000001" customHeight="1" x14ac:dyDescent="0.3">
      <c r="C54" s="9"/>
      <c r="I54" s="43" t="s">
        <v>83</v>
      </c>
      <c r="J54" s="41" t="s">
        <v>84</v>
      </c>
      <c r="K54" s="57" t="s">
        <v>173</v>
      </c>
      <c r="L54" s="41" t="s">
        <v>81</v>
      </c>
      <c r="M54" s="44" t="s">
        <v>86</v>
      </c>
      <c r="N54" s="45"/>
      <c r="P54" s="43" t="s">
        <v>83</v>
      </c>
      <c r="Q54" s="41" t="s">
        <v>84</v>
      </c>
      <c r="R54" s="57" t="s">
        <v>173</v>
      </c>
      <c r="S54" s="41" t="s">
        <v>81</v>
      </c>
      <c r="T54" s="44" t="s">
        <v>86</v>
      </c>
      <c r="U54" s="45"/>
      <c r="W54" s="43" t="s">
        <v>83</v>
      </c>
      <c r="X54" s="41" t="s">
        <v>84</v>
      </c>
      <c r="Y54" s="57" t="s">
        <v>173</v>
      </c>
      <c r="Z54" s="41" t="s">
        <v>81</v>
      </c>
      <c r="AA54" s="44" t="s">
        <v>86</v>
      </c>
      <c r="AB54" s="45"/>
      <c r="AD54" s="39"/>
      <c r="AE54" s="39"/>
      <c r="AF54" s="39"/>
      <c r="AG54" s="39"/>
      <c r="AH54" s="40"/>
      <c r="AI54" s="40"/>
      <c r="AK54" s="39"/>
      <c r="AL54" s="39"/>
      <c r="AM54" s="39"/>
      <c r="AN54" s="39"/>
      <c r="AO54" s="40"/>
      <c r="AP54" s="40"/>
    </row>
    <row r="55" spans="2:42" ht="17.100000000000001" customHeight="1" thickBot="1" x14ac:dyDescent="0.35">
      <c r="C55" s="9"/>
      <c r="I55" s="46" t="s">
        <v>89</v>
      </c>
      <c r="J55" s="42" t="s">
        <v>89</v>
      </c>
      <c r="K55" s="58" t="s">
        <v>88</v>
      </c>
      <c r="L55" s="42" t="s">
        <v>91</v>
      </c>
      <c r="M55" s="47"/>
      <c r="N55" s="48"/>
      <c r="P55" s="46" t="s">
        <v>90</v>
      </c>
      <c r="Q55" s="42" t="s">
        <v>91</v>
      </c>
      <c r="R55" s="58" t="s">
        <v>88</v>
      </c>
      <c r="S55" s="42" t="s">
        <v>91</v>
      </c>
      <c r="T55" s="47"/>
      <c r="U55" s="48"/>
      <c r="W55" s="46" t="s">
        <v>89</v>
      </c>
      <c r="X55" s="42" t="s">
        <v>171</v>
      </c>
      <c r="Y55" s="58" t="s">
        <v>88</v>
      </c>
      <c r="Z55" s="42" t="s">
        <v>171</v>
      </c>
      <c r="AA55" s="47"/>
      <c r="AB55" s="48"/>
      <c r="AD55" s="39"/>
      <c r="AE55" s="39"/>
      <c r="AF55" s="39"/>
      <c r="AG55" s="39"/>
      <c r="AH55" s="40"/>
      <c r="AI55" s="40"/>
      <c r="AK55" s="39"/>
      <c r="AL55" s="39"/>
      <c r="AM55" s="39"/>
      <c r="AN55" s="39"/>
      <c r="AO55" s="40"/>
      <c r="AP55" s="40"/>
    </row>
    <row r="56" spans="2:42" ht="17.100000000000001" customHeight="1" x14ac:dyDescent="0.3">
      <c r="C56" s="9"/>
      <c r="I56" s="43"/>
      <c r="J56" s="41"/>
      <c r="K56" s="41"/>
      <c r="L56" s="44"/>
      <c r="M56" s="44"/>
      <c r="N56" s="45" t="s">
        <v>85</v>
      </c>
      <c r="P56" s="43"/>
      <c r="Q56" s="41"/>
      <c r="R56" s="41"/>
      <c r="S56" s="44"/>
      <c r="T56" s="44"/>
      <c r="U56" s="45" t="s">
        <v>85</v>
      </c>
      <c r="W56" s="43"/>
      <c r="X56" s="41"/>
      <c r="Y56" s="41"/>
      <c r="Z56" s="44"/>
      <c r="AA56" s="44"/>
      <c r="AB56" s="45" t="s">
        <v>85</v>
      </c>
      <c r="AD56" s="39"/>
      <c r="AE56" s="39"/>
      <c r="AF56" s="39"/>
      <c r="AG56" s="40"/>
      <c r="AH56" s="40"/>
      <c r="AI56" s="40"/>
      <c r="AK56" s="39"/>
      <c r="AL56" s="39"/>
      <c r="AM56" s="39"/>
      <c r="AN56" s="40"/>
      <c r="AO56" s="40"/>
      <c r="AP56" s="40"/>
    </row>
    <row r="57" spans="2:42" ht="17.100000000000001" customHeight="1" thickBot="1" x14ac:dyDescent="0.35">
      <c r="C57" s="9"/>
      <c r="I57" s="49"/>
      <c r="J57" s="47"/>
      <c r="K57" s="47"/>
      <c r="L57" s="47"/>
      <c r="M57" s="47"/>
      <c r="N57" s="50">
        <f>I55+J55+K55+L55+M55+N55+I57+J57+K57+L57+M57</f>
        <v>6</v>
      </c>
      <c r="P57" s="49"/>
      <c r="Q57" s="47"/>
      <c r="R57" s="47"/>
      <c r="S57" s="47"/>
      <c r="T57" s="47"/>
      <c r="U57" s="50">
        <f>P55+Q55+R55+S55+T55+U55+P57+Q57+R57+S57+T57</f>
        <v>10</v>
      </c>
      <c r="W57" s="49"/>
      <c r="X57" s="47"/>
      <c r="Y57" s="47"/>
      <c r="Z57" s="47"/>
      <c r="AA57" s="47"/>
      <c r="AB57" s="50">
        <f>W55+X55+Y55+Z55+AA55+AB55+W57+X57+Y57+Z57+AA57</f>
        <v>13</v>
      </c>
      <c r="AD57" s="40"/>
      <c r="AE57" s="40"/>
      <c r="AF57" s="40"/>
      <c r="AG57" s="40"/>
      <c r="AH57" s="40"/>
      <c r="AI57" s="51"/>
      <c r="AK57" s="40"/>
      <c r="AL57" s="40"/>
      <c r="AM57" s="40"/>
      <c r="AN57" s="40"/>
      <c r="AO57" s="40"/>
      <c r="AP57" s="51"/>
    </row>
    <row r="58" spans="2:42" ht="30" customHeight="1" thickBot="1" x14ac:dyDescent="0.35">
      <c r="C58" s="9"/>
    </row>
    <row r="59" spans="2:42" x14ac:dyDescent="0.3">
      <c r="B59" s="14" t="s">
        <v>17</v>
      </c>
      <c r="C59" s="73" t="s">
        <v>18</v>
      </c>
      <c r="D59" s="33" t="s">
        <v>205</v>
      </c>
      <c r="E59" s="7">
        <f>E38+1</f>
        <v>1022</v>
      </c>
      <c r="F59" s="33" t="s">
        <v>53</v>
      </c>
      <c r="G59" s="60" t="s">
        <v>54</v>
      </c>
      <c r="I59" s="14" t="s">
        <v>17</v>
      </c>
      <c r="J59" s="75" t="s">
        <v>191</v>
      </c>
      <c r="K59" s="33" t="s">
        <v>205</v>
      </c>
      <c r="L59" s="7">
        <f>Z38+1</f>
        <v>2021</v>
      </c>
      <c r="M59" s="33" t="s">
        <v>53</v>
      </c>
      <c r="N59" s="60" t="str">
        <f>RIGHT(C48, 1)</f>
        <v>1</v>
      </c>
      <c r="P59" s="14" t="s">
        <v>17</v>
      </c>
      <c r="Q59" s="75" t="s">
        <v>191</v>
      </c>
      <c r="R59" s="33" t="s">
        <v>205</v>
      </c>
      <c r="S59" s="7">
        <f>L59+1</f>
        <v>2022</v>
      </c>
      <c r="T59" s="33" t="s">
        <v>53</v>
      </c>
      <c r="U59" s="60" t="str">
        <f>RIGHT(C49, 1)</f>
        <v>2</v>
      </c>
      <c r="W59" s="14" t="s">
        <v>17</v>
      </c>
      <c r="X59" s="75" t="s">
        <v>191</v>
      </c>
      <c r="Y59" s="33" t="s">
        <v>205</v>
      </c>
      <c r="Z59" s="7">
        <f>S59+1</f>
        <v>2023</v>
      </c>
      <c r="AA59" s="33" t="s">
        <v>53</v>
      </c>
      <c r="AB59" s="60" t="str">
        <f>RIGHT(C50, 1)</f>
        <v>3</v>
      </c>
      <c r="AD59" s="4"/>
      <c r="AG59" s="4"/>
      <c r="AK59" s="4"/>
      <c r="AN59" s="4"/>
    </row>
    <row r="60" spans="2:42" x14ac:dyDescent="0.3">
      <c r="B60" s="30" t="s">
        <v>19</v>
      </c>
      <c r="C60" s="135" t="str">
        <f>C44 &amp; "(이동)"</f>
        <v>광무 -잔영-(이동)</v>
      </c>
      <c r="D60" s="136"/>
      <c r="E60" s="136"/>
      <c r="F60" s="136"/>
      <c r="G60" s="137"/>
      <c r="I60" s="10" t="s">
        <v>19</v>
      </c>
      <c r="J60" s="108" t="str">
        <f>E48</f>
        <v>광무-일섬</v>
      </c>
      <c r="K60" s="98"/>
      <c r="L60" s="98"/>
      <c r="M60" s="98"/>
      <c r="N60" s="109"/>
      <c r="P60" s="10" t="s">
        <v>19</v>
      </c>
      <c r="Q60" s="108" t="str">
        <f>E49</f>
        <v>광무-연정</v>
      </c>
      <c r="R60" s="98"/>
      <c r="S60" s="98"/>
      <c r="T60" s="98"/>
      <c r="U60" s="109"/>
      <c r="W60" s="10" t="s">
        <v>19</v>
      </c>
      <c r="X60" s="108" t="str">
        <f>E50</f>
        <v>광무-난무</v>
      </c>
      <c r="Y60" s="98"/>
      <c r="Z60" s="98"/>
      <c r="AA60" s="98"/>
      <c r="AB60" s="109"/>
      <c r="AD60" s="4"/>
      <c r="AK60" s="4"/>
    </row>
    <row r="61" spans="2:42" ht="249.95" customHeight="1" x14ac:dyDescent="0.3">
      <c r="B61" s="10" t="s">
        <v>10</v>
      </c>
      <c r="C61" s="117" t="e" vm="23">
        <v>#VALUE!</v>
      </c>
      <c r="D61" s="117"/>
      <c r="E61" s="117"/>
      <c r="F61" s="117"/>
      <c r="G61" s="118"/>
      <c r="I61" s="10" t="s">
        <v>10</v>
      </c>
      <c r="J61" s="117" t="e" vm="23">
        <v>#VALUE!</v>
      </c>
      <c r="K61" s="117"/>
      <c r="L61" s="117"/>
      <c r="M61" s="117"/>
      <c r="N61" s="118"/>
      <c r="P61" s="10" t="s">
        <v>10</v>
      </c>
      <c r="Q61" s="117" t="e" vm="23">
        <v>#VALUE!</v>
      </c>
      <c r="R61" s="117"/>
      <c r="S61" s="117"/>
      <c r="T61" s="117"/>
      <c r="U61" s="118"/>
      <c r="W61" s="10" t="s">
        <v>10</v>
      </c>
      <c r="X61" s="117" t="e" vm="23">
        <v>#VALUE!</v>
      </c>
      <c r="Y61" s="117"/>
      <c r="Z61" s="117"/>
      <c r="AA61" s="117"/>
      <c r="AB61" s="118"/>
      <c r="AD61" s="4"/>
      <c r="AK61" s="4"/>
    </row>
    <row r="62" spans="2:42" ht="53.25" customHeight="1" x14ac:dyDescent="0.3">
      <c r="B62" s="10" t="s">
        <v>7</v>
      </c>
      <c r="C62" s="138" t="s">
        <v>179</v>
      </c>
      <c r="D62" s="139"/>
      <c r="E62" s="139"/>
      <c r="F62" s="139"/>
      <c r="G62" s="140"/>
      <c r="I62" s="10" t="s">
        <v>7</v>
      </c>
      <c r="J62" s="141" t="s">
        <v>274</v>
      </c>
      <c r="K62" s="139"/>
      <c r="L62" s="139"/>
      <c r="M62" s="139"/>
      <c r="N62" s="140"/>
      <c r="P62" s="10" t="s">
        <v>7</v>
      </c>
      <c r="Q62" s="141" t="s">
        <v>274</v>
      </c>
      <c r="R62" s="139"/>
      <c r="S62" s="139"/>
      <c r="T62" s="139"/>
      <c r="U62" s="140"/>
      <c r="W62" s="10" t="s">
        <v>7</v>
      </c>
      <c r="X62" s="141" t="s">
        <v>277</v>
      </c>
      <c r="Y62" s="139"/>
      <c r="Z62" s="139"/>
      <c r="AA62" s="139"/>
      <c r="AB62" s="140"/>
      <c r="AD62" s="4"/>
      <c r="AE62" s="36"/>
      <c r="AF62" s="31"/>
      <c r="AG62" s="31"/>
      <c r="AH62" s="31"/>
      <c r="AI62" s="31"/>
      <c r="AK62" s="4"/>
      <c r="AL62" s="36"/>
      <c r="AM62" s="31"/>
      <c r="AN62" s="31"/>
      <c r="AO62" s="31"/>
      <c r="AP62" s="31"/>
    </row>
    <row r="63" spans="2:42" ht="258" customHeight="1" thickBot="1" x14ac:dyDescent="0.35">
      <c r="B63" s="34" t="s">
        <v>4</v>
      </c>
      <c r="C63" s="133" t="e" vm="1">
        <v>#VALUE!</v>
      </c>
      <c r="D63" s="133"/>
      <c r="E63" s="133"/>
      <c r="F63" s="133"/>
      <c r="G63" s="134"/>
      <c r="I63" s="34" t="s">
        <v>4</v>
      </c>
      <c r="J63" s="133" t="e" vm="1">
        <v>#VALUE!</v>
      </c>
      <c r="K63" s="133"/>
      <c r="L63" s="133"/>
      <c r="M63" s="133"/>
      <c r="N63" s="134"/>
      <c r="P63" s="34" t="s">
        <v>4</v>
      </c>
      <c r="Q63" s="133" t="e" vm="1">
        <v>#VALUE!</v>
      </c>
      <c r="R63" s="133"/>
      <c r="S63" s="133"/>
      <c r="T63" s="133"/>
      <c r="U63" s="134"/>
      <c r="W63" s="34" t="s">
        <v>4</v>
      </c>
      <c r="X63" s="133" t="e" vm="1">
        <v>#VALUE!</v>
      </c>
      <c r="Y63" s="133"/>
      <c r="Z63" s="133"/>
      <c r="AA63" s="133"/>
      <c r="AB63" s="134"/>
      <c r="AD63" s="35"/>
      <c r="AE63" s="32"/>
      <c r="AF63" s="32"/>
      <c r="AG63" s="32"/>
      <c r="AH63" s="32"/>
      <c r="AI63" s="32"/>
      <c r="AK63" s="35"/>
      <c r="AL63" s="32"/>
      <c r="AM63" s="32"/>
      <c r="AN63" s="32"/>
      <c r="AO63" s="32"/>
      <c r="AP63" s="32"/>
    </row>
  </sheetData>
  <mergeCells count="93">
    <mergeCell ref="X18:AB18"/>
    <mergeCell ref="Q40:U40"/>
    <mergeCell ref="X40:AB40"/>
    <mergeCell ref="Q39:U39"/>
    <mergeCell ref="X39:AB39"/>
    <mergeCell ref="X19:AB19"/>
    <mergeCell ref="X42:AB42"/>
    <mergeCell ref="Q41:U41"/>
    <mergeCell ref="X41:AB41"/>
    <mergeCell ref="X60:AB60"/>
    <mergeCell ref="X20:AB20"/>
    <mergeCell ref="X21:AB21"/>
    <mergeCell ref="Q42:U42"/>
    <mergeCell ref="X61:AB61"/>
    <mergeCell ref="X62:AB62"/>
    <mergeCell ref="X63:AB63"/>
    <mergeCell ref="C61:G61"/>
    <mergeCell ref="J61:N61"/>
    <mergeCell ref="Q61:U61"/>
    <mergeCell ref="C62:G62"/>
    <mergeCell ref="J62:N62"/>
    <mergeCell ref="Q62:U62"/>
    <mergeCell ref="C63:G63"/>
    <mergeCell ref="J63:N63"/>
    <mergeCell ref="Q63:U63"/>
    <mergeCell ref="B48:B52"/>
    <mergeCell ref="C48:D48"/>
    <mergeCell ref="E48:G48"/>
    <mergeCell ref="C49:D49"/>
    <mergeCell ref="E49:G49"/>
    <mergeCell ref="C50:D50"/>
    <mergeCell ref="C52:D52"/>
    <mergeCell ref="E52:G52"/>
    <mergeCell ref="C60:G60"/>
    <mergeCell ref="J60:N60"/>
    <mergeCell ref="Q60:U60"/>
    <mergeCell ref="C40:G40"/>
    <mergeCell ref="J40:N40"/>
    <mergeCell ref="C41:G41"/>
    <mergeCell ref="J41:N41"/>
    <mergeCell ref="C42:G42"/>
    <mergeCell ref="J42:N42"/>
    <mergeCell ref="E50:G50"/>
    <mergeCell ref="C51:D51"/>
    <mergeCell ref="E51:G51"/>
    <mergeCell ref="C44:G44"/>
    <mergeCell ref="C46:G46"/>
    <mergeCell ref="C47:D47"/>
    <mergeCell ref="F47:G47"/>
    <mergeCell ref="E31:G31"/>
    <mergeCell ref="C39:G39"/>
    <mergeCell ref="J39:N39"/>
    <mergeCell ref="B27:B31"/>
    <mergeCell ref="C27:D27"/>
    <mergeCell ref="E27:G27"/>
    <mergeCell ref="C28:D28"/>
    <mergeCell ref="E28:G28"/>
    <mergeCell ref="C29:D29"/>
    <mergeCell ref="E29:G29"/>
    <mergeCell ref="C30:D30"/>
    <mergeCell ref="E30:G30"/>
    <mergeCell ref="C31:D31"/>
    <mergeCell ref="C26:D26"/>
    <mergeCell ref="F26:G26"/>
    <mergeCell ref="C19:G19"/>
    <mergeCell ref="J19:N19"/>
    <mergeCell ref="Q19:U19"/>
    <mergeCell ref="C20:G20"/>
    <mergeCell ref="J20:N20"/>
    <mergeCell ref="Q20:U20"/>
    <mergeCell ref="C21:G21"/>
    <mergeCell ref="J21:N21"/>
    <mergeCell ref="Q21:U21"/>
    <mergeCell ref="C23:G23"/>
    <mergeCell ref="C25:G25"/>
    <mergeCell ref="C18:G18"/>
    <mergeCell ref="J18:N18"/>
    <mergeCell ref="Q18:U18"/>
    <mergeCell ref="E8:G8"/>
    <mergeCell ref="C9:D9"/>
    <mergeCell ref="E9:G9"/>
    <mergeCell ref="C10:D10"/>
    <mergeCell ref="E10:G10"/>
    <mergeCell ref="C2:G2"/>
    <mergeCell ref="C4:G4"/>
    <mergeCell ref="C5:D5"/>
    <mergeCell ref="F5:G5"/>
    <mergeCell ref="B6:B10"/>
    <mergeCell ref="C6:D6"/>
    <mergeCell ref="E6:G6"/>
    <mergeCell ref="C7:D7"/>
    <mergeCell ref="E7:G7"/>
    <mergeCell ref="C8:D8"/>
  </mergeCells>
  <phoneticPr fontId="2" type="noConversion"/>
  <pageMargins left="0.7" right="0.7" top="0.75" bottom="0.75" header="0.3" footer="0.3"/>
  <ignoredErrors>
    <ignoredError sqref="I55:J55" numberStoredAsText="1"/>
  </ignoredErrors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95434E-04D0-4214-8EAF-02FAF877B33E}">
  <sheetPr>
    <tabColor rgb="FF92D050"/>
  </sheetPr>
  <dimension ref="B1:AP63"/>
  <sheetViews>
    <sheetView topLeftCell="A41" zoomScale="85" zoomScaleNormal="85" workbookViewId="0">
      <selection activeCell="J60" sqref="J60:N60"/>
    </sheetView>
  </sheetViews>
  <sheetFormatPr defaultRowHeight="16.5" x14ac:dyDescent="0.3"/>
  <cols>
    <col min="8" max="8" width="9" customWidth="1"/>
    <col min="15" max="15" width="9" customWidth="1"/>
    <col min="22" max="22" width="9" customWidth="1"/>
  </cols>
  <sheetData>
    <row r="1" spans="2:42" ht="17.25" thickBot="1" x14ac:dyDescent="0.35"/>
    <row r="2" spans="2:42" x14ac:dyDescent="0.3">
      <c r="B2" s="14" t="s">
        <v>19</v>
      </c>
      <c r="C2" s="105" t="str">
        <f>'영장(C,H,M,L)'!E4</f>
        <v>검은불꽃 -청현-</v>
      </c>
      <c r="D2" s="105"/>
      <c r="E2" s="105"/>
      <c r="F2" s="105"/>
      <c r="G2" s="119"/>
    </row>
    <row r="3" spans="2:42" x14ac:dyDescent="0.3">
      <c r="B3" s="10" t="s">
        <v>16</v>
      </c>
      <c r="C3" s="12" t="str">
        <f>'캐릭터 설정정리'!B2</f>
        <v>영장</v>
      </c>
      <c r="D3" s="13" t="s">
        <v>14</v>
      </c>
      <c r="E3" s="12" t="str">
        <f>'캐릭터 설정정리'!C5</f>
        <v>B2</v>
      </c>
      <c r="F3" s="13" t="s">
        <v>12</v>
      </c>
      <c r="G3" s="11" t="str">
        <f>'캐릭터 설정정리'!C4</f>
        <v>딜러</v>
      </c>
    </row>
    <row r="4" spans="2:42" ht="249.95" customHeight="1" x14ac:dyDescent="0.3">
      <c r="B4" s="10" t="s">
        <v>10</v>
      </c>
      <c r="C4" s="117" t="e" vm="24">
        <v>#VALUE!</v>
      </c>
      <c r="D4" s="117"/>
      <c r="E4" s="117"/>
      <c r="F4" s="117"/>
      <c r="G4" s="118"/>
      <c r="I4" s="4"/>
    </row>
    <row r="5" spans="2:42" ht="17.25" thickBot="1" x14ac:dyDescent="0.35">
      <c r="B5" s="10" t="s">
        <v>9</v>
      </c>
      <c r="C5" s="120">
        <v>2</v>
      </c>
      <c r="D5" s="120"/>
      <c r="E5" s="13" t="s">
        <v>8</v>
      </c>
      <c r="F5" s="120">
        <v>1</v>
      </c>
      <c r="G5" s="121"/>
      <c r="I5" s="4"/>
      <c r="J5" s="31"/>
      <c r="K5" s="31"/>
      <c r="L5" s="31"/>
      <c r="M5" s="31"/>
      <c r="N5" s="31"/>
    </row>
    <row r="6" spans="2:42" x14ac:dyDescent="0.3">
      <c r="B6" s="122" t="s">
        <v>6</v>
      </c>
      <c r="C6" s="125" t="s">
        <v>5</v>
      </c>
      <c r="D6" s="126"/>
      <c r="E6" s="117" t="s">
        <v>230</v>
      </c>
      <c r="F6" s="117"/>
      <c r="G6" s="118"/>
      <c r="I6" s="8" t="s">
        <v>3</v>
      </c>
      <c r="J6" s="7" t="s">
        <v>2</v>
      </c>
      <c r="K6" s="6" t="s">
        <v>1</v>
      </c>
      <c r="L6" s="5" t="s">
        <v>0</v>
      </c>
      <c r="M6" s="32"/>
      <c r="N6" s="32"/>
    </row>
    <row r="7" spans="2:42" ht="17.25" thickBot="1" x14ac:dyDescent="0.35">
      <c r="B7" s="123"/>
      <c r="C7" s="125" t="s">
        <v>5</v>
      </c>
      <c r="D7" s="126"/>
      <c r="E7" s="117" t="s">
        <v>231</v>
      </c>
      <c r="F7" s="117"/>
      <c r="G7" s="118"/>
      <c r="I7" s="3">
        <f>C5+F5</f>
        <v>3</v>
      </c>
      <c r="J7" s="2">
        <f>SUBTOTAL(3,C6:D10)</f>
        <v>2</v>
      </c>
      <c r="K7" s="2">
        <f>CHOOSE(MATCH(E3, {"B1","B2","H","M","L"}, 0), 4, 5, 12, 8, 6)</f>
        <v>5</v>
      </c>
      <c r="L7" s="1">
        <f>K7-I7-J7</f>
        <v>0</v>
      </c>
      <c r="M7" s="32"/>
      <c r="N7" s="32"/>
    </row>
    <row r="8" spans="2:42" x14ac:dyDescent="0.3">
      <c r="B8" s="123"/>
      <c r="C8" s="125"/>
      <c r="D8" s="126"/>
      <c r="E8" s="108"/>
      <c r="F8" s="98"/>
      <c r="G8" s="109"/>
      <c r="J8" s="32"/>
      <c r="K8" s="32"/>
      <c r="L8" s="32"/>
      <c r="M8" s="32"/>
      <c r="N8" s="32"/>
    </row>
    <row r="9" spans="2:42" x14ac:dyDescent="0.3">
      <c r="B9" s="123"/>
      <c r="C9" s="125"/>
      <c r="D9" s="126"/>
      <c r="E9" s="108"/>
      <c r="F9" s="98"/>
      <c r="G9" s="109"/>
      <c r="J9" s="32"/>
      <c r="K9" s="32"/>
      <c r="L9" s="32"/>
      <c r="M9" s="32"/>
      <c r="N9" s="32"/>
    </row>
    <row r="10" spans="2:42" ht="17.25" thickBot="1" x14ac:dyDescent="0.35">
      <c r="B10" s="124"/>
      <c r="C10" s="127"/>
      <c r="D10" s="128"/>
      <c r="E10" s="129"/>
      <c r="F10" s="129"/>
      <c r="G10" s="130"/>
      <c r="J10" s="32"/>
      <c r="K10" s="32"/>
      <c r="L10" s="32"/>
      <c r="M10" s="32"/>
      <c r="N10" s="32"/>
    </row>
    <row r="11" spans="2:42" ht="30" customHeight="1" thickBot="1" x14ac:dyDescent="0.35">
      <c r="C11" s="9"/>
    </row>
    <row r="12" spans="2:42" ht="17.100000000000001" customHeight="1" x14ac:dyDescent="0.3">
      <c r="C12" s="9"/>
      <c r="I12" s="43" t="s">
        <v>83</v>
      </c>
      <c r="J12" s="41" t="s">
        <v>84</v>
      </c>
      <c r="K12" s="57" t="s">
        <v>173</v>
      </c>
      <c r="L12" s="41" t="s">
        <v>81</v>
      </c>
      <c r="M12" s="44" t="s">
        <v>86</v>
      </c>
      <c r="N12" s="45"/>
      <c r="P12" s="43" t="s">
        <v>83</v>
      </c>
      <c r="Q12" s="41" t="s">
        <v>84</v>
      </c>
      <c r="R12" s="57" t="s">
        <v>173</v>
      </c>
      <c r="S12" s="41" t="s">
        <v>81</v>
      </c>
      <c r="T12" s="44" t="s">
        <v>86</v>
      </c>
      <c r="U12" s="45"/>
      <c r="W12" s="39"/>
      <c r="X12" s="39"/>
      <c r="Y12" s="39"/>
      <c r="Z12" s="39"/>
      <c r="AA12" s="40"/>
      <c r="AB12" s="40"/>
      <c r="AD12" s="39"/>
      <c r="AE12" s="39"/>
      <c r="AF12" s="39"/>
      <c r="AG12" s="39"/>
      <c r="AH12" s="40"/>
      <c r="AI12" s="40"/>
      <c r="AK12" s="39"/>
      <c r="AL12" s="39"/>
      <c r="AM12" s="39"/>
      <c r="AN12" s="39"/>
      <c r="AO12" s="40"/>
      <c r="AP12" s="40"/>
    </row>
    <row r="13" spans="2:42" ht="17.100000000000001" customHeight="1" thickBot="1" x14ac:dyDescent="0.35">
      <c r="C13" s="9"/>
      <c r="I13" s="46" t="s">
        <v>89</v>
      </c>
      <c r="J13" s="42" t="s">
        <v>90</v>
      </c>
      <c r="K13" s="58" t="s">
        <v>88</v>
      </c>
      <c r="L13" s="42" t="s">
        <v>90</v>
      </c>
      <c r="M13" s="47"/>
      <c r="N13" s="48"/>
      <c r="P13" s="46" t="s">
        <v>90</v>
      </c>
      <c r="Q13" s="42" t="s">
        <v>89</v>
      </c>
      <c r="R13" s="58" t="s">
        <v>88</v>
      </c>
      <c r="S13" s="42" t="s">
        <v>90</v>
      </c>
      <c r="T13" s="47"/>
      <c r="U13" s="48"/>
      <c r="W13" s="39"/>
      <c r="X13" s="39"/>
      <c r="Y13" s="39"/>
      <c r="Z13" s="39"/>
      <c r="AA13" s="40"/>
      <c r="AB13" s="40"/>
      <c r="AD13" s="39"/>
      <c r="AE13" s="39"/>
      <c r="AF13" s="39"/>
      <c r="AG13" s="39"/>
      <c r="AH13" s="40"/>
      <c r="AI13" s="40"/>
      <c r="AK13" s="39"/>
      <c r="AL13" s="39"/>
      <c r="AM13" s="39"/>
      <c r="AN13" s="39"/>
      <c r="AO13" s="40"/>
      <c r="AP13" s="40"/>
    </row>
    <row r="14" spans="2:42" ht="17.100000000000001" customHeight="1" x14ac:dyDescent="0.3">
      <c r="C14" s="9"/>
      <c r="I14" s="43"/>
      <c r="J14" s="41"/>
      <c r="K14" s="41"/>
      <c r="L14" s="44"/>
      <c r="M14" s="44"/>
      <c r="N14" s="45" t="s">
        <v>85</v>
      </c>
      <c r="P14" s="43"/>
      <c r="Q14" s="41"/>
      <c r="R14" s="41"/>
      <c r="S14" s="44"/>
      <c r="T14" s="44"/>
      <c r="U14" s="45" t="s">
        <v>85</v>
      </c>
      <c r="W14" s="39"/>
      <c r="X14" s="39"/>
      <c r="Y14" s="39"/>
      <c r="Z14" s="40"/>
      <c r="AA14" s="40"/>
      <c r="AB14" s="40"/>
      <c r="AD14" s="39"/>
      <c r="AE14" s="39"/>
      <c r="AF14" s="39"/>
      <c r="AG14" s="40"/>
      <c r="AH14" s="40"/>
      <c r="AI14" s="40"/>
      <c r="AK14" s="39"/>
      <c r="AL14" s="39"/>
      <c r="AM14" s="39"/>
      <c r="AN14" s="40"/>
      <c r="AO14" s="40"/>
      <c r="AP14" s="40"/>
    </row>
    <row r="15" spans="2:42" ht="17.100000000000001" customHeight="1" thickBot="1" x14ac:dyDescent="0.35">
      <c r="C15" s="9"/>
      <c r="I15" s="49"/>
      <c r="J15" s="47"/>
      <c r="K15" s="47"/>
      <c r="L15" s="47"/>
      <c r="M15" s="47"/>
      <c r="N15" s="50">
        <f>I13+J13+K13+L13+M13+N13+I15+J15+K15+L15+M15</f>
        <v>5</v>
      </c>
      <c r="P15" s="49"/>
      <c r="Q15" s="47"/>
      <c r="R15" s="47"/>
      <c r="S15" s="47"/>
      <c r="T15" s="47"/>
      <c r="U15" s="50">
        <f>P13+Q13+R13+S13+T13+U13+P15+Q15+R15+S15+T15</f>
        <v>5</v>
      </c>
      <c r="W15" s="40"/>
      <c r="X15" s="40"/>
      <c r="Y15" s="40"/>
      <c r="Z15" s="40"/>
      <c r="AA15" s="40"/>
      <c r="AB15" s="51"/>
      <c r="AD15" s="40"/>
      <c r="AE15" s="40"/>
      <c r="AF15" s="40"/>
      <c r="AG15" s="40"/>
      <c r="AH15" s="40"/>
      <c r="AI15" s="51"/>
      <c r="AK15" s="40"/>
      <c r="AL15" s="40"/>
      <c r="AM15" s="40"/>
      <c r="AN15" s="40"/>
      <c r="AO15" s="40"/>
      <c r="AP15" s="51"/>
    </row>
    <row r="16" spans="2:42" ht="30" customHeight="1" thickBot="1" x14ac:dyDescent="0.35">
      <c r="C16" s="9"/>
    </row>
    <row r="17" spans="2:42" x14ac:dyDescent="0.3">
      <c r="B17" s="14" t="s">
        <v>17</v>
      </c>
      <c r="C17" s="73" t="s">
        <v>18</v>
      </c>
      <c r="D17" s="33" t="s">
        <v>205</v>
      </c>
      <c r="E17" s="7">
        <f>'캐릭터 구성(딜러,H)'!E59+1</f>
        <v>1023</v>
      </c>
      <c r="F17" s="33" t="s">
        <v>53</v>
      </c>
      <c r="G17" s="60" t="s">
        <v>54</v>
      </c>
      <c r="I17" s="14" t="s">
        <v>17</v>
      </c>
      <c r="J17" s="75" t="s">
        <v>191</v>
      </c>
      <c r="K17" s="33" t="s">
        <v>205</v>
      </c>
      <c r="L17" s="7">
        <f>'캐릭터 구성(딜러,H)'!Z59+1</f>
        <v>2024</v>
      </c>
      <c r="M17" s="33" t="s">
        <v>53</v>
      </c>
      <c r="N17" s="60" t="str">
        <f>RIGHT(C6, 1)</f>
        <v>1</v>
      </c>
      <c r="P17" s="14" t="s">
        <v>17</v>
      </c>
      <c r="Q17" s="75" t="s">
        <v>191</v>
      </c>
      <c r="R17" s="33" t="s">
        <v>205</v>
      </c>
      <c r="S17" s="7">
        <f>L17+1</f>
        <v>2025</v>
      </c>
      <c r="T17" s="33" t="s">
        <v>53</v>
      </c>
      <c r="U17" s="60" t="str">
        <f>RIGHT(C7, 1)</f>
        <v>1</v>
      </c>
      <c r="W17" s="4"/>
      <c r="X17" s="4"/>
      <c r="Y17" s="4"/>
      <c r="Z17" s="4"/>
      <c r="AA17" s="4"/>
      <c r="AB17" s="4"/>
      <c r="AD17" s="4"/>
      <c r="AE17" s="4"/>
      <c r="AF17" s="4"/>
      <c r="AG17" s="4"/>
      <c r="AH17" s="4"/>
      <c r="AI17" s="4"/>
      <c r="AK17" s="4"/>
      <c r="AL17" s="4"/>
      <c r="AM17" s="4"/>
      <c r="AN17" s="4"/>
      <c r="AO17" s="4"/>
      <c r="AP17" s="4"/>
    </row>
    <row r="18" spans="2:42" x14ac:dyDescent="0.3">
      <c r="B18" s="30" t="s">
        <v>19</v>
      </c>
      <c r="C18" s="135" t="str">
        <f>C2 &amp; "(이동)"</f>
        <v>검은불꽃 -청현-(이동)</v>
      </c>
      <c r="D18" s="136"/>
      <c r="E18" s="136"/>
      <c r="F18" s="136"/>
      <c r="G18" s="137"/>
      <c r="I18" s="10" t="s">
        <v>19</v>
      </c>
      <c r="J18" s="108" t="str">
        <f>E6</f>
        <v>흑염참</v>
      </c>
      <c r="K18" s="98"/>
      <c r="L18" s="98"/>
      <c r="M18" s="98"/>
      <c r="N18" s="109"/>
      <c r="P18" s="10" t="s">
        <v>19</v>
      </c>
      <c r="Q18" s="108" t="str">
        <f>E7</f>
        <v>암인비영</v>
      </c>
      <c r="R18" s="98"/>
      <c r="S18" s="98"/>
      <c r="T18" s="98"/>
      <c r="U18" s="109"/>
      <c r="W18" s="4"/>
      <c r="AD18" s="4"/>
      <c r="AK18" s="4"/>
    </row>
    <row r="19" spans="2:42" ht="249.95" customHeight="1" x14ac:dyDescent="0.3">
      <c r="B19" s="10" t="s">
        <v>10</v>
      </c>
      <c r="C19" s="108" t="e" vm="24">
        <v>#VALUE!</v>
      </c>
      <c r="D19" s="98"/>
      <c r="E19" s="98"/>
      <c r="F19" s="98"/>
      <c r="G19" s="109"/>
      <c r="I19" s="10" t="s">
        <v>10</v>
      </c>
      <c r="J19" s="108" t="e" vm="24">
        <v>#VALUE!</v>
      </c>
      <c r="K19" s="98"/>
      <c r="L19" s="98"/>
      <c r="M19" s="98"/>
      <c r="N19" s="109"/>
      <c r="P19" s="10" t="s">
        <v>10</v>
      </c>
      <c r="Q19" s="108" t="e" vm="24">
        <v>#VALUE!</v>
      </c>
      <c r="R19" s="98"/>
      <c r="S19" s="98"/>
      <c r="T19" s="98"/>
      <c r="U19" s="109"/>
      <c r="W19" s="4"/>
      <c r="AD19" s="4"/>
      <c r="AK19" s="4"/>
    </row>
    <row r="20" spans="2:42" ht="53.25" customHeight="1" x14ac:dyDescent="0.3">
      <c r="B20" s="10" t="s">
        <v>7</v>
      </c>
      <c r="C20" s="138" t="s">
        <v>179</v>
      </c>
      <c r="D20" s="139"/>
      <c r="E20" s="139"/>
      <c r="F20" s="139"/>
      <c r="G20" s="140"/>
      <c r="I20" s="10" t="s">
        <v>7</v>
      </c>
      <c r="J20" s="141" t="s">
        <v>313</v>
      </c>
      <c r="K20" s="139"/>
      <c r="L20" s="139"/>
      <c r="M20" s="139"/>
      <c r="N20" s="140"/>
      <c r="P20" s="10" t="s">
        <v>7</v>
      </c>
      <c r="Q20" s="141" t="s">
        <v>313</v>
      </c>
      <c r="R20" s="139"/>
      <c r="S20" s="139"/>
      <c r="T20" s="139"/>
      <c r="U20" s="140"/>
      <c r="W20" s="4"/>
      <c r="X20" s="36"/>
      <c r="Y20" s="31"/>
      <c r="Z20" s="31"/>
      <c r="AA20" s="31"/>
      <c r="AB20" s="31"/>
      <c r="AD20" s="4"/>
      <c r="AE20" s="36"/>
      <c r="AF20" s="31"/>
      <c r="AG20" s="31"/>
      <c r="AH20" s="31"/>
      <c r="AI20" s="31"/>
      <c r="AK20" s="4"/>
      <c r="AL20" s="36"/>
      <c r="AM20" s="31"/>
      <c r="AN20" s="31"/>
      <c r="AO20" s="31"/>
      <c r="AP20" s="31"/>
    </row>
    <row r="21" spans="2:42" ht="258" customHeight="1" thickBot="1" x14ac:dyDescent="0.35">
      <c r="B21" s="34" t="s">
        <v>4</v>
      </c>
      <c r="C21" s="133" t="e" vm="1">
        <v>#VALUE!</v>
      </c>
      <c r="D21" s="133"/>
      <c r="E21" s="133"/>
      <c r="F21" s="133"/>
      <c r="G21" s="134"/>
      <c r="I21" s="34" t="s">
        <v>4</v>
      </c>
      <c r="J21" s="133" t="e" vm="1">
        <v>#VALUE!</v>
      </c>
      <c r="K21" s="133"/>
      <c r="L21" s="133"/>
      <c r="M21" s="133"/>
      <c r="N21" s="134"/>
      <c r="P21" s="34" t="s">
        <v>4</v>
      </c>
      <c r="Q21" s="133" t="e" vm="1">
        <v>#VALUE!</v>
      </c>
      <c r="R21" s="133"/>
      <c r="S21" s="133"/>
      <c r="T21" s="133"/>
      <c r="U21" s="134"/>
      <c r="W21" s="35"/>
      <c r="X21" s="32"/>
      <c r="Y21" s="32"/>
      <c r="Z21" s="32"/>
      <c r="AA21" s="32"/>
      <c r="AB21" s="32"/>
      <c r="AD21" s="35"/>
      <c r="AE21" s="32"/>
      <c r="AF21" s="32"/>
      <c r="AG21" s="32"/>
      <c r="AH21" s="32"/>
      <c r="AI21" s="32"/>
      <c r="AK21" s="35"/>
      <c r="AL21" s="32"/>
      <c r="AM21" s="32"/>
      <c r="AN21" s="32"/>
      <c r="AO21" s="32"/>
      <c r="AP21" s="32"/>
    </row>
    <row r="22" spans="2:42" ht="30" customHeight="1" thickBot="1" x14ac:dyDescent="0.35">
      <c r="C22" s="9"/>
    </row>
    <row r="23" spans="2:42" x14ac:dyDescent="0.3">
      <c r="B23" s="14" t="s">
        <v>19</v>
      </c>
      <c r="C23" s="105" t="str">
        <f>'영장(C,H,M,L)'!F4</f>
        <v>이계의 창 -라이트-</v>
      </c>
      <c r="D23" s="105"/>
      <c r="E23" s="105"/>
      <c r="F23" s="105"/>
      <c r="G23" s="119"/>
    </row>
    <row r="24" spans="2:42" x14ac:dyDescent="0.3">
      <c r="B24" s="10" t="s">
        <v>16</v>
      </c>
      <c r="C24" s="12" t="str">
        <f>C3</f>
        <v>영장</v>
      </c>
      <c r="D24" s="13" t="s">
        <v>14</v>
      </c>
      <c r="E24" s="12" t="str">
        <f>'캐릭터 설정정리'!B5</f>
        <v>B1</v>
      </c>
      <c r="F24" s="13" t="s">
        <v>12</v>
      </c>
      <c r="G24" s="11" t="str">
        <f>G3</f>
        <v>딜러</v>
      </c>
    </row>
    <row r="25" spans="2:42" ht="249.95" customHeight="1" x14ac:dyDescent="0.3">
      <c r="B25" s="10" t="s">
        <v>10</v>
      </c>
      <c r="C25" s="117" t="e" vm="25">
        <v>#VALUE!</v>
      </c>
      <c r="D25" s="117"/>
      <c r="E25" s="117"/>
      <c r="F25" s="117"/>
      <c r="G25" s="118"/>
      <c r="I25" s="4"/>
    </row>
    <row r="26" spans="2:42" ht="17.25" thickBot="1" x14ac:dyDescent="0.35">
      <c r="B26" s="10" t="s">
        <v>9</v>
      </c>
      <c r="C26" s="120">
        <v>1</v>
      </c>
      <c r="D26" s="120"/>
      <c r="E26" s="13" t="s">
        <v>8</v>
      </c>
      <c r="F26" s="120">
        <v>2</v>
      </c>
      <c r="G26" s="121"/>
      <c r="I26" s="4"/>
      <c r="J26" s="31"/>
      <c r="K26" s="31"/>
      <c r="L26" s="31"/>
      <c r="M26" s="31"/>
      <c r="N26" s="31"/>
    </row>
    <row r="27" spans="2:42" x14ac:dyDescent="0.3">
      <c r="B27" s="122" t="s">
        <v>6</v>
      </c>
      <c r="C27" s="125" t="s">
        <v>52</v>
      </c>
      <c r="D27" s="126"/>
      <c r="E27" s="117" t="s">
        <v>232</v>
      </c>
      <c r="F27" s="117"/>
      <c r="G27" s="118"/>
      <c r="I27" s="8" t="s">
        <v>3</v>
      </c>
      <c r="J27" s="7" t="s">
        <v>2</v>
      </c>
      <c r="K27" s="6" t="s">
        <v>1</v>
      </c>
      <c r="L27" s="5" t="s">
        <v>0</v>
      </c>
      <c r="M27" s="32"/>
      <c r="N27" s="32"/>
    </row>
    <row r="28" spans="2:42" ht="17.25" thickBot="1" x14ac:dyDescent="0.35">
      <c r="B28" s="123"/>
      <c r="C28" s="125"/>
      <c r="D28" s="126"/>
      <c r="E28" s="117"/>
      <c r="F28" s="117"/>
      <c r="G28" s="118"/>
      <c r="I28" s="3">
        <f>C26+F26</f>
        <v>3</v>
      </c>
      <c r="J28" s="2">
        <f>SUBTOTAL(3,C27:D31)</f>
        <v>1</v>
      </c>
      <c r="K28" s="2">
        <f>CHOOSE(MATCH(E24, {"B1","B2","H","M","L"}, 0), 4, 5, 12, 8, 6)</f>
        <v>4</v>
      </c>
      <c r="L28" s="1">
        <f>K28-I28-J28</f>
        <v>0</v>
      </c>
      <c r="M28" s="32"/>
      <c r="N28" s="32"/>
    </row>
    <row r="29" spans="2:42" x14ac:dyDescent="0.3">
      <c r="B29" s="123"/>
      <c r="C29" s="125"/>
      <c r="D29" s="126"/>
      <c r="E29" s="108"/>
      <c r="F29" s="98"/>
      <c r="G29" s="109"/>
      <c r="J29" s="32"/>
      <c r="K29" s="32"/>
      <c r="L29" s="32"/>
      <c r="M29" s="32"/>
      <c r="N29" s="32"/>
    </row>
    <row r="30" spans="2:42" x14ac:dyDescent="0.3">
      <c r="B30" s="123"/>
      <c r="C30" s="125"/>
      <c r="D30" s="126"/>
      <c r="E30" s="108"/>
      <c r="F30" s="98"/>
      <c r="G30" s="109"/>
      <c r="J30" s="32"/>
      <c r="K30" s="32"/>
      <c r="L30" s="32"/>
      <c r="M30" s="32"/>
      <c r="N30" s="32"/>
    </row>
    <row r="31" spans="2:42" ht="17.25" thickBot="1" x14ac:dyDescent="0.35">
      <c r="B31" s="124"/>
      <c r="C31" s="127"/>
      <c r="D31" s="128"/>
      <c r="E31" s="129"/>
      <c r="F31" s="129"/>
      <c r="G31" s="130"/>
      <c r="J31" s="32"/>
      <c r="K31" s="32"/>
      <c r="L31" s="32"/>
      <c r="M31" s="32"/>
      <c r="N31" s="32"/>
    </row>
    <row r="32" spans="2:42" ht="30" customHeight="1" thickBot="1" x14ac:dyDescent="0.35">
      <c r="C32" s="9"/>
    </row>
    <row r="33" spans="2:42" ht="17.100000000000001" customHeight="1" x14ac:dyDescent="0.3">
      <c r="C33" s="9"/>
      <c r="I33" s="43" t="s">
        <v>83</v>
      </c>
      <c r="J33" s="41" t="s">
        <v>84</v>
      </c>
      <c r="K33" s="57" t="s">
        <v>173</v>
      </c>
      <c r="L33" s="41" t="s">
        <v>81</v>
      </c>
      <c r="M33" s="44" t="s">
        <v>86</v>
      </c>
      <c r="N33" s="45"/>
      <c r="P33" s="39"/>
      <c r="Q33" s="39"/>
      <c r="R33" s="39"/>
      <c r="S33" s="39"/>
      <c r="T33" s="40"/>
      <c r="U33" s="40"/>
      <c r="W33" s="39"/>
      <c r="X33" s="39"/>
      <c r="Y33" s="39"/>
      <c r="Z33" s="39"/>
      <c r="AA33" s="40"/>
      <c r="AB33" s="40"/>
      <c r="AD33" s="39"/>
      <c r="AE33" s="39"/>
      <c r="AF33" s="39"/>
      <c r="AG33" s="39"/>
      <c r="AH33" s="40"/>
      <c r="AI33" s="40"/>
      <c r="AK33" s="39"/>
      <c r="AL33" s="39"/>
      <c r="AM33" s="39"/>
      <c r="AN33" s="39"/>
      <c r="AO33" s="40"/>
      <c r="AP33" s="40"/>
    </row>
    <row r="34" spans="2:42" ht="17.100000000000001" customHeight="1" thickBot="1" x14ac:dyDescent="0.35">
      <c r="C34" s="9"/>
      <c r="I34" s="46" t="s">
        <v>92</v>
      </c>
      <c r="J34" s="42" t="s">
        <v>89</v>
      </c>
      <c r="K34" s="58" t="s">
        <v>88</v>
      </c>
      <c r="L34" s="42" t="s">
        <v>93</v>
      </c>
      <c r="M34" s="47"/>
      <c r="N34" s="48"/>
      <c r="P34" s="39"/>
      <c r="Q34" s="39"/>
      <c r="R34" s="39"/>
      <c r="S34" s="39"/>
      <c r="T34" s="40"/>
      <c r="U34" s="40"/>
      <c r="W34" s="39"/>
      <c r="X34" s="39"/>
      <c r="Y34" s="39"/>
      <c r="Z34" s="39"/>
      <c r="AA34" s="40"/>
      <c r="AB34" s="40"/>
      <c r="AD34" s="39"/>
      <c r="AE34" s="39"/>
      <c r="AF34" s="39"/>
      <c r="AG34" s="39"/>
      <c r="AH34" s="40"/>
      <c r="AI34" s="40"/>
      <c r="AK34" s="39"/>
      <c r="AL34" s="39"/>
      <c r="AM34" s="39"/>
      <c r="AN34" s="39"/>
      <c r="AO34" s="40"/>
      <c r="AP34" s="40"/>
    </row>
    <row r="35" spans="2:42" ht="17.100000000000001" customHeight="1" x14ac:dyDescent="0.3">
      <c r="C35" s="9"/>
      <c r="I35" s="43"/>
      <c r="J35" s="41"/>
      <c r="K35" s="41"/>
      <c r="L35" s="44"/>
      <c r="M35" s="44"/>
      <c r="N35" s="45" t="s">
        <v>85</v>
      </c>
      <c r="P35" s="39"/>
      <c r="Q35" s="39"/>
      <c r="R35" s="39"/>
      <c r="S35" s="40"/>
      <c r="T35" s="40"/>
      <c r="U35" s="40"/>
      <c r="W35" s="39"/>
      <c r="X35" s="39"/>
      <c r="Y35" s="39"/>
      <c r="Z35" s="40"/>
      <c r="AA35" s="40"/>
      <c r="AB35" s="40"/>
      <c r="AD35" s="39"/>
      <c r="AE35" s="39"/>
      <c r="AF35" s="39"/>
      <c r="AG35" s="40"/>
      <c r="AH35" s="40"/>
      <c r="AI35" s="40"/>
      <c r="AK35" s="39"/>
      <c r="AL35" s="39"/>
      <c r="AM35" s="39"/>
      <c r="AN35" s="40"/>
      <c r="AO35" s="40"/>
      <c r="AP35" s="40"/>
    </row>
    <row r="36" spans="2:42" ht="17.100000000000001" customHeight="1" thickBot="1" x14ac:dyDescent="0.35">
      <c r="C36" s="9"/>
      <c r="I36" s="49"/>
      <c r="J36" s="47"/>
      <c r="K36" s="47"/>
      <c r="L36" s="47"/>
      <c r="M36" s="47"/>
      <c r="N36" s="50">
        <f>I34+J34+K34+L34+M34+N34+I36+J36+K36+L36+M36</f>
        <v>9</v>
      </c>
      <c r="P36" s="40"/>
      <c r="Q36" s="40"/>
      <c r="R36" s="40"/>
      <c r="S36" s="40"/>
      <c r="T36" s="40"/>
      <c r="U36" s="51"/>
      <c r="W36" s="40"/>
      <c r="X36" s="40"/>
      <c r="Y36" s="40"/>
      <c r="Z36" s="40"/>
      <c r="AA36" s="40"/>
      <c r="AB36" s="51"/>
      <c r="AD36" s="40"/>
      <c r="AE36" s="40"/>
      <c r="AF36" s="40"/>
      <c r="AG36" s="40"/>
      <c r="AH36" s="40"/>
      <c r="AI36" s="51"/>
      <c r="AK36" s="40"/>
      <c r="AL36" s="40"/>
      <c r="AM36" s="40"/>
      <c r="AN36" s="40"/>
      <c r="AO36" s="40"/>
      <c r="AP36" s="51"/>
    </row>
    <row r="37" spans="2:42" ht="30" customHeight="1" thickBot="1" x14ac:dyDescent="0.35">
      <c r="C37" s="9"/>
    </row>
    <row r="38" spans="2:42" x14ac:dyDescent="0.3">
      <c r="B38" s="14" t="s">
        <v>17</v>
      </c>
      <c r="C38" s="73" t="s">
        <v>18</v>
      </c>
      <c r="D38" s="33" t="s">
        <v>205</v>
      </c>
      <c r="E38" s="7">
        <f>E17+1</f>
        <v>1024</v>
      </c>
      <c r="F38" s="33" t="s">
        <v>53</v>
      </c>
      <c r="G38" s="60" t="s">
        <v>54</v>
      </c>
      <c r="I38" s="14" t="s">
        <v>17</v>
      </c>
      <c r="J38" s="75" t="s">
        <v>191</v>
      </c>
      <c r="K38" s="33" t="s">
        <v>205</v>
      </c>
      <c r="L38" s="7">
        <f>S17+1</f>
        <v>2026</v>
      </c>
      <c r="M38" s="33" t="s">
        <v>53</v>
      </c>
      <c r="N38" s="60" t="str">
        <f>RIGHT(C27, 1)</f>
        <v>2</v>
      </c>
      <c r="P38" s="4"/>
      <c r="Q38" s="4"/>
      <c r="R38" s="4"/>
      <c r="S38" s="4"/>
      <c r="T38" s="4"/>
      <c r="U38" s="4"/>
      <c r="W38" s="4"/>
      <c r="X38" s="4"/>
      <c r="Y38" s="4"/>
      <c r="Z38" s="4"/>
      <c r="AA38" s="4"/>
      <c r="AB38" s="4"/>
      <c r="AD38" s="4"/>
      <c r="AE38" s="4"/>
      <c r="AF38" s="4"/>
      <c r="AG38" s="4"/>
      <c r="AH38" s="4"/>
      <c r="AI38" s="4"/>
      <c r="AK38" s="4"/>
      <c r="AL38" s="4"/>
      <c r="AM38" s="4"/>
      <c r="AN38" s="4"/>
      <c r="AO38" s="4"/>
      <c r="AP38" s="4"/>
    </row>
    <row r="39" spans="2:42" x14ac:dyDescent="0.3">
      <c r="B39" s="30" t="s">
        <v>19</v>
      </c>
      <c r="C39" s="135" t="str">
        <f>C23 &amp; "(이동)"</f>
        <v>이계의 창 -라이트-(이동)</v>
      </c>
      <c r="D39" s="136"/>
      <c r="E39" s="136"/>
      <c r="F39" s="136"/>
      <c r="G39" s="137"/>
      <c r="I39" s="10" t="s">
        <v>19</v>
      </c>
      <c r="J39" s="108" t="str">
        <f>E27</f>
        <v>차원의 가르는 일격</v>
      </c>
      <c r="K39" s="98"/>
      <c r="L39" s="98"/>
      <c r="M39" s="98"/>
      <c r="N39" s="109"/>
      <c r="P39" s="4"/>
      <c r="W39" s="4"/>
      <c r="AD39" s="4"/>
      <c r="AK39" s="4"/>
    </row>
    <row r="40" spans="2:42" ht="249.95" customHeight="1" x14ac:dyDescent="0.3">
      <c r="B40" s="10" t="s">
        <v>10</v>
      </c>
      <c r="C40" s="117" t="e" vm="25">
        <v>#VALUE!</v>
      </c>
      <c r="D40" s="117"/>
      <c r="E40" s="117"/>
      <c r="F40" s="117"/>
      <c r="G40" s="118"/>
      <c r="I40" s="10" t="s">
        <v>10</v>
      </c>
      <c r="J40" s="117" t="e" vm="25">
        <v>#VALUE!</v>
      </c>
      <c r="K40" s="117"/>
      <c r="L40" s="117"/>
      <c r="M40" s="117"/>
      <c r="N40" s="118"/>
      <c r="P40" s="4"/>
      <c r="W40" s="4"/>
      <c r="AD40" s="4"/>
      <c r="AK40" s="4"/>
    </row>
    <row r="41" spans="2:42" ht="53.25" customHeight="1" x14ac:dyDescent="0.3">
      <c r="B41" s="10" t="s">
        <v>7</v>
      </c>
      <c r="C41" s="138" t="s">
        <v>179</v>
      </c>
      <c r="D41" s="139"/>
      <c r="E41" s="139"/>
      <c r="F41" s="139"/>
      <c r="G41" s="140"/>
      <c r="I41" s="10" t="s">
        <v>7</v>
      </c>
      <c r="J41" s="141" t="s">
        <v>233</v>
      </c>
      <c r="K41" s="139"/>
      <c r="L41" s="139"/>
      <c r="M41" s="139"/>
      <c r="N41" s="140"/>
      <c r="P41" s="4"/>
      <c r="Q41" s="36"/>
      <c r="R41" s="31"/>
      <c r="S41" s="31"/>
      <c r="T41" s="31"/>
      <c r="U41" s="31"/>
      <c r="W41" s="4"/>
      <c r="X41" s="36"/>
      <c r="Y41" s="31"/>
      <c r="Z41" s="31"/>
      <c r="AA41" s="31"/>
      <c r="AB41" s="31"/>
      <c r="AD41" s="4"/>
      <c r="AE41" s="36"/>
      <c r="AF41" s="31"/>
      <c r="AG41" s="31"/>
      <c r="AH41" s="31"/>
      <c r="AI41" s="31"/>
      <c r="AK41" s="4"/>
      <c r="AL41" s="36"/>
      <c r="AM41" s="31"/>
      <c r="AN41" s="31"/>
      <c r="AO41" s="31"/>
      <c r="AP41" s="31"/>
    </row>
    <row r="42" spans="2:42" ht="258" customHeight="1" thickBot="1" x14ac:dyDescent="0.35">
      <c r="B42" s="34" t="s">
        <v>4</v>
      </c>
      <c r="C42" s="133" t="e" vm="1">
        <v>#VALUE!</v>
      </c>
      <c r="D42" s="133"/>
      <c r="E42" s="133"/>
      <c r="F42" s="133"/>
      <c r="G42" s="134"/>
      <c r="I42" s="34" t="s">
        <v>4</v>
      </c>
      <c r="J42" s="133" t="e" vm="1">
        <v>#VALUE!</v>
      </c>
      <c r="K42" s="133"/>
      <c r="L42" s="133"/>
      <c r="M42" s="133"/>
      <c r="N42" s="134"/>
      <c r="P42" s="35"/>
      <c r="Q42" s="32"/>
      <c r="R42" s="32"/>
      <c r="S42" s="32"/>
      <c r="T42" s="32"/>
      <c r="U42" s="32"/>
      <c r="W42" s="35"/>
      <c r="X42" s="32"/>
      <c r="Y42" s="32"/>
      <c r="Z42" s="32"/>
      <c r="AA42" s="32"/>
      <c r="AB42" s="32"/>
      <c r="AD42" s="35"/>
      <c r="AE42" s="32"/>
      <c r="AF42" s="32"/>
      <c r="AG42" s="32"/>
      <c r="AH42" s="32"/>
      <c r="AI42" s="32"/>
      <c r="AK42" s="35"/>
      <c r="AL42" s="32"/>
      <c r="AM42" s="32"/>
      <c r="AN42" s="32"/>
      <c r="AO42" s="32"/>
      <c r="AP42" s="32"/>
    </row>
    <row r="43" spans="2:42" ht="30" customHeight="1" thickBot="1" x14ac:dyDescent="0.35"/>
    <row r="44" spans="2:42" x14ac:dyDescent="0.3">
      <c r="B44" s="14" t="s">
        <v>19</v>
      </c>
      <c r="C44" s="105" t="str">
        <f>'영장(C,H,M,L)'!G4</f>
        <v>기사단장 -자스안-</v>
      </c>
      <c r="D44" s="105"/>
      <c r="E44" s="105"/>
      <c r="F44" s="105"/>
      <c r="G44" s="119"/>
    </row>
    <row r="45" spans="2:42" x14ac:dyDescent="0.3">
      <c r="B45" s="10" t="s">
        <v>16</v>
      </c>
      <c r="C45" s="12" t="str">
        <f>C3</f>
        <v>영장</v>
      </c>
      <c r="D45" s="13" t="s">
        <v>14</v>
      </c>
      <c r="E45" s="12" t="str">
        <f>'캐릭터 설정정리'!B5</f>
        <v>B1</v>
      </c>
      <c r="F45" s="13" t="s">
        <v>12</v>
      </c>
      <c r="G45" s="11" t="str">
        <f>G3</f>
        <v>딜러</v>
      </c>
    </row>
    <row r="46" spans="2:42" ht="249.95" customHeight="1" x14ac:dyDescent="0.3">
      <c r="B46" s="10" t="s">
        <v>10</v>
      </c>
      <c r="C46" s="117" t="e" vm="26">
        <v>#VALUE!</v>
      </c>
      <c r="D46" s="117"/>
      <c r="E46" s="117"/>
      <c r="F46" s="117"/>
      <c r="G46" s="118"/>
      <c r="I46" s="4"/>
    </row>
    <row r="47" spans="2:42" ht="17.25" thickBot="1" x14ac:dyDescent="0.35">
      <c r="B47" s="10" t="s">
        <v>9</v>
      </c>
      <c r="C47" s="120">
        <v>2</v>
      </c>
      <c r="D47" s="120"/>
      <c r="E47" s="13" t="s">
        <v>8</v>
      </c>
      <c r="F47" s="120">
        <v>1</v>
      </c>
      <c r="G47" s="121"/>
      <c r="I47" s="4"/>
      <c r="J47" s="31"/>
      <c r="K47" s="31"/>
      <c r="L47" s="31"/>
      <c r="M47" s="31"/>
      <c r="N47" s="31"/>
    </row>
    <row r="48" spans="2:42" x14ac:dyDescent="0.3">
      <c r="B48" s="122" t="s">
        <v>6</v>
      </c>
      <c r="C48" s="125" t="s">
        <v>5</v>
      </c>
      <c r="D48" s="126"/>
      <c r="E48" s="108" t="s">
        <v>234</v>
      </c>
      <c r="F48" s="98"/>
      <c r="G48" s="109"/>
      <c r="I48" s="8" t="s">
        <v>3</v>
      </c>
      <c r="J48" s="7" t="s">
        <v>2</v>
      </c>
      <c r="K48" s="6" t="s">
        <v>1</v>
      </c>
      <c r="L48" s="5" t="s">
        <v>0</v>
      </c>
      <c r="M48" s="32"/>
      <c r="N48" s="32"/>
    </row>
    <row r="49" spans="2:42" ht="17.25" thickBot="1" x14ac:dyDescent="0.35">
      <c r="B49" s="123"/>
      <c r="C49" s="125"/>
      <c r="D49" s="126"/>
      <c r="E49" s="108"/>
      <c r="F49" s="98"/>
      <c r="G49" s="109"/>
      <c r="I49" s="3">
        <f>C47+F47</f>
        <v>3</v>
      </c>
      <c r="J49" s="2">
        <f>SUBTOTAL(3,C48:D52)</f>
        <v>1</v>
      </c>
      <c r="K49" s="2">
        <f>CHOOSE(MATCH(E45, {"B1","B2","H","M","L"}, 0), 4, 5, 12, 8, 6)</f>
        <v>4</v>
      </c>
      <c r="L49" s="1">
        <f>K49-I49-J49</f>
        <v>0</v>
      </c>
      <c r="M49" s="32"/>
      <c r="N49" s="32"/>
    </row>
    <row r="50" spans="2:42" x14ac:dyDescent="0.3">
      <c r="B50" s="123"/>
      <c r="C50" s="125"/>
      <c r="D50" s="126"/>
      <c r="E50" s="108"/>
      <c r="F50" s="98"/>
      <c r="G50" s="109"/>
      <c r="J50" s="32"/>
      <c r="K50" s="32"/>
      <c r="L50" s="32"/>
      <c r="M50" s="32"/>
      <c r="N50" s="32"/>
    </row>
    <row r="51" spans="2:42" x14ac:dyDescent="0.3">
      <c r="B51" s="123"/>
      <c r="C51" s="125"/>
      <c r="D51" s="126"/>
      <c r="E51" s="108"/>
      <c r="F51" s="98"/>
      <c r="G51" s="109"/>
      <c r="J51" s="32"/>
      <c r="K51" s="32"/>
      <c r="L51" s="32"/>
      <c r="M51" s="32"/>
      <c r="N51" s="32"/>
    </row>
    <row r="52" spans="2:42" ht="17.25" thickBot="1" x14ac:dyDescent="0.35">
      <c r="B52" s="124"/>
      <c r="C52" s="127"/>
      <c r="D52" s="128"/>
      <c r="E52" s="129"/>
      <c r="F52" s="129"/>
      <c r="G52" s="130"/>
      <c r="J52" s="32"/>
      <c r="K52" s="32"/>
      <c r="L52" s="32"/>
      <c r="M52" s="32"/>
      <c r="N52" s="32"/>
    </row>
    <row r="53" spans="2:42" ht="30" customHeight="1" thickBot="1" x14ac:dyDescent="0.35">
      <c r="C53" s="9"/>
    </row>
    <row r="54" spans="2:42" ht="17.100000000000001" customHeight="1" x14ac:dyDescent="0.3">
      <c r="C54" s="9"/>
      <c r="I54" s="43" t="s">
        <v>83</v>
      </c>
      <c r="J54" s="41" t="s">
        <v>84</v>
      </c>
      <c r="K54" s="57" t="s">
        <v>173</v>
      </c>
      <c r="L54" s="41" t="s">
        <v>81</v>
      </c>
      <c r="M54" s="44" t="s">
        <v>86</v>
      </c>
      <c r="N54" s="45"/>
      <c r="P54" s="39"/>
      <c r="Q54" s="39"/>
      <c r="R54" s="39"/>
      <c r="S54" s="39"/>
      <c r="T54" s="40"/>
      <c r="U54" s="40"/>
      <c r="W54" s="39"/>
      <c r="X54" s="39"/>
      <c r="Y54" s="39"/>
      <c r="Z54" s="39"/>
      <c r="AA54" s="40"/>
      <c r="AB54" s="40"/>
      <c r="AD54" s="39"/>
      <c r="AE54" s="39"/>
      <c r="AF54" s="39"/>
      <c r="AG54" s="39"/>
      <c r="AH54" s="40"/>
      <c r="AI54" s="40"/>
      <c r="AK54" s="39"/>
      <c r="AL54" s="39"/>
      <c r="AM54" s="39"/>
      <c r="AN54" s="39"/>
      <c r="AO54" s="40"/>
      <c r="AP54" s="40"/>
    </row>
    <row r="55" spans="2:42" ht="17.100000000000001" customHeight="1" thickBot="1" x14ac:dyDescent="0.35">
      <c r="C55" s="9"/>
      <c r="I55" s="46" t="s">
        <v>89</v>
      </c>
      <c r="J55" s="42" t="s">
        <v>89</v>
      </c>
      <c r="K55" s="58" t="s">
        <v>88</v>
      </c>
      <c r="L55" s="42" t="s">
        <v>91</v>
      </c>
      <c r="M55" s="47"/>
      <c r="N55" s="48"/>
      <c r="P55" s="39"/>
      <c r="Q55" s="39"/>
      <c r="R55" s="39"/>
      <c r="S55" s="39"/>
      <c r="T55" s="40"/>
      <c r="U55" s="40"/>
      <c r="W55" s="39"/>
      <c r="X55" s="39"/>
      <c r="Y55" s="39"/>
      <c r="Z55" s="39"/>
      <c r="AA55" s="40"/>
      <c r="AB55" s="40"/>
      <c r="AD55" s="39"/>
      <c r="AE55" s="39"/>
      <c r="AF55" s="39"/>
      <c r="AG55" s="39"/>
      <c r="AH55" s="40"/>
      <c r="AI55" s="40"/>
      <c r="AK55" s="39"/>
      <c r="AL55" s="39"/>
      <c r="AM55" s="39"/>
      <c r="AN55" s="39"/>
      <c r="AO55" s="40"/>
      <c r="AP55" s="40"/>
    </row>
    <row r="56" spans="2:42" ht="17.100000000000001" customHeight="1" x14ac:dyDescent="0.3">
      <c r="C56" s="9"/>
      <c r="I56" s="43"/>
      <c r="J56" s="41"/>
      <c r="K56" s="41"/>
      <c r="L56" s="44"/>
      <c r="M56" s="44"/>
      <c r="N56" s="45" t="s">
        <v>85</v>
      </c>
      <c r="P56" s="39"/>
      <c r="Q56" s="39"/>
      <c r="R56" s="39"/>
      <c r="S56" s="40"/>
      <c r="T56" s="40"/>
      <c r="U56" s="40"/>
      <c r="W56" s="39"/>
      <c r="X56" s="39"/>
      <c r="Y56" s="39"/>
      <c r="Z56" s="40"/>
      <c r="AA56" s="40"/>
      <c r="AB56" s="40"/>
      <c r="AD56" s="39"/>
      <c r="AE56" s="39"/>
      <c r="AF56" s="39"/>
      <c r="AG56" s="40"/>
      <c r="AH56" s="40"/>
      <c r="AI56" s="40"/>
      <c r="AK56" s="39"/>
      <c r="AL56" s="39"/>
      <c r="AM56" s="39"/>
      <c r="AN56" s="40"/>
      <c r="AO56" s="40"/>
      <c r="AP56" s="40"/>
    </row>
    <row r="57" spans="2:42" ht="17.100000000000001" customHeight="1" thickBot="1" x14ac:dyDescent="0.35">
      <c r="C57" s="9"/>
      <c r="I57" s="49"/>
      <c r="J57" s="47"/>
      <c r="K57" s="47"/>
      <c r="L57" s="47"/>
      <c r="M57" s="47"/>
      <c r="N57" s="50">
        <f>I55+J55+K55+L55+M55+N55+I57+J57+K57+L57+M57</f>
        <v>6</v>
      </c>
      <c r="P57" s="40"/>
      <c r="Q57" s="40"/>
      <c r="R57" s="40"/>
      <c r="S57" s="40"/>
      <c r="T57" s="40"/>
      <c r="U57" s="51"/>
      <c r="W57" s="40"/>
      <c r="X57" s="40"/>
      <c r="Y57" s="40"/>
      <c r="Z57" s="40"/>
      <c r="AA57" s="40"/>
      <c r="AB57" s="51"/>
      <c r="AD57" s="40"/>
      <c r="AE57" s="40"/>
      <c r="AF57" s="40"/>
      <c r="AG57" s="40"/>
      <c r="AH57" s="40"/>
      <c r="AI57" s="51"/>
      <c r="AK57" s="40"/>
      <c r="AL57" s="40"/>
      <c r="AM57" s="40"/>
      <c r="AN57" s="40"/>
      <c r="AO57" s="40"/>
      <c r="AP57" s="51"/>
    </row>
    <row r="58" spans="2:42" ht="30" customHeight="1" thickBot="1" x14ac:dyDescent="0.35">
      <c r="C58" s="9"/>
    </row>
    <row r="59" spans="2:42" x14ac:dyDescent="0.3">
      <c r="B59" s="14" t="s">
        <v>17</v>
      </c>
      <c r="C59" s="73" t="s">
        <v>18</v>
      </c>
      <c r="D59" s="33" t="s">
        <v>205</v>
      </c>
      <c r="E59" s="7">
        <f>E38+1</f>
        <v>1025</v>
      </c>
      <c r="F59" s="33" t="s">
        <v>53</v>
      </c>
      <c r="G59" s="60" t="s">
        <v>54</v>
      </c>
      <c r="I59" s="14" t="s">
        <v>17</v>
      </c>
      <c r="J59" s="75" t="s">
        <v>191</v>
      </c>
      <c r="K59" s="33" t="s">
        <v>205</v>
      </c>
      <c r="L59" s="7">
        <f>L38+1</f>
        <v>2027</v>
      </c>
      <c r="M59" s="33" t="s">
        <v>53</v>
      </c>
      <c r="N59" s="60" t="str">
        <f>RIGHT(C48, 1)</f>
        <v>1</v>
      </c>
      <c r="P59" s="4"/>
      <c r="Q59" s="4"/>
      <c r="R59" s="4"/>
      <c r="S59" s="4"/>
      <c r="T59" s="4"/>
      <c r="U59" s="4"/>
      <c r="W59" s="4"/>
      <c r="X59" s="4"/>
      <c r="Y59" s="4"/>
      <c r="Z59" s="4"/>
      <c r="AA59" s="4"/>
      <c r="AB59" s="4"/>
      <c r="AD59" s="4"/>
      <c r="AE59" s="4"/>
      <c r="AF59" s="4"/>
      <c r="AG59" s="4"/>
      <c r="AH59" s="4"/>
      <c r="AI59" s="4"/>
      <c r="AK59" s="4"/>
      <c r="AL59" s="4"/>
      <c r="AM59" s="4"/>
      <c r="AN59" s="4"/>
      <c r="AO59" s="4"/>
      <c r="AP59" s="4"/>
    </row>
    <row r="60" spans="2:42" x14ac:dyDescent="0.3">
      <c r="B60" s="30" t="s">
        <v>19</v>
      </c>
      <c r="C60" s="135" t="str">
        <f>C44 &amp; "(이동)"</f>
        <v>기사단장 -자스안-(이동)</v>
      </c>
      <c r="D60" s="136"/>
      <c r="E60" s="136"/>
      <c r="F60" s="136"/>
      <c r="G60" s="137"/>
      <c r="I60" s="10" t="s">
        <v>19</v>
      </c>
      <c r="J60" s="108" t="str">
        <f>E48</f>
        <v>소드 오브 오더</v>
      </c>
      <c r="K60" s="98"/>
      <c r="L60" s="98"/>
      <c r="M60" s="98"/>
      <c r="N60" s="109"/>
      <c r="P60" s="4"/>
      <c r="W60" s="4"/>
      <c r="AD60" s="4"/>
      <c r="AK60" s="4"/>
    </row>
    <row r="61" spans="2:42" ht="249.95" customHeight="1" x14ac:dyDescent="0.3">
      <c r="B61" s="10" t="s">
        <v>10</v>
      </c>
      <c r="C61" s="117" t="e" vm="26">
        <v>#VALUE!</v>
      </c>
      <c r="D61" s="117"/>
      <c r="E61" s="117"/>
      <c r="F61" s="117"/>
      <c r="G61" s="118"/>
      <c r="I61" s="10" t="s">
        <v>10</v>
      </c>
      <c r="J61" s="117" t="e" vm="26">
        <v>#VALUE!</v>
      </c>
      <c r="K61" s="117"/>
      <c r="L61" s="117"/>
      <c r="M61" s="117"/>
      <c r="N61" s="118"/>
      <c r="P61" s="4"/>
      <c r="W61" s="4"/>
      <c r="AD61" s="4"/>
      <c r="AK61" s="4"/>
    </row>
    <row r="62" spans="2:42" ht="53.25" customHeight="1" x14ac:dyDescent="0.3">
      <c r="B62" s="10" t="s">
        <v>7</v>
      </c>
      <c r="C62" s="138" t="s">
        <v>179</v>
      </c>
      <c r="D62" s="139"/>
      <c r="E62" s="139"/>
      <c r="F62" s="139"/>
      <c r="G62" s="140"/>
      <c r="I62" s="10" t="s">
        <v>7</v>
      </c>
      <c r="J62" s="141" t="s">
        <v>235</v>
      </c>
      <c r="K62" s="139"/>
      <c r="L62" s="139"/>
      <c r="M62" s="139"/>
      <c r="N62" s="140"/>
      <c r="P62" s="4"/>
      <c r="Q62" s="36"/>
      <c r="R62" s="31"/>
      <c r="S62" s="31"/>
      <c r="T62" s="31"/>
      <c r="U62" s="31"/>
      <c r="W62" s="4"/>
      <c r="X62" s="36"/>
      <c r="Y62" s="31"/>
      <c r="Z62" s="31"/>
      <c r="AA62" s="31"/>
      <c r="AB62" s="31"/>
      <c r="AD62" s="4"/>
      <c r="AE62" s="36"/>
      <c r="AF62" s="31"/>
      <c r="AG62" s="31"/>
      <c r="AH62" s="31"/>
      <c r="AI62" s="31"/>
      <c r="AK62" s="4"/>
      <c r="AL62" s="36"/>
      <c r="AM62" s="31"/>
      <c r="AN62" s="31"/>
      <c r="AO62" s="31"/>
      <c r="AP62" s="31"/>
    </row>
    <row r="63" spans="2:42" ht="258" customHeight="1" thickBot="1" x14ac:dyDescent="0.35">
      <c r="B63" s="34" t="s">
        <v>4</v>
      </c>
      <c r="C63" s="133" t="e" vm="1">
        <v>#VALUE!</v>
      </c>
      <c r="D63" s="133"/>
      <c r="E63" s="133"/>
      <c r="F63" s="133"/>
      <c r="G63" s="134"/>
      <c r="I63" s="34" t="s">
        <v>4</v>
      </c>
      <c r="J63" s="133" t="e" vm="1">
        <v>#VALUE!</v>
      </c>
      <c r="K63" s="133"/>
      <c r="L63" s="133"/>
      <c r="M63" s="133"/>
      <c r="N63" s="134"/>
      <c r="P63" s="35"/>
      <c r="Q63" s="32"/>
      <c r="R63" s="32"/>
      <c r="S63" s="32"/>
      <c r="T63" s="32"/>
      <c r="U63" s="32"/>
      <c r="W63" s="35"/>
      <c r="X63" s="32"/>
      <c r="Y63" s="32"/>
      <c r="Z63" s="32"/>
      <c r="AA63" s="32"/>
      <c r="AB63" s="32"/>
      <c r="AD63" s="35"/>
      <c r="AE63" s="32"/>
      <c r="AF63" s="32"/>
      <c r="AG63" s="32"/>
      <c r="AH63" s="32"/>
      <c r="AI63" s="32"/>
      <c r="AK63" s="35"/>
      <c r="AL63" s="32"/>
      <c r="AM63" s="32"/>
      <c r="AN63" s="32"/>
      <c r="AO63" s="32"/>
      <c r="AP63" s="32"/>
    </row>
  </sheetData>
  <mergeCells count="73">
    <mergeCell ref="C2:G2"/>
    <mergeCell ref="C4:G4"/>
    <mergeCell ref="C5:D5"/>
    <mergeCell ref="F5:G5"/>
    <mergeCell ref="B6:B10"/>
    <mergeCell ref="C6:D6"/>
    <mergeCell ref="E6:G6"/>
    <mergeCell ref="C7:D7"/>
    <mergeCell ref="E7:G7"/>
    <mergeCell ref="C8:D8"/>
    <mergeCell ref="E8:G8"/>
    <mergeCell ref="C9:D9"/>
    <mergeCell ref="E9:G9"/>
    <mergeCell ref="C10:D10"/>
    <mergeCell ref="E10:G10"/>
    <mergeCell ref="C19:G19"/>
    <mergeCell ref="J19:N19"/>
    <mergeCell ref="Q19:U19"/>
    <mergeCell ref="C18:G18"/>
    <mergeCell ref="J18:N18"/>
    <mergeCell ref="Q18:U18"/>
    <mergeCell ref="C20:G20"/>
    <mergeCell ref="J20:N20"/>
    <mergeCell ref="Q20:U20"/>
    <mergeCell ref="B27:B31"/>
    <mergeCell ref="C27:D27"/>
    <mergeCell ref="E27:G27"/>
    <mergeCell ref="C28:D28"/>
    <mergeCell ref="E28:G28"/>
    <mergeCell ref="C29:D29"/>
    <mergeCell ref="C21:G21"/>
    <mergeCell ref="J21:N21"/>
    <mergeCell ref="Q21:U21"/>
    <mergeCell ref="E29:G29"/>
    <mergeCell ref="C30:D30"/>
    <mergeCell ref="E30:G30"/>
    <mergeCell ref="C31:D31"/>
    <mergeCell ref="E31:G31"/>
    <mergeCell ref="C23:G23"/>
    <mergeCell ref="C25:G25"/>
    <mergeCell ref="C26:D26"/>
    <mergeCell ref="F26:G26"/>
    <mergeCell ref="F47:G47"/>
    <mergeCell ref="C40:G40"/>
    <mergeCell ref="J40:N40"/>
    <mergeCell ref="C39:G39"/>
    <mergeCell ref="J39:N39"/>
    <mergeCell ref="C41:G41"/>
    <mergeCell ref="J41:N41"/>
    <mergeCell ref="B48:B52"/>
    <mergeCell ref="C48:D48"/>
    <mergeCell ref="E48:G48"/>
    <mergeCell ref="C49:D49"/>
    <mergeCell ref="E49:G49"/>
    <mergeCell ref="C50:D50"/>
    <mergeCell ref="C52:D52"/>
    <mergeCell ref="E52:G52"/>
    <mergeCell ref="C63:G63"/>
    <mergeCell ref="J63:N63"/>
    <mergeCell ref="C62:G62"/>
    <mergeCell ref="J62:N62"/>
    <mergeCell ref="C42:G42"/>
    <mergeCell ref="C61:G61"/>
    <mergeCell ref="J61:N61"/>
    <mergeCell ref="C60:G60"/>
    <mergeCell ref="J60:N60"/>
    <mergeCell ref="J42:N42"/>
    <mergeCell ref="E50:G50"/>
    <mergeCell ref="C51:D51"/>
    <mergeCell ref="E51:G51"/>
    <mergeCell ref="C44:G44"/>
    <mergeCell ref="C46:G46"/>
    <mergeCell ref="C47:D47"/>
  </mergeCells>
  <phoneticPr fontId="2" type="noConversion"/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F0BD4E-86E7-4336-9714-87F91C796A07}">
  <sheetPr>
    <tabColor rgb="FF00B0F0"/>
  </sheetPr>
  <dimension ref="B1:AA63"/>
  <sheetViews>
    <sheetView topLeftCell="A4" zoomScale="70" zoomScaleNormal="70" workbookViewId="0">
      <selection activeCell="X61" sqref="X61"/>
    </sheetView>
  </sheetViews>
  <sheetFormatPr defaultRowHeight="16.5" x14ac:dyDescent="0.3"/>
  <cols>
    <col min="8" max="8" width="9" customWidth="1"/>
    <col min="15" max="15" width="9" customWidth="1"/>
    <col min="22" max="22" width="9" customWidth="1"/>
  </cols>
  <sheetData>
    <row r="1" spans="2:14" ht="17.25" thickBot="1" x14ac:dyDescent="0.35"/>
    <row r="2" spans="2:14" x14ac:dyDescent="0.3">
      <c r="B2" s="14" t="s">
        <v>19</v>
      </c>
      <c r="C2" s="105" t="str">
        <f>'영장(C,H,M,L)'!H7</f>
        <v>자유의 치유사</v>
      </c>
      <c r="D2" s="105"/>
      <c r="E2" s="105"/>
      <c r="F2" s="105"/>
      <c r="G2" s="119"/>
    </row>
    <row r="3" spans="2:14" x14ac:dyDescent="0.3">
      <c r="B3" s="10" t="s">
        <v>16</v>
      </c>
      <c r="C3" s="12" t="str">
        <f>'캐릭터 설정정리'!$B$2</f>
        <v>영장</v>
      </c>
      <c r="D3" s="13" t="s">
        <v>14</v>
      </c>
      <c r="E3" s="12" t="str">
        <f>'캐릭터 설정정리'!$F$5</f>
        <v>L</v>
      </c>
      <c r="F3" s="13" t="s">
        <v>12</v>
      </c>
      <c r="G3" s="11" t="str">
        <f>'캐릭터 설정정리'!$D$4</f>
        <v>서포터</v>
      </c>
    </row>
    <row r="4" spans="2:14" ht="249.95" customHeight="1" x14ac:dyDescent="0.3">
      <c r="B4" s="10" t="s">
        <v>10</v>
      </c>
      <c r="C4" s="117" t="e" vm="27">
        <v>#VALUE!</v>
      </c>
      <c r="D4" s="117"/>
      <c r="E4" s="117"/>
      <c r="F4" s="117"/>
      <c r="G4" s="118"/>
      <c r="I4" s="4"/>
    </row>
    <row r="5" spans="2:14" ht="17.25" thickBot="1" x14ac:dyDescent="0.35">
      <c r="B5" s="10" t="s">
        <v>9</v>
      </c>
      <c r="C5" s="120">
        <v>1</v>
      </c>
      <c r="D5" s="120"/>
      <c r="E5" s="13" t="s">
        <v>8</v>
      </c>
      <c r="F5" s="120">
        <v>4</v>
      </c>
      <c r="G5" s="121"/>
      <c r="I5" s="4"/>
      <c r="J5" s="31"/>
      <c r="K5" s="31"/>
      <c r="L5" s="31"/>
      <c r="M5" s="31"/>
      <c r="N5" s="31"/>
    </row>
    <row r="6" spans="2:14" x14ac:dyDescent="0.3">
      <c r="B6" s="122" t="s">
        <v>6</v>
      </c>
      <c r="C6" s="125" t="s">
        <v>5</v>
      </c>
      <c r="D6" s="126"/>
      <c r="E6" s="117" t="s">
        <v>62</v>
      </c>
      <c r="F6" s="117"/>
      <c r="G6" s="118"/>
      <c r="I6" s="8" t="s">
        <v>3</v>
      </c>
      <c r="J6" s="7" t="s">
        <v>2</v>
      </c>
      <c r="K6" s="6" t="s">
        <v>1</v>
      </c>
      <c r="L6" s="5" t="s">
        <v>0</v>
      </c>
      <c r="M6" s="32"/>
      <c r="N6" s="32"/>
    </row>
    <row r="7" spans="2:14" ht="17.25" thickBot="1" x14ac:dyDescent="0.35">
      <c r="B7" s="123"/>
      <c r="C7" s="125"/>
      <c r="D7" s="126"/>
      <c r="E7" s="145"/>
      <c r="F7" s="145"/>
      <c r="G7" s="146"/>
      <c r="I7" s="3">
        <f>C5+F5</f>
        <v>5</v>
      </c>
      <c r="J7" s="2">
        <f>SUBTOTAL(3,C6:D10)</f>
        <v>1</v>
      </c>
      <c r="K7" s="2">
        <f>CHOOSE(MATCH(E3, {"R1","R2","H","M","L"}, 0), 4, 5, 12, 8, 6)</f>
        <v>6</v>
      </c>
      <c r="L7" s="1">
        <f>K7-I7-J7</f>
        <v>0</v>
      </c>
      <c r="M7" s="32"/>
      <c r="N7" s="32"/>
    </row>
    <row r="8" spans="2:14" x14ac:dyDescent="0.3">
      <c r="B8" s="123"/>
      <c r="C8" s="125"/>
      <c r="D8" s="126"/>
      <c r="E8" s="108"/>
      <c r="F8" s="98"/>
      <c r="G8" s="109"/>
      <c r="J8" s="32"/>
      <c r="K8" s="32"/>
      <c r="L8" s="32"/>
      <c r="M8" s="32"/>
      <c r="N8" s="32"/>
    </row>
    <row r="9" spans="2:14" x14ac:dyDescent="0.3">
      <c r="B9" s="123"/>
      <c r="C9" s="125"/>
      <c r="D9" s="126"/>
      <c r="E9" s="108"/>
      <c r="F9" s="98"/>
      <c r="G9" s="109"/>
      <c r="J9" s="32"/>
      <c r="K9" s="32"/>
      <c r="L9" s="32"/>
      <c r="M9" s="32"/>
      <c r="N9" s="32"/>
    </row>
    <row r="10" spans="2:14" ht="17.25" thickBot="1" x14ac:dyDescent="0.35">
      <c r="B10" s="124"/>
      <c r="C10" s="127"/>
      <c r="D10" s="128"/>
      <c r="E10" s="129"/>
      <c r="F10" s="129"/>
      <c r="G10" s="130"/>
      <c r="J10" s="32"/>
      <c r="K10" s="32"/>
      <c r="L10" s="32"/>
      <c r="M10" s="32"/>
      <c r="N10" s="32"/>
    </row>
    <row r="11" spans="2:14" ht="30" customHeight="1" thickBot="1" x14ac:dyDescent="0.35">
      <c r="B11" s="4"/>
      <c r="C11" s="54"/>
      <c r="D11" s="54"/>
      <c r="E11" s="55"/>
      <c r="F11" s="55"/>
      <c r="G11" s="55"/>
      <c r="J11" s="32"/>
      <c r="K11" s="32"/>
      <c r="L11" s="32"/>
      <c r="M11" s="32"/>
      <c r="N11" s="32"/>
    </row>
    <row r="12" spans="2:14" ht="17.100000000000001" customHeight="1" x14ac:dyDescent="0.3">
      <c r="B12" s="4"/>
      <c r="C12" s="54"/>
      <c r="D12" s="54"/>
      <c r="E12" s="55"/>
      <c r="F12" s="55"/>
      <c r="G12" s="55"/>
      <c r="I12" s="43" t="s">
        <v>83</v>
      </c>
      <c r="J12" s="41" t="s">
        <v>84</v>
      </c>
      <c r="K12" s="57" t="s">
        <v>173</v>
      </c>
      <c r="L12" s="41" t="s">
        <v>81</v>
      </c>
      <c r="M12" s="44"/>
      <c r="N12" s="45"/>
    </row>
    <row r="13" spans="2:14" ht="17.100000000000001" customHeight="1" thickBot="1" x14ac:dyDescent="0.35">
      <c r="B13" s="4"/>
      <c r="C13" s="54"/>
      <c r="D13" s="54"/>
      <c r="E13" s="55"/>
      <c r="F13" s="55"/>
      <c r="G13" s="55"/>
      <c r="I13" s="46" t="s">
        <v>89</v>
      </c>
      <c r="J13" s="42" t="s">
        <v>90</v>
      </c>
      <c r="K13" s="58" t="s">
        <v>88</v>
      </c>
      <c r="L13" s="42"/>
      <c r="M13" s="47"/>
      <c r="N13" s="48"/>
    </row>
    <row r="14" spans="2:14" ht="17.100000000000001" customHeight="1" x14ac:dyDescent="0.3">
      <c r="B14" s="4"/>
      <c r="C14" s="54"/>
      <c r="D14" s="54"/>
      <c r="E14" s="55"/>
      <c r="F14" s="55"/>
      <c r="G14" s="55"/>
      <c r="I14" s="43" t="s">
        <v>99</v>
      </c>
      <c r="J14" s="41" t="s">
        <v>100</v>
      </c>
      <c r="K14" s="57" t="s">
        <v>101</v>
      </c>
      <c r="L14" s="57" t="s">
        <v>102</v>
      </c>
      <c r="M14" s="44"/>
      <c r="N14" s="45" t="s">
        <v>85</v>
      </c>
    </row>
    <row r="15" spans="2:14" ht="17.100000000000001" customHeight="1" thickBot="1" x14ac:dyDescent="0.35">
      <c r="B15" s="4"/>
      <c r="C15" s="54"/>
      <c r="D15" s="54"/>
      <c r="E15" s="55"/>
      <c r="F15" s="55"/>
      <c r="G15" s="55"/>
      <c r="I15" s="49">
        <v>1</v>
      </c>
      <c r="J15" s="47"/>
      <c r="K15" s="59"/>
      <c r="L15" s="47"/>
      <c r="M15" s="47"/>
      <c r="N15" s="50">
        <f>I13+J13+K13+L13+M13+N13+I15+J15+K15+L15+M15</f>
        <v>4</v>
      </c>
    </row>
    <row r="16" spans="2:14" ht="30" customHeight="1" thickBot="1" x14ac:dyDescent="0.35">
      <c r="C16" s="9"/>
    </row>
    <row r="17" spans="2:14" x14ac:dyDescent="0.3">
      <c r="B17" s="14" t="s">
        <v>17</v>
      </c>
      <c r="C17" s="73" t="s">
        <v>18</v>
      </c>
      <c r="D17" s="33" t="s">
        <v>205</v>
      </c>
      <c r="E17" s="7">
        <f>'캐릭터 구성(딜러,B)'!E59+1</f>
        <v>1026</v>
      </c>
      <c r="F17" s="33" t="s">
        <v>53</v>
      </c>
      <c r="G17" s="60" t="s">
        <v>54</v>
      </c>
      <c r="I17" s="14" t="s">
        <v>17</v>
      </c>
      <c r="J17" s="77" t="s">
        <v>193</v>
      </c>
      <c r="K17" s="33" t="s">
        <v>205</v>
      </c>
      <c r="L17" s="7">
        <f>'캐릭터 구성(딜러,M)'!L38+1</f>
        <v>4005</v>
      </c>
      <c r="M17" s="33" t="s">
        <v>53</v>
      </c>
      <c r="N17" s="60" t="str">
        <f>RIGHT(C6, 1)</f>
        <v>1</v>
      </c>
    </row>
    <row r="18" spans="2:14" x14ac:dyDescent="0.3">
      <c r="B18" s="30" t="s">
        <v>19</v>
      </c>
      <c r="C18" s="135" t="str">
        <f>C2 &amp; "(이동)"</f>
        <v>자유의 치유사(이동)</v>
      </c>
      <c r="D18" s="136"/>
      <c r="E18" s="136"/>
      <c r="F18" s="136"/>
      <c r="G18" s="137"/>
      <c r="I18" s="10" t="s">
        <v>19</v>
      </c>
      <c r="J18" s="108" t="str">
        <f>E6</f>
        <v>해방의 빛</v>
      </c>
      <c r="K18" s="98"/>
      <c r="L18" s="98"/>
      <c r="M18" s="98"/>
      <c r="N18" s="109"/>
    </row>
    <row r="19" spans="2:14" ht="249.95" customHeight="1" x14ac:dyDescent="0.3">
      <c r="B19" s="10" t="s">
        <v>10</v>
      </c>
      <c r="C19" s="117" t="e" vm="27">
        <v>#VALUE!</v>
      </c>
      <c r="D19" s="117"/>
      <c r="E19" s="117"/>
      <c r="F19" s="117"/>
      <c r="G19" s="118"/>
      <c r="I19" s="10" t="s">
        <v>10</v>
      </c>
      <c r="J19" s="117" t="e" vm="27">
        <v>#VALUE!</v>
      </c>
      <c r="K19" s="117"/>
      <c r="L19" s="117"/>
      <c r="M19" s="117"/>
      <c r="N19" s="118"/>
    </row>
    <row r="20" spans="2:14" ht="53.25" customHeight="1" x14ac:dyDescent="0.3">
      <c r="B20" s="10" t="s">
        <v>7</v>
      </c>
      <c r="C20" s="138" t="s">
        <v>179</v>
      </c>
      <c r="D20" s="139"/>
      <c r="E20" s="139"/>
      <c r="F20" s="139"/>
      <c r="G20" s="140"/>
      <c r="I20" s="10" t="s">
        <v>7</v>
      </c>
      <c r="J20" s="141" t="s">
        <v>278</v>
      </c>
      <c r="K20" s="139"/>
      <c r="L20" s="139"/>
      <c r="M20" s="139"/>
      <c r="N20" s="140"/>
    </row>
    <row r="21" spans="2:14" ht="258" customHeight="1" thickBot="1" x14ac:dyDescent="0.35">
      <c r="B21" s="34" t="s">
        <v>4</v>
      </c>
      <c r="C21" s="133" t="e" vm="1">
        <v>#VALUE!</v>
      </c>
      <c r="D21" s="133"/>
      <c r="E21" s="133"/>
      <c r="F21" s="133"/>
      <c r="G21" s="134"/>
      <c r="I21" s="34" t="s">
        <v>4</v>
      </c>
      <c r="J21" s="133" t="e" vm="1">
        <v>#VALUE!</v>
      </c>
      <c r="K21" s="133"/>
      <c r="L21" s="133"/>
      <c r="M21" s="133"/>
      <c r="N21" s="134"/>
    </row>
    <row r="22" spans="2:14" ht="30" customHeight="1" thickBot="1" x14ac:dyDescent="0.35">
      <c r="C22" s="9"/>
    </row>
    <row r="23" spans="2:14" x14ac:dyDescent="0.3">
      <c r="B23" s="14" t="s">
        <v>19</v>
      </c>
      <c r="C23" s="105" t="str">
        <f>'영장(C,H,M,L)'!I7</f>
        <v>행운의 치료사</v>
      </c>
      <c r="D23" s="105"/>
      <c r="E23" s="105"/>
      <c r="F23" s="105"/>
      <c r="G23" s="119"/>
    </row>
    <row r="24" spans="2:14" x14ac:dyDescent="0.3">
      <c r="B24" s="10" t="s">
        <v>16</v>
      </c>
      <c r="C24" s="12" t="str">
        <f>'캐릭터 설정정리'!$B$2</f>
        <v>영장</v>
      </c>
      <c r="D24" s="13" t="s">
        <v>14</v>
      </c>
      <c r="E24" s="12" t="str">
        <f>'캐릭터 설정정리'!$F$5</f>
        <v>L</v>
      </c>
      <c r="F24" s="13" t="s">
        <v>12</v>
      </c>
      <c r="G24" s="11" t="str">
        <f>'캐릭터 설정정리'!$D$4</f>
        <v>서포터</v>
      </c>
    </row>
    <row r="25" spans="2:14" ht="249.95" customHeight="1" x14ac:dyDescent="0.3">
      <c r="B25" s="10" t="s">
        <v>10</v>
      </c>
      <c r="C25" s="117" t="e" vm="28">
        <v>#VALUE!</v>
      </c>
      <c r="D25" s="117"/>
      <c r="E25" s="117"/>
      <c r="F25" s="117"/>
      <c r="G25" s="118"/>
      <c r="I25" s="4"/>
    </row>
    <row r="26" spans="2:14" ht="17.25" thickBot="1" x14ac:dyDescent="0.35">
      <c r="B26" s="10" t="s">
        <v>9</v>
      </c>
      <c r="C26" s="120">
        <v>2</v>
      </c>
      <c r="D26" s="120"/>
      <c r="E26" s="13" t="s">
        <v>8</v>
      </c>
      <c r="F26" s="120">
        <v>3</v>
      </c>
      <c r="G26" s="121"/>
      <c r="I26" s="4"/>
      <c r="J26" s="31"/>
      <c r="K26" s="31"/>
      <c r="L26" s="31"/>
      <c r="M26" s="31"/>
      <c r="N26" s="31"/>
    </row>
    <row r="27" spans="2:14" x14ac:dyDescent="0.3">
      <c r="B27" s="122" t="s">
        <v>6</v>
      </c>
      <c r="C27" s="125" t="s">
        <v>52</v>
      </c>
      <c r="D27" s="126"/>
      <c r="E27" s="117" t="s">
        <v>65</v>
      </c>
      <c r="F27" s="117"/>
      <c r="G27" s="118"/>
      <c r="I27" s="8" t="s">
        <v>3</v>
      </c>
      <c r="J27" s="7" t="s">
        <v>2</v>
      </c>
      <c r="K27" s="6" t="s">
        <v>1</v>
      </c>
      <c r="L27" s="5" t="s">
        <v>0</v>
      </c>
      <c r="M27" s="32"/>
      <c r="N27" s="32"/>
    </row>
    <row r="28" spans="2:14" ht="17.25" thickBot="1" x14ac:dyDescent="0.35">
      <c r="B28" s="123"/>
      <c r="C28" s="125"/>
      <c r="D28" s="126"/>
      <c r="E28" s="117"/>
      <c r="F28" s="117"/>
      <c r="G28" s="118"/>
      <c r="I28" s="3">
        <f>C26+F26</f>
        <v>5</v>
      </c>
      <c r="J28" s="2">
        <f>SUBTOTAL(3,C27:D31)</f>
        <v>1</v>
      </c>
      <c r="K28" s="2">
        <f>CHOOSE(MATCH(E24, {"R1","R2","H","M","L"}, 0), 4, 5, 12, 8, 6)</f>
        <v>6</v>
      </c>
      <c r="L28" s="1">
        <f>K28-I28-J28</f>
        <v>0</v>
      </c>
      <c r="M28" s="32"/>
      <c r="N28" s="32"/>
    </row>
    <row r="29" spans="2:14" x14ac:dyDescent="0.3">
      <c r="B29" s="123"/>
      <c r="C29" s="125"/>
      <c r="D29" s="126"/>
      <c r="E29" s="108"/>
      <c r="F29" s="98"/>
      <c r="G29" s="109"/>
      <c r="J29" s="32"/>
      <c r="K29" s="32"/>
      <c r="L29" s="32"/>
      <c r="M29" s="32"/>
      <c r="N29" s="32"/>
    </row>
    <row r="30" spans="2:14" x14ac:dyDescent="0.3">
      <c r="B30" s="123"/>
      <c r="C30" s="125"/>
      <c r="D30" s="126"/>
      <c r="E30" s="108"/>
      <c r="F30" s="98"/>
      <c r="G30" s="109"/>
      <c r="J30" s="32"/>
      <c r="K30" s="32"/>
      <c r="L30" s="32"/>
      <c r="M30" s="32"/>
      <c r="N30" s="32"/>
    </row>
    <row r="31" spans="2:14" ht="17.25" thickBot="1" x14ac:dyDescent="0.35">
      <c r="B31" s="124"/>
      <c r="C31" s="127"/>
      <c r="D31" s="128"/>
      <c r="E31" s="129"/>
      <c r="F31" s="129"/>
      <c r="G31" s="130"/>
      <c r="J31" s="32"/>
      <c r="K31" s="32"/>
      <c r="L31" s="32"/>
      <c r="M31" s="32"/>
      <c r="N31" s="32"/>
    </row>
    <row r="32" spans="2:14" ht="30" customHeight="1" thickBot="1" x14ac:dyDescent="0.35">
      <c r="B32" s="4"/>
      <c r="C32" s="54"/>
      <c r="D32" s="54"/>
      <c r="E32" s="55"/>
      <c r="F32" s="55"/>
      <c r="G32" s="55"/>
      <c r="J32" s="32"/>
      <c r="K32" s="32"/>
      <c r="L32" s="32"/>
      <c r="M32" s="32"/>
      <c r="N32" s="32"/>
    </row>
    <row r="33" spans="2:21" ht="17.100000000000001" customHeight="1" x14ac:dyDescent="0.3">
      <c r="B33" s="4"/>
      <c r="C33" s="54"/>
      <c r="D33" s="54"/>
      <c r="E33" s="55"/>
      <c r="F33" s="55"/>
      <c r="G33" s="55"/>
      <c r="I33" s="43" t="s">
        <v>83</v>
      </c>
      <c r="J33" s="41" t="s">
        <v>84</v>
      </c>
      <c r="K33" s="57" t="s">
        <v>173</v>
      </c>
      <c r="L33" s="41" t="s">
        <v>81</v>
      </c>
      <c r="M33" s="44"/>
      <c r="N33" s="45"/>
    </row>
    <row r="34" spans="2:21" ht="17.100000000000001" customHeight="1" thickBot="1" x14ac:dyDescent="0.35">
      <c r="B34" s="4"/>
      <c r="C34" s="54"/>
      <c r="D34" s="54"/>
      <c r="E34" s="55"/>
      <c r="F34" s="55"/>
      <c r="G34" s="55"/>
      <c r="I34" s="46" t="s">
        <v>89</v>
      </c>
      <c r="J34" s="42" t="s">
        <v>92</v>
      </c>
      <c r="K34" s="58" t="s">
        <v>88</v>
      </c>
      <c r="L34" s="42"/>
      <c r="M34" s="47"/>
      <c r="N34" s="48"/>
    </row>
    <row r="35" spans="2:21" ht="17.100000000000001" customHeight="1" x14ac:dyDescent="0.3">
      <c r="B35" s="4"/>
      <c r="C35" s="54"/>
      <c r="D35" s="54"/>
      <c r="E35" s="55"/>
      <c r="F35" s="55"/>
      <c r="G35" s="55"/>
      <c r="I35" s="43" t="s">
        <v>99</v>
      </c>
      <c r="J35" s="41" t="s">
        <v>100</v>
      </c>
      <c r="K35" s="57" t="s">
        <v>101</v>
      </c>
      <c r="L35" s="57" t="s">
        <v>102</v>
      </c>
      <c r="M35" s="44"/>
      <c r="N35" s="45" t="s">
        <v>85</v>
      </c>
    </row>
    <row r="36" spans="2:21" ht="17.100000000000001" customHeight="1" thickBot="1" x14ac:dyDescent="0.35">
      <c r="B36" s="4"/>
      <c r="C36" s="54"/>
      <c r="D36" s="54"/>
      <c r="E36" s="55"/>
      <c r="F36" s="55"/>
      <c r="G36" s="55"/>
      <c r="I36" s="49">
        <v>3</v>
      </c>
      <c r="J36" s="47"/>
      <c r="K36" s="59"/>
      <c r="L36" s="47"/>
      <c r="M36" s="47"/>
      <c r="N36" s="50">
        <f>I34+J34+K34+L34+M34+N34+I36+J36+K36+L36+M36</f>
        <v>7</v>
      </c>
    </row>
    <row r="37" spans="2:21" ht="30" customHeight="1" thickBot="1" x14ac:dyDescent="0.35">
      <c r="C37" s="9"/>
    </row>
    <row r="38" spans="2:21" x14ac:dyDescent="0.3">
      <c r="B38" s="14" t="s">
        <v>17</v>
      </c>
      <c r="C38" s="73" t="s">
        <v>18</v>
      </c>
      <c r="D38" s="33" t="s">
        <v>205</v>
      </c>
      <c r="E38" s="7">
        <f>E17+1</f>
        <v>1027</v>
      </c>
      <c r="F38" s="33" t="s">
        <v>53</v>
      </c>
      <c r="G38" s="60" t="s">
        <v>54</v>
      </c>
      <c r="I38" s="14" t="s">
        <v>17</v>
      </c>
      <c r="J38" s="77" t="s">
        <v>193</v>
      </c>
      <c r="K38" s="33" t="s">
        <v>205</v>
      </c>
      <c r="L38" s="7">
        <f>L17+1</f>
        <v>4006</v>
      </c>
      <c r="M38" s="33" t="s">
        <v>53</v>
      </c>
      <c r="N38" s="60" t="str">
        <f>RIGHT(C27, 1)</f>
        <v>2</v>
      </c>
      <c r="P38" s="4"/>
      <c r="S38" s="4"/>
    </row>
    <row r="39" spans="2:21" x14ac:dyDescent="0.3">
      <c r="B39" s="30" t="s">
        <v>19</v>
      </c>
      <c r="C39" s="135" t="str">
        <f>C23 &amp; "(이동)"</f>
        <v>행운의 치료사(이동)</v>
      </c>
      <c r="D39" s="136"/>
      <c r="E39" s="136"/>
      <c r="F39" s="136"/>
      <c r="G39" s="137"/>
      <c r="I39" s="10" t="s">
        <v>19</v>
      </c>
      <c r="J39" s="108" t="str">
        <f>E27</f>
        <v>행운의 손길</v>
      </c>
      <c r="K39" s="98"/>
      <c r="L39" s="98"/>
      <c r="M39" s="98"/>
      <c r="N39" s="109"/>
      <c r="P39" s="4"/>
    </row>
    <row r="40" spans="2:21" ht="249.95" customHeight="1" x14ac:dyDescent="0.3">
      <c r="B40" s="10" t="s">
        <v>10</v>
      </c>
      <c r="C40" s="117" t="e" vm="28">
        <v>#VALUE!</v>
      </c>
      <c r="D40" s="117"/>
      <c r="E40" s="117"/>
      <c r="F40" s="117"/>
      <c r="G40" s="118"/>
      <c r="I40" s="10" t="s">
        <v>10</v>
      </c>
      <c r="J40" s="117" t="e" vm="28">
        <v>#VALUE!</v>
      </c>
      <c r="K40" s="117"/>
      <c r="L40" s="117"/>
      <c r="M40" s="117"/>
      <c r="N40" s="118"/>
      <c r="P40" s="4"/>
    </row>
    <row r="41" spans="2:21" ht="53.25" customHeight="1" x14ac:dyDescent="0.3">
      <c r="B41" s="10" t="s">
        <v>7</v>
      </c>
      <c r="C41" s="138" t="s">
        <v>179</v>
      </c>
      <c r="D41" s="139"/>
      <c r="E41" s="139"/>
      <c r="F41" s="139"/>
      <c r="G41" s="140"/>
      <c r="I41" s="10" t="s">
        <v>7</v>
      </c>
      <c r="J41" s="141" t="s">
        <v>279</v>
      </c>
      <c r="K41" s="139"/>
      <c r="L41" s="139"/>
      <c r="M41" s="139"/>
      <c r="N41" s="140"/>
      <c r="P41" s="4"/>
      <c r="Q41" s="36"/>
      <c r="R41" s="31"/>
      <c r="S41" s="31"/>
      <c r="T41" s="31"/>
      <c r="U41" s="31"/>
    </row>
    <row r="42" spans="2:21" ht="258" customHeight="1" thickBot="1" x14ac:dyDescent="0.35">
      <c r="B42" s="34" t="s">
        <v>4</v>
      </c>
      <c r="C42" s="133" t="e" vm="1">
        <v>#VALUE!</v>
      </c>
      <c r="D42" s="133"/>
      <c r="E42" s="133"/>
      <c r="F42" s="133"/>
      <c r="G42" s="134"/>
      <c r="I42" s="34" t="s">
        <v>4</v>
      </c>
      <c r="J42" s="133" t="e" vm="1">
        <v>#VALUE!</v>
      </c>
      <c r="K42" s="133"/>
      <c r="L42" s="133"/>
      <c r="M42" s="133"/>
      <c r="N42" s="134"/>
      <c r="P42" s="35"/>
      <c r="Q42" s="32"/>
      <c r="R42" s="32"/>
      <c r="S42" s="32"/>
      <c r="T42" s="32"/>
      <c r="U42" s="32"/>
    </row>
    <row r="43" spans="2:21" ht="30" customHeight="1" thickBot="1" x14ac:dyDescent="0.35"/>
    <row r="44" spans="2:21" x14ac:dyDescent="0.3">
      <c r="B44" s="14" t="s">
        <v>19</v>
      </c>
      <c r="C44" s="105" t="str">
        <f>'영장(C,H,M,L)'!J7</f>
        <v>검은 마력의 저주사</v>
      </c>
      <c r="D44" s="105"/>
      <c r="E44" s="105"/>
      <c r="F44" s="105"/>
      <c r="G44" s="119"/>
    </row>
    <row r="45" spans="2:21" x14ac:dyDescent="0.3">
      <c r="B45" s="10" t="s">
        <v>16</v>
      </c>
      <c r="C45" s="12" t="str">
        <f>'캐릭터 설정정리'!$B$2</f>
        <v>영장</v>
      </c>
      <c r="D45" s="13" t="s">
        <v>14</v>
      </c>
      <c r="E45" s="12" t="str">
        <f>'캐릭터 설정정리'!$F$5</f>
        <v>L</v>
      </c>
      <c r="F45" s="13" t="s">
        <v>12</v>
      </c>
      <c r="G45" s="11" t="str">
        <f>'캐릭터 설정정리'!$D$4</f>
        <v>서포터</v>
      </c>
    </row>
    <row r="46" spans="2:21" ht="249.95" customHeight="1" x14ac:dyDescent="0.3">
      <c r="B46" s="10" t="s">
        <v>10</v>
      </c>
      <c r="C46" s="117" t="e" vm="29">
        <v>#VALUE!</v>
      </c>
      <c r="D46" s="117"/>
      <c r="E46" s="117"/>
      <c r="F46" s="117"/>
      <c r="G46" s="118"/>
      <c r="I46" s="4"/>
    </row>
    <row r="47" spans="2:21" ht="17.25" thickBot="1" x14ac:dyDescent="0.35">
      <c r="B47" s="10" t="s">
        <v>9</v>
      </c>
      <c r="C47" s="142">
        <v>2</v>
      </c>
      <c r="D47" s="143"/>
      <c r="E47" s="13" t="s">
        <v>8</v>
      </c>
      <c r="F47" s="142">
        <v>2</v>
      </c>
      <c r="G47" s="144"/>
      <c r="I47" s="4"/>
      <c r="J47" s="31"/>
      <c r="K47" s="31"/>
      <c r="L47" s="31"/>
      <c r="M47" s="31"/>
      <c r="N47" s="31"/>
    </row>
    <row r="48" spans="2:21" x14ac:dyDescent="0.3">
      <c r="B48" s="122" t="s">
        <v>6</v>
      </c>
      <c r="C48" s="125" t="s">
        <v>5</v>
      </c>
      <c r="D48" s="126"/>
      <c r="E48" s="108" t="s">
        <v>66</v>
      </c>
      <c r="F48" s="98"/>
      <c r="G48" s="109"/>
      <c r="I48" s="8" t="s">
        <v>3</v>
      </c>
      <c r="J48" s="7" t="s">
        <v>2</v>
      </c>
      <c r="K48" s="6" t="s">
        <v>1</v>
      </c>
      <c r="L48" s="5" t="s">
        <v>0</v>
      </c>
      <c r="M48" s="32"/>
      <c r="N48" s="32"/>
    </row>
    <row r="49" spans="2:27" ht="17.25" thickBot="1" x14ac:dyDescent="0.35">
      <c r="B49" s="123"/>
      <c r="C49" s="125" t="s">
        <v>5</v>
      </c>
      <c r="D49" s="126"/>
      <c r="E49" s="108" t="s">
        <v>106</v>
      </c>
      <c r="F49" s="98"/>
      <c r="G49" s="109"/>
      <c r="I49" s="3">
        <f>C47+F47</f>
        <v>4</v>
      </c>
      <c r="J49" s="2">
        <f>SUBTOTAL(3,C48:D52)</f>
        <v>2</v>
      </c>
      <c r="K49" s="2">
        <f>CHOOSE(MATCH(E45, {"R1","R2","H","M","L"}, 0), 4, 5, 12, 8, 6)</f>
        <v>6</v>
      </c>
      <c r="L49" s="1">
        <f>K49-I49-J49</f>
        <v>0</v>
      </c>
      <c r="M49" s="32"/>
      <c r="N49" s="32"/>
    </row>
    <row r="50" spans="2:27" x14ac:dyDescent="0.3">
      <c r="B50" s="123"/>
      <c r="C50" s="125"/>
      <c r="D50" s="126"/>
      <c r="E50" s="108"/>
      <c r="F50" s="98"/>
      <c r="G50" s="109"/>
      <c r="J50" s="32"/>
      <c r="K50" s="32"/>
      <c r="L50" s="32"/>
      <c r="M50" s="32"/>
      <c r="N50" s="32"/>
    </row>
    <row r="51" spans="2:27" x14ac:dyDescent="0.3">
      <c r="B51" s="123"/>
      <c r="C51" s="125"/>
      <c r="D51" s="126"/>
      <c r="E51" s="108"/>
      <c r="F51" s="98"/>
      <c r="G51" s="109"/>
      <c r="J51" s="32"/>
      <c r="K51" s="32"/>
      <c r="L51" s="32"/>
      <c r="M51" s="32"/>
      <c r="N51" s="32"/>
    </row>
    <row r="52" spans="2:27" ht="17.25" thickBot="1" x14ac:dyDescent="0.35">
      <c r="B52" s="124"/>
      <c r="C52" s="127"/>
      <c r="D52" s="128"/>
      <c r="E52" s="129"/>
      <c r="F52" s="129"/>
      <c r="G52" s="130"/>
      <c r="J52" s="32"/>
      <c r="K52" s="32"/>
      <c r="L52" s="32"/>
      <c r="M52" s="32"/>
      <c r="N52" s="32"/>
    </row>
    <row r="53" spans="2:27" ht="30" customHeight="1" thickBot="1" x14ac:dyDescent="0.35">
      <c r="B53" s="4"/>
      <c r="C53" s="54"/>
      <c r="D53" s="54"/>
      <c r="E53" s="55"/>
      <c r="F53" s="55"/>
      <c r="G53" s="55"/>
      <c r="J53" s="32"/>
      <c r="K53" s="32"/>
      <c r="L53" s="32"/>
      <c r="M53" s="32"/>
      <c r="N53" s="32"/>
    </row>
    <row r="54" spans="2:27" ht="17.100000000000001" customHeight="1" x14ac:dyDescent="0.3">
      <c r="B54" s="4"/>
      <c r="C54" s="54"/>
      <c r="D54" s="54"/>
      <c r="E54" s="55"/>
      <c r="F54" s="55"/>
      <c r="G54" s="55"/>
      <c r="I54" s="43" t="s">
        <v>83</v>
      </c>
      <c r="J54" s="41" t="s">
        <v>84</v>
      </c>
      <c r="K54" s="57" t="s">
        <v>173</v>
      </c>
      <c r="L54" s="41" t="s">
        <v>81</v>
      </c>
      <c r="M54" s="44"/>
      <c r="N54" s="45"/>
      <c r="P54" s="43" t="s">
        <v>83</v>
      </c>
      <c r="Q54" s="41" t="s">
        <v>84</v>
      </c>
      <c r="R54" s="57" t="s">
        <v>173</v>
      </c>
      <c r="S54" s="41" t="s">
        <v>81</v>
      </c>
      <c r="T54" s="44" t="s">
        <v>248</v>
      </c>
      <c r="U54" s="45"/>
    </row>
    <row r="55" spans="2:27" ht="17.100000000000001" customHeight="1" thickBot="1" x14ac:dyDescent="0.35">
      <c r="B55" s="4"/>
      <c r="C55" s="54"/>
      <c r="D55" s="54"/>
      <c r="E55" s="55"/>
      <c r="F55" s="55"/>
      <c r="G55" s="55"/>
      <c r="I55" s="46" t="s">
        <v>89</v>
      </c>
      <c r="J55" s="42" t="s">
        <v>89</v>
      </c>
      <c r="K55" s="58" t="s">
        <v>89</v>
      </c>
      <c r="L55" s="42"/>
      <c r="M55" s="47"/>
      <c r="N55" s="48"/>
      <c r="P55" s="46" t="s">
        <v>89</v>
      </c>
      <c r="Q55" s="42" t="s">
        <v>89</v>
      </c>
      <c r="R55" s="58" t="s">
        <v>89</v>
      </c>
      <c r="S55" s="42"/>
      <c r="T55" s="47">
        <v>3</v>
      </c>
      <c r="U55" s="48"/>
    </row>
    <row r="56" spans="2:27" ht="17.100000000000001" customHeight="1" x14ac:dyDescent="0.3">
      <c r="B56" s="4"/>
      <c r="C56" s="54"/>
      <c r="D56" s="54"/>
      <c r="E56" s="55"/>
      <c r="F56" s="55"/>
      <c r="G56" s="55"/>
      <c r="I56" s="43" t="s">
        <v>99</v>
      </c>
      <c r="J56" s="41" t="s">
        <v>100</v>
      </c>
      <c r="K56" s="57" t="s">
        <v>101</v>
      </c>
      <c r="L56" s="57" t="s">
        <v>102</v>
      </c>
      <c r="M56" s="44"/>
      <c r="N56" s="45" t="s">
        <v>85</v>
      </c>
      <c r="P56" s="43" t="s">
        <v>99</v>
      </c>
      <c r="Q56" s="41" t="s">
        <v>100</v>
      </c>
      <c r="R56" s="57" t="s">
        <v>101</v>
      </c>
      <c r="S56" s="57" t="s">
        <v>102</v>
      </c>
      <c r="T56" s="44"/>
      <c r="U56" s="45" t="s">
        <v>85</v>
      </c>
    </row>
    <row r="57" spans="2:27" ht="17.100000000000001" customHeight="1" thickBot="1" x14ac:dyDescent="0.35">
      <c r="B57" s="4"/>
      <c r="C57" s="54"/>
      <c r="D57" s="54"/>
      <c r="E57" s="55"/>
      <c r="F57" s="55"/>
      <c r="G57" s="55"/>
      <c r="I57" s="49"/>
      <c r="J57" s="47">
        <v>1</v>
      </c>
      <c r="K57" s="59"/>
      <c r="L57" s="47"/>
      <c r="M57" s="47"/>
      <c r="N57" s="50">
        <f>I55+J55+K55+L55+M55+N55+I57+J57+K57+L57+M57</f>
        <v>4</v>
      </c>
      <c r="P57" s="49"/>
      <c r="Q57" s="47"/>
      <c r="R57" s="59"/>
      <c r="S57" s="47"/>
      <c r="T57" s="47"/>
      <c r="U57" s="50">
        <f>P55+Q55+R55+S55+T55+U55+P57+Q57+R57+S57+T57</f>
        <v>6</v>
      </c>
    </row>
    <row r="58" spans="2:27" ht="30" customHeight="1" thickBot="1" x14ac:dyDescent="0.35">
      <c r="C58" s="9"/>
    </row>
    <row r="59" spans="2:27" x14ac:dyDescent="0.3">
      <c r="B59" s="14" t="s">
        <v>17</v>
      </c>
      <c r="C59" s="73" t="s">
        <v>18</v>
      </c>
      <c r="D59" s="33" t="s">
        <v>205</v>
      </c>
      <c r="E59" s="7">
        <f>E38+1</f>
        <v>1028</v>
      </c>
      <c r="F59" s="33" t="s">
        <v>53</v>
      </c>
      <c r="G59" s="60" t="s">
        <v>54</v>
      </c>
      <c r="I59" s="14" t="s">
        <v>17</v>
      </c>
      <c r="J59" s="78" t="s">
        <v>194</v>
      </c>
      <c r="K59" s="33" t="s">
        <v>205</v>
      </c>
      <c r="L59" s="7">
        <f>'캐릭터 구성(탱커,H)'!S38+1</f>
        <v>5003</v>
      </c>
      <c r="M59" s="33" t="s">
        <v>53</v>
      </c>
      <c r="N59" s="60" t="str">
        <f>RIGHT(C48, 1)</f>
        <v>1</v>
      </c>
      <c r="P59" s="14" t="s">
        <v>17</v>
      </c>
      <c r="Q59" s="78" t="s">
        <v>194</v>
      </c>
      <c r="R59" s="33" t="s">
        <v>205</v>
      </c>
      <c r="S59" s="7">
        <f>L59+1</f>
        <v>5004</v>
      </c>
      <c r="T59" s="33" t="s">
        <v>53</v>
      </c>
      <c r="U59" s="60" t="str">
        <f>RIGHT(C49, 1)</f>
        <v>1</v>
      </c>
    </row>
    <row r="60" spans="2:27" x14ac:dyDescent="0.3">
      <c r="B60" s="30" t="s">
        <v>19</v>
      </c>
      <c r="C60" s="135" t="str">
        <f>C44 &amp; "(이동)"</f>
        <v>검은 마력의 저주사(이동)</v>
      </c>
      <c r="D60" s="136"/>
      <c r="E60" s="136"/>
      <c r="F60" s="136"/>
      <c r="G60" s="137"/>
      <c r="I60" s="10" t="s">
        <v>19</v>
      </c>
      <c r="J60" s="108" t="str">
        <f>E48</f>
        <v>저주의 낙인</v>
      </c>
      <c r="K60" s="98"/>
      <c r="L60" s="98"/>
      <c r="M60" s="98"/>
      <c r="N60" s="109"/>
      <c r="P60" s="10" t="s">
        <v>19</v>
      </c>
      <c r="Q60" s="108" t="str">
        <f>E49</f>
        <v>어둠의 속삭임</v>
      </c>
      <c r="R60" s="98"/>
      <c r="S60" s="98"/>
      <c r="T60" s="98"/>
      <c r="U60" s="109"/>
    </row>
    <row r="61" spans="2:27" ht="249.95" customHeight="1" x14ac:dyDescent="0.3">
      <c r="B61" s="10" t="s">
        <v>10</v>
      </c>
      <c r="C61" s="117" t="e" vm="29">
        <v>#VALUE!</v>
      </c>
      <c r="D61" s="117"/>
      <c r="E61" s="117"/>
      <c r="F61" s="117"/>
      <c r="G61" s="118"/>
      <c r="I61" s="10" t="s">
        <v>10</v>
      </c>
      <c r="J61" s="117" t="e" vm="29">
        <v>#VALUE!</v>
      </c>
      <c r="K61" s="117"/>
      <c r="L61" s="117"/>
      <c r="M61" s="117"/>
      <c r="N61" s="118"/>
      <c r="P61" s="10" t="s">
        <v>10</v>
      </c>
      <c r="Q61" s="117" t="e" vm="29">
        <v>#VALUE!</v>
      </c>
      <c r="R61" s="117"/>
      <c r="S61" s="117"/>
      <c r="T61" s="117"/>
      <c r="U61" s="118"/>
    </row>
    <row r="62" spans="2:27" ht="53.25" customHeight="1" x14ac:dyDescent="0.3">
      <c r="B62" s="10" t="s">
        <v>7</v>
      </c>
      <c r="C62" s="138" t="s">
        <v>179</v>
      </c>
      <c r="D62" s="139"/>
      <c r="E62" s="139"/>
      <c r="F62" s="139"/>
      <c r="G62" s="140"/>
      <c r="I62" s="10" t="s">
        <v>7</v>
      </c>
      <c r="J62" s="141" t="s">
        <v>280</v>
      </c>
      <c r="K62" s="139"/>
      <c r="L62" s="139"/>
      <c r="M62" s="139"/>
      <c r="N62" s="140"/>
      <c r="P62" s="10" t="s">
        <v>7</v>
      </c>
      <c r="Q62" s="141" t="s">
        <v>296</v>
      </c>
      <c r="R62" s="139"/>
      <c r="S62" s="139"/>
      <c r="T62" s="139"/>
      <c r="U62" s="140"/>
      <c r="W62" s="80"/>
      <c r="X62" s="80"/>
      <c r="Y62" s="80"/>
      <c r="Z62" s="80"/>
      <c r="AA62" s="80"/>
    </row>
    <row r="63" spans="2:27" ht="258" customHeight="1" thickBot="1" x14ac:dyDescent="0.35">
      <c r="B63" s="34" t="s">
        <v>4</v>
      </c>
      <c r="C63" s="133" t="e" vm="1">
        <v>#VALUE!</v>
      </c>
      <c r="D63" s="133"/>
      <c r="E63" s="133"/>
      <c r="F63" s="133"/>
      <c r="G63" s="134"/>
      <c r="I63" s="34" t="s">
        <v>4</v>
      </c>
      <c r="J63" s="133" t="e" vm="1">
        <v>#VALUE!</v>
      </c>
      <c r="K63" s="133"/>
      <c r="L63" s="133"/>
      <c r="M63" s="133"/>
      <c r="N63" s="134"/>
      <c r="P63" s="34" t="s">
        <v>4</v>
      </c>
      <c r="Q63" s="133" t="e" vm="1">
        <v>#VALUE!</v>
      </c>
      <c r="R63" s="133"/>
      <c r="S63" s="133"/>
      <c r="T63" s="133"/>
      <c r="U63" s="134"/>
    </row>
  </sheetData>
  <mergeCells count="73">
    <mergeCell ref="C2:G2"/>
    <mergeCell ref="C4:G4"/>
    <mergeCell ref="C5:D5"/>
    <mergeCell ref="F5:G5"/>
    <mergeCell ref="B6:B10"/>
    <mergeCell ref="C6:D6"/>
    <mergeCell ref="E6:G6"/>
    <mergeCell ref="C7:D7"/>
    <mergeCell ref="E7:G7"/>
    <mergeCell ref="C8:D8"/>
    <mergeCell ref="E8:G8"/>
    <mergeCell ref="C9:D9"/>
    <mergeCell ref="E9:G9"/>
    <mergeCell ref="C10:D10"/>
    <mergeCell ref="E10:G10"/>
    <mergeCell ref="C25:G25"/>
    <mergeCell ref="C18:G18"/>
    <mergeCell ref="J18:N18"/>
    <mergeCell ref="C19:G19"/>
    <mergeCell ref="J19:N19"/>
    <mergeCell ref="C20:G20"/>
    <mergeCell ref="J20:N20"/>
    <mergeCell ref="C21:G21"/>
    <mergeCell ref="J21:N21"/>
    <mergeCell ref="C23:G23"/>
    <mergeCell ref="C39:G39"/>
    <mergeCell ref="J39:N39"/>
    <mergeCell ref="C26:D26"/>
    <mergeCell ref="F26:G26"/>
    <mergeCell ref="B27:B31"/>
    <mergeCell ref="C27:D27"/>
    <mergeCell ref="E27:G27"/>
    <mergeCell ref="C28:D28"/>
    <mergeCell ref="E28:G28"/>
    <mergeCell ref="C29:D29"/>
    <mergeCell ref="E29:G29"/>
    <mergeCell ref="C30:D30"/>
    <mergeCell ref="E30:G30"/>
    <mergeCell ref="C31:D31"/>
    <mergeCell ref="E31:G31"/>
    <mergeCell ref="C47:D47"/>
    <mergeCell ref="F47:G47"/>
    <mergeCell ref="C40:G40"/>
    <mergeCell ref="J40:N40"/>
    <mergeCell ref="C41:G41"/>
    <mergeCell ref="J41:N41"/>
    <mergeCell ref="C42:G42"/>
    <mergeCell ref="J42:N42"/>
    <mergeCell ref="C44:G44"/>
    <mergeCell ref="C46:G46"/>
    <mergeCell ref="B48:B52"/>
    <mergeCell ref="C48:D48"/>
    <mergeCell ref="E48:G48"/>
    <mergeCell ref="C49:D49"/>
    <mergeCell ref="E49:G49"/>
    <mergeCell ref="C50:D50"/>
    <mergeCell ref="E50:G50"/>
    <mergeCell ref="C51:D51"/>
    <mergeCell ref="E51:G51"/>
    <mergeCell ref="C52:D52"/>
    <mergeCell ref="E52:G52"/>
    <mergeCell ref="C60:G60"/>
    <mergeCell ref="J60:N60"/>
    <mergeCell ref="Q60:U60"/>
    <mergeCell ref="C61:G61"/>
    <mergeCell ref="J61:N61"/>
    <mergeCell ref="Q61:U61"/>
    <mergeCell ref="C62:G62"/>
    <mergeCell ref="J62:N62"/>
    <mergeCell ref="Q62:U62"/>
    <mergeCell ref="C63:G63"/>
    <mergeCell ref="J63:N63"/>
    <mergeCell ref="Q63:U63"/>
  </mergeCells>
  <phoneticPr fontId="2" type="noConversion"/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447061-CAF4-464C-9434-0CC533E650D6}">
  <sheetPr>
    <tabColor rgb="FF00B0F0"/>
  </sheetPr>
  <dimension ref="B1:AB63"/>
  <sheetViews>
    <sheetView topLeftCell="A17" zoomScale="70" zoomScaleNormal="70" workbookViewId="0">
      <selection activeCell="V63" sqref="V63"/>
    </sheetView>
  </sheetViews>
  <sheetFormatPr defaultRowHeight="16.5" x14ac:dyDescent="0.3"/>
  <cols>
    <col min="8" max="8" width="9" customWidth="1"/>
    <col min="15" max="15" width="9" customWidth="1"/>
    <col min="22" max="22" width="9" customWidth="1"/>
  </cols>
  <sheetData>
    <row r="1" spans="2:28" ht="17.25" thickBot="1" x14ac:dyDescent="0.35"/>
    <row r="2" spans="2:28" x14ac:dyDescent="0.3">
      <c r="B2" s="14" t="s">
        <v>19</v>
      </c>
      <c r="C2" s="105" t="str">
        <f>'영장(C,H,M,L)'!$H$6</f>
        <v>노련한 전략가</v>
      </c>
      <c r="D2" s="105"/>
      <c r="E2" s="105"/>
      <c r="F2" s="105"/>
      <c r="G2" s="119"/>
    </row>
    <row r="3" spans="2:28" x14ac:dyDescent="0.3">
      <c r="B3" s="10" t="s">
        <v>16</v>
      </c>
      <c r="C3" s="12" t="str">
        <f>'캐릭터 설정정리'!$B$2</f>
        <v>영장</v>
      </c>
      <c r="D3" s="13" t="s">
        <v>14</v>
      </c>
      <c r="E3" s="12" t="str">
        <f>'캐릭터 설정정리'!$E$5</f>
        <v>M</v>
      </c>
      <c r="F3" s="13" t="s">
        <v>12</v>
      </c>
      <c r="G3" s="11" t="str">
        <f>'캐릭터 설정정리'!$D$4</f>
        <v>서포터</v>
      </c>
    </row>
    <row r="4" spans="2:28" ht="249.95" customHeight="1" x14ac:dyDescent="0.3">
      <c r="B4" s="10" t="s">
        <v>10</v>
      </c>
      <c r="C4" s="117" t="e" vm="30">
        <v>#VALUE!</v>
      </c>
      <c r="D4" s="117"/>
      <c r="E4" s="117"/>
      <c r="F4" s="117"/>
      <c r="G4" s="118"/>
      <c r="I4" s="4"/>
    </row>
    <row r="5" spans="2:28" ht="17.25" thickBot="1" x14ac:dyDescent="0.35">
      <c r="B5" s="10" t="s">
        <v>9</v>
      </c>
      <c r="C5" s="120">
        <v>2</v>
      </c>
      <c r="D5" s="120"/>
      <c r="E5" s="13" t="s">
        <v>8</v>
      </c>
      <c r="F5" s="120">
        <v>3</v>
      </c>
      <c r="G5" s="121"/>
      <c r="I5" s="4"/>
      <c r="J5" s="31"/>
      <c r="K5" s="31"/>
      <c r="L5" s="31"/>
      <c r="M5" s="31"/>
      <c r="N5" s="31"/>
    </row>
    <row r="6" spans="2:28" x14ac:dyDescent="0.3">
      <c r="B6" s="122" t="s">
        <v>6</v>
      </c>
      <c r="C6" s="125" t="s">
        <v>52</v>
      </c>
      <c r="D6" s="126"/>
      <c r="E6" s="117" t="s">
        <v>103</v>
      </c>
      <c r="F6" s="117"/>
      <c r="G6" s="118"/>
      <c r="I6" s="8" t="s">
        <v>3</v>
      </c>
      <c r="J6" s="7" t="s">
        <v>2</v>
      </c>
      <c r="K6" s="6" t="s">
        <v>1</v>
      </c>
      <c r="L6" s="5" t="s">
        <v>0</v>
      </c>
      <c r="M6" s="32"/>
      <c r="N6" s="32"/>
    </row>
    <row r="7" spans="2:28" ht="17.25" thickBot="1" x14ac:dyDescent="0.35">
      <c r="B7" s="123"/>
      <c r="C7" s="125" t="s">
        <v>5</v>
      </c>
      <c r="D7" s="126"/>
      <c r="E7" s="117" t="s">
        <v>104</v>
      </c>
      <c r="F7" s="117"/>
      <c r="G7" s="118"/>
      <c r="I7" s="3">
        <f>C5+F5</f>
        <v>5</v>
      </c>
      <c r="J7" s="2">
        <f>SUBTOTAL(3,C6:D10)</f>
        <v>3</v>
      </c>
      <c r="K7" s="2">
        <f>CHOOSE(MATCH(E3, {"R1","R2","H","M","L"}, 0), 4, 5, 12, 8, 6)</f>
        <v>8</v>
      </c>
      <c r="L7" s="1">
        <f>K7-I7-J7</f>
        <v>0</v>
      </c>
      <c r="M7" s="32"/>
      <c r="N7" s="32"/>
    </row>
    <row r="8" spans="2:28" x14ac:dyDescent="0.3">
      <c r="B8" s="123"/>
      <c r="C8" s="125" t="s">
        <v>52</v>
      </c>
      <c r="D8" s="126"/>
      <c r="E8" s="108" t="s">
        <v>105</v>
      </c>
      <c r="F8" s="98"/>
      <c r="G8" s="109"/>
      <c r="J8" s="32"/>
      <c r="K8" s="32"/>
      <c r="L8" s="32"/>
      <c r="M8" s="32"/>
      <c r="N8" s="32"/>
    </row>
    <row r="9" spans="2:28" x14ac:dyDescent="0.3">
      <c r="B9" s="123"/>
      <c r="C9" s="125"/>
      <c r="D9" s="126"/>
      <c r="E9" s="108"/>
      <c r="F9" s="98"/>
      <c r="G9" s="109"/>
      <c r="J9" s="32"/>
      <c r="K9" s="32"/>
      <c r="L9" s="32"/>
      <c r="M9" s="32"/>
      <c r="N9" s="32"/>
    </row>
    <row r="10" spans="2:28" ht="17.25" thickBot="1" x14ac:dyDescent="0.35">
      <c r="B10" s="124"/>
      <c r="C10" s="127"/>
      <c r="D10" s="128"/>
      <c r="E10" s="129"/>
      <c r="F10" s="129"/>
      <c r="G10" s="130"/>
      <c r="J10" s="32"/>
      <c r="K10" s="32"/>
      <c r="L10" s="32"/>
      <c r="M10" s="32"/>
      <c r="N10" s="32"/>
    </row>
    <row r="11" spans="2:28" ht="30" customHeight="1" thickBot="1" x14ac:dyDescent="0.35">
      <c r="C11" s="9"/>
    </row>
    <row r="12" spans="2:28" ht="17.100000000000001" customHeight="1" x14ac:dyDescent="0.3">
      <c r="C12" s="9"/>
      <c r="I12" s="43" t="s">
        <v>83</v>
      </c>
      <c r="J12" s="41" t="s">
        <v>84</v>
      </c>
      <c r="K12" s="57" t="s">
        <v>173</v>
      </c>
      <c r="L12" s="41" t="s">
        <v>81</v>
      </c>
      <c r="M12" s="44" t="s">
        <v>18</v>
      </c>
      <c r="N12" s="45"/>
      <c r="P12" s="43" t="s">
        <v>83</v>
      </c>
      <c r="Q12" s="41" t="s">
        <v>84</v>
      </c>
      <c r="R12" s="57" t="s">
        <v>173</v>
      </c>
      <c r="S12" s="41" t="s">
        <v>98</v>
      </c>
      <c r="T12" s="44" t="s">
        <v>86</v>
      </c>
      <c r="U12" s="45"/>
      <c r="W12" s="43" t="s">
        <v>83</v>
      </c>
      <c r="X12" s="41" t="s">
        <v>84</v>
      </c>
      <c r="Y12" s="57" t="s">
        <v>173</v>
      </c>
      <c r="Z12" s="41" t="s">
        <v>192</v>
      </c>
      <c r="AA12" s="44" t="s">
        <v>18</v>
      </c>
      <c r="AB12" s="45"/>
    </row>
    <row r="13" spans="2:28" ht="17.100000000000001" customHeight="1" thickBot="1" x14ac:dyDescent="0.35">
      <c r="C13" s="9"/>
      <c r="I13" s="46" t="s">
        <v>92</v>
      </c>
      <c r="J13" s="42" t="s">
        <v>90</v>
      </c>
      <c r="K13" s="58" t="s">
        <v>88</v>
      </c>
      <c r="L13" s="42"/>
      <c r="M13" s="47">
        <v>3</v>
      </c>
      <c r="N13" s="48"/>
      <c r="P13" s="46" t="s">
        <v>89</v>
      </c>
      <c r="Q13" s="42" t="s">
        <v>92</v>
      </c>
      <c r="R13" s="58" t="s">
        <v>88</v>
      </c>
      <c r="S13" s="42" t="s">
        <v>89</v>
      </c>
      <c r="T13" s="47">
        <v>2</v>
      </c>
      <c r="U13" s="48"/>
      <c r="W13" s="46" t="s">
        <v>90</v>
      </c>
      <c r="X13" s="42" t="s">
        <v>90</v>
      </c>
      <c r="Y13" s="58" t="s">
        <v>88</v>
      </c>
      <c r="Z13" s="42" t="s">
        <v>92</v>
      </c>
      <c r="AA13" s="47">
        <v>1</v>
      </c>
      <c r="AB13" s="48"/>
    </row>
    <row r="14" spans="2:28" ht="17.100000000000001" customHeight="1" x14ac:dyDescent="0.3">
      <c r="C14" s="9"/>
      <c r="I14" s="43" t="s">
        <v>99</v>
      </c>
      <c r="J14" s="41" t="s">
        <v>100</v>
      </c>
      <c r="K14" s="57" t="s">
        <v>101</v>
      </c>
      <c r="L14" s="57" t="s">
        <v>102</v>
      </c>
      <c r="M14" s="44"/>
      <c r="N14" s="45" t="s">
        <v>85</v>
      </c>
      <c r="P14" s="43" t="s">
        <v>99</v>
      </c>
      <c r="Q14" s="41" t="s">
        <v>100</v>
      </c>
      <c r="R14" s="57" t="s">
        <v>101</v>
      </c>
      <c r="S14" s="57" t="s">
        <v>102</v>
      </c>
      <c r="T14" s="44"/>
      <c r="U14" s="45" t="s">
        <v>85</v>
      </c>
      <c r="W14" s="43" t="s">
        <v>99</v>
      </c>
      <c r="X14" s="41" t="s">
        <v>100</v>
      </c>
      <c r="Y14" s="57" t="s">
        <v>101</v>
      </c>
      <c r="Z14" s="57" t="s">
        <v>102</v>
      </c>
      <c r="AA14" s="44"/>
      <c r="AB14" s="45" t="s">
        <v>85</v>
      </c>
    </row>
    <row r="15" spans="2:28" ht="17.100000000000001" customHeight="1" thickBot="1" x14ac:dyDescent="0.35">
      <c r="C15" s="9"/>
      <c r="I15" s="49"/>
      <c r="J15" s="47"/>
      <c r="K15" s="59"/>
      <c r="L15" s="47"/>
      <c r="M15" s="47"/>
      <c r="N15" s="50">
        <f>I13+J13+K13+L13+M13+N13+I15+J15+K15+L15+M15</f>
        <v>8</v>
      </c>
      <c r="P15" s="49"/>
      <c r="Q15" s="47"/>
      <c r="R15" s="59"/>
      <c r="S15" s="47"/>
      <c r="T15" s="47"/>
      <c r="U15" s="50">
        <f>P13+Q13+R13+S13+T13+U13+P15+Q15+R15+S15+T15</f>
        <v>7</v>
      </c>
      <c r="W15" s="49"/>
      <c r="X15" s="47"/>
      <c r="Y15" s="59"/>
      <c r="Z15" s="47"/>
      <c r="AA15" s="47"/>
      <c r="AB15" s="50">
        <f>W13+X13+Y13+Z13+AA13+AB13+W15+X15+Y15+Z15+AA15</f>
        <v>8</v>
      </c>
    </row>
    <row r="16" spans="2:28" ht="30" customHeight="1" thickBot="1" x14ac:dyDescent="0.35">
      <c r="C16" s="9"/>
    </row>
    <row r="17" spans="2:28" x14ac:dyDescent="0.3">
      <c r="B17" s="14" t="s">
        <v>17</v>
      </c>
      <c r="C17" s="73" t="s">
        <v>18</v>
      </c>
      <c r="D17" s="33" t="s">
        <v>205</v>
      </c>
      <c r="E17" s="7">
        <f>'캐릭터 구성(서포터,L)'!E59+1</f>
        <v>1029</v>
      </c>
      <c r="F17" s="33" t="s">
        <v>53</v>
      </c>
      <c r="G17" s="60" t="s">
        <v>54</v>
      </c>
      <c r="I17" s="14" t="s">
        <v>17</v>
      </c>
      <c r="J17" s="73" t="s">
        <v>18</v>
      </c>
      <c r="K17" s="33" t="s">
        <v>205</v>
      </c>
      <c r="L17" s="7">
        <f>E17+1</f>
        <v>1030</v>
      </c>
      <c r="M17" s="33" t="s">
        <v>53</v>
      </c>
      <c r="N17" s="60" t="str">
        <f>RIGHT(C6, 1)</f>
        <v>2</v>
      </c>
      <c r="P17" s="14" t="s">
        <v>17</v>
      </c>
      <c r="Q17" s="77" t="s">
        <v>193</v>
      </c>
      <c r="R17" s="33" t="s">
        <v>205</v>
      </c>
      <c r="S17" s="7">
        <f>'캐릭터 구성(서포터,L)'!L38+1</f>
        <v>4007</v>
      </c>
      <c r="T17" s="33" t="s">
        <v>53</v>
      </c>
      <c r="U17" s="60" t="str">
        <f>RIGHT(C7, 1)</f>
        <v>1</v>
      </c>
      <c r="W17" s="14" t="s">
        <v>17</v>
      </c>
      <c r="X17" s="74" t="s">
        <v>192</v>
      </c>
      <c r="Y17" s="33" t="s">
        <v>205</v>
      </c>
      <c r="Z17" s="7">
        <f>'캐릭터 구성(탱커,B)'!L59+1</f>
        <v>3015</v>
      </c>
      <c r="AA17" s="33" t="s">
        <v>53</v>
      </c>
      <c r="AB17" s="60" t="str">
        <f>RIGHT(C8, 1)</f>
        <v>2</v>
      </c>
    </row>
    <row r="18" spans="2:28" x14ac:dyDescent="0.3">
      <c r="B18" s="30" t="s">
        <v>19</v>
      </c>
      <c r="C18" s="135" t="str">
        <f>C2 &amp; "(이동)"</f>
        <v>노련한 전략가(이동)</v>
      </c>
      <c r="D18" s="136"/>
      <c r="E18" s="136"/>
      <c r="F18" s="136"/>
      <c r="G18" s="137"/>
      <c r="I18" s="10" t="s">
        <v>19</v>
      </c>
      <c r="J18" s="108" t="str">
        <f>E6</f>
        <v>전선 재배치</v>
      </c>
      <c r="K18" s="98"/>
      <c r="L18" s="98"/>
      <c r="M18" s="98"/>
      <c r="N18" s="109"/>
      <c r="P18" s="10" t="s">
        <v>19</v>
      </c>
      <c r="Q18" s="108" t="str">
        <f>E7</f>
        <v>지휘 강화령</v>
      </c>
      <c r="R18" s="98"/>
      <c r="S18" s="98"/>
      <c r="T18" s="98"/>
      <c r="U18" s="109"/>
      <c r="W18" s="10" t="s">
        <v>19</v>
      </c>
      <c r="X18" s="108" t="str">
        <f>E8</f>
        <v>정보 우위</v>
      </c>
      <c r="Y18" s="98"/>
      <c r="Z18" s="98"/>
      <c r="AA18" s="98"/>
      <c r="AB18" s="109"/>
    </row>
    <row r="19" spans="2:28" ht="249.95" customHeight="1" x14ac:dyDescent="0.3">
      <c r="B19" s="10" t="s">
        <v>10</v>
      </c>
      <c r="C19" s="117" t="e" vm="30">
        <v>#VALUE!</v>
      </c>
      <c r="D19" s="117"/>
      <c r="E19" s="117"/>
      <c r="F19" s="117"/>
      <c r="G19" s="118"/>
      <c r="I19" s="10" t="s">
        <v>10</v>
      </c>
      <c r="J19" s="117" t="e" vm="30">
        <v>#VALUE!</v>
      </c>
      <c r="K19" s="117"/>
      <c r="L19" s="117"/>
      <c r="M19" s="117"/>
      <c r="N19" s="118"/>
      <c r="P19" s="10" t="s">
        <v>10</v>
      </c>
      <c r="Q19" s="117" t="e" vm="30">
        <v>#VALUE!</v>
      </c>
      <c r="R19" s="117"/>
      <c r="S19" s="117"/>
      <c r="T19" s="117"/>
      <c r="U19" s="118"/>
      <c r="W19" s="10" t="s">
        <v>10</v>
      </c>
      <c r="X19" s="117" t="e" vm="30">
        <v>#VALUE!</v>
      </c>
      <c r="Y19" s="117"/>
      <c r="Z19" s="117"/>
      <c r="AA19" s="117"/>
      <c r="AB19" s="118"/>
    </row>
    <row r="20" spans="2:28" ht="69" customHeight="1" x14ac:dyDescent="0.3">
      <c r="B20" s="10" t="s">
        <v>7</v>
      </c>
      <c r="C20" s="138" t="s">
        <v>179</v>
      </c>
      <c r="D20" s="139"/>
      <c r="E20" s="139"/>
      <c r="F20" s="139"/>
      <c r="G20" s="140"/>
      <c r="I20" s="10" t="s">
        <v>7</v>
      </c>
      <c r="J20" s="141" t="s">
        <v>281</v>
      </c>
      <c r="K20" s="139"/>
      <c r="L20" s="139"/>
      <c r="M20" s="139"/>
      <c r="N20" s="140"/>
      <c r="P20" s="10" t="s">
        <v>7</v>
      </c>
      <c r="Q20" s="141" t="s">
        <v>314</v>
      </c>
      <c r="R20" s="139"/>
      <c r="S20" s="139"/>
      <c r="T20" s="139"/>
      <c r="U20" s="140"/>
      <c r="W20" s="10" t="s">
        <v>7</v>
      </c>
      <c r="X20" s="141" t="s">
        <v>289</v>
      </c>
      <c r="Y20" s="139"/>
      <c r="Z20" s="139"/>
      <c r="AA20" s="139"/>
      <c r="AB20" s="140"/>
    </row>
    <row r="21" spans="2:28" ht="258" customHeight="1" thickBot="1" x14ac:dyDescent="0.35">
      <c r="B21" s="34" t="s">
        <v>4</v>
      </c>
      <c r="C21" s="133" t="e" vm="1">
        <v>#VALUE!</v>
      </c>
      <c r="D21" s="133"/>
      <c r="E21" s="133"/>
      <c r="F21" s="133"/>
      <c r="G21" s="134"/>
      <c r="I21" s="34" t="s">
        <v>4</v>
      </c>
      <c r="J21" s="133" t="e" vm="3">
        <v>#VALUE!</v>
      </c>
      <c r="K21" s="133"/>
      <c r="L21" s="133"/>
      <c r="M21" s="133"/>
      <c r="N21" s="134"/>
      <c r="P21" s="34" t="s">
        <v>4</v>
      </c>
      <c r="Q21" s="133" t="e" vm="1">
        <v>#VALUE!</v>
      </c>
      <c r="R21" s="133"/>
      <c r="S21" s="133"/>
      <c r="T21" s="133"/>
      <c r="U21" s="134"/>
      <c r="W21" s="34" t="s">
        <v>4</v>
      </c>
      <c r="X21" s="133" t="e" vm="1">
        <v>#VALUE!</v>
      </c>
      <c r="Y21" s="133"/>
      <c r="Z21" s="133"/>
      <c r="AA21" s="133"/>
      <c r="AB21" s="134"/>
    </row>
    <row r="22" spans="2:28" ht="30" customHeight="1" thickBot="1" x14ac:dyDescent="0.35">
      <c r="C22" s="9"/>
    </row>
    <row r="23" spans="2:28" x14ac:dyDescent="0.3">
      <c r="B23" s="14" t="s">
        <v>19</v>
      </c>
      <c r="C23" s="105" t="str">
        <f>'영장(C,H,M,L)'!$I$6</f>
        <v>교활한 정보원</v>
      </c>
      <c r="D23" s="105"/>
      <c r="E23" s="105"/>
      <c r="F23" s="105"/>
      <c r="G23" s="119"/>
    </row>
    <row r="24" spans="2:28" x14ac:dyDescent="0.3">
      <c r="B24" s="10" t="s">
        <v>16</v>
      </c>
      <c r="C24" s="12" t="str">
        <f>'캐릭터 설정정리'!$B$2</f>
        <v>영장</v>
      </c>
      <c r="D24" s="13" t="s">
        <v>14</v>
      </c>
      <c r="E24" s="12" t="str">
        <f>'캐릭터 설정정리'!$E$5</f>
        <v>M</v>
      </c>
      <c r="F24" s="13" t="s">
        <v>12</v>
      </c>
      <c r="G24" s="11" t="str">
        <f>'캐릭터 설정정리'!$D$4</f>
        <v>서포터</v>
      </c>
    </row>
    <row r="25" spans="2:28" ht="249.95" customHeight="1" x14ac:dyDescent="0.3">
      <c r="B25" s="10" t="s">
        <v>10</v>
      </c>
      <c r="C25" s="117" t="e" vm="31">
        <v>#VALUE!</v>
      </c>
      <c r="D25" s="117"/>
      <c r="E25" s="117"/>
      <c r="F25" s="117"/>
      <c r="G25" s="118"/>
      <c r="I25" s="4"/>
    </row>
    <row r="26" spans="2:28" ht="17.25" thickBot="1" x14ac:dyDescent="0.35">
      <c r="B26" s="10" t="s">
        <v>9</v>
      </c>
      <c r="C26" s="120">
        <v>3</v>
      </c>
      <c r="D26" s="120"/>
      <c r="E26" s="13" t="s">
        <v>8</v>
      </c>
      <c r="F26" s="120">
        <v>3</v>
      </c>
      <c r="G26" s="121"/>
      <c r="I26" s="4"/>
      <c r="J26" s="31"/>
      <c r="K26" s="31"/>
      <c r="L26" s="31"/>
      <c r="M26" s="31"/>
      <c r="N26" s="31"/>
    </row>
    <row r="27" spans="2:28" x14ac:dyDescent="0.3">
      <c r="B27" s="122" t="s">
        <v>6</v>
      </c>
      <c r="C27" s="125" t="s">
        <v>5</v>
      </c>
      <c r="D27" s="126"/>
      <c r="E27" s="117" t="s">
        <v>108</v>
      </c>
      <c r="F27" s="117"/>
      <c r="G27" s="118"/>
      <c r="I27" s="8" t="s">
        <v>3</v>
      </c>
      <c r="J27" s="7" t="s">
        <v>2</v>
      </c>
      <c r="K27" s="6" t="s">
        <v>1</v>
      </c>
      <c r="L27" s="5" t="s">
        <v>0</v>
      </c>
      <c r="M27" s="32"/>
      <c r="N27" s="32"/>
    </row>
    <row r="28" spans="2:28" ht="17.25" thickBot="1" x14ac:dyDescent="0.35">
      <c r="B28" s="123"/>
      <c r="C28" s="125" t="s">
        <v>59</v>
      </c>
      <c r="D28" s="126"/>
      <c r="E28" s="117" t="s">
        <v>109</v>
      </c>
      <c r="F28" s="117"/>
      <c r="G28" s="118"/>
      <c r="I28" s="3">
        <f>C26+F26</f>
        <v>6</v>
      </c>
      <c r="J28" s="2">
        <f>SUBTOTAL(3,C27:D31)</f>
        <v>2</v>
      </c>
      <c r="K28" s="2">
        <f>CHOOSE(MATCH(E24, {"R1","R2","H","M","L"}, 0), 4, 5, 12, 8, 6)</f>
        <v>8</v>
      </c>
      <c r="L28" s="1">
        <f>K28-I28-J28</f>
        <v>0</v>
      </c>
      <c r="M28" s="32"/>
      <c r="N28" s="32"/>
    </row>
    <row r="29" spans="2:28" x14ac:dyDescent="0.3">
      <c r="B29" s="123"/>
      <c r="C29" s="125"/>
      <c r="D29" s="126"/>
      <c r="E29" s="108"/>
      <c r="F29" s="98"/>
      <c r="G29" s="109"/>
      <c r="J29" s="32"/>
      <c r="K29" s="32"/>
      <c r="L29" s="32"/>
      <c r="M29" s="32"/>
      <c r="N29" s="32"/>
    </row>
    <row r="30" spans="2:28" x14ac:dyDescent="0.3">
      <c r="B30" s="123"/>
      <c r="C30" s="125"/>
      <c r="D30" s="126"/>
      <c r="E30" s="108"/>
      <c r="F30" s="98"/>
      <c r="G30" s="109"/>
      <c r="J30" s="32"/>
      <c r="K30" s="32"/>
      <c r="L30" s="32"/>
      <c r="M30" s="32"/>
      <c r="N30" s="32"/>
    </row>
    <row r="31" spans="2:28" ht="17.25" thickBot="1" x14ac:dyDescent="0.35">
      <c r="B31" s="124"/>
      <c r="C31" s="127"/>
      <c r="D31" s="128"/>
      <c r="E31" s="129"/>
      <c r="F31" s="129"/>
      <c r="G31" s="130"/>
      <c r="J31" s="32"/>
      <c r="K31" s="32"/>
      <c r="L31" s="32"/>
      <c r="M31" s="32"/>
      <c r="N31" s="32"/>
    </row>
    <row r="32" spans="2:28" ht="30" customHeight="1" thickBot="1" x14ac:dyDescent="0.35">
      <c r="C32" s="9"/>
    </row>
    <row r="33" spans="2:21" ht="17.100000000000001" customHeight="1" x14ac:dyDescent="0.3">
      <c r="C33" s="9"/>
      <c r="I33" s="43" t="s">
        <v>83</v>
      </c>
      <c r="J33" s="41" t="s">
        <v>84</v>
      </c>
      <c r="K33" s="57" t="s">
        <v>173</v>
      </c>
      <c r="L33" s="41" t="s">
        <v>81</v>
      </c>
      <c r="M33" s="44"/>
      <c r="N33" s="45"/>
      <c r="P33" s="43" t="s">
        <v>83</v>
      </c>
      <c r="Q33" s="41" t="s">
        <v>84</v>
      </c>
      <c r="R33" s="57" t="s">
        <v>173</v>
      </c>
      <c r="S33" s="41" t="s">
        <v>81</v>
      </c>
      <c r="T33" s="44" t="s">
        <v>18</v>
      </c>
      <c r="U33" s="45"/>
    </row>
    <row r="34" spans="2:21" ht="17.100000000000001" customHeight="1" thickBot="1" x14ac:dyDescent="0.35">
      <c r="C34" s="9"/>
      <c r="I34" s="46" t="s">
        <v>89</v>
      </c>
      <c r="J34" s="42" t="s">
        <v>92</v>
      </c>
      <c r="K34" s="58" t="s">
        <v>88</v>
      </c>
      <c r="L34" s="42"/>
      <c r="M34" s="47"/>
      <c r="N34" s="48"/>
      <c r="P34" s="46" t="s">
        <v>92</v>
      </c>
      <c r="Q34" s="42" t="s">
        <v>92</v>
      </c>
      <c r="R34" s="58" t="s">
        <v>88</v>
      </c>
      <c r="S34" s="42"/>
      <c r="T34" s="47">
        <v>3</v>
      </c>
      <c r="U34" s="48"/>
    </row>
    <row r="35" spans="2:21" ht="17.100000000000001" customHeight="1" x14ac:dyDescent="0.3">
      <c r="C35" s="9"/>
      <c r="I35" s="43" t="s">
        <v>99</v>
      </c>
      <c r="J35" s="41" t="s">
        <v>100</v>
      </c>
      <c r="K35" s="57" t="s">
        <v>101</v>
      </c>
      <c r="L35" s="57" t="s">
        <v>102</v>
      </c>
      <c r="M35" s="44"/>
      <c r="N35" s="45" t="s">
        <v>85</v>
      </c>
      <c r="P35" s="43" t="s">
        <v>99</v>
      </c>
      <c r="Q35" s="41" t="s">
        <v>100</v>
      </c>
      <c r="R35" s="57" t="s">
        <v>101</v>
      </c>
      <c r="S35" s="57" t="s">
        <v>102</v>
      </c>
      <c r="T35" s="44"/>
      <c r="U35" s="45" t="s">
        <v>85</v>
      </c>
    </row>
    <row r="36" spans="2:21" ht="17.100000000000001" customHeight="1" thickBot="1" x14ac:dyDescent="0.35">
      <c r="C36" s="9"/>
      <c r="I36" s="49"/>
      <c r="J36" s="47">
        <v>-1</v>
      </c>
      <c r="K36" s="59">
        <v>2</v>
      </c>
      <c r="L36" s="47"/>
      <c r="M36" s="47"/>
      <c r="N36" s="50">
        <f>I34+J34+K34+L34+M34+N34+I36+J36+K36+L36+M36</f>
        <v>5</v>
      </c>
      <c r="P36" s="49"/>
      <c r="Q36" s="47"/>
      <c r="R36" s="59"/>
      <c r="S36" s="47"/>
      <c r="T36" s="47"/>
      <c r="U36" s="50">
        <f>P34+Q34+R34+S34+T34+U34+P36+Q36+R36+S36+T36</f>
        <v>9</v>
      </c>
    </row>
    <row r="37" spans="2:21" ht="30" customHeight="1" thickBot="1" x14ac:dyDescent="0.35">
      <c r="C37" s="9"/>
    </row>
    <row r="38" spans="2:21" x14ac:dyDescent="0.3">
      <c r="B38" s="14" t="s">
        <v>17</v>
      </c>
      <c r="C38" s="73" t="s">
        <v>18</v>
      </c>
      <c r="D38" s="33" t="s">
        <v>205</v>
      </c>
      <c r="E38" s="7">
        <f>L17+1</f>
        <v>1031</v>
      </c>
      <c r="F38" s="33" t="s">
        <v>53</v>
      </c>
      <c r="G38" s="60" t="s">
        <v>54</v>
      </c>
      <c r="I38" s="14" t="s">
        <v>17</v>
      </c>
      <c r="J38" s="77" t="s">
        <v>193</v>
      </c>
      <c r="K38" s="33" t="s">
        <v>205</v>
      </c>
      <c r="L38" s="7">
        <f>S17+1</f>
        <v>4008</v>
      </c>
      <c r="M38" s="33" t="s">
        <v>53</v>
      </c>
      <c r="N38" s="60" t="str">
        <f>RIGHT(C27, 1)</f>
        <v>1</v>
      </c>
      <c r="P38" s="14" t="s">
        <v>17</v>
      </c>
      <c r="Q38" s="73" t="s">
        <v>18</v>
      </c>
      <c r="R38" s="33" t="s">
        <v>205</v>
      </c>
      <c r="S38" s="7">
        <f>E38+1</f>
        <v>1032</v>
      </c>
      <c r="T38" s="33" t="s">
        <v>53</v>
      </c>
      <c r="U38" s="60" t="str">
        <f>RIGHT(C28, 1)</f>
        <v>3</v>
      </c>
    </row>
    <row r="39" spans="2:21" x14ac:dyDescent="0.3">
      <c r="B39" s="30" t="s">
        <v>19</v>
      </c>
      <c r="C39" s="135" t="str">
        <f>C23 &amp; "(이동)"</f>
        <v>교활한 정보원(이동)</v>
      </c>
      <c r="D39" s="136"/>
      <c r="E39" s="136"/>
      <c r="F39" s="136"/>
      <c r="G39" s="137"/>
      <c r="I39" s="10" t="s">
        <v>19</v>
      </c>
      <c r="J39" s="108" t="str">
        <f>E27</f>
        <v>더러운 거래</v>
      </c>
      <c r="K39" s="98"/>
      <c r="L39" s="98"/>
      <c r="M39" s="98"/>
      <c r="N39" s="109"/>
      <c r="P39" s="10" t="s">
        <v>19</v>
      </c>
      <c r="Q39" s="108" t="str">
        <f>E28</f>
        <v>거짓 정보</v>
      </c>
      <c r="R39" s="98"/>
      <c r="S39" s="98"/>
      <c r="T39" s="98"/>
      <c r="U39" s="109"/>
    </row>
    <row r="40" spans="2:21" ht="249.95" customHeight="1" x14ac:dyDescent="0.3">
      <c r="B40" s="10" t="s">
        <v>10</v>
      </c>
      <c r="C40" s="117" t="e" vm="31">
        <v>#VALUE!</v>
      </c>
      <c r="D40" s="117"/>
      <c r="E40" s="117"/>
      <c r="F40" s="117"/>
      <c r="G40" s="118"/>
      <c r="I40" s="10" t="s">
        <v>10</v>
      </c>
      <c r="J40" s="117" t="e" vm="31">
        <v>#VALUE!</v>
      </c>
      <c r="K40" s="117"/>
      <c r="L40" s="117"/>
      <c r="M40" s="117"/>
      <c r="N40" s="118"/>
      <c r="P40" s="10" t="s">
        <v>10</v>
      </c>
      <c r="Q40" s="117" t="e" vm="31">
        <v>#VALUE!</v>
      </c>
      <c r="R40" s="117"/>
      <c r="S40" s="117"/>
      <c r="T40" s="117"/>
      <c r="U40" s="118"/>
    </row>
    <row r="41" spans="2:21" ht="53.25" customHeight="1" x14ac:dyDescent="0.3">
      <c r="B41" s="10" t="s">
        <v>7</v>
      </c>
      <c r="C41" s="138" t="s">
        <v>179</v>
      </c>
      <c r="D41" s="139"/>
      <c r="E41" s="139"/>
      <c r="F41" s="139"/>
      <c r="G41" s="140"/>
      <c r="I41" s="10" t="s">
        <v>7</v>
      </c>
      <c r="J41" s="141" t="s">
        <v>290</v>
      </c>
      <c r="K41" s="139"/>
      <c r="L41" s="139"/>
      <c r="M41" s="139"/>
      <c r="N41" s="140"/>
      <c r="P41" s="10" t="s">
        <v>7</v>
      </c>
      <c r="Q41" s="141" t="s">
        <v>291</v>
      </c>
      <c r="R41" s="139"/>
      <c r="S41" s="139"/>
      <c r="T41" s="139"/>
      <c r="U41" s="140"/>
    </row>
    <row r="42" spans="2:21" ht="258" customHeight="1" thickBot="1" x14ac:dyDescent="0.35">
      <c r="B42" s="34" t="s">
        <v>4</v>
      </c>
      <c r="C42" s="133" t="e" vm="1">
        <v>#VALUE!</v>
      </c>
      <c r="D42" s="133"/>
      <c r="E42" s="133"/>
      <c r="F42" s="133"/>
      <c r="G42" s="134"/>
      <c r="I42" s="34" t="s">
        <v>4</v>
      </c>
      <c r="J42" s="133" t="e" vm="1">
        <v>#VALUE!</v>
      </c>
      <c r="K42" s="133"/>
      <c r="L42" s="133"/>
      <c r="M42" s="133"/>
      <c r="N42" s="134"/>
      <c r="P42" s="34" t="s">
        <v>4</v>
      </c>
      <c r="Q42" s="133" t="e" vm="1">
        <v>#VALUE!</v>
      </c>
      <c r="R42" s="133"/>
      <c r="S42" s="133"/>
      <c r="T42" s="133"/>
      <c r="U42" s="134"/>
    </row>
    <row r="43" spans="2:21" ht="30" customHeight="1" thickBot="1" x14ac:dyDescent="0.35"/>
    <row r="44" spans="2:21" x14ac:dyDescent="0.3">
      <c r="B44" s="14" t="s">
        <v>19</v>
      </c>
      <c r="C44" s="105" t="str">
        <f>'영장(C,H,M,L)'!$J$6</f>
        <v>현자의 돌을 지닌 연금술사</v>
      </c>
      <c r="D44" s="105"/>
      <c r="E44" s="105"/>
      <c r="F44" s="105"/>
      <c r="G44" s="119"/>
    </row>
    <row r="45" spans="2:21" x14ac:dyDescent="0.3">
      <c r="B45" s="10" t="s">
        <v>16</v>
      </c>
      <c r="C45" s="12" t="str">
        <f>'캐릭터 설정정리'!$B$2</f>
        <v>영장</v>
      </c>
      <c r="D45" s="13" t="s">
        <v>14</v>
      </c>
      <c r="E45" s="12" t="str">
        <f>'캐릭터 설정정리'!$E$5</f>
        <v>M</v>
      </c>
      <c r="F45" s="13" t="s">
        <v>12</v>
      </c>
      <c r="G45" s="11" t="str">
        <f>'캐릭터 설정정리'!$D$4</f>
        <v>서포터</v>
      </c>
    </row>
    <row r="46" spans="2:21" ht="249.95" customHeight="1" x14ac:dyDescent="0.3">
      <c r="B46" s="10" t="s">
        <v>10</v>
      </c>
      <c r="C46" s="117"/>
      <c r="D46" s="117"/>
      <c r="E46" s="117"/>
      <c r="F46" s="117"/>
      <c r="G46" s="118"/>
      <c r="I46" s="4"/>
    </row>
    <row r="47" spans="2:21" ht="17.25" thickBot="1" x14ac:dyDescent="0.35">
      <c r="B47" s="10" t="s">
        <v>9</v>
      </c>
      <c r="C47" s="142">
        <v>2</v>
      </c>
      <c r="D47" s="143"/>
      <c r="E47" s="13" t="s">
        <v>8</v>
      </c>
      <c r="F47" s="142">
        <v>4</v>
      </c>
      <c r="G47" s="144"/>
      <c r="I47" s="4"/>
      <c r="J47" s="31"/>
      <c r="K47" s="31"/>
      <c r="L47" s="31"/>
      <c r="M47" s="31"/>
      <c r="N47" s="31"/>
    </row>
    <row r="48" spans="2:21" x14ac:dyDescent="0.3">
      <c r="B48" s="122" t="s">
        <v>6</v>
      </c>
      <c r="C48" s="125" t="s">
        <v>5</v>
      </c>
      <c r="D48" s="126"/>
      <c r="E48" s="108" t="s">
        <v>110</v>
      </c>
      <c r="F48" s="98"/>
      <c r="G48" s="109"/>
      <c r="I48" s="8" t="s">
        <v>3</v>
      </c>
      <c r="J48" s="7" t="s">
        <v>2</v>
      </c>
      <c r="K48" s="6" t="s">
        <v>1</v>
      </c>
      <c r="L48" s="5" t="s">
        <v>0</v>
      </c>
      <c r="M48" s="32"/>
      <c r="N48" s="32"/>
    </row>
    <row r="49" spans="2:28" ht="17.25" thickBot="1" x14ac:dyDescent="0.35">
      <c r="B49" s="123"/>
      <c r="C49" s="125" t="s">
        <v>5</v>
      </c>
      <c r="D49" s="126"/>
      <c r="E49" s="108" t="s">
        <v>111</v>
      </c>
      <c r="F49" s="98"/>
      <c r="G49" s="109"/>
      <c r="I49" s="3">
        <f>C47+F47</f>
        <v>6</v>
      </c>
      <c r="J49" s="2">
        <f>SUBTOTAL(3,C48:D52)</f>
        <v>2</v>
      </c>
      <c r="K49" s="2">
        <f>CHOOSE(MATCH(E45, {"R1","R2","H","M","L"}, 0), 4, 5, 12, 8, 6)</f>
        <v>8</v>
      </c>
      <c r="L49" s="1">
        <f>K49-I49-J49</f>
        <v>0</v>
      </c>
      <c r="M49" s="32"/>
      <c r="N49" s="32"/>
    </row>
    <row r="50" spans="2:28" x14ac:dyDescent="0.3">
      <c r="B50" s="123"/>
      <c r="C50" s="125"/>
      <c r="D50" s="126"/>
      <c r="E50" s="108"/>
      <c r="F50" s="98"/>
      <c r="G50" s="109"/>
      <c r="J50" s="32"/>
      <c r="K50" s="32"/>
      <c r="L50" s="32"/>
      <c r="M50" s="32"/>
      <c r="N50" s="32"/>
    </row>
    <row r="51" spans="2:28" x14ac:dyDescent="0.3">
      <c r="B51" s="123"/>
      <c r="C51" s="125"/>
      <c r="D51" s="126"/>
      <c r="E51" s="108"/>
      <c r="F51" s="98"/>
      <c r="G51" s="109"/>
      <c r="J51" s="32"/>
      <c r="K51" s="32"/>
      <c r="L51" s="32"/>
      <c r="M51" s="32"/>
      <c r="N51" s="32"/>
    </row>
    <row r="52" spans="2:28" ht="17.25" thickBot="1" x14ac:dyDescent="0.35">
      <c r="B52" s="124"/>
      <c r="C52" s="127"/>
      <c r="D52" s="128"/>
      <c r="E52" s="129"/>
      <c r="F52" s="129"/>
      <c r="G52" s="130"/>
      <c r="J52" s="32"/>
      <c r="K52" s="32"/>
      <c r="L52" s="32"/>
      <c r="M52" s="32"/>
      <c r="N52" s="32"/>
    </row>
    <row r="53" spans="2:28" ht="30" customHeight="1" thickBot="1" x14ac:dyDescent="0.35">
      <c r="C53" s="9"/>
    </row>
    <row r="54" spans="2:28" ht="17.100000000000001" customHeight="1" x14ac:dyDescent="0.3">
      <c r="C54" s="9"/>
      <c r="I54" s="43" t="s">
        <v>83</v>
      </c>
      <c r="J54" s="41" t="s">
        <v>84</v>
      </c>
      <c r="K54" s="57" t="s">
        <v>173</v>
      </c>
      <c r="L54" s="41" t="s">
        <v>81</v>
      </c>
      <c r="M54" s="44"/>
      <c r="N54" s="45"/>
      <c r="P54" s="43" t="s">
        <v>83</v>
      </c>
      <c r="Q54" s="41" t="s">
        <v>84</v>
      </c>
      <c r="R54" s="57" t="s">
        <v>173</v>
      </c>
      <c r="S54" s="41" t="s">
        <v>81</v>
      </c>
      <c r="T54" s="44"/>
      <c r="U54" s="45"/>
      <c r="W54" s="39"/>
      <c r="X54" s="39"/>
      <c r="Y54" s="39"/>
      <c r="Z54" s="39"/>
      <c r="AA54" s="40"/>
      <c r="AB54" s="40"/>
    </row>
    <row r="55" spans="2:28" ht="17.100000000000001" customHeight="1" thickBot="1" x14ac:dyDescent="0.35">
      <c r="C55" s="9"/>
      <c r="I55" s="46" t="s">
        <v>89</v>
      </c>
      <c r="J55" s="42" t="s">
        <v>89</v>
      </c>
      <c r="K55" s="58" t="s">
        <v>88</v>
      </c>
      <c r="L55" s="42"/>
      <c r="M55" s="47"/>
      <c r="N55" s="48"/>
      <c r="P55" s="46" t="s">
        <v>90</v>
      </c>
      <c r="Q55" s="42" t="s">
        <v>90</v>
      </c>
      <c r="R55" s="58" t="s">
        <v>88</v>
      </c>
      <c r="S55" s="42"/>
      <c r="T55" s="47"/>
      <c r="U55" s="48"/>
      <c r="W55" s="39"/>
      <c r="X55" s="39"/>
      <c r="Y55" s="39"/>
      <c r="Z55" s="39"/>
      <c r="AA55" s="40"/>
      <c r="AB55" s="40"/>
    </row>
    <row r="56" spans="2:28" ht="17.100000000000001" customHeight="1" x14ac:dyDescent="0.3">
      <c r="C56" s="9"/>
      <c r="I56" s="43" t="s">
        <v>99</v>
      </c>
      <c r="J56" s="41" t="s">
        <v>100</v>
      </c>
      <c r="K56" s="57" t="s">
        <v>101</v>
      </c>
      <c r="L56" s="57" t="s">
        <v>102</v>
      </c>
      <c r="M56" s="44"/>
      <c r="N56" s="45" t="s">
        <v>85</v>
      </c>
      <c r="P56" s="43" t="s">
        <v>99</v>
      </c>
      <c r="Q56" s="41" t="s">
        <v>100</v>
      </c>
      <c r="R56" s="57" t="s">
        <v>101</v>
      </c>
      <c r="S56" s="57" t="s">
        <v>102</v>
      </c>
      <c r="T56" s="44"/>
      <c r="U56" s="45" t="s">
        <v>85</v>
      </c>
      <c r="W56" s="39"/>
      <c r="X56" s="39"/>
      <c r="Y56" s="39"/>
      <c r="Z56" s="39"/>
      <c r="AA56" s="40"/>
      <c r="AB56" s="40"/>
    </row>
    <row r="57" spans="2:28" ht="17.100000000000001" customHeight="1" thickBot="1" x14ac:dyDescent="0.35">
      <c r="C57" s="9"/>
      <c r="I57" s="49">
        <v>1</v>
      </c>
      <c r="J57" s="47"/>
      <c r="K57" s="59"/>
      <c r="L57" s="47">
        <v>-1</v>
      </c>
      <c r="M57" s="47"/>
      <c r="N57" s="50">
        <f>I55+J55+K55+L55+M55+N55+I57+J57+K57+L57+M57</f>
        <v>2</v>
      </c>
      <c r="P57" s="49"/>
      <c r="Q57" s="47"/>
      <c r="R57" s="59"/>
      <c r="S57" s="47"/>
      <c r="T57" s="47"/>
      <c r="U57" s="50">
        <f>P55+Q55+R55+S55+T55+U55+P57+Q57+R57+S57+T57</f>
        <v>4</v>
      </c>
      <c r="W57" s="40"/>
      <c r="X57" s="40"/>
      <c r="Y57" s="40"/>
      <c r="Z57" s="40"/>
      <c r="AA57" s="40"/>
      <c r="AB57" s="51"/>
    </row>
    <row r="58" spans="2:28" ht="30" customHeight="1" thickBot="1" x14ac:dyDescent="0.35">
      <c r="C58" s="9"/>
    </row>
    <row r="59" spans="2:28" x14ac:dyDescent="0.3">
      <c r="B59" s="14" t="s">
        <v>17</v>
      </c>
      <c r="C59" s="73" t="s">
        <v>18</v>
      </c>
      <c r="D59" s="33" t="s">
        <v>205</v>
      </c>
      <c r="E59" s="7">
        <f>S38+1</f>
        <v>1033</v>
      </c>
      <c r="F59" s="33" t="s">
        <v>53</v>
      </c>
      <c r="G59" s="60" t="s">
        <v>54</v>
      </c>
      <c r="I59" s="14" t="s">
        <v>17</v>
      </c>
      <c r="J59" s="77" t="s">
        <v>193</v>
      </c>
      <c r="K59" s="33" t="s">
        <v>205</v>
      </c>
      <c r="L59" s="7">
        <f>L38+1</f>
        <v>4009</v>
      </c>
      <c r="M59" s="33" t="s">
        <v>53</v>
      </c>
      <c r="N59" s="60" t="str">
        <f>RIGHT(C48, 1)</f>
        <v>1</v>
      </c>
      <c r="P59" s="14" t="s">
        <v>17</v>
      </c>
      <c r="Q59" s="74" t="s">
        <v>192</v>
      </c>
      <c r="R59" s="33" t="s">
        <v>205</v>
      </c>
      <c r="S59" s="7">
        <f>Z17+1</f>
        <v>3016</v>
      </c>
      <c r="T59" s="33" t="s">
        <v>53</v>
      </c>
      <c r="U59" s="60" t="str">
        <f>RIGHT(C49, 1)</f>
        <v>1</v>
      </c>
      <c r="W59" s="4"/>
      <c r="Z59" s="4"/>
    </row>
    <row r="60" spans="2:28" x14ac:dyDescent="0.3">
      <c r="B60" s="30" t="s">
        <v>19</v>
      </c>
      <c r="C60" s="135" t="str">
        <f>C44 &amp; "(이동)"</f>
        <v>현자의 돌을 지닌 연금술사(이동)</v>
      </c>
      <c r="D60" s="136"/>
      <c r="E60" s="136"/>
      <c r="F60" s="136"/>
      <c r="G60" s="137"/>
      <c r="I60" s="10" t="s">
        <v>19</v>
      </c>
      <c r="J60" s="108" t="str">
        <f>E48</f>
        <v>변환: 생명</v>
      </c>
      <c r="K60" s="98"/>
      <c r="L60" s="98"/>
      <c r="M60" s="98"/>
      <c r="N60" s="109"/>
      <c r="P60" s="10" t="s">
        <v>19</v>
      </c>
      <c r="Q60" s="108" t="str">
        <f>E49</f>
        <v>변환: 물질</v>
      </c>
      <c r="R60" s="98"/>
      <c r="S60" s="98"/>
      <c r="T60" s="98"/>
      <c r="U60" s="109"/>
      <c r="W60" s="4"/>
    </row>
    <row r="61" spans="2:28" ht="249.95" customHeight="1" x14ac:dyDescent="0.3">
      <c r="B61" s="10" t="s">
        <v>10</v>
      </c>
      <c r="C61" s="117"/>
      <c r="D61" s="117"/>
      <c r="E61" s="117"/>
      <c r="F61" s="117"/>
      <c r="G61" s="118"/>
      <c r="I61" s="10" t="s">
        <v>10</v>
      </c>
      <c r="J61" s="117"/>
      <c r="K61" s="117"/>
      <c r="L61" s="117"/>
      <c r="M61" s="117"/>
      <c r="N61" s="118"/>
      <c r="P61" s="10" t="s">
        <v>10</v>
      </c>
      <c r="Q61" s="117"/>
      <c r="R61" s="117"/>
      <c r="S61" s="117"/>
      <c r="T61" s="117"/>
      <c r="U61" s="118"/>
      <c r="W61" s="4"/>
    </row>
    <row r="62" spans="2:28" ht="53.25" customHeight="1" x14ac:dyDescent="0.3">
      <c r="B62" s="10" t="s">
        <v>7</v>
      </c>
      <c r="C62" s="138" t="s">
        <v>179</v>
      </c>
      <c r="D62" s="139"/>
      <c r="E62" s="139"/>
      <c r="F62" s="139"/>
      <c r="G62" s="140"/>
      <c r="I62" s="10" t="s">
        <v>7</v>
      </c>
      <c r="J62" s="141" t="s">
        <v>292</v>
      </c>
      <c r="K62" s="139"/>
      <c r="L62" s="139"/>
      <c r="M62" s="139"/>
      <c r="N62" s="140"/>
      <c r="P62" s="10" t="s">
        <v>7</v>
      </c>
      <c r="Q62" s="141" t="s">
        <v>293</v>
      </c>
      <c r="R62" s="139"/>
      <c r="S62" s="139"/>
      <c r="T62" s="139"/>
      <c r="U62" s="140"/>
      <c r="W62" s="4"/>
      <c r="X62" s="36"/>
      <c r="Y62" s="31"/>
      <c r="Z62" s="31"/>
      <c r="AA62" s="31"/>
      <c r="AB62" s="31"/>
    </row>
    <row r="63" spans="2:28" ht="258" customHeight="1" thickBot="1" x14ac:dyDescent="0.35">
      <c r="B63" s="34" t="s">
        <v>4</v>
      </c>
      <c r="C63" s="133" t="e" vm="1">
        <v>#VALUE!</v>
      </c>
      <c r="D63" s="133"/>
      <c r="E63" s="133"/>
      <c r="F63" s="133"/>
      <c r="G63" s="134"/>
      <c r="I63" s="34" t="s">
        <v>4</v>
      </c>
      <c r="J63" s="133" t="e" vm="1">
        <v>#VALUE!</v>
      </c>
      <c r="K63" s="133"/>
      <c r="L63" s="133"/>
      <c r="M63" s="133"/>
      <c r="N63" s="134"/>
      <c r="P63" s="34" t="s">
        <v>4</v>
      </c>
      <c r="Q63" s="133" t="e" vm="1">
        <v>#VALUE!</v>
      </c>
      <c r="R63" s="133"/>
      <c r="S63" s="133"/>
      <c r="T63" s="133"/>
      <c r="U63" s="134"/>
      <c r="W63" s="35"/>
      <c r="X63" s="32"/>
      <c r="Y63" s="32"/>
      <c r="Z63" s="32"/>
      <c r="AA63" s="32"/>
      <c r="AB63" s="32"/>
    </row>
  </sheetData>
  <mergeCells count="85">
    <mergeCell ref="C2:G2"/>
    <mergeCell ref="C4:G4"/>
    <mergeCell ref="C5:D5"/>
    <mergeCell ref="F5:G5"/>
    <mergeCell ref="B6:B10"/>
    <mergeCell ref="C6:D6"/>
    <mergeCell ref="E6:G6"/>
    <mergeCell ref="C7:D7"/>
    <mergeCell ref="E7:G7"/>
    <mergeCell ref="C8:D8"/>
    <mergeCell ref="E8:G8"/>
    <mergeCell ref="C9:D9"/>
    <mergeCell ref="E9:G9"/>
    <mergeCell ref="C10:D10"/>
    <mergeCell ref="E10:G10"/>
    <mergeCell ref="C25:G25"/>
    <mergeCell ref="C18:G18"/>
    <mergeCell ref="J18:N18"/>
    <mergeCell ref="C19:G19"/>
    <mergeCell ref="J19:N19"/>
    <mergeCell ref="C20:G20"/>
    <mergeCell ref="J20:N20"/>
    <mergeCell ref="C21:G21"/>
    <mergeCell ref="J21:N21"/>
    <mergeCell ref="C23:G23"/>
    <mergeCell ref="C26:D26"/>
    <mergeCell ref="F26:G26"/>
    <mergeCell ref="B27:B31"/>
    <mergeCell ref="C27:D27"/>
    <mergeCell ref="E27:G27"/>
    <mergeCell ref="C28:D28"/>
    <mergeCell ref="E28:G28"/>
    <mergeCell ref="C29:D29"/>
    <mergeCell ref="E29:G29"/>
    <mergeCell ref="C30:D30"/>
    <mergeCell ref="E30:G30"/>
    <mergeCell ref="C31:D31"/>
    <mergeCell ref="E31:G31"/>
    <mergeCell ref="C39:G39"/>
    <mergeCell ref="J39:N39"/>
    <mergeCell ref="Q39:U39"/>
    <mergeCell ref="C47:D47"/>
    <mergeCell ref="F47:G47"/>
    <mergeCell ref="C40:G40"/>
    <mergeCell ref="J40:N40"/>
    <mergeCell ref="Q40:U40"/>
    <mergeCell ref="C41:G41"/>
    <mergeCell ref="J41:N41"/>
    <mergeCell ref="Q41:U41"/>
    <mergeCell ref="C42:G42"/>
    <mergeCell ref="J42:N42"/>
    <mergeCell ref="Q42:U42"/>
    <mergeCell ref="C44:G44"/>
    <mergeCell ref="C46:G46"/>
    <mergeCell ref="B48:B52"/>
    <mergeCell ref="C48:D48"/>
    <mergeCell ref="E48:G48"/>
    <mergeCell ref="C49:D49"/>
    <mergeCell ref="E49:G49"/>
    <mergeCell ref="C50:D50"/>
    <mergeCell ref="E50:G50"/>
    <mergeCell ref="C51:D51"/>
    <mergeCell ref="E51:G51"/>
    <mergeCell ref="C52:D52"/>
    <mergeCell ref="E52:G52"/>
    <mergeCell ref="C60:G60"/>
    <mergeCell ref="J60:N60"/>
    <mergeCell ref="Q60:U60"/>
    <mergeCell ref="C61:G61"/>
    <mergeCell ref="J61:N61"/>
    <mergeCell ref="Q61:U61"/>
    <mergeCell ref="C62:G62"/>
    <mergeCell ref="J62:N62"/>
    <mergeCell ref="Q62:U62"/>
    <mergeCell ref="C63:G63"/>
    <mergeCell ref="J63:N63"/>
    <mergeCell ref="Q63:U63"/>
    <mergeCell ref="X21:AB21"/>
    <mergeCell ref="X18:AB18"/>
    <mergeCell ref="X19:AB19"/>
    <mergeCell ref="X20:AB20"/>
    <mergeCell ref="Q21:U21"/>
    <mergeCell ref="Q18:U18"/>
    <mergeCell ref="Q19:U19"/>
    <mergeCell ref="Q20:U20"/>
  </mergeCells>
  <phoneticPr fontId="2" type="noConversion"/>
  <pageMargins left="0.7" right="0.7" top="0.75" bottom="0.75" header="0.3" footer="0.3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91A9D2-91C9-47FA-A609-B22A0531B5F2}">
  <sheetPr>
    <tabColor rgb="FF00B0F0"/>
  </sheetPr>
  <dimension ref="B1:AP63"/>
  <sheetViews>
    <sheetView topLeftCell="A42" zoomScale="70" zoomScaleNormal="70" workbookViewId="0">
      <selection activeCell="C51" sqref="C51:D51"/>
    </sheetView>
  </sheetViews>
  <sheetFormatPr defaultRowHeight="16.5" x14ac:dyDescent="0.3"/>
  <cols>
    <col min="8" max="8" width="9" customWidth="1"/>
    <col min="15" max="15" width="9" customWidth="1"/>
    <col min="22" max="22" width="9" customWidth="1"/>
  </cols>
  <sheetData>
    <row r="1" spans="2:42" ht="17.25" thickBot="1" x14ac:dyDescent="0.35"/>
    <row r="2" spans="2:42" x14ac:dyDescent="0.3">
      <c r="B2" s="14" t="s">
        <v>19</v>
      </c>
      <c r="C2" s="105" t="str">
        <f>'영장(C,H,M,L)'!H5</f>
        <v>로열 에이드</v>
      </c>
      <c r="D2" s="105"/>
      <c r="E2" s="105"/>
      <c r="F2" s="105"/>
      <c r="G2" s="119"/>
    </row>
    <row r="3" spans="2:42" x14ac:dyDescent="0.3">
      <c r="B3" s="10" t="s">
        <v>16</v>
      </c>
      <c r="C3" s="12" t="str">
        <f>'캐릭터 설정정리'!$B$2</f>
        <v>영장</v>
      </c>
      <c r="D3" s="13" t="s">
        <v>14</v>
      </c>
      <c r="E3" s="12" t="str">
        <f>'캐릭터 설정정리'!$D$5</f>
        <v>H</v>
      </c>
      <c r="F3" s="13" t="s">
        <v>12</v>
      </c>
      <c r="G3" s="11" t="str">
        <f>'캐릭터 설정정리'!$D$4</f>
        <v>서포터</v>
      </c>
    </row>
    <row r="4" spans="2:42" ht="249.95" customHeight="1" x14ac:dyDescent="0.3">
      <c r="B4" s="10" t="s">
        <v>10</v>
      </c>
      <c r="C4" s="117" t="e" vm="32">
        <v>#VALUE!</v>
      </c>
      <c r="D4" s="117"/>
      <c r="E4" s="117"/>
      <c r="F4" s="117"/>
      <c r="G4" s="118"/>
      <c r="I4" s="4"/>
    </row>
    <row r="5" spans="2:42" ht="17.25" thickBot="1" x14ac:dyDescent="0.35">
      <c r="B5" s="10" t="s">
        <v>9</v>
      </c>
      <c r="C5" s="120">
        <v>3</v>
      </c>
      <c r="D5" s="120"/>
      <c r="E5" s="13" t="s">
        <v>8</v>
      </c>
      <c r="F5" s="120">
        <v>5</v>
      </c>
      <c r="G5" s="121"/>
      <c r="I5" s="4"/>
      <c r="J5" s="31"/>
      <c r="K5" s="31"/>
      <c r="L5" s="31"/>
      <c r="M5" s="31"/>
      <c r="N5" s="31"/>
    </row>
    <row r="6" spans="2:42" x14ac:dyDescent="0.3">
      <c r="B6" s="122" t="s">
        <v>6</v>
      </c>
      <c r="C6" s="125" t="s">
        <v>52</v>
      </c>
      <c r="D6" s="126"/>
      <c r="E6" s="117" t="s">
        <v>165</v>
      </c>
      <c r="F6" s="117"/>
      <c r="G6" s="118"/>
      <c r="I6" s="8" t="s">
        <v>3</v>
      </c>
      <c r="J6" s="7" t="s">
        <v>2</v>
      </c>
      <c r="K6" s="6" t="s">
        <v>1</v>
      </c>
      <c r="L6" s="5" t="s">
        <v>0</v>
      </c>
      <c r="M6" s="32"/>
      <c r="N6" s="32"/>
    </row>
    <row r="7" spans="2:42" ht="17.25" thickBot="1" x14ac:dyDescent="0.35">
      <c r="B7" s="123"/>
      <c r="C7" s="125" t="s">
        <v>52</v>
      </c>
      <c r="D7" s="126"/>
      <c r="E7" s="117" t="s">
        <v>164</v>
      </c>
      <c r="F7" s="117"/>
      <c r="G7" s="118"/>
      <c r="I7" s="3">
        <f>C5+F5</f>
        <v>8</v>
      </c>
      <c r="J7" s="2">
        <f>SUBTOTAL(3,C6:D10)</f>
        <v>4</v>
      </c>
      <c r="K7" s="2">
        <f>CHOOSE(MATCH(E3, {"R1","R2","H","M","L"}, 0), 4, 5, 12, 8, 6)</f>
        <v>12</v>
      </c>
      <c r="L7" s="1">
        <f>K7-I7-J7</f>
        <v>0</v>
      </c>
      <c r="M7" s="32"/>
      <c r="N7" s="32"/>
    </row>
    <row r="8" spans="2:42" x14ac:dyDescent="0.3">
      <c r="B8" s="123"/>
      <c r="C8" s="125" t="s">
        <v>52</v>
      </c>
      <c r="D8" s="126"/>
      <c r="E8" s="108" t="s">
        <v>163</v>
      </c>
      <c r="F8" s="98"/>
      <c r="G8" s="109"/>
      <c r="J8" s="32"/>
      <c r="K8" s="32"/>
      <c r="L8" s="32"/>
      <c r="M8" s="32"/>
      <c r="N8" s="32"/>
    </row>
    <row r="9" spans="2:42" x14ac:dyDescent="0.3">
      <c r="B9" s="123"/>
      <c r="C9" s="125" t="s">
        <v>59</v>
      </c>
      <c r="D9" s="126"/>
      <c r="E9" s="108" t="s">
        <v>162</v>
      </c>
      <c r="F9" s="98"/>
      <c r="G9" s="109"/>
      <c r="J9" s="32"/>
      <c r="K9" s="32"/>
      <c r="L9" s="32"/>
      <c r="M9" s="32"/>
      <c r="N9" s="32"/>
    </row>
    <row r="10" spans="2:42" ht="17.25" thickBot="1" x14ac:dyDescent="0.35">
      <c r="B10" s="124"/>
      <c r="C10" s="127"/>
      <c r="D10" s="128"/>
      <c r="E10" s="129"/>
      <c r="F10" s="129"/>
      <c r="G10" s="130"/>
      <c r="J10" s="32"/>
      <c r="K10" s="32"/>
      <c r="L10" s="32"/>
      <c r="M10" s="32"/>
      <c r="N10" s="32"/>
    </row>
    <row r="11" spans="2:42" ht="30" customHeight="1" thickBot="1" x14ac:dyDescent="0.35">
      <c r="C11" s="9"/>
    </row>
    <row r="12" spans="2:42" ht="17.100000000000001" customHeight="1" x14ac:dyDescent="0.3">
      <c r="C12" s="9"/>
      <c r="I12" s="43" t="s">
        <v>83</v>
      </c>
      <c r="J12" s="41" t="s">
        <v>84</v>
      </c>
      <c r="K12" s="57" t="s">
        <v>173</v>
      </c>
      <c r="L12" s="41" t="s">
        <v>81</v>
      </c>
      <c r="M12" s="44" t="s">
        <v>86</v>
      </c>
      <c r="N12" s="45"/>
      <c r="P12" s="43" t="s">
        <v>83</v>
      </c>
      <c r="Q12" s="41" t="s">
        <v>84</v>
      </c>
      <c r="R12" s="57" t="s">
        <v>173</v>
      </c>
      <c r="S12" s="41" t="s">
        <v>81</v>
      </c>
      <c r="T12" s="44"/>
      <c r="U12" s="45"/>
      <c r="W12" s="43" t="s">
        <v>83</v>
      </c>
      <c r="X12" s="41" t="s">
        <v>84</v>
      </c>
      <c r="Y12" s="57" t="s">
        <v>173</v>
      </c>
      <c r="Z12" s="41" t="s">
        <v>81</v>
      </c>
      <c r="AA12" s="44"/>
      <c r="AB12" s="45"/>
      <c r="AD12" s="43" t="s">
        <v>83</v>
      </c>
      <c r="AE12" s="41" t="s">
        <v>84</v>
      </c>
      <c r="AF12" s="57" t="s">
        <v>173</v>
      </c>
      <c r="AG12" s="41" t="s">
        <v>81</v>
      </c>
      <c r="AH12" s="44" t="s">
        <v>87</v>
      </c>
      <c r="AI12" s="45" t="s">
        <v>86</v>
      </c>
      <c r="AK12" s="39"/>
      <c r="AL12" s="39"/>
      <c r="AM12" s="39"/>
      <c r="AN12" s="39"/>
      <c r="AO12" s="40"/>
      <c r="AP12" s="40"/>
    </row>
    <row r="13" spans="2:42" ht="17.100000000000001" customHeight="1" thickBot="1" x14ac:dyDescent="0.35">
      <c r="C13" s="9"/>
      <c r="I13" s="46" t="s">
        <v>89</v>
      </c>
      <c r="J13" s="42" t="s">
        <v>92</v>
      </c>
      <c r="K13" s="58" t="s">
        <v>88</v>
      </c>
      <c r="L13" s="42"/>
      <c r="M13" s="47">
        <v>4</v>
      </c>
      <c r="N13" s="48"/>
      <c r="P13" s="46" t="s">
        <v>92</v>
      </c>
      <c r="Q13" s="42" t="s">
        <v>90</v>
      </c>
      <c r="R13" s="58" t="s">
        <v>91</v>
      </c>
      <c r="S13" s="42"/>
      <c r="T13" s="47"/>
      <c r="U13" s="48"/>
      <c r="W13" s="46" t="s">
        <v>89</v>
      </c>
      <c r="X13" s="42" t="s">
        <v>92</v>
      </c>
      <c r="Y13" s="58" t="s">
        <v>88</v>
      </c>
      <c r="Z13" s="42"/>
      <c r="AA13" s="47"/>
      <c r="AB13" s="48"/>
      <c r="AD13" s="46" t="s">
        <v>89</v>
      </c>
      <c r="AE13" s="42" t="s">
        <v>171</v>
      </c>
      <c r="AF13" s="58" t="s">
        <v>88</v>
      </c>
      <c r="AG13" s="42"/>
      <c r="AH13" s="47">
        <v>2</v>
      </c>
      <c r="AI13" s="48">
        <v>2</v>
      </c>
      <c r="AK13" s="39"/>
      <c r="AL13" s="39"/>
      <c r="AM13" s="39"/>
      <c r="AN13" s="39"/>
      <c r="AO13" s="40"/>
      <c r="AP13" s="40"/>
    </row>
    <row r="14" spans="2:42" ht="17.100000000000001" customHeight="1" x14ac:dyDescent="0.3">
      <c r="C14" s="9"/>
      <c r="I14" s="43" t="s">
        <v>99</v>
      </c>
      <c r="J14" s="41" t="s">
        <v>100</v>
      </c>
      <c r="K14" s="57" t="s">
        <v>101</v>
      </c>
      <c r="L14" s="57" t="s">
        <v>102</v>
      </c>
      <c r="M14" s="44"/>
      <c r="N14" s="45" t="s">
        <v>85</v>
      </c>
      <c r="P14" s="43" t="s">
        <v>99</v>
      </c>
      <c r="Q14" s="41" t="s">
        <v>100</v>
      </c>
      <c r="R14" s="57" t="s">
        <v>101</v>
      </c>
      <c r="S14" s="57" t="s">
        <v>102</v>
      </c>
      <c r="T14" s="44"/>
      <c r="U14" s="45" t="s">
        <v>85</v>
      </c>
      <c r="W14" s="43" t="s">
        <v>99</v>
      </c>
      <c r="X14" s="41" t="s">
        <v>100</v>
      </c>
      <c r="Y14" s="57" t="s">
        <v>101</v>
      </c>
      <c r="Z14" s="57" t="s">
        <v>102</v>
      </c>
      <c r="AA14" s="44"/>
      <c r="AB14" s="45" t="s">
        <v>85</v>
      </c>
      <c r="AD14" s="43" t="s">
        <v>99</v>
      </c>
      <c r="AE14" s="41" t="s">
        <v>100</v>
      </c>
      <c r="AF14" s="57" t="s">
        <v>101</v>
      </c>
      <c r="AG14" s="57" t="s">
        <v>102</v>
      </c>
      <c r="AH14" s="44"/>
      <c r="AI14" s="45" t="s">
        <v>85</v>
      </c>
      <c r="AK14" s="39"/>
      <c r="AL14" s="39"/>
      <c r="AM14" s="39"/>
      <c r="AN14" s="40"/>
      <c r="AO14" s="40"/>
      <c r="AP14" s="40"/>
    </row>
    <row r="15" spans="2:42" ht="17.100000000000001" customHeight="1" thickBot="1" x14ac:dyDescent="0.35">
      <c r="C15" s="9"/>
      <c r="I15" s="49"/>
      <c r="J15" s="47"/>
      <c r="K15" s="59"/>
      <c r="L15" s="47"/>
      <c r="M15" s="47"/>
      <c r="N15" s="50">
        <f>I13+J13+K13+L13+M13+N13+I15+J15+K15+L15+M15</f>
        <v>8</v>
      </c>
      <c r="P15" s="49"/>
      <c r="Q15" s="47"/>
      <c r="R15" s="59"/>
      <c r="S15" s="47"/>
      <c r="T15" s="47"/>
      <c r="U15" s="50">
        <f>P13+Q13+R13+S13+T13+U13+P15+Q15+R15+S15+T15</f>
        <v>9</v>
      </c>
      <c r="W15" s="49">
        <v>2</v>
      </c>
      <c r="X15" s="47"/>
      <c r="Y15" s="59">
        <v>1</v>
      </c>
      <c r="Z15" s="47"/>
      <c r="AA15" s="47"/>
      <c r="AB15" s="50">
        <f>W13+X13+Y13+Z13+AA13+AB13+W15+X15+Y15+Z15+AA15</f>
        <v>7</v>
      </c>
      <c r="AD15" s="49"/>
      <c r="AE15" s="47"/>
      <c r="AF15" s="59"/>
      <c r="AG15" s="47"/>
      <c r="AH15" s="47"/>
      <c r="AI15" s="50">
        <f>AD13+AE13+AF13+AG13+AH13+AI13+AD15+AE15+AF15+AG15+AH15</f>
        <v>11</v>
      </c>
      <c r="AK15" s="40"/>
      <c r="AL15" s="40"/>
      <c r="AM15" s="40"/>
      <c r="AN15" s="40"/>
      <c r="AO15" s="40"/>
      <c r="AP15" s="51"/>
    </row>
    <row r="16" spans="2:42" ht="30" customHeight="1" thickBot="1" x14ac:dyDescent="0.35">
      <c r="C16" s="9"/>
    </row>
    <row r="17" spans="2:42" x14ac:dyDescent="0.3">
      <c r="B17" s="14" t="s">
        <v>17</v>
      </c>
      <c r="C17" s="73" t="s">
        <v>18</v>
      </c>
      <c r="D17" s="33" t="s">
        <v>205</v>
      </c>
      <c r="E17" s="7">
        <f>'캐릭터 구성(서포터,M)'!E59+1</f>
        <v>1034</v>
      </c>
      <c r="F17" s="33" t="s">
        <v>53</v>
      </c>
      <c r="G17" s="60" t="s">
        <v>54</v>
      </c>
      <c r="I17" s="14" t="s">
        <v>17</v>
      </c>
      <c r="J17" s="77" t="s">
        <v>193</v>
      </c>
      <c r="K17" s="33" t="s">
        <v>205</v>
      </c>
      <c r="L17" s="7">
        <f>'캐릭터 구성(서포터,M)'!L59+1</f>
        <v>4010</v>
      </c>
      <c r="M17" s="33" t="s">
        <v>53</v>
      </c>
      <c r="N17" s="60" t="str">
        <f>RIGHT(C6, 1)</f>
        <v>2</v>
      </c>
      <c r="P17" s="14" t="s">
        <v>17</v>
      </c>
      <c r="Q17" s="78" t="s">
        <v>194</v>
      </c>
      <c r="R17" s="33" t="s">
        <v>205</v>
      </c>
      <c r="S17" s="7">
        <f>'캐릭터 구성(서포터,L)'!S59+1</f>
        <v>5005</v>
      </c>
      <c r="T17" s="33" t="s">
        <v>53</v>
      </c>
      <c r="U17" s="60" t="str">
        <f>RIGHT(C7, 1)</f>
        <v>2</v>
      </c>
      <c r="W17" s="14" t="s">
        <v>17</v>
      </c>
      <c r="X17" s="77" t="s">
        <v>193</v>
      </c>
      <c r="Y17" s="33" t="s">
        <v>205</v>
      </c>
      <c r="Z17" s="7">
        <f>L17+1</f>
        <v>4011</v>
      </c>
      <c r="AA17" s="33" t="s">
        <v>53</v>
      </c>
      <c r="AB17" s="60" t="str">
        <f>RIGHT(C8, 1)</f>
        <v>2</v>
      </c>
      <c r="AD17" s="14" t="s">
        <v>17</v>
      </c>
      <c r="AE17" s="77" t="s">
        <v>193</v>
      </c>
      <c r="AF17" s="33" t="s">
        <v>205</v>
      </c>
      <c r="AG17" s="7">
        <f>Z17+1</f>
        <v>4012</v>
      </c>
      <c r="AH17" s="33" t="s">
        <v>53</v>
      </c>
      <c r="AI17" s="60" t="str">
        <f>RIGHT(C9, 1)</f>
        <v>3</v>
      </c>
      <c r="AK17" s="4"/>
      <c r="AN17" s="4"/>
    </row>
    <row r="18" spans="2:42" x14ac:dyDescent="0.3">
      <c r="B18" s="30" t="s">
        <v>19</v>
      </c>
      <c r="C18" s="135" t="str">
        <f>C2 &amp; "(이동)"</f>
        <v>로열 에이드(이동)</v>
      </c>
      <c r="D18" s="136"/>
      <c r="E18" s="136"/>
      <c r="F18" s="136"/>
      <c r="G18" s="137"/>
      <c r="I18" s="10" t="s">
        <v>19</v>
      </c>
      <c r="J18" s="108" t="str">
        <f>E6</f>
        <v>커맨딩 그레이스</v>
      </c>
      <c r="K18" s="98"/>
      <c r="L18" s="98"/>
      <c r="M18" s="98"/>
      <c r="N18" s="109"/>
      <c r="P18" s="10" t="s">
        <v>19</v>
      </c>
      <c r="Q18" s="108" t="str">
        <f>E7</f>
        <v>사일런트 오더</v>
      </c>
      <c r="R18" s="98"/>
      <c r="S18" s="98"/>
      <c r="T18" s="98"/>
      <c r="U18" s="109"/>
      <c r="W18" s="10" t="s">
        <v>19</v>
      </c>
      <c r="X18" s="108" t="str">
        <f>E8</f>
        <v>배너 오브 바우</v>
      </c>
      <c r="Y18" s="98"/>
      <c r="Z18" s="98"/>
      <c r="AA18" s="98"/>
      <c r="AB18" s="109"/>
      <c r="AD18" s="10" t="s">
        <v>19</v>
      </c>
      <c r="AE18" s="108" t="str">
        <f>E9</f>
        <v>로열 펄스</v>
      </c>
      <c r="AF18" s="98"/>
      <c r="AG18" s="98"/>
      <c r="AH18" s="98"/>
      <c r="AI18" s="109"/>
      <c r="AK18" s="4"/>
    </row>
    <row r="19" spans="2:42" ht="249.95" customHeight="1" x14ac:dyDescent="0.3">
      <c r="B19" s="10" t="s">
        <v>10</v>
      </c>
      <c r="C19" s="117" t="e" vm="32">
        <v>#VALUE!</v>
      </c>
      <c r="D19" s="117"/>
      <c r="E19" s="117"/>
      <c r="F19" s="117"/>
      <c r="G19" s="118"/>
      <c r="I19" s="10" t="s">
        <v>10</v>
      </c>
      <c r="J19" s="117" t="e" vm="32">
        <v>#VALUE!</v>
      </c>
      <c r="K19" s="117"/>
      <c r="L19" s="117"/>
      <c r="M19" s="117"/>
      <c r="N19" s="118"/>
      <c r="P19" s="10" t="s">
        <v>10</v>
      </c>
      <c r="Q19" s="117" t="e" vm="32">
        <v>#VALUE!</v>
      </c>
      <c r="R19" s="117"/>
      <c r="S19" s="117"/>
      <c r="T19" s="117"/>
      <c r="U19" s="118"/>
      <c r="W19" s="10" t="s">
        <v>10</v>
      </c>
      <c r="X19" s="117" t="e" vm="32">
        <v>#VALUE!</v>
      </c>
      <c r="Y19" s="117"/>
      <c r="Z19" s="117"/>
      <c r="AA19" s="117"/>
      <c r="AB19" s="118"/>
      <c r="AD19" s="10" t="s">
        <v>10</v>
      </c>
      <c r="AE19" s="117" t="e" vm="32">
        <v>#VALUE!</v>
      </c>
      <c r="AF19" s="117"/>
      <c r="AG19" s="117"/>
      <c r="AH19" s="117"/>
      <c r="AI19" s="118"/>
      <c r="AK19" s="4"/>
    </row>
    <row r="20" spans="2:42" ht="53.25" customHeight="1" x14ac:dyDescent="0.3">
      <c r="B20" s="10" t="s">
        <v>7</v>
      </c>
      <c r="C20" s="138" t="s">
        <v>179</v>
      </c>
      <c r="D20" s="139"/>
      <c r="E20" s="139"/>
      <c r="F20" s="139"/>
      <c r="G20" s="140"/>
      <c r="I20" s="10" t="s">
        <v>7</v>
      </c>
      <c r="J20" s="141" t="s">
        <v>295</v>
      </c>
      <c r="K20" s="139"/>
      <c r="L20" s="139"/>
      <c r="M20" s="139"/>
      <c r="N20" s="140"/>
      <c r="P20" s="10" t="s">
        <v>7</v>
      </c>
      <c r="Q20" s="141" t="s">
        <v>297</v>
      </c>
      <c r="R20" s="139"/>
      <c r="S20" s="139"/>
      <c r="T20" s="139"/>
      <c r="U20" s="140"/>
      <c r="W20" s="10" t="s">
        <v>7</v>
      </c>
      <c r="X20" s="141" t="s">
        <v>298</v>
      </c>
      <c r="Y20" s="139"/>
      <c r="Z20" s="139"/>
      <c r="AA20" s="139"/>
      <c r="AB20" s="140"/>
      <c r="AD20" s="10" t="s">
        <v>7</v>
      </c>
      <c r="AE20" s="141" t="s">
        <v>299</v>
      </c>
      <c r="AF20" s="139"/>
      <c r="AG20" s="139"/>
      <c r="AH20" s="139"/>
      <c r="AI20" s="140"/>
      <c r="AK20" s="4"/>
      <c r="AL20" s="36"/>
      <c r="AM20" s="31"/>
      <c r="AN20" s="31"/>
      <c r="AO20" s="31"/>
      <c r="AP20" s="31"/>
    </row>
    <row r="21" spans="2:42" ht="258" customHeight="1" thickBot="1" x14ac:dyDescent="0.35">
      <c r="B21" s="34" t="s">
        <v>4</v>
      </c>
      <c r="C21" s="133" t="e" vm="1">
        <v>#VALUE!</v>
      </c>
      <c r="D21" s="133"/>
      <c r="E21" s="133"/>
      <c r="F21" s="133"/>
      <c r="G21" s="134"/>
      <c r="I21" s="34" t="s">
        <v>4</v>
      </c>
      <c r="J21" s="133" t="e" vm="1">
        <v>#VALUE!</v>
      </c>
      <c r="K21" s="133"/>
      <c r="L21" s="133"/>
      <c r="M21" s="133"/>
      <c r="N21" s="134"/>
      <c r="P21" s="34" t="s">
        <v>4</v>
      </c>
      <c r="Q21" s="133" t="e" vm="1">
        <v>#VALUE!</v>
      </c>
      <c r="R21" s="133"/>
      <c r="S21" s="133"/>
      <c r="T21" s="133"/>
      <c r="U21" s="134"/>
      <c r="W21" s="34" t="s">
        <v>4</v>
      </c>
      <c r="X21" s="133" t="e" vm="1">
        <v>#VALUE!</v>
      </c>
      <c r="Y21" s="133"/>
      <c r="Z21" s="133"/>
      <c r="AA21" s="133"/>
      <c r="AB21" s="134"/>
      <c r="AD21" s="34" t="s">
        <v>4</v>
      </c>
      <c r="AE21" s="133" t="e" vm="1">
        <v>#VALUE!</v>
      </c>
      <c r="AF21" s="133"/>
      <c r="AG21" s="133"/>
      <c r="AH21" s="133"/>
      <c r="AI21" s="134"/>
      <c r="AK21" s="35"/>
      <c r="AL21" s="32"/>
      <c r="AM21" s="32"/>
      <c r="AN21" s="32"/>
      <c r="AO21" s="32"/>
      <c r="AP21" s="32"/>
    </row>
    <row r="22" spans="2:42" ht="30" customHeight="1" thickBot="1" x14ac:dyDescent="0.35">
      <c r="C22" s="9"/>
    </row>
    <row r="23" spans="2:42" x14ac:dyDescent="0.3">
      <c r="B23" s="14" t="s">
        <v>19</v>
      </c>
      <c r="C23" s="105" t="str">
        <f>'영장(C,H,M,L)'!I5</f>
        <v>북방의 마법현자 -와이즈-</v>
      </c>
      <c r="D23" s="105"/>
      <c r="E23" s="105"/>
      <c r="F23" s="105"/>
      <c r="G23" s="119"/>
    </row>
    <row r="24" spans="2:42" x14ac:dyDescent="0.3">
      <c r="B24" s="10" t="s">
        <v>16</v>
      </c>
      <c r="C24" s="12" t="str">
        <f>'캐릭터 설정정리'!$B$2</f>
        <v>영장</v>
      </c>
      <c r="D24" s="13" t="s">
        <v>14</v>
      </c>
      <c r="E24" s="12" t="str">
        <f>'캐릭터 설정정리'!$D$5</f>
        <v>H</v>
      </c>
      <c r="F24" s="13" t="s">
        <v>12</v>
      </c>
      <c r="G24" s="11" t="str">
        <f>'캐릭터 설정정리'!$D$4</f>
        <v>서포터</v>
      </c>
    </row>
    <row r="25" spans="2:42" ht="249.95" customHeight="1" x14ac:dyDescent="0.3">
      <c r="B25" s="10" t="s">
        <v>10</v>
      </c>
      <c r="C25" s="117" t="e" vm="33">
        <v>#VALUE!</v>
      </c>
      <c r="D25" s="117"/>
      <c r="E25" s="117"/>
      <c r="F25" s="117"/>
      <c r="G25" s="118"/>
      <c r="I25" s="4"/>
    </row>
    <row r="26" spans="2:42" ht="17.25" thickBot="1" x14ac:dyDescent="0.35">
      <c r="B26" s="10" t="s">
        <v>9</v>
      </c>
      <c r="C26" s="120">
        <v>5</v>
      </c>
      <c r="D26" s="120"/>
      <c r="E26" s="13" t="s">
        <v>8</v>
      </c>
      <c r="F26" s="120">
        <v>4</v>
      </c>
      <c r="G26" s="121"/>
      <c r="I26" s="4"/>
      <c r="J26" s="31"/>
      <c r="K26" s="31"/>
      <c r="L26" s="31"/>
      <c r="M26" s="31"/>
      <c r="N26" s="31"/>
    </row>
    <row r="27" spans="2:42" x14ac:dyDescent="0.3">
      <c r="B27" s="122" t="s">
        <v>6</v>
      </c>
      <c r="C27" s="125" t="s">
        <v>5</v>
      </c>
      <c r="D27" s="126"/>
      <c r="E27" s="117" t="s">
        <v>174</v>
      </c>
      <c r="F27" s="117"/>
      <c r="G27" s="118"/>
      <c r="I27" s="8" t="s">
        <v>3</v>
      </c>
      <c r="J27" s="7" t="s">
        <v>2</v>
      </c>
      <c r="K27" s="6" t="s">
        <v>1</v>
      </c>
      <c r="L27" s="5" t="s">
        <v>0</v>
      </c>
      <c r="M27" s="32"/>
      <c r="N27" s="32"/>
    </row>
    <row r="28" spans="2:42" ht="17.25" thickBot="1" x14ac:dyDescent="0.35">
      <c r="B28" s="123"/>
      <c r="C28" s="125" t="s">
        <v>52</v>
      </c>
      <c r="D28" s="126"/>
      <c r="E28" s="117" t="s">
        <v>166</v>
      </c>
      <c r="F28" s="117"/>
      <c r="G28" s="118"/>
      <c r="I28" s="3">
        <f>C26+F26</f>
        <v>9</v>
      </c>
      <c r="J28" s="2">
        <f>SUBTOTAL(3,C27:D31)</f>
        <v>3</v>
      </c>
      <c r="K28" s="2">
        <f>CHOOSE(MATCH(E24, {"R1","R2","H","M","L"}, 0), 4, 5, 12, 8, 6)</f>
        <v>12</v>
      </c>
      <c r="L28" s="1">
        <f>K28-I28-J28</f>
        <v>0</v>
      </c>
      <c r="M28" s="32"/>
      <c r="N28" s="32"/>
    </row>
    <row r="29" spans="2:42" x14ac:dyDescent="0.3">
      <c r="B29" s="123"/>
      <c r="C29" s="125" t="s">
        <v>149</v>
      </c>
      <c r="D29" s="126"/>
      <c r="E29" s="108" t="s">
        <v>167</v>
      </c>
      <c r="F29" s="98"/>
      <c r="G29" s="109"/>
      <c r="J29" s="32"/>
      <c r="K29" s="32"/>
      <c r="L29" s="32"/>
      <c r="M29" s="32"/>
      <c r="N29" s="32"/>
    </row>
    <row r="30" spans="2:42" x14ac:dyDescent="0.3">
      <c r="B30" s="123"/>
      <c r="C30" s="125"/>
      <c r="D30" s="126"/>
      <c r="E30" s="108"/>
      <c r="F30" s="98"/>
      <c r="G30" s="109"/>
      <c r="J30" s="32"/>
      <c r="K30" s="32"/>
      <c r="L30" s="32"/>
      <c r="M30" s="32"/>
      <c r="N30" s="32"/>
    </row>
    <row r="31" spans="2:42" ht="17.25" thickBot="1" x14ac:dyDescent="0.35">
      <c r="B31" s="124"/>
      <c r="C31" s="127"/>
      <c r="D31" s="128"/>
      <c r="E31" s="129"/>
      <c r="F31" s="129"/>
      <c r="G31" s="130"/>
      <c r="J31" s="32"/>
      <c r="K31" s="32"/>
      <c r="L31" s="32"/>
      <c r="M31" s="32"/>
      <c r="N31" s="32"/>
    </row>
    <row r="32" spans="2:42" ht="30" customHeight="1" thickBot="1" x14ac:dyDescent="0.35">
      <c r="C32" s="9"/>
    </row>
    <row r="33" spans="2:42" ht="17.100000000000001" customHeight="1" x14ac:dyDescent="0.3">
      <c r="C33" s="9"/>
      <c r="I33" s="43" t="s">
        <v>83</v>
      </c>
      <c r="J33" s="41" t="s">
        <v>84</v>
      </c>
      <c r="K33" s="57" t="s">
        <v>173</v>
      </c>
      <c r="L33" s="41" t="s">
        <v>81</v>
      </c>
      <c r="M33" s="44" t="s">
        <v>18</v>
      </c>
      <c r="N33" s="45" t="s">
        <v>98</v>
      </c>
      <c r="P33" s="43" t="s">
        <v>83</v>
      </c>
      <c r="Q33" s="41" t="s">
        <v>84</v>
      </c>
      <c r="R33" s="57" t="s">
        <v>173</v>
      </c>
      <c r="S33" s="41" t="s">
        <v>81</v>
      </c>
      <c r="T33" s="44" t="s">
        <v>82</v>
      </c>
      <c r="U33" s="45" t="s">
        <v>98</v>
      </c>
      <c r="W33" s="43" t="s">
        <v>83</v>
      </c>
      <c r="X33" s="41" t="s">
        <v>84</v>
      </c>
      <c r="Y33" s="57" t="s">
        <v>173</v>
      </c>
      <c r="Z33" s="41" t="s">
        <v>81</v>
      </c>
      <c r="AA33" s="44" t="s">
        <v>239</v>
      </c>
      <c r="AB33" s="45"/>
      <c r="AD33" s="39"/>
      <c r="AE33" s="39"/>
      <c r="AF33" s="39"/>
      <c r="AG33" s="39"/>
      <c r="AH33" s="40"/>
      <c r="AI33" s="40"/>
      <c r="AK33" s="39"/>
      <c r="AL33" s="39"/>
      <c r="AM33" s="39"/>
      <c r="AN33" s="39"/>
      <c r="AO33" s="40"/>
      <c r="AP33" s="40"/>
    </row>
    <row r="34" spans="2:42" ht="17.100000000000001" customHeight="1" thickBot="1" x14ac:dyDescent="0.35">
      <c r="C34" s="9"/>
      <c r="I34" s="46" t="s">
        <v>89</v>
      </c>
      <c r="J34" s="42" t="s">
        <v>89</v>
      </c>
      <c r="K34" s="58" t="s">
        <v>88</v>
      </c>
      <c r="L34" s="42"/>
      <c r="M34" s="47">
        <v>1</v>
      </c>
      <c r="N34" s="48">
        <v>1</v>
      </c>
      <c r="P34" s="46" t="s">
        <v>89</v>
      </c>
      <c r="Q34" s="42" t="s">
        <v>89</v>
      </c>
      <c r="R34" s="58" t="s">
        <v>88</v>
      </c>
      <c r="S34" s="42"/>
      <c r="T34" s="47">
        <v>5</v>
      </c>
      <c r="U34" s="48">
        <v>1</v>
      </c>
      <c r="W34" s="46" t="s">
        <v>92</v>
      </c>
      <c r="X34" s="42" t="s">
        <v>171</v>
      </c>
      <c r="Y34" s="58" t="s">
        <v>91</v>
      </c>
      <c r="Z34" s="42"/>
      <c r="AA34" s="47">
        <v>5</v>
      </c>
      <c r="AB34" s="48"/>
      <c r="AD34" s="39"/>
      <c r="AE34" s="39"/>
      <c r="AF34" s="39"/>
      <c r="AG34" s="39"/>
      <c r="AH34" s="40"/>
      <c r="AI34" s="40"/>
      <c r="AK34" s="39"/>
      <c r="AL34" s="39"/>
      <c r="AM34" s="39"/>
      <c r="AN34" s="39"/>
      <c r="AO34" s="40"/>
      <c r="AP34" s="40"/>
    </row>
    <row r="35" spans="2:42" ht="17.100000000000001" customHeight="1" x14ac:dyDescent="0.3">
      <c r="C35" s="9"/>
      <c r="I35" s="43" t="s">
        <v>99</v>
      </c>
      <c r="J35" s="41" t="s">
        <v>100</v>
      </c>
      <c r="K35" s="57" t="s">
        <v>101</v>
      </c>
      <c r="L35" s="57" t="s">
        <v>102</v>
      </c>
      <c r="M35" s="44"/>
      <c r="N35" s="45" t="s">
        <v>85</v>
      </c>
      <c r="P35" s="43" t="s">
        <v>99</v>
      </c>
      <c r="Q35" s="41" t="s">
        <v>100</v>
      </c>
      <c r="R35" s="57" t="s">
        <v>101</v>
      </c>
      <c r="S35" s="57" t="s">
        <v>102</v>
      </c>
      <c r="T35" s="44"/>
      <c r="U35" s="45" t="s">
        <v>85</v>
      </c>
      <c r="W35" s="43" t="s">
        <v>99</v>
      </c>
      <c r="X35" s="41" t="s">
        <v>100</v>
      </c>
      <c r="Y35" s="57" t="s">
        <v>101</v>
      </c>
      <c r="Z35" s="57" t="s">
        <v>102</v>
      </c>
      <c r="AA35" s="44"/>
      <c r="AB35" s="45" t="s">
        <v>85</v>
      </c>
      <c r="AD35" s="39"/>
      <c r="AE35" s="39"/>
      <c r="AF35" s="39"/>
      <c r="AG35" s="40"/>
      <c r="AH35" s="40"/>
      <c r="AI35" s="40"/>
      <c r="AK35" s="39"/>
      <c r="AL35" s="39"/>
      <c r="AM35" s="39"/>
      <c r="AN35" s="40"/>
      <c r="AO35" s="40"/>
      <c r="AP35" s="40"/>
    </row>
    <row r="36" spans="2:42" ht="17.100000000000001" customHeight="1" thickBot="1" x14ac:dyDescent="0.35">
      <c r="C36" s="9"/>
      <c r="I36" s="49"/>
      <c r="J36" s="47"/>
      <c r="K36" s="59"/>
      <c r="L36" s="47"/>
      <c r="M36" s="47"/>
      <c r="N36" s="50">
        <f>I34+J34+K34+L34+M34+N34+I36+J36+K36+L36+M36</f>
        <v>4</v>
      </c>
      <c r="P36" s="49"/>
      <c r="Q36" s="47"/>
      <c r="R36" s="59"/>
      <c r="S36" s="47"/>
      <c r="T36" s="47"/>
      <c r="U36" s="50">
        <f>P34+Q34+R34+S34+T34+U34+P36+Q36+R36+S36+T36</f>
        <v>8</v>
      </c>
      <c r="W36" s="49"/>
      <c r="X36" s="47"/>
      <c r="Y36" s="59"/>
      <c r="Z36" s="47"/>
      <c r="AA36" s="47"/>
      <c r="AB36" s="50">
        <f>W34+X34+Y34+Z34+AA34+AB34+W36+X36+Y36+Z36+AA36</f>
        <v>18</v>
      </c>
      <c r="AD36" s="40"/>
      <c r="AE36" s="40"/>
      <c r="AF36" s="40"/>
      <c r="AG36" s="40"/>
      <c r="AH36" s="40"/>
      <c r="AI36" s="51"/>
      <c r="AK36" s="40"/>
      <c r="AL36" s="40"/>
      <c r="AM36" s="40"/>
      <c r="AN36" s="40"/>
      <c r="AO36" s="40"/>
      <c r="AP36" s="51"/>
    </row>
    <row r="37" spans="2:42" ht="30" customHeight="1" thickBot="1" x14ac:dyDescent="0.35">
      <c r="C37" s="9"/>
    </row>
    <row r="38" spans="2:42" x14ac:dyDescent="0.3">
      <c r="B38" s="14" t="s">
        <v>17</v>
      </c>
      <c r="C38" s="73" t="s">
        <v>18</v>
      </c>
      <c r="D38" s="33" t="s">
        <v>205</v>
      </c>
      <c r="E38" s="7">
        <f>E17+1</f>
        <v>1035</v>
      </c>
      <c r="F38" s="33" t="s">
        <v>53</v>
      </c>
      <c r="G38" s="60" t="s">
        <v>54</v>
      </c>
      <c r="I38" s="14" t="s">
        <v>17</v>
      </c>
      <c r="J38" s="77" t="s">
        <v>193</v>
      </c>
      <c r="K38" s="33" t="s">
        <v>205</v>
      </c>
      <c r="L38" s="7">
        <f>AG17+1</f>
        <v>4013</v>
      </c>
      <c r="M38" s="33" t="s">
        <v>53</v>
      </c>
      <c r="N38" s="60" t="str">
        <f>RIGHT(C27, 1)</f>
        <v>1</v>
      </c>
      <c r="P38" s="14" t="s">
        <v>17</v>
      </c>
      <c r="Q38" s="77" t="s">
        <v>193</v>
      </c>
      <c r="R38" s="33" t="s">
        <v>205</v>
      </c>
      <c r="S38" s="7">
        <f>L38+1</f>
        <v>4014</v>
      </c>
      <c r="T38" s="33" t="s">
        <v>53</v>
      </c>
      <c r="U38" s="60" t="str">
        <f>RIGHT(C28, 1)</f>
        <v>2</v>
      </c>
      <c r="W38" s="14" t="s">
        <v>17</v>
      </c>
      <c r="X38" s="78" t="s">
        <v>194</v>
      </c>
      <c r="Y38" s="33" t="s">
        <v>205</v>
      </c>
      <c r="Z38" s="7">
        <f>S17+1</f>
        <v>5006</v>
      </c>
      <c r="AA38" s="33" t="s">
        <v>53</v>
      </c>
      <c r="AB38" s="60" t="str">
        <f>RIGHT(C29, 1)</f>
        <v>4</v>
      </c>
      <c r="AD38" s="4"/>
      <c r="AG38" s="4"/>
      <c r="AK38" s="4"/>
      <c r="AN38" s="4"/>
    </row>
    <row r="39" spans="2:42" x14ac:dyDescent="0.3">
      <c r="B39" s="30" t="s">
        <v>19</v>
      </c>
      <c r="C39" s="135" t="str">
        <f>C23 &amp; "(이동)"</f>
        <v>북방의 마법현자 -와이즈-(이동)</v>
      </c>
      <c r="D39" s="136"/>
      <c r="E39" s="136"/>
      <c r="F39" s="136"/>
      <c r="G39" s="137"/>
      <c r="I39" s="10" t="s">
        <v>19</v>
      </c>
      <c r="J39" s="108" t="str">
        <f>E27</f>
        <v>글레이셜 리듬</v>
      </c>
      <c r="K39" s="98"/>
      <c r="L39" s="98"/>
      <c r="M39" s="98"/>
      <c r="N39" s="109"/>
      <c r="P39" s="10" t="s">
        <v>19</v>
      </c>
      <c r="Q39" s="108" t="str">
        <f>E28</f>
        <v>프로즌 팩트</v>
      </c>
      <c r="R39" s="98"/>
      <c r="S39" s="98"/>
      <c r="T39" s="98"/>
      <c r="U39" s="109"/>
      <c r="W39" s="10" t="s">
        <v>19</v>
      </c>
      <c r="X39" s="108" t="str">
        <f>E29</f>
        <v>앱솔루트</v>
      </c>
      <c r="Y39" s="98"/>
      <c r="Z39" s="98"/>
      <c r="AA39" s="98"/>
      <c r="AB39" s="109"/>
      <c r="AD39" s="4"/>
      <c r="AK39" s="4"/>
    </row>
    <row r="40" spans="2:42" ht="249.95" customHeight="1" x14ac:dyDescent="0.3">
      <c r="B40" s="10" t="s">
        <v>10</v>
      </c>
      <c r="C40" s="117" t="e" vm="33">
        <v>#VALUE!</v>
      </c>
      <c r="D40" s="117"/>
      <c r="E40" s="117"/>
      <c r="F40" s="117"/>
      <c r="G40" s="118"/>
      <c r="I40" s="10" t="s">
        <v>10</v>
      </c>
      <c r="J40" s="117" t="e" vm="33">
        <v>#VALUE!</v>
      </c>
      <c r="K40" s="117"/>
      <c r="L40" s="117"/>
      <c r="M40" s="117"/>
      <c r="N40" s="118"/>
      <c r="P40" s="10" t="s">
        <v>10</v>
      </c>
      <c r="Q40" s="117" t="e" vm="33">
        <v>#VALUE!</v>
      </c>
      <c r="R40" s="117"/>
      <c r="S40" s="117"/>
      <c r="T40" s="117"/>
      <c r="U40" s="118"/>
      <c r="W40" s="10" t="s">
        <v>10</v>
      </c>
      <c r="X40" s="117" t="e" vm="33">
        <v>#VALUE!</v>
      </c>
      <c r="Y40" s="117"/>
      <c r="Z40" s="117"/>
      <c r="AA40" s="117"/>
      <c r="AB40" s="118"/>
      <c r="AD40" s="4"/>
      <c r="AK40" s="4"/>
    </row>
    <row r="41" spans="2:42" ht="53.25" customHeight="1" x14ac:dyDescent="0.3">
      <c r="B41" s="10" t="s">
        <v>7</v>
      </c>
      <c r="C41" s="138" t="s">
        <v>179</v>
      </c>
      <c r="D41" s="139"/>
      <c r="E41" s="139"/>
      <c r="F41" s="139"/>
      <c r="G41" s="140"/>
      <c r="I41" s="10" t="s">
        <v>7</v>
      </c>
      <c r="J41" s="141" t="s">
        <v>302</v>
      </c>
      <c r="K41" s="139"/>
      <c r="L41" s="139"/>
      <c r="M41" s="139"/>
      <c r="N41" s="140"/>
      <c r="P41" s="10" t="s">
        <v>7</v>
      </c>
      <c r="Q41" s="141" t="s">
        <v>303</v>
      </c>
      <c r="R41" s="139"/>
      <c r="S41" s="139"/>
      <c r="T41" s="139"/>
      <c r="U41" s="140"/>
      <c r="W41" s="10" t="s">
        <v>7</v>
      </c>
      <c r="X41" s="141" t="s">
        <v>300</v>
      </c>
      <c r="Y41" s="139"/>
      <c r="Z41" s="139"/>
      <c r="AA41" s="139"/>
      <c r="AB41" s="140"/>
      <c r="AD41" s="4"/>
      <c r="AE41" s="36"/>
      <c r="AF41" s="31"/>
      <c r="AG41" s="31"/>
      <c r="AH41" s="31"/>
      <c r="AI41" s="31"/>
      <c r="AK41" s="4"/>
      <c r="AL41" s="36"/>
      <c r="AM41" s="31"/>
      <c r="AN41" s="31"/>
      <c r="AO41" s="31"/>
      <c r="AP41" s="31"/>
    </row>
    <row r="42" spans="2:42" ht="258" customHeight="1" thickBot="1" x14ac:dyDescent="0.35">
      <c r="B42" s="34" t="s">
        <v>4</v>
      </c>
      <c r="C42" s="133" t="e" vm="1">
        <v>#VALUE!</v>
      </c>
      <c r="D42" s="133"/>
      <c r="E42" s="133"/>
      <c r="F42" s="133"/>
      <c r="G42" s="134"/>
      <c r="I42" s="34" t="s">
        <v>4</v>
      </c>
      <c r="J42" s="133" t="e" vm="1">
        <v>#VALUE!</v>
      </c>
      <c r="K42" s="133"/>
      <c r="L42" s="133"/>
      <c r="M42" s="133"/>
      <c r="N42" s="134"/>
      <c r="P42" s="34" t="s">
        <v>4</v>
      </c>
      <c r="Q42" s="133" t="e" vm="1">
        <v>#VALUE!</v>
      </c>
      <c r="R42" s="133"/>
      <c r="S42" s="133"/>
      <c r="T42" s="133"/>
      <c r="U42" s="134"/>
      <c r="W42" s="34" t="s">
        <v>4</v>
      </c>
      <c r="X42" s="133" t="e" vm="1">
        <v>#VALUE!</v>
      </c>
      <c r="Y42" s="133"/>
      <c r="Z42" s="133"/>
      <c r="AA42" s="133"/>
      <c r="AB42" s="134"/>
      <c r="AD42" s="35"/>
      <c r="AE42" s="32"/>
      <c r="AF42" s="32"/>
      <c r="AG42" s="32"/>
      <c r="AH42" s="32"/>
      <c r="AI42" s="32"/>
      <c r="AK42" s="35"/>
      <c r="AL42" s="32"/>
      <c r="AM42" s="32"/>
      <c r="AN42" s="32"/>
      <c r="AO42" s="32"/>
      <c r="AP42" s="32"/>
    </row>
    <row r="43" spans="2:42" ht="30" customHeight="1" thickBot="1" x14ac:dyDescent="0.35"/>
    <row r="44" spans="2:42" x14ac:dyDescent="0.3">
      <c r="B44" s="14" t="s">
        <v>19</v>
      </c>
      <c r="C44" s="105" t="str">
        <f>'영장(C,H,M,L)'!J5</f>
        <v>순풍의 가인 -라에나-</v>
      </c>
      <c r="D44" s="105"/>
      <c r="E44" s="105"/>
      <c r="F44" s="105"/>
      <c r="G44" s="119"/>
    </row>
    <row r="45" spans="2:42" x14ac:dyDescent="0.3">
      <c r="B45" s="10" t="s">
        <v>16</v>
      </c>
      <c r="C45" s="12" t="str">
        <f>'캐릭터 설정정리'!$B$2</f>
        <v>영장</v>
      </c>
      <c r="D45" s="13" t="s">
        <v>14</v>
      </c>
      <c r="E45" s="12" t="str">
        <f>'캐릭터 설정정리'!$D$5</f>
        <v>H</v>
      </c>
      <c r="F45" s="13" t="s">
        <v>12</v>
      </c>
      <c r="G45" s="11" t="str">
        <f>'캐릭터 설정정리'!$D$4</f>
        <v>서포터</v>
      </c>
    </row>
    <row r="46" spans="2:42" ht="249.95" customHeight="1" x14ac:dyDescent="0.3">
      <c r="B46" s="10" t="s">
        <v>10</v>
      </c>
      <c r="C46" s="117" t="e" vm="34">
        <v>#VALUE!</v>
      </c>
      <c r="D46" s="117"/>
      <c r="E46" s="117"/>
      <c r="F46" s="117"/>
      <c r="G46" s="118"/>
      <c r="I46" s="4"/>
    </row>
    <row r="47" spans="2:42" ht="17.25" thickBot="1" x14ac:dyDescent="0.35">
      <c r="B47" s="10" t="s">
        <v>9</v>
      </c>
      <c r="C47" s="120">
        <v>3</v>
      </c>
      <c r="D47" s="120"/>
      <c r="E47" s="13" t="s">
        <v>8</v>
      </c>
      <c r="F47" s="120">
        <v>6</v>
      </c>
      <c r="G47" s="121"/>
      <c r="I47" s="4"/>
      <c r="J47" s="31"/>
      <c r="K47" s="31"/>
      <c r="L47" s="31"/>
      <c r="M47" s="31"/>
      <c r="N47" s="31"/>
    </row>
    <row r="48" spans="2:42" x14ac:dyDescent="0.3">
      <c r="B48" s="122" t="s">
        <v>6</v>
      </c>
      <c r="C48" s="125" t="s">
        <v>52</v>
      </c>
      <c r="D48" s="126"/>
      <c r="E48" s="108" t="s">
        <v>169</v>
      </c>
      <c r="F48" s="98"/>
      <c r="G48" s="109"/>
      <c r="I48" s="8" t="s">
        <v>3</v>
      </c>
      <c r="J48" s="7" t="s">
        <v>2</v>
      </c>
      <c r="K48" s="6" t="s">
        <v>1</v>
      </c>
      <c r="L48" s="5" t="s">
        <v>0</v>
      </c>
      <c r="M48" s="32"/>
      <c r="N48" s="32"/>
    </row>
    <row r="49" spans="2:42" ht="17.25" thickBot="1" x14ac:dyDescent="0.35">
      <c r="B49" s="123"/>
      <c r="C49" s="125" t="s">
        <v>52</v>
      </c>
      <c r="D49" s="126"/>
      <c r="E49" s="108" t="s">
        <v>168</v>
      </c>
      <c r="F49" s="98"/>
      <c r="G49" s="109"/>
      <c r="I49" s="3">
        <f>C47+F47</f>
        <v>9</v>
      </c>
      <c r="J49" s="2">
        <f>SUBTOTAL(3,C48:D52)</f>
        <v>3</v>
      </c>
      <c r="K49" s="2">
        <f>CHOOSE(MATCH(E45, {"R1","R2","H","M","L"}, 0), 4, 5, 12, 8, 6)</f>
        <v>12</v>
      </c>
      <c r="L49" s="1">
        <f>K49-I49-J49</f>
        <v>0</v>
      </c>
      <c r="M49" s="32"/>
      <c r="N49" s="32"/>
    </row>
    <row r="50" spans="2:42" x14ac:dyDescent="0.3">
      <c r="B50" s="123"/>
      <c r="C50" s="125" t="s">
        <v>59</v>
      </c>
      <c r="D50" s="126"/>
      <c r="E50" s="108" t="s">
        <v>172</v>
      </c>
      <c r="F50" s="98"/>
      <c r="G50" s="109"/>
      <c r="J50" s="32"/>
      <c r="K50" s="32"/>
      <c r="L50" s="32"/>
      <c r="M50" s="32"/>
      <c r="N50" s="32"/>
    </row>
    <row r="51" spans="2:42" x14ac:dyDescent="0.3">
      <c r="B51" s="123"/>
      <c r="C51" s="125"/>
      <c r="D51" s="126"/>
      <c r="E51" s="108"/>
      <c r="F51" s="98"/>
      <c r="G51" s="109"/>
      <c r="J51" s="32"/>
      <c r="K51" s="32"/>
      <c r="L51" s="32"/>
      <c r="M51" s="32"/>
      <c r="N51" s="32"/>
    </row>
    <row r="52" spans="2:42" ht="17.25" thickBot="1" x14ac:dyDescent="0.35">
      <c r="B52" s="124"/>
      <c r="C52" s="127"/>
      <c r="D52" s="128"/>
      <c r="E52" s="129"/>
      <c r="F52" s="129"/>
      <c r="G52" s="130"/>
      <c r="J52" s="32"/>
      <c r="K52" s="32"/>
      <c r="L52" s="32"/>
      <c r="M52" s="32"/>
      <c r="N52" s="32"/>
    </row>
    <row r="53" spans="2:42" ht="30" customHeight="1" thickBot="1" x14ac:dyDescent="0.35">
      <c r="C53" s="9"/>
    </row>
    <row r="54" spans="2:42" ht="17.100000000000001" customHeight="1" x14ac:dyDescent="0.3">
      <c r="C54" s="9"/>
      <c r="I54" s="43" t="s">
        <v>83</v>
      </c>
      <c r="J54" s="41" t="s">
        <v>84</v>
      </c>
      <c r="K54" s="57" t="s">
        <v>173</v>
      </c>
      <c r="L54" s="41" t="s">
        <v>81</v>
      </c>
      <c r="M54" s="44"/>
      <c r="N54" s="45"/>
      <c r="P54" s="43" t="s">
        <v>83</v>
      </c>
      <c r="Q54" s="41" t="s">
        <v>84</v>
      </c>
      <c r="R54" s="57" t="s">
        <v>173</v>
      </c>
      <c r="S54" s="41" t="s">
        <v>81</v>
      </c>
      <c r="T54" s="44"/>
      <c r="U54" s="45"/>
      <c r="W54" s="43" t="s">
        <v>83</v>
      </c>
      <c r="X54" s="41" t="s">
        <v>84</v>
      </c>
      <c r="Y54" s="57" t="s">
        <v>173</v>
      </c>
      <c r="Z54" s="41" t="s">
        <v>81</v>
      </c>
      <c r="AA54" s="44" t="s">
        <v>87</v>
      </c>
      <c r="AB54" s="45"/>
      <c r="AD54" s="39"/>
      <c r="AE54" s="39"/>
      <c r="AF54" s="39"/>
      <c r="AG54" s="39"/>
      <c r="AH54" s="40"/>
      <c r="AI54" s="40"/>
      <c r="AK54" s="39"/>
      <c r="AL54" s="39"/>
      <c r="AM54" s="39"/>
      <c r="AN54" s="39"/>
      <c r="AO54" s="40"/>
      <c r="AP54" s="40"/>
    </row>
    <row r="55" spans="2:42" ht="17.100000000000001" customHeight="1" thickBot="1" x14ac:dyDescent="0.35">
      <c r="C55" s="9"/>
      <c r="I55" s="46" t="s">
        <v>89</v>
      </c>
      <c r="J55" s="42" t="s">
        <v>92</v>
      </c>
      <c r="K55" s="58" t="s">
        <v>88</v>
      </c>
      <c r="L55" s="42"/>
      <c r="M55" s="47"/>
      <c r="N55" s="48"/>
      <c r="P55" s="46" t="s">
        <v>89</v>
      </c>
      <c r="Q55" s="42" t="s">
        <v>92</v>
      </c>
      <c r="R55" s="58" t="s">
        <v>88</v>
      </c>
      <c r="S55" s="42"/>
      <c r="T55" s="47"/>
      <c r="U55" s="48"/>
      <c r="W55" s="46" t="s">
        <v>89</v>
      </c>
      <c r="X55" s="42" t="s">
        <v>171</v>
      </c>
      <c r="Y55" s="58" t="s">
        <v>88</v>
      </c>
      <c r="Z55" s="42"/>
      <c r="AA55" s="47">
        <v>2</v>
      </c>
      <c r="AB55" s="48"/>
      <c r="AD55" s="39"/>
      <c r="AE55" s="39"/>
      <c r="AF55" s="39"/>
      <c r="AG55" s="39"/>
      <c r="AH55" s="40"/>
      <c r="AI55" s="40"/>
      <c r="AK55" s="39"/>
      <c r="AL55" s="39"/>
      <c r="AM55" s="39"/>
      <c r="AN55" s="39"/>
      <c r="AO55" s="40"/>
      <c r="AP55" s="40"/>
    </row>
    <row r="56" spans="2:42" ht="17.100000000000001" customHeight="1" x14ac:dyDescent="0.3">
      <c r="C56" s="9"/>
      <c r="I56" s="43" t="s">
        <v>99</v>
      </c>
      <c r="J56" s="41" t="s">
        <v>100</v>
      </c>
      <c r="K56" s="57" t="s">
        <v>101</v>
      </c>
      <c r="L56" s="57" t="s">
        <v>102</v>
      </c>
      <c r="M56" s="44"/>
      <c r="N56" s="45" t="s">
        <v>85</v>
      </c>
      <c r="P56" s="43" t="s">
        <v>99</v>
      </c>
      <c r="Q56" s="41" t="s">
        <v>100</v>
      </c>
      <c r="R56" s="57" t="s">
        <v>101</v>
      </c>
      <c r="S56" s="57" t="s">
        <v>102</v>
      </c>
      <c r="T56" s="44"/>
      <c r="U56" s="45" t="s">
        <v>85</v>
      </c>
      <c r="W56" s="43" t="s">
        <v>99</v>
      </c>
      <c r="X56" s="41" t="s">
        <v>100</v>
      </c>
      <c r="Y56" s="57" t="s">
        <v>101</v>
      </c>
      <c r="Z56" s="57" t="s">
        <v>102</v>
      </c>
      <c r="AA56" s="44"/>
      <c r="AB56" s="45" t="s">
        <v>85</v>
      </c>
      <c r="AD56" s="39"/>
      <c r="AE56" s="39"/>
      <c r="AF56" s="39"/>
      <c r="AG56" s="40"/>
      <c r="AH56" s="40"/>
      <c r="AI56" s="40"/>
      <c r="AK56" s="39"/>
      <c r="AL56" s="39"/>
      <c r="AM56" s="39"/>
      <c r="AN56" s="40"/>
      <c r="AO56" s="40"/>
      <c r="AP56" s="40"/>
    </row>
    <row r="57" spans="2:42" ht="17.100000000000001" customHeight="1" thickBot="1" x14ac:dyDescent="0.35">
      <c r="C57" s="9"/>
      <c r="I57" s="49">
        <v>4</v>
      </c>
      <c r="J57" s="47"/>
      <c r="K57" s="59"/>
      <c r="L57" s="47"/>
      <c r="M57" s="47"/>
      <c r="N57" s="50">
        <f>I55+J55+K55+L55+M55+N55+I57+J57+K57+L57+M57</f>
        <v>8</v>
      </c>
      <c r="P57" s="49"/>
      <c r="Q57" s="47"/>
      <c r="R57" s="59">
        <v>4</v>
      </c>
      <c r="S57" s="47"/>
      <c r="T57" s="47"/>
      <c r="U57" s="50">
        <f>P55+Q55+R55+S55+T55+U55+P57+Q57+R57+S57+T57</f>
        <v>8</v>
      </c>
      <c r="W57" s="49">
        <v>2</v>
      </c>
      <c r="X57" s="47"/>
      <c r="Y57" s="59">
        <v>2</v>
      </c>
      <c r="Z57" s="47"/>
      <c r="AA57" s="47"/>
      <c r="AB57" s="50">
        <f>W55+X55+Y55+Z55+AA55+AB55+W57+X57+Y57+Z57+AA57</f>
        <v>13</v>
      </c>
      <c r="AD57" s="40"/>
      <c r="AE57" s="40"/>
      <c r="AF57" s="40"/>
      <c r="AG57" s="40"/>
      <c r="AH57" s="40"/>
      <c r="AI57" s="51"/>
      <c r="AK57" s="40"/>
      <c r="AL57" s="40"/>
      <c r="AM57" s="40"/>
      <c r="AN57" s="40"/>
      <c r="AO57" s="40"/>
      <c r="AP57" s="51"/>
    </row>
    <row r="58" spans="2:42" ht="30" customHeight="1" thickBot="1" x14ac:dyDescent="0.35">
      <c r="C58" s="9"/>
    </row>
    <row r="59" spans="2:42" x14ac:dyDescent="0.3">
      <c r="B59" s="14" t="s">
        <v>17</v>
      </c>
      <c r="C59" s="73" t="s">
        <v>18</v>
      </c>
      <c r="D59" s="33" t="s">
        <v>205</v>
      </c>
      <c r="E59" s="7">
        <f>E38+1</f>
        <v>1036</v>
      </c>
      <c r="F59" s="33" t="s">
        <v>53</v>
      </c>
      <c r="G59" s="60" t="s">
        <v>54</v>
      </c>
      <c r="I59" s="14" t="s">
        <v>17</v>
      </c>
      <c r="J59" s="77" t="s">
        <v>193</v>
      </c>
      <c r="K59" s="33" t="s">
        <v>205</v>
      </c>
      <c r="L59" s="7">
        <f>S38+1</f>
        <v>4015</v>
      </c>
      <c r="M59" s="33" t="s">
        <v>53</v>
      </c>
      <c r="N59" s="60" t="str">
        <f>RIGHT(C48, 1)</f>
        <v>2</v>
      </c>
      <c r="P59" s="14" t="s">
        <v>17</v>
      </c>
      <c r="Q59" s="77" t="s">
        <v>193</v>
      </c>
      <c r="R59" s="33" t="s">
        <v>205</v>
      </c>
      <c r="S59" s="7">
        <f>L59+1</f>
        <v>4016</v>
      </c>
      <c r="T59" s="33" t="s">
        <v>53</v>
      </c>
      <c r="U59" s="60" t="str">
        <f>RIGHT(C49, 1)</f>
        <v>2</v>
      </c>
      <c r="W59" s="14" t="s">
        <v>17</v>
      </c>
      <c r="X59" s="77" t="s">
        <v>193</v>
      </c>
      <c r="Y59" s="33" t="s">
        <v>205</v>
      </c>
      <c r="Z59" s="7">
        <f>S59+1</f>
        <v>4017</v>
      </c>
      <c r="AA59" s="33" t="s">
        <v>53</v>
      </c>
      <c r="AB59" s="60" t="str">
        <f>RIGHT(C50, 1)</f>
        <v>3</v>
      </c>
      <c r="AD59" s="4"/>
      <c r="AG59" s="4"/>
      <c r="AK59" s="4"/>
      <c r="AN59" s="4"/>
    </row>
    <row r="60" spans="2:42" x14ac:dyDescent="0.3">
      <c r="B60" s="30" t="s">
        <v>19</v>
      </c>
      <c r="C60" s="135" t="str">
        <f>C44 &amp; "(이동)"</f>
        <v>순풍의 가인 -라에나-(이동)</v>
      </c>
      <c r="D60" s="136"/>
      <c r="E60" s="136"/>
      <c r="F60" s="136"/>
      <c r="G60" s="137"/>
      <c r="I60" s="10" t="s">
        <v>19</v>
      </c>
      <c r="J60" s="108" t="str">
        <f>E48</f>
        <v>페더 왈츠</v>
      </c>
      <c r="K60" s="98"/>
      <c r="L60" s="98"/>
      <c r="M60" s="98"/>
      <c r="N60" s="109"/>
      <c r="P60" s="10" t="s">
        <v>19</v>
      </c>
      <c r="Q60" s="108" t="str">
        <f>E49</f>
        <v>바람의 노래</v>
      </c>
      <c r="R60" s="98"/>
      <c r="S60" s="98"/>
      <c r="T60" s="98"/>
      <c r="U60" s="109"/>
      <c r="W60" s="10" t="s">
        <v>19</v>
      </c>
      <c r="X60" s="108" t="str">
        <f>E50</f>
        <v>천공의 아리아</v>
      </c>
      <c r="Y60" s="98"/>
      <c r="Z60" s="98"/>
      <c r="AA60" s="98"/>
      <c r="AB60" s="109"/>
      <c r="AD60" s="4"/>
      <c r="AK60" s="4"/>
    </row>
    <row r="61" spans="2:42" ht="249.95" customHeight="1" x14ac:dyDescent="0.3">
      <c r="B61" s="10" t="s">
        <v>10</v>
      </c>
      <c r="C61" s="117" t="e" vm="34">
        <v>#VALUE!</v>
      </c>
      <c r="D61" s="117"/>
      <c r="E61" s="117"/>
      <c r="F61" s="117"/>
      <c r="G61" s="118"/>
      <c r="I61" s="10" t="s">
        <v>10</v>
      </c>
      <c r="J61" s="117" t="e" vm="34">
        <v>#VALUE!</v>
      </c>
      <c r="K61" s="117"/>
      <c r="L61" s="117"/>
      <c r="M61" s="117"/>
      <c r="N61" s="118"/>
      <c r="P61" s="10" t="s">
        <v>10</v>
      </c>
      <c r="Q61" s="117" t="e" vm="34">
        <v>#VALUE!</v>
      </c>
      <c r="R61" s="117"/>
      <c r="S61" s="117"/>
      <c r="T61" s="117"/>
      <c r="U61" s="118"/>
      <c r="W61" s="10" t="s">
        <v>10</v>
      </c>
      <c r="X61" s="117" t="e" vm="34">
        <v>#VALUE!</v>
      </c>
      <c r="Y61" s="117"/>
      <c r="Z61" s="117"/>
      <c r="AA61" s="117"/>
      <c r="AB61" s="118"/>
      <c r="AD61" s="4"/>
      <c r="AK61" s="4"/>
    </row>
    <row r="62" spans="2:42" ht="53.25" customHeight="1" x14ac:dyDescent="0.3">
      <c r="B62" s="10" t="s">
        <v>7</v>
      </c>
      <c r="C62" s="138" t="s">
        <v>179</v>
      </c>
      <c r="D62" s="139"/>
      <c r="E62" s="139"/>
      <c r="F62" s="139"/>
      <c r="G62" s="140"/>
      <c r="I62" s="10" t="s">
        <v>7</v>
      </c>
      <c r="J62" s="141" t="s">
        <v>304</v>
      </c>
      <c r="K62" s="139"/>
      <c r="L62" s="139"/>
      <c r="M62" s="139"/>
      <c r="N62" s="140"/>
      <c r="P62" s="10" t="s">
        <v>7</v>
      </c>
      <c r="Q62" s="141" t="s">
        <v>305</v>
      </c>
      <c r="R62" s="139"/>
      <c r="S62" s="139"/>
      <c r="T62" s="139"/>
      <c r="U62" s="140"/>
      <c r="W62" s="10" t="s">
        <v>7</v>
      </c>
      <c r="X62" s="141" t="s">
        <v>306</v>
      </c>
      <c r="Y62" s="139"/>
      <c r="Z62" s="139"/>
      <c r="AA62" s="139"/>
      <c r="AB62" s="140"/>
      <c r="AD62" s="4"/>
      <c r="AE62" s="36"/>
      <c r="AF62" s="31"/>
      <c r="AG62" s="31"/>
      <c r="AH62" s="31"/>
      <c r="AI62" s="31"/>
      <c r="AK62" s="4"/>
      <c r="AL62" s="36"/>
      <c r="AM62" s="31"/>
      <c r="AN62" s="31"/>
      <c r="AO62" s="31"/>
      <c r="AP62" s="31"/>
    </row>
    <row r="63" spans="2:42" ht="258" customHeight="1" thickBot="1" x14ac:dyDescent="0.35">
      <c r="B63" s="34" t="s">
        <v>4</v>
      </c>
      <c r="C63" s="133" t="e" vm="1">
        <v>#VALUE!</v>
      </c>
      <c r="D63" s="133"/>
      <c r="E63" s="133"/>
      <c r="F63" s="133"/>
      <c r="G63" s="134"/>
      <c r="I63" s="34" t="s">
        <v>4</v>
      </c>
      <c r="J63" s="133" t="e" vm="1">
        <v>#VALUE!</v>
      </c>
      <c r="K63" s="133"/>
      <c r="L63" s="133"/>
      <c r="M63" s="133"/>
      <c r="N63" s="134"/>
      <c r="P63" s="34" t="s">
        <v>4</v>
      </c>
      <c r="Q63" s="133" t="e" vm="1">
        <v>#VALUE!</v>
      </c>
      <c r="R63" s="133"/>
      <c r="S63" s="133"/>
      <c r="T63" s="133"/>
      <c r="U63" s="134"/>
      <c r="W63" s="34" t="s">
        <v>4</v>
      </c>
      <c r="X63" s="133" t="e" vm="1">
        <v>#VALUE!</v>
      </c>
      <c r="Y63" s="133"/>
      <c r="Z63" s="133"/>
      <c r="AA63" s="133"/>
      <c r="AB63" s="134"/>
      <c r="AD63" s="35"/>
      <c r="AE63" s="32"/>
      <c r="AF63" s="32"/>
      <c r="AG63" s="32"/>
      <c r="AH63" s="32"/>
      <c r="AI63" s="32"/>
      <c r="AK63" s="35"/>
      <c r="AL63" s="32"/>
      <c r="AM63" s="32"/>
      <c r="AN63" s="32"/>
      <c r="AO63" s="32"/>
      <c r="AP63" s="32"/>
    </row>
  </sheetData>
  <mergeCells count="97">
    <mergeCell ref="C60:G60"/>
    <mergeCell ref="J60:N60"/>
    <mergeCell ref="Q60:U60"/>
    <mergeCell ref="X60:AB60"/>
    <mergeCell ref="C63:G63"/>
    <mergeCell ref="J63:N63"/>
    <mergeCell ref="Q63:U63"/>
    <mergeCell ref="X63:AB63"/>
    <mergeCell ref="C62:G62"/>
    <mergeCell ref="J62:N62"/>
    <mergeCell ref="Q62:U62"/>
    <mergeCell ref="X62:AB62"/>
    <mergeCell ref="X61:AB61"/>
    <mergeCell ref="C61:G61"/>
    <mergeCell ref="J61:N61"/>
    <mergeCell ref="Q61:U61"/>
    <mergeCell ref="B48:B52"/>
    <mergeCell ref="C48:D48"/>
    <mergeCell ref="E48:G48"/>
    <mergeCell ref="C49:D49"/>
    <mergeCell ref="E49:G49"/>
    <mergeCell ref="C50:D50"/>
    <mergeCell ref="E50:G50"/>
    <mergeCell ref="C51:D51"/>
    <mergeCell ref="E51:G51"/>
    <mergeCell ref="C52:D52"/>
    <mergeCell ref="E52:G52"/>
    <mergeCell ref="C44:G44"/>
    <mergeCell ref="C46:G46"/>
    <mergeCell ref="C47:D47"/>
    <mergeCell ref="F47:G47"/>
    <mergeCell ref="C41:G41"/>
    <mergeCell ref="X40:AB40"/>
    <mergeCell ref="C42:G42"/>
    <mergeCell ref="J42:N42"/>
    <mergeCell ref="Q42:U42"/>
    <mergeCell ref="C39:G39"/>
    <mergeCell ref="J39:N39"/>
    <mergeCell ref="Q39:U39"/>
    <mergeCell ref="X39:AB39"/>
    <mergeCell ref="C40:G40"/>
    <mergeCell ref="J40:N40"/>
    <mergeCell ref="Q40:U40"/>
    <mergeCell ref="X42:AB42"/>
    <mergeCell ref="J41:N41"/>
    <mergeCell ref="Q41:U41"/>
    <mergeCell ref="X41:AB41"/>
    <mergeCell ref="B27:B31"/>
    <mergeCell ref="C27:D27"/>
    <mergeCell ref="E27:G27"/>
    <mergeCell ref="C28:D28"/>
    <mergeCell ref="E28:G28"/>
    <mergeCell ref="C29:D29"/>
    <mergeCell ref="E29:G29"/>
    <mergeCell ref="C30:D30"/>
    <mergeCell ref="E30:G30"/>
    <mergeCell ref="C31:D31"/>
    <mergeCell ref="E31:G31"/>
    <mergeCell ref="C26:D26"/>
    <mergeCell ref="F26:G26"/>
    <mergeCell ref="AE21:AI21"/>
    <mergeCell ref="C20:G20"/>
    <mergeCell ref="J20:N20"/>
    <mergeCell ref="Q20:U20"/>
    <mergeCell ref="X20:AB20"/>
    <mergeCell ref="AE20:AI20"/>
    <mergeCell ref="X18:AB18"/>
    <mergeCell ref="AE18:AI18"/>
    <mergeCell ref="X21:AB21"/>
    <mergeCell ref="C23:G23"/>
    <mergeCell ref="C25:G25"/>
    <mergeCell ref="X19:AB19"/>
    <mergeCell ref="AE19:AI19"/>
    <mergeCell ref="C21:G21"/>
    <mergeCell ref="J21:N21"/>
    <mergeCell ref="Q21:U21"/>
    <mergeCell ref="J19:N19"/>
    <mergeCell ref="Q19:U19"/>
    <mergeCell ref="C18:G18"/>
    <mergeCell ref="J18:N18"/>
    <mergeCell ref="Q18:U18"/>
    <mergeCell ref="B6:B10"/>
    <mergeCell ref="C6:D6"/>
    <mergeCell ref="E6:G6"/>
    <mergeCell ref="C7:D7"/>
    <mergeCell ref="E7:G7"/>
    <mergeCell ref="C8:D8"/>
    <mergeCell ref="E8:G8"/>
    <mergeCell ref="C9:D9"/>
    <mergeCell ref="E9:G9"/>
    <mergeCell ref="C10:D10"/>
    <mergeCell ref="E10:G10"/>
    <mergeCell ref="C2:G2"/>
    <mergeCell ref="C4:G4"/>
    <mergeCell ref="C5:D5"/>
    <mergeCell ref="F5:G5"/>
    <mergeCell ref="C19:G19"/>
  </mergeCells>
  <phoneticPr fontId="2" type="noConversion"/>
  <pageMargins left="0.7" right="0.7" top="0.75" bottom="0.75" header="0.3" footer="0.3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5F1C6B-4984-4796-823A-3B6F1D75741B}">
  <sheetPr>
    <tabColor rgb="FF00B0F0"/>
  </sheetPr>
  <dimension ref="B1:AP63"/>
  <sheetViews>
    <sheetView topLeftCell="A61" zoomScale="70" zoomScaleNormal="70" workbookViewId="0">
      <selection activeCell="Q20" sqref="Q20:U20"/>
    </sheetView>
  </sheetViews>
  <sheetFormatPr defaultRowHeight="16.5" x14ac:dyDescent="0.3"/>
  <cols>
    <col min="8" max="8" width="9" customWidth="1"/>
    <col min="15" max="15" width="9" customWidth="1"/>
    <col min="22" max="22" width="9" customWidth="1"/>
  </cols>
  <sheetData>
    <row r="1" spans="2:42" ht="17.25" thickBot="1" x14ac:dyDescent="0.35"/>
    <row r="2" spans="2:42" x14ac:dyDescent="0.3">
      <c r="B2" s="14" t="s">
        <v>19</v>
      </c>
      <c r="C2" s="105" t="str">
        <f>'영장(C,H,M,L)'!H4</f>
        <v>시간을 걷는 자 -노아-</v>
      </c>
      <c r="D2" s="105"/>
      <c r="E2" s="105"/>
      <c r="F2" s="105"/>
      <c r="G2" s="119"/>
    </row>
    <row r="3" spans="2:42" x14ac:dyDescent="0.3">
      <c r="B3" s="10" t="s">
        <v>16</v>
      </c>
      <c r="C3" s="12" t="str">
        <f>'캐릭터 설정정리'!B2</f>
        <v>영장</v>
      </c>
      <c r="D3" s="13" t="s">
        <v>14</v>
      </c>
      <c r="E3" s="12" t="str">
        <f>'캐릭터 설정정리'!C5</f>
        <v>B2</v>
      </c>
      <c r="F3" s="13" t="s">
        <v>12</v>
      </c>
      <c r="G3" s="11" t="str">
        <f>'캐릭터 설정정리'!D4</f>
        <v>서포터</v>
      </c>
    </row>
    <row r="4" spans="2:42" ht="249.95" customHeight="1" x14ac:dyDescent="0.3">
      <c r="B4" s="10" t="s">
        <v>10</v>
      </c>
      <c r="C4" s="117" t="e" vm="35">
        <v>#VALUE!</v>
      </c>
      <c r="D4" s="117"/>
      <c r="E4" s="117"/>
      <c r="F4" s="117"/>
      <c r="G4" s="118"/>
      <c r="I4" s="4"/>
    </row>
    <row r="5" spans="2:42" ht="17.25" thickBot="1" x14ac:dyDescent="0.35">
      <c r="B5" s="10" t="s">
        <v>9</v>
      </c>
      <c r="C5" s="120">
        <v>1</v>
      </c>
      <c r="D5" s="120"/>
      <c r="E5" s="13" t="s">
        <v>8</v>
      </c>
      <c r="F5" s="120">
        <v>2</v>
      </c>
      <c r="G5" s="121"/>
      <c r="I5" s="4"/>
      <c r="J5" s="31"/>
      <c r="K5" s="31"/>
      <c r="L5" s="31"/>
      <c r="M5" s="31"/>
      <c r="N5" s="31"/>
    </row>
    <row r="6" spans="2:42" x14ac:dyDescent="0.3">
      <c r="B6" s="122" t="s">
        <v>6</v>
      </c>
      <c r="C6" s="125" t="s">
        <v>5</v>
      </c>
      <c r="D6" s="126"/>
      <c r="E6" s="117" t="s">
        <v>236</v>
      </c>
      <c r="F6" s="117"/>
      <c r="G6" s="118"/>
      <c r="I6" s="8" t="s">
        <v>3</v>
      </c>
      <c r="J6" s="7" t="s">
        <v>2</v>
      </c>
      <c r="K6" s="6" t="s">
        <v>1</v>
      </c>
      <c r="L6" s="5" t="s">
        <v>0</v>
      </c>
      <c r="M6" s="32"/>
      <c r="N6" s="32"/>
    </row>
    <row r="7" spans="2:42" ht="17.25" thickBot="1" x14ac:dyDescent="0.35">
      <c r="B7" s="123"/>
      <c r="C7" s="125" t="s">
        <v>52</v>
      </c>
      <c r="D7" s="126"/>
      <c r="E7" s="117" t="s">
        <v>237</v>
      </c>
      <c r="F7" s="117"/>
      <c r="G7" s="118"/>
      <c r="I7" s="3">
        <f>C5+F5</f>
        <v>3</v>
      </c>
      <c r="J7" s="2">
        <f>SUBTOTAL(3,C6:D10)</f>
        <v>2</v>
      </c>
      <c r="K7" s="2">
        <f>CHOOSE(MATCH(E3, {"B1","B2","H","M","L"}, 0), 4, 5, 12, 8, 6)</f>
        <v>5</v>
      </c>
      <c r="L7" s="1">
        <f>K7-I7-J7</f>
        <v>0</v>
      </c>
      <c r="M7" s="32"/>
      <c r="N7" s="32"/>
    </row>
    <row r="8" spans="2:42" x14ac:dyDescent="0.3">
      <c r="B8" s="123"/>
      <c r="C8" s="125"/>
      <c r="D8" s="126"/>
      <c r="E8" s="108"/>
      <c r="F8" s="98"/>
      <c r="G8" s="109"/>
      <c r="J8" s="32"/>
      <c r="K8" s="32"/>
      <c r="L8" s="32"/>
      <c r="M8" s="32"/>
      <c r="N8" s="32"/>
    </row>
    <row r="9" spans="2:42" x14ac:dyDescent="0.3">
      <c r="B9" s="123"/>
      <c r="C9" s="125"/>
      <c r="D9" s="126"/>
      <c r="E9" s="108"/>
      <c r="F9" s="98"/>
      <c r="G9" s="109"/>
      <c r="J9" s="32"/>
      <c r="K9" s="32"/>
      <c r="L9" s="32"/>
      <c r="M9" s="32"/>
      <c r="N9" s="32"/>
    </row>
    <row r="10" spans="2:42" ht="17.25" thickBot="1" x14ac:dyDescent="0.35">
      <c r="B10" s="124"/>
      <c r="C10" s="127"/>
      <c r="D10" s="128"/>
      <c r="E10" s="129"/>
      <c r="F10" s="129"/>
      <c r="G10" s="130"/>
      <c r="J10" s="32"/>
      <c r="K10" s="32"/>
      <c r="L10" s="32"/>
      <c r="M10" s="32"/>
      <c r="N10" s="32"/>
    </row>
    <row r="11" spans="2:42" ht="30" customHeight="1" thickBot="1" x14ac:dyDescent="0.35">
      <c r="C11" s="9"/>
    </row>
    <row r="12" spans="2:42" ht="17.100000000000001" customHeight="1" x14ac:dyDescent="0.3">
      <c r="C12" s="9"/>
      <c r="I12" s="43" t="s">
        <v>83</v>
      </c>
      <c r="J12" s="41" t="s">
        <v>84</v>
      </c>
      <c r="K12" s="57" t="s">
        <v>173</v>
      </c>
      <c r="L12" s="41" t="s">
        <v>81</v>
      </c>
      <c r="M12" s="41" t="s">
        <v>18</v>
      </c>
      <c r="N12" s="45"/>
      <c r="P12" s="43" t="s">
        <v>83</v>
      </c>
      <c r="Q12" s="41" t="s">
        <v>84</v>
      </c>
      <c r="R12" s="57" t="s">
        <v>173</v>
      </c>
      <c r="S12" s="41" t="s">
        <v>81</v>
      </c>
      <c r="T12" s="41" t="s">
        <v>245</v>
      </c>
      <c r="U12" s="45"/>
      <c r="W12" s="39"/>
      <c r="X12" s="39"/>
      <c r="Y12" s="39"/>
      <c r="Z12" s="39"/>
      <c r="AA12" s="40"/>
      <c r="AB12" s="40"/>
      <c r="AD12" s="39"/>
      <c r="AE12" s="39"/>
      <c r="AF12" s="39"/>
      <c r="AG12" s="39"/>
      <c r="AH12" s="40"/>
      <c r="AI12" s="40"/>
      <c r="AK12" s="39"/>
      <c r="AL12" s="39"/>
      <c r="AM12" s="39"/>
      <c r="AN12" s="39"/>
      <c r="AO12" s="40"/>
      <c r="AP12" s="40"/>
    </row>
    <row r="13" spans="2:42" ht="17.100000000000001" customHeight="1" thickBot="1" x14ac:dyDescent="0.35">
      <c r="C13" s="9"/>
      <c r="I13" s="46" t="s">
        <v>90</v>
      </c>
      <c r="J13" s="42" t="s">
        <v>89</v>
      </c>
      <c r="K13" s="58"/>
      <c r="L13" s="42"/>
      <c r="M13" s="47">
        <v>3</v>
      </c>
      <c r="N13" s="48"/>
      <c r="P13" s="46" t="s">
        <v>90</v>
      </c>
      <c r="Q13" s="42" t="s">
        <v>90</v>
      </c>
      <c r="R13" s="58" t="s">
        <v>90</v>
      </c>
      <c r="S13" s="42"/>
      <c r="T13" s="47">
        <v>3</v>
      </c>
      <c r="U13" s="48"/>
      <c r="W13" s="39"/>
      <c r="X13" s="39"/>
      <c r="Y13" s="39"/>
      <c r="Z13" s="39"/>
      <c r="AA13" s="40"/>
      <c r="AB13" s="40"/>
      <c r="AD13" s="39"/>
      <c r="AE13" s="39"/>
      <c r="AF13" s="39"/>
      <c r="AG13" s="39"/>
      <c r="AH13" s="40"/>
      <c r="AI13" s="40"/>
      <c r="AK13" s="39"/>
      <c r="AL13" s="39"/>
      <c r="AM13" s="39"/>
      <c r="AN13" s="39"/>
      <c r="AO13" s="40"/>
      <c r="AP13" s="40"/>
    </row>
    <row r="14" spans="2:42" ht="17.100000000000001" customHeight="1" x14ac:dyDescent="0.3">
      <c r="C14" s="9"/>
      <c r="I14" s="43" t="s">
        <v>99</v>
      </c>
      <c r="J14" s="41" t="s">
        <v>100</v>
      </c>
      <c r="K14" s="57" t="s">
        <v>101</v>
      </c>
      <c r="L14" s="57" t="s">
        <v>102</v>
      </c>
      <c r="M14" s="44"/>
      <c r="N14" s="45" t="s">
        <v>85</v>
      </c>
      <c r="P14" s="43" t="s">
        <v>99</v>
      </c>
      <c r="Q14" s="41" t="s">
        <v>100</v>
      </c>
      <c r="R14" s="57" t="s">
        <v>101</v>
      </c>
      <c r="S14" s="57" t="s">
        <v>102</v>
      </c>
      <c r="T14" s="44"/>
      <c r="U14" s="45" t="s">
        <v>85</v>
      </c>
      <c r="W14" s="39"/>
      <c r="X14" s="39"/>
      <c r="Y14" s="39"/>
      <c r="Z14" s="40"/>
      <c r="AA14" s="40"/>
      <c r="AB14" s="40"/>
      <c r="AD14" s="39"/>
      <c r="AE14" s="39"/>
      <c r="AF14" s="39"/>
      <c r="AG14" s="40"/>
      <c r="AH14" s="40"/>
      <c r="AI14" s="40"/>
      <c r="AK14" s="39"/>
      <c r="AL14" s="39"/>
      <c r="AM14" s="39"/>
      <c r="AN14" s="40"/>
      <c r="AO14" s="40"/>
      <c r="AP14" s="40"/>
    </row>
    <row r="15" spans="2:42" ht="17.100000000000001" customHeight="1" thickBot="1" x14ac:dyDescent="0.35">
      <c r="C15" s="9"/>
      <c r="I15" s="49"/>
      <c r="J15" s="47"/>
      <c r="K15" s="59"/>
      <c r="L15" s="47"/>
      <c r="M15" s="47"/>
      <c r="N15" s="50">
        <f>I13+J13+K13+L13+M13+N13+I15+J15+K15+L15+M15</f>
        <v>6</v>
      </c>
      <c r="P15" s="49"/>
      <c r="Q15" s="47"/>
      <c r="R15" s="59"/>
      <c r="S15" s="47"/>
      <c r="T15" s="47"/>
      <c r="U15" s="50">
        <f>P13+Q13+R13+S13+T13+U13+P15+Q15+R15+S15+T15</f>
        <v>9</v>
      </c>
      <c r="W15" s="40"/>
      <c r="X15" s="40"/>
      <c r="Y15" s="40"/>
      <c r="Z15" s="40"/>
      <c r="AA15" s="40"/>
      <c r="AB15" s="51"/>
      <c r="AD15" s="40"/>
      <c r="AE15" s="40"/>
      <c r="AF15" s="40"/>
      <c r="AG15" s="40"/>
      <c r="AH15" s="40"/>
      <c r="AI15" s="51"/>
      <c r="AK15" s="40"/>
      <c r="AL15" s="40"/>
      <c r="AM15" s="40"/>
      <c r="AN15" s="40"/>
      <c r="AO15" s="40"/>
      <c r="AP15" s="51"/>
    </row>
    <row r="16" spans="2:42" ht="30" customHeight="1" thickBot="1" x14ac:dyDescent="0.35">
      <c r="C16" s="9"/>
    </row>
    <row r="17" spans="2:42" x14ac:dyDescent="0.3">
      <c r="B17" s="14" t="s">
        <v>17</v>
      </c>
      <c r="C17" s="73" t="s">
        <v>18</v>
      </c>
      <c r="D17" s="33" t="s">
        <v>205</v>
      </c>
      <c r="E17" s="7">
        <f>'캐릭터 구성(서포터,H)'!E59+1</f>
        <v>1037</v>
      </c>
      <c r="F17" s="33" t="s">
        <v>53</v>
      </c>
      <c r="G17" s="60" t="s">
        <v>54</v>
      </c>
      <c r="I17" s="14" t="s">
        <v>17</v>
      </c>
      <c r="J17" s="77" t="s">
        <v>193</v>
      </c>
      <c r="K17" s="33" t="s">
        <v>205</v>
      </c>
      <c r="L17" s="7">
        <f>'캐릭터 구성(서포터,H)'!Z59+1</f>
        <v>4018</v>
      </c>
      <c r="M17" s="33" t="s">
        <v>53</v>
      </c>
      <c r="N17" s="60" t="str">
        <f>RIGHT(C6, 1)</f>
        <v>1</v>
      </c>
      <c r="P17" s="14" t="s">
        <v>17</v>
      </c>
      <c r="Q17" s="78" t="s">
        <v>194</v>
      </c>
      <c r="R17" s="33" t="s">
        <v>205</v>
      </c>
      <c r="S17" s="7">
        <f>'캐릭터 구성(서포터,H)'!Z38+1</f>
        <v>5007</v>
      </c>
      <c r="T17" s="33" t="s">
        <v>53</v>
      </c>
      <c r="U17" s="60" t="str">
        <f>RIGHT(C7, 1)</f>
        <v>2</v>
      </c>
      <c r="W17" s="4"/>
      <c r="X17" s="4"/>
      <c r="Y17" s="4"/>
      <c r="Z17" s="4"/>
      <c r="AA17" s="4"/>
      <c r="AB17" s="4"/>
      <c r="AD17" s="4"/>
      <c r="AE17" s="4"/>
      <c r="AF17" s="4"/>
      <c r="AG17" s="4"/>
      <c r="AH17" s="4"/>
      <c r="AI17" s="4"/>
      <c r="AK17" s="4"/>
      <c r="AL17" s="4"/>
      <c r="AM17" s="4"/>
      <c r="AN17" s="4"/>
      <c r="AO17" s="4"/>
      <c r="AP17" s="4"/>
    </row>
    <row r="18" spans="2:42" x14ac:dyDescent="0.3">
      <c r="B18" s="30" t="s">
        <v>19</v>
      </c>
      <c r="C18" s="135" t="str">
        <f>C2 &amp; "(이동)"</f>
        <v>시간을 걷는 자 -노아-(이동)</v>
      </c>
      <c r="D18" s="136"/>
      <c r="E18" s="136"/>
      <c r="F18" s="136"/>
      <c r="G18" s="137"/>
      <c r="I18" s="10" t="s">
        <v>19</v>
      </c>
      <c r="J18" s="108" t="str">
        <f>E6</f>
        <v>타임 리플</v>
      </c>
      <c r="K18" s="98"/>
      <c r="L18" s="98"/>
      <c r="M18" s="98"/>
      <c r="N18" s="109"/>
      <c r="P18" s="10" t="s">
        <v>19</v>
      </c>
      <c r="Q18" s="108" t="str">
        <f>E7</f>
        <v>크로노 실</v>
      </c>
      <c r="R18" s="98"/>
      <c r="S18" s="98"/>
      <c r="T18" s="98"/>
      <c r="U18" s="109"/>
      <c r="W18" s="4"/>
      <c r="AD18" s="4"/>
      <c r="AK18" s="4"/>
    </row>
    <row r="19" spans="2:42" ht="249.95" customHeight="1" x14ac:dyDescent="0.3">
      <c r="B19" s="10" t="s">
        <v>10</v>
      </c>
      <c r="C19" s="117" t="e" vm="35">
        <v>#VALUE!</v>
      </c>
      <c r="D19" s="117"/>
      <c r="E19" s="117"/>
      <c r="F19" s="117"/>
      <c r="G19" s="118"/>
      <c r="I19" s="10" t="s">
        <v>10</v>
      </c>
      <c r="J19" s="108" t="e" vm="35">
        <v>#VALUE!</v>
      </c>
      <c r="K19" s="98"/>
      <c r="L19" s="98"/>
      <c r="M19" s="98"/>
      <c r="N19" s="109"/>
      <c r="P19" s="10" t="s">
        <v>10</v>
      </c>
      <c r="Q19" s="108" t="e" vm="35">
        <v>#VALUE!</v>
      </c>
      <c r="R19" s="98"/>
      <c r="S19" s="98"/>
      <c r="T19" s="98"/>
      <c r="U19" s="109"/>
      <c r="W19" s="4"/>
      <c r="AD19" s="4"/>
      <c r="AK19" s="4"/>
    </row>
    <row r="20" spans="2:42" ht="53.25" customHeight="1" x14ac:dyDescent="0.3">
      <c r="B20" s="10" t="s">
        <v>7</v>
      </c>
      <c r="C20" s="138" t="s">
        <v>179</v>
      </c>
      <c r="D20" s="139"/>
      <c r="E20" s="139"/>
      <c r="F20" s="139"/>
      <c r="G20" s="140"/>
      <c r="I20" s="10" t="s">
        <v>7</v>
      </c>
      <c r="J20" s="141" t="s">
        <v>243</v>
      </c>
      <c r="K20" s="139"/>
      <c r="L20" s="139"/>
      <c r="M20" s="139"/>
      <c r="N20" s="140"/>
      <c r="P20" s="10" t="s">
        <v>7</v>
      </c>
      <c r="Q20" s="141" t="s">
        <v>315</v>
      </c>
      <c r="R20" s="139"/>
      <c r="S20" s="139"/>
      <c r="T20" s="139"/>
      <c r="U20" s="140"/>
      <c r="W20" s="4"/>
      <c r="X20" s="36"/>
      <c r="Y20" s="31"/>
      <c r="Z20" s="31"/>
      <c r="AA20" s="31"/>
      <c r="AB20" s="31"/>
      <c r="AD20" s="4"/>
      <c r="AE20" s="36"/>
      <c r="AF20" s="31"/>
      <c r="AG20" s="31"/>
      <c r="AH20" s="31"/>
      <c r="AI20" s="31"/>
      <c r="AK20" s="4"/>
      <c r="AL20" s="36"/>
      <c r="AM20" s="31"/>
      <c r="AN20" s="31"/>
      <c r="AO20" s="31"/>
      <c r="AP20" s="31"/>
    </row>
    <row r="21" spans="2:42" ht="258" customHeight="1" thickBot="1" x14ac:dyDescent="0.35">
      <c r="B21" s="34" t="s">
        <v>4</v>
      </c>
      <c r="C21" s="133" t="e" vm="1">
        <v>#VALUE!</v>
      </c>
      <c r="D21" s="133"/>
      <c r="E21" s="133"/>
      <c r="F21" s="133"/>
      <c r="G21" s="134"/>
      <c r="I21" s="34" t="s">
        <v>4</v>
      </c>
      <c r="J21" s="133" t="e" vm="1">
        <v>#VALUE!</v>
      </c>
      <c r="K21" s="133"/>
      <c r="L21" s="133"/>
      <c r="M21" s="133"/>
      <c r="N21" s="134"/>
      <c r="P21" s="34" t="s">
        <v>4</v>
      </c>
      <c r="Q21" s="133" t="e" vm="1">
        <v>#VALUE!</v>
      </c>
      <c r="R21" s="133"/>
      <c r="S21" s="133"/>
      <c r="T21" s="133"/>
      <c r="U21" s="134"/>
      <c r="W21" s="35"/>
      <c r="X21" s="32"/>
      <c r="Y21" s="32"/>
      <c r="Z21" s="32"/>
      <c r="AA21" s="32"/>
      <c r="AB21" s="32"/>
      <c r="AD21" s="35"/>
      <c r="AE21" s="32"/>
      <c r="AF21" s="32"/>
      <c r="AG21" s="32"/>
      <c r="AH21" s="32"/>
      <c r="AI21" s="32"/>
      <c r="AK21" s="35"/>
      <c r="AL21" s="32"/>
      <c r="AM21" s="32"/>
      <c r="AN21" s="32"/>
      <c r="AO21" s="32"/>
      <c r="AP21" s="32"/>
    </row>
    <row r="22" spans="2:42" ht="30" customHeight="1" thickBot="1" x14ac:dyDescent="0.35">
      <c r="C22" s="9"/>
    </row>
    <row r="23" spans="2:42" x14ac:dyDescent="0.3">
      <c r="B23" s="14" t="s">
        <v>19</v>
      </c>
      <c r="C23" s="105" t="str">
        <f>'영장(C,H,M,L)'!I4</f>
        <v>천상의 울림 -벨-</v>
      </c>
      <c r="D23" s="105"/>
      <c r="E23" s="105"/>
      <c r="F23" s="105"/>
      <c r="G23" s="119"/>
    </row>
    <row r="24" spans="2:42" x14ac:dyDescent="0.3">
      <c r="B24" s="10" t="s">
        <v>16</v>
      </c>
      <c r="C24" s="12" t="str">
        <f>C3</f>
        <v>영장</v>
      </c>
      <c r="D24" s="13" t="s">
        <v>14</v>
      </c>
      <c r="E24" s="12" t="str">
        <f>'캐릭터 설정정리'!C5</f>
        <v>B2</v>
      </c>
      <c r="F24" s="13" t="s">
        <v>12</v>
      </c>
      <c r="G24" s="11" t="str">
        <f>G3</f>
        <v>서포터</v>
      </c>
    </row>
    <row r="25" spans="2:42" ht="249.95" customHeight="1" x14ac:dyDescent="0.3">
      <c r="B25" s="10" t="s">
        <v>10</v>
      </c>
      <c r="C25" s="117" t="e" vm="36">
        <v>#VALUE!</v>
      </c>
      <c r="D25" s="117"/>
      <c r="E25" s="117"/>
      <c r="F25" s="117"/>
      <c r="G25" s="118"/>
      <c r="I25" s="4"/>
    </row>
    <row r="26" spans="2:42" ht="17.25" thickBot="1" x14ac:dyDescent="0.35">
      <c r="B26" s="10" t="s">
        <v>9</v>
      </c>
      <c r="C26" s="120">
        <v>2</v>
      </c>
      <c r="D26" s="120"/>
      <c r="E26" s="13" t="s">
        <v>8</v>
      </c>
      <c r="F26" s="120">
        <v>2</v>
      </c>
      <c r="G26" s="121"/>
      <c r="I26" s="4"/>
      <c r="J26" s="31"/>
      <c r="K26" s="31"/>
      <c r="L26" s="31"/>
      <c r="M26" s="31"/>
      <c r="N26" s="31"/>
    </row>
    <row r="27" spans="2:42" x14ac:dyDescent="0.3">
      <c r="B27" s="122" t="s">
        <v>6</v>
      </c>
      <c r="C27" s="125" t="s">
        <v>52</v>
      </c>
      <c r="D27" s="126"/>
      <c r="E27" s="117" t="s">
        <v>242</v>
      </c>
      <c r="F27" s="117"/>
      <c r="G27" s="118"/>
      <c r="I27" s="8" t="s">
        <v>3</v>
      </c>
      <c r="J27" s="7" t="s">
        <v>2</v>
      </c>
      <c r="K27" s="6" t="s">
        <v>1</v>
      </c>
      <c r="L27" s="5" t="s">
        <v>0</v>
      </c>
      <c r="M27" s="32"/>
      <c r="N27" s="32"/>
    </row>
    <row r="28" spans="2:42" ht="17.25" thickBot="1" x14ac:dyDescent="0.35">
      <c r="B28" s="123"/>
      <c r="C28" s="125"/>
      <c r="D28" s="126"/>
      <c r="E28" s="117"/>
      <c r="F28" s="117"/>
      <c r="G28" s="118"/>
      <c r="I28" s="3">
        <f>C26+F26</f>
        <v>4</v>
      </c>
      <c r="J28" s="2">
        <f>SUBTOTAL(3,C27:D31)</f>
        <v>1</v>
      </c>
      <c r="K28" s="2">
        <f>CHOOSE(MATCH(E24, {"B1","B2","H","M","L"}, 0), 4, 5, 12, 8, 6)</f>
        <v>5</v>
      </c>
      <c r="L28" s="1">
        <f>K28-I28-J28</f>
        <v>0</v>
      </c>
      <c r="M28" s="32"/>
      <c r="N28" s="32"/>
    </row>
    <row r="29" spans="2:42" x14ac:dyDescent="0.3">
      <c r="B29" s="123"/>
      <c r="C29" s="125"/>
      <c r="D29" s="126"/>
      <c r="E29" s="108"/>
      <c r="F29" s="98"/>
      <c r="G29" s="109"/>
      <c r="J29" s="32"/>
      <c r="K29" s="32"/>
      <c r="L29" s="32"/>
      <c r="M29" s="32"/>
      <c r="N29" s="32"/>
    </row>
    <row r="30" spans="2:42" x14ac:dyDescent="0.3">
      <c r="B30" s="123"/>
      <c r="C30" s="125"/>
      <c r="D30" s="126"/>
      <c r="E30" s="108"/>
      <c r="F30" s="98"/>
      <c r="G30" s="109"/>
      <c r="J30" s="32"/>
      <c r="K30" s="32"/>
      <c r="L30" s="32"/>
      <c r="M30" s="32"/>
      <c r="N30" s="32"/>
    </row>
    <row r="31" spans="2:42" ht="17.25" thickBot="1" x14ac:dyDescent="0.35">
      <c r="B31" s="124"/>
      <c r="C31" s="127"/>
      <c r="D31" s="128"/>
      <c r="E31" s="129"/>
      <c r="F31" s="129"/>
      <c r="G31" s="130"/>
      <c r="J31" s="32"/>
      <c r="K31" s="32"/>
      <c r="L31" s="32"/>
      <c r="M31" s="32"/>
      <c r="N31" s="32"/>
    </row>
    <row r="32" spans="2:42" ht="30" customHeight="1" thickBot="1" x14ac:dyDescent="0.35">
      <c r="C32" s="9"/>
    </row>
    <row r="33" spans="2:42" ht="17.100000000000001" customHeight="1" x14ac:dyDescent="0.3">
      <c r="C33" s="9"/>
      <c r="I33" s="43" t="s">
        <v>83</v>
      </c>
      <c r="J33" s="41" t="s">
        <v>84</v>
      </c>
      <c r="K33" s="57" t="s">
        <v>173</v>
      </c>
      <c r="L33" s="41" t="s">
        <v>81</v>
      </c>
      <c r="M33" s="44"/>
      <c r="N33" s="45"/>
      <c r="P33" s="39"/>
      <c r="Q33" s="39"/>
      <c r="R33" s="39"/>
      <c r="S33" s="39"/>
      <c r="T33" s="40"/>
      <c r="U33" s="40"/>
      <c r="W33" s="39"/>
      <c r="X33" s="39"/>
      <c r="Y33" s="39"/>
      <c r="Z33" s="39"/>
      <c r="AA33" s="40"/>
      <c r="AB33" s="40"/>
      <c r="AD33" s="39"/>
      <c r="AE33" s="39"/>
      <c r="AF33" s="39"/>
      <c r="AG33" s="39"/>
      <c r="AH33" s="40"/>
      <c r="AI33" s="40"/>
      <c r="AK33" s="39"/>
      <c r="AL33" s="39"/>
      <c r="AM33" s="39"/>
      <c r="AN33" s="39"/>
      <c r="AO33" s="40"/>
      <c r="AP33" s="40"/>
    </row>
    <row r="34" spans="2:42" ht="17.100000000000001" customHeight="1" thickBot="1" x14ac:dyDescent="0.35">
      <c r="C34" s="9"/>
      <c r="I34" s="46" t="s">
        <v>89</v>
      </c>
      <c r="J34" s="42" t="s">
        <v>92</v>
      </c>
      <c r="K34" s="58"/>
      <c r="L34" s="42"/>
      <c r="M34" s="47"/>
      <c r="N34" s="48"/>
      <c r="P34" s="39"/>
      <c r="Q34" s="39"/>
      <c r="R34" s="39"/>
      <c r="S34" s="39"/>
      <c r="T34" s="40"/>
      <c r="U34" s="40"/>
      <c r="W34" s="39"/>
      <c r="X34" s="39"/>
      <c r="Y34" s="39"/>
      <c r="Z34" s="39"/>
      <c r="AA34" s="40"/>
      <c r="AB34" s="40"/>
      <c r="AD34" s="39"/>
      <c r="AE34" s="39"/>
      <c r="AF34" s="39"/>
      <c r="AG34" s="39"/>
      <c r="AH34" s="40"/>
      <c r="AI34" s="40"/>
      <c r="AK34" s="39"/>
      <c r="AL34" s="39"/>
      <c r="AM34" s="39"/>
      <c r="AN34" s="39"/>
      <c r="AO34" s="40"/>
      <c r="AP34" s="40"/>
    </row>
    <row r="35" spans="2:42" ht="17.100000000000001" customHeight="1" x14ac:dyDescent="0.3">
      <c r="C35" s="9"/>
      <c r="I35" s="43" t="s">
        <v>99</v>
      </c>
      <c r="J35" s="41" t="s">
        <v>100</v>
      </c>
      <c r="K35" s="57" t="s">
        <v>101</v>
      </c>
      <c r="L35" s="57" t="s">
        <v>102</v>
      </c>
      <c r="M35" s="44"/>
      <c r="N35" s="45" t="s">
        <v>85</v>
      </c>
      <c r="P35" s="39"/>
      <c r="Q35" s="39"/>
      <c r="R35" s="39"/>
      <c r="S35" s="40"/>
      <c r="T35" s="40"/>
      <c r="U35" s="40"/>
      <c r="W35" s="39"/>
      <c r="X35" s="39"/>
      <c r="Y35" s="39"/>
      <c r="Z35" s="40"/>
      <c r="AA35" s="40"/>
      <c r="AB35" s="40"/>
      <c r="AD35" s="39"/>
      <c r="AE35" s="39"/>
      <c r="AF35" s="39"/>
      <c r="AG35" s="40"/>
      <c r="AH35" s="40"/>
      <c r="AI35" s="40"/>
      <c r="AK35" s="39"/>
      <c r="AL35" s="39"/>
      <c r="AM35" s="39"/>
      <c r="AN35" s="40"/>
      <c r="AO35" s="40"/>
      <c r="AP35" s="40"/>
    </row>
    <row r="36" spans="2:42" ht="17.100000000000001" customHeight="1" thickBot="1" x14ac:dyDescent="0.35">
      <c r="C36" s="9"/>
      <c r="I36" s="49">
        <v>5</v>
      </c>
      <c r="J36" s="47"/>
      <c r="K36" s="59"/>
      <c r="L36" s="47"/>
      <c r="M36" s="47"/>
      <c r="N36" s="50">
        <f>I34+J34+K34+L34+M34+N34+I36+J36+K36+L36+M36</f>
        <v>9</v>
      </c>
      <c r="P36" s="40"/>
      <c r="Q36" s="40"/>
      <c r="R36" s="40"/>
      <c r="S36" s="40"/>
      <c r="T36" s="40"/>
      <c r="U36" s="51"/>
      <c r="W36" s="40"/>
      <c r="X36" s="40"/>
      <c r="Y36" s="40"/>
      <c r="Z36" s="40"/>
      <c r="AA36" s="40"/>
      <c r="AB36" s="51"/>
      <c r="AD36" s="40"/>
      <c r="AE36" s="40"/>
      <c r="AF36" s="40"/>
      <c r="AG36" s="40"/>
      <c r="AH36" s="40"/>
      <c r="AI36" s="51"/>
      <c r="AK36" s="40"/>
      <c r="AL36" s="40"/>
      <c r="AM36" s="40"/>
      <c r="AN36" s="40"/>
      <c r="AO36" s="40"/>
      <c r="AP36" s="51"/>
    </row>
    <row r="37" spans="2:42" ht="30" customHeight="1" thickBot="1" x14ac:dyDescent="0.35">
      <c r="C37" s="9"/>
    </row>
    <row r="38" spans="2:42" x14ac:dyDescent="0.3">
      <c r="B38" s="14" t="s">
        <v>17</v>
      </c>
      <c r="C38" s="73" t="s">
        <v>18</v>
      </c>
      <c r="D38" s="33" t="s">
        <v>205</v>
      </c>
      <c r="E38" s="7">
        <f>E17+1</f>
        <v>1038</v>
      </c>
      <c r="F38" s="33" t="s">
        <v>53</v>
      </c>
      <c r="G38" s="60" t="s">
        <v>54</v>
      </c>
      <c r="I38" s="14" t="s">
        <v>17</v>
      </c>
      <c r="J38" s="77" t="s">
        <v>193</v>
      </c>
      <c r="K38" s="33" t="s">
        <v>205</v>
      </c>
      <c r="L38" s="7">
        <f>L17+1</f>
        <v>4019</v>
      </c>
      <c r="M38" s="33" t="s">
        <v>53</v>
      </c>
      <c r="N38" s="60" t="str">
        <f>RIGHT(C27, 1)</f>
        <v>2</v>
      </c>
      <c r="P38" s="4"/>
      <c r="Q38" s="4"/>
      <c r="R38" s="4"/>
      <c r="S38" s="4"/>
      <c r="T38" s="4"/>
      <c r="U38" s="4"/>
      <c r="W38" s="4"/>
      <c r="X38" s="4"/>
      <c r="Y38" s="4"/>
      <c r="Z38" s="4"/>
      <c r="AA38" s="4"/>
      <c r="AB38" s="4"/>
      <c r="AD38" s="4"/>
      <c r="AE38" s="4"/>
      <c r="AF38" s="4"/>
      <c r="AG38" s="4"/>
      <c r="AH38" s="4"/>
      <c r="AI38" s="4"/>
      <c r="AK38" s="4"/>
      <c r="AL38" s="4"/>
      <c r="AM38" s="4"/>
      <c r="AN38" s="4"/>
      <c r="AO38" s="4"/>
      <c r="AP38" s="4"/>
    </row>
    <row r="39" spans="2:42" x14ac:dyDescent="0.3">
      <c r="B39" s="30" t="s">
        <v>19</v>
      </c>
      <c r="C39" s="135" t="str">
        <f>C23 &amp; "(이동)"</f>
        <v>천상의 울림 -벨-(이동)</v>
      </c>
      <c r="D39" s="136"/>
      <c r="E39" s="136"/>
      <c r="F39" s="136"/>
      <c r="G39" s="137"/>
      <c r="I39" s="10" t="s">
        <v>19</v>
      </c>
      <c r="J39" s="108" t="str">
        <f>E27</f>
        <v>천상의 선율</v>
      </c>
      <c r="K39" s="98"/>
      <c r="L39" s="98"/>
      <c r="M39" s="98"/>
      <c r="N39" s="109"/>
      <c r="P39" s="4"/>
      <c r="W39" s="4"/>
      <c r="AD39" s="4"/>
      <c r="AK39" s="4"/>
    </row>
    <row r="40" spans="2:42" ht="249.95" customHeight="1" x14ac:dyDescent="0.3">
      <c r="B40" s="10" t="s">
        <v>10</v>
      </c>
      <c r="C40" s="117" t="e" vm="36">
        <v>#VALUE!</v>
      </c>
      <c r="D40" s="117"/>
      <c r="E40" s="117"/>
      <c r="F40" s="117"/>
      <c r="G40" s="118"/>
      <c r="I40" s="10" t="s">
        <v>10</v>
      </c>
      <c r="J40" s="117" t="e" vm="36">
        <v>#VALUE!</v>
      </c>
      <c r="K40" s="117"/>
      <c r="L40" s="117"/>
      <c r="M40" s="117"/>
      <c r="N40" s="118"/>
      <c r="P40" s="4"/>
      <c r="W40" s="4"/>
      <c r="AD40" s="4"/>
      <c r="AK40" s="4"/>
    </row>
    <row r="41" spans="2:42" ht="53.25" customHeight="1" x14ac:dyDescent="0.3">
      <c r="B41" s="10" t="s">
        <v>7</v>
      </c>
      <c r="C41" s="138" t="s">
        <v>179</v>
      </c>
      <c r="D41" s="139"/>
      <c r="E41" s="139"/>
      <c r="F41" s="139"/>
      <c r="G41" s="140"/>
      <c r="I41" s="10" t="s">
        <v>7</v>
      </c>
      <c r="J41" s="141" t="s">
        <v>244</v>
      </c>
      <c r="K41" s="139"/>
      <c r="L41" s="139"/>
      <c r="M41" s="139"/>
      <c r="N41" s="140"/>
      <c r="P41" s="4"/>
      <c r="Q41" s="36"/>
      <c r="R41" s="31"/>
      <c r="S41" s="31"/>
      <c r="T41" s="31"/>
      <c r="U41" s="31"/>
      <c r="W41" s="4"/>
      <c r="X41" s="36"/>
      <c r="Y41" s="31"/>
      <c r="Z41" s="31"/>
      <c r="AA41" s="31"/>
      <c r="AB41" s="31"/>
      <c r="AD41" s="4"/>
      <c r="AE41" s="36"/>
      <c r="AF41" s="31"/>
      <c r="AG41" s="31"/>
      <c r="AH41" s="31"/>
      <c r="AI41" s="31"/>
      <c r="AK41" s="4"/>
      <c r="AL41" s="36"/>
      <c r="AM41" s="31"/>
      <c r="AN41" s="31"/>
      <c r="AO41" s="31"/>
      <c r="AP41" s="31"/>
    </row>
    <row r="42" spans="2:42" ht="258" customHeight="1" thickBot="1" x14ac:dyDescent="0.35">
      <c r="B42" s="34" t="s">
        <v>4</v>
      </c>
      <c r="C42" s="133" t="e" vm="1">
        <v>#VALUE!</v>
      </c>
      <c r="D42" s="133"/>
      <c r="E42" s="133"/>
      <c r="F42" s="133"/>
      <c r="G42" s="134"/>
      <c r="I42" s="34" t="s">
        <v>4</v>
      </c>
      <c r="J42" s="133" t="e" vm="1">
        <v>#VALUE!</v>
      </c>
      <c r="K42" s="133"/>
      <c r="L42" s="133"/>
      <c r="M42" s="133"/>
      <c r="N42" s="134"/>
      <c r="P42" s="35"/>
      <c r="Q42" s="32"/>
      <c r="R42" s="32"/>
      <c r="S42" s="32"/>
      <c r="T42" s="32"/>
      <c r="U42" s="32"/>
      <c r="W42" s="35"/>
      <c r="X42" s="32"/>
      <c r="Y42" s="32"/>
      <c r="Z42" s="32"/>
      <c r="AA42" s="32"/>
      <c r="AB42" s="32"/>
      <c r="AD42" s="35"/>
      <c r="AE42" s="32"/>
      <c r="AF42" s="32"/>
      <c r="AG42" s="32"/>
      <c r="AH42" s="32"/>
      <c r="AI42" s="32"/>
      <c r="AK42" s="35"/>
      <c r="AL42" s="32"/>
      <c r="AM42" s="32"/>
      <c r="AN42" s="32"/>
      <c r="AO42" s="32"/>
      <c r="AP42" s="32"/>
    </row>
    <row r="43" spans="2:42" ht="30" customHeight="1" thickBot="1" x14ac:dyDescent="0.35"/>
    <row r="44" spans="2:42" x14ac:dyDescent="0.3">
      <c r="B44" s="14" t="s">
        <v>19</v>
      </c>
      <c r="C44" s="105" t="str">
        <f>'영장(C,H,M,L)'!J4</f>
        <v>망각 -루누스-</v>
      </c>
      <c r="D44" s="105"/>
      <c r="E44" s="105"/>
      <c r="F44" s="105"/>
      <c r="G44" s="119"/>
    </row>
    <row r="45" spans="2:42" x14ac:dyDescent="0.3">
      <c r="B45" s="10" t="s">
        <v>16</v>
      </c>
      <c r="C45" s="12" t="str">
        <f>C3</f>
        <v>영장</v>
      </c>
      <c r="D45" s="13" t="s">
        <v>14</v>
      </c>
      <c r="E45" s="12" t="str">
        <f>'캐릭터 설정정리'!B5</f>
        <v>B1</v>
      </c>
      <c r="F45" s="13" t="s">
        <v>12</v>
      </c>
      <c r="G45" s="11" t="str">
        <f>G3</f>
        <v>서포터</v>
      </c>
    </row>
    <row r="46" spans="2:42" ht="249.95" customHeight="1" x14ac:dyDescent="0.3">
      <c r="B46" s="10" t="s">
        <v>10</v>
      </c>
      <c r="C46" s="117" t="e" vm="37">
        <v>#VALUE!</v>
      </c>
      <c r="D46" s="117"/>
      <c r="E46" s="117"/>
      <c r="F46" s="117"/>
      <c r="G46" s="118"/>
      <c r="I46" s="4"/>
    </row>
    <row r="47" spans="2:42" ht="17.25" thickBot="1" x14ac:dyDescent="0.35">
      <c r="B47" s="10" t="s">
        <v>9</v>
      </c>
      <c r="C47" s="120">
        <v>2</v>
      </c>
      <c r="D47" s="120"/>
      <c r="E47" s="13" t="s">
        <v>8</v>
      </c>
      <c r="F47" s="120">
        <v>1</v>
      </c>
      <c r="G47" s="121"/>
      <c r="I47" s="4"/>
      <c r="J47" s="31"/>
      <c r="K47" s="31"/>
      <c r="L47" s="31"/>
      <c r="M47" s="31"/>
      <c r="N47" s="31"/>
    </row>
    <row r="48" spans="2:42" x14ac:dyDescent="0.3">
      <c r="B48" s="122" t="s">
        <v>6</v>
      </c>
      <c r="C48" s="125" t="s">
        <v>5</v>
      </c>
      <c r="D48" s="126"/>
      <c r="E48" s="108" t="s">
        <v>249</v>
      </c>
      <c r="F48" s="98"/>
      <c r="G48" s="109"/>
      <c r="I48" s="8" t="s">
        <v>3</v>
      </c>
      <c r="J48" s="7" t="s">
        <v>2</v>
      </c>
      <c r="K48" s="6" t="s">
        <v>1</v>
      </c>
      <c r="L48" s="5" t="s">
        <v>0</v>
      </c>
      <c r="M48" s="32"/>
      <c r="N48" s="32"/>
    </row>
    <row r="49" spans="2:42" ht="17.25" thickBot="1" x14ac:dyDescent="0.35">
      <c r="B49" s="123"/>
      <c r="C49" s="125"/>
      <c r="D49" s="126"/>
      <c r="E49" s="108"/>
      <c r="F49" s="98"/>
      <c r="G49" s="109"/>
      <c r="I49" s="3">
        <f>C47+F47</f>
        <v>3</v>
      </c>
      <c r="J49" s="2">
        <f>SUBTOTAL(3,C48:D52)</f>
        <v>1</v>
      </c>
      <c r="K49" s="2">
        <f>CHOOSE(MATCH(E45, {"B1","B2","H","M","L"}, 0), 4, 5, 12, 8, 6)</f>
        <v>4</v>
      </c>
      <c r="L49" s="1">
        <f>K49-I49-J49</f>
        <v>0</v>
      </c>
      <c r="M49" s="32"/>
      <c r="N49" s="32"/>
    </row>
    <row r="50" spans="2:42" x14ac:dyDescent="0.3">
      <c r="B50" s="123"/>
      <c r="C50" s="125"/>
      <c r="D50" s="126"/>
      <c r="E50" s="108"/>
      <c r="F50" s="98"/>
      <c r="G50" s="109"/>
      <c r="J50" s="32"/>
      <c r="K50" s="32"/>
      <c r="L50" s="32"/>
      <c r="M50" s="32"/>
      <c r="N50" s="32"/>
    </row>
    <row r="51" spans="2:42" x14ac:dyDescent="0.3">
      <c r="B51" s="123"/>
      <c r="C51" s="125"/>
      <c r="D51" s="126"/>
      <c r="E51" s="108"/>
      <c r="F51" s="98"/>
      <c r="G51" s="109"/>
      <c r="J51" s="32"/>
      <c r="K51" s="32"/>
      <c r="L51" s="32"/>
      <c r="M51" s="32"/>
      <c r="N51" s="32"/>
    </row>
    <row r="52" spans="2:42" ht="17.25" thickBot="1" x14ac:dyDescent="0.35">
      <c r="B52" s="124"/>
      <c r="C52" s="127"/>
      <c r="D52" s="128"/>
      <c r="E52" s="129"/>
      <c r="F52" s="129"/>
      <c r="G52" s="130"/>
      <c r="J52" s="32"/>
      <c r="K52" s="32"/>
      <c r="L52" s="32"/>
      <c r="M52" s="32"/>
      <c r="N52" s="32"/>
    </row>
    <row r="53" spans="2:42" ht="30" customHeight="1" thickBot="1" x14ac:dyDescent="0.35">
      <c r="C53" s="9"/>
    </row>
    <row r="54" spans="2:42" ht="17.100000000000001" customHeight="1" x14ac:dyDescent="0.3">
      <c r="C54" s="9"/>
      <c r="I54" s="43" t="s">
        <v>83</v>
      </c>
      <c r="J54" s="41" t="s">
        <v>84</v>
      </c>
      <c r="K54" s="57" t="s">
        <v>173</v>
      </c>
      <c r="L54" s="41" t="s">
        <v>81</v>
      </c>
      <c r="M54" s="41" t="s">
        <v>245</v>
      </c>
      <c r="N54" s="45"/>
      <c r="P54" s="39"/>
      <c r="Q54" s="39"/>
      <c r="R54" s="39"/>
      <c r="S54" s="39"/>
      <c r="T54" s="40"/>
      <c r="U54" s="40"/>
      <c r="W54" s="39"/>
      <c r="X54" s="39"/>
      <c r="Y54" s="39"/>
      <c r="Z54" s="39"/>
      <c r="AA54" s="40"/>
      <c r="AB54" s="40"/>
      <c r="AD54" s="39"/>
      <c r="AE54" s="39"/>
      <c r="AF54" s="39"/>
      <c r="AG54" s="39"/>
      <c r="AH54" s="40"/>
      <c r="AI54" s="40"/>
      <c r="AK54" s="39"/>
      <c r="AL54" s="39"/>
      <c r="AM54" s="39"/>
      <c r="AN54" s="39"/>
      <c r="AO54" s="40"/>
      <c r="AP54" s="40"/>
    </row>
    <row r="55" spans="2:42" ht="17.100000000000001" customHeight="1" thickBot="1" x14ac:dyDescent="0.35">
      <c r="C55" s="9"/>
      <c r="I55" s="46" t="s">
        <v>89</v>
      </c>
      <c r="J55" s="42" t="s">
        <v>90</v>
      </c>
      <c r="K55" s="58"/>
      <c r="L55" s="42"/>
      <c r="M55" s="47">
        <v>3</v>
      </c>
      <c r="N55" s="48"/>
      <c r="P55" s="39"/>
      <c r="Q55" s="39"/>
      <c r="R55" s="39"/>
      <c r="S55" s="39"/>
      <c r="T55" s="40"/>
      <c r="U55" s="40"/>
      <c r="W55" s="39"/>
      <c r="X55" s="39"/>
      <c r="Y55" s="39"/>
      <c r="Z55" s="39"/>
      <c r="AA55" s="40"/>
      <c r="AB55" s="40"/>
      <c r="AD55" s="39"/>
      <c r="AE55" s="39"/>
      <c r="AF55" s="39"/>
      <c r="AG55" s="39"/>
      <c r="AH55" s="40"/>
      <c r="AI55" s="40"/>
      <c r="AK55" s="39"/>
      <c r="AL55" s="39"/>
      <c r="AM55" s="39"/>
      <c r="AN55" s="39"/>
      <c r="AO55" s="40"/>
      <c r="AP55" s="40"/>
    </row>
    <row r="56" spans="2:42" ht="17.100000000000001" customHeight="1" x14ac:dyDescent="0.3">
      <c r="C56" s="9"/>
      <c r="I56" s="43" t="s">
        <v>99</v>
      </c>
      <c r="J56" s="41" t="s">
        <v>100</v>
      </c>
      <c r="K56" s="57" t="s">
        <v>101</v>
      </c>
      <c r="L56" s="57" t="s">
        <v>102</v>
      </c>
      <c r="M56" s="44"/>
      <c r="N56" s="45" t="s">
        <v>85</v>
      </c>
      <c r="P56" s="39"/>
      <c r="Q56" s="39"/>
      <c r="R56" s="39"/>
      <c r="S56" s="40"/>
      <c r="T56" s="40"/>
      <c r="U56" s="40"/>
      <c r="W56" s="39"/>
      <c r="X56" s="39"/>
      <c r="Y56" s="39"/>
      <c r="Z56" s="40"/>
      <c r="AA56" s="40"/>
      <c r="AB56" s="40"/>
      <c r="AD56" s="39"/>
      <c r="AE56" s="39"/>
      <c r="AF56" s="39"/>
      <c r="AG56" s="40"/>
      <c r="AH56" s="40"/>
      <c r="AI56" s="40"/>
      <c r="AK56" s="39"/>
      <c r="AL56" s="39"/>
      <c r="AM56" s="39"/>
      <c r="AN56" s="40"/>
      <c r="AO56" s="40"/>
      <c r="AP56" s="40"/>
    </row>
    <row r="57" spans="2:42" ht="17.100000000000001" customHeight="1" thickBot="1" x14ac:dyDescent="0.35">
      <c r="C57" s="9"/>
      <c r="I57" s="49"/>
      <c r="J57" s="47"/>
      <c r="K57" s="59"/>
      <c r="L57" s="47"/>
      <c r="M57" s="47"/>
      <c r="N57" s="50">
        <f>I55+J55+K55+L55+M55+N55+I57+J57+K57+L57+M57</f>
        <v>6</v>
      </c>
      <c r="P57" s="40"/>
      <c r="Q57" s="40"/>
      <c r="R57" s="40"/>
      <c r="S57" s="40"/>
      <c r="T57" s="40"/>
      <c r="U57" s="51"/>
      <c r="W57" s="40"/>
      <c r="X57" s="40"/>
      <c r="Y57" s="40"/>
      <c r="Z57" s="40"/>
      <c r="AA57" s="40"/>
      <c r="AB57" s="51"/>
      <c r="AD57" s="40"/>
      <c r="AE57" s="40"/>
      <c r="AF57" s="40"/>
      <c r="AG57" s="40"/>
      <c r="AH57" s="40"/>
      <c r="AI57" s="51"/>
      <c r="AK57" s="40"/>
      <c r="AL57" s="40"/>
      <c r="AM57" s="40"/>
      <c r="AN57" s="40"/>
      <c r="AO57" s="40"/>
      <c r="AP57" s="51"/>
    </row>
    <row r="58" spans="2:42" ht="30" customHeight="1" thickBot="1" x14ac:dyDescent="0.35">
      <c r="C58" s="9"/>
    </row>
    <row r="59" spans="2:42" x14ac:dyDescent="0.3">
      <c r="B59" s="14" t="s">
        <v>17</v>
      </c>
      <c r="C59" s="73" t="s">
        <v>18</v>
      </c>
      <c r="D59" s="33" t="s">
        <v>205</v>
      </c>
      <c r="E59" s="7">
        <f>E38+1</f>
        <v>1039</v>
      </c>
      <c r="F59" s="33" t="s">
        <v>53</v>
      </c>
      <c r="G59" s="60" t="s">
        <v>54</v>
      </c>
      <c r="I59" s="14" t="s">
        <v>17</v>
      </c>
      <c r="J59" s="78" t="s">
        <v>194</v>
      </c>
      <c r="K59" s="33" t="s">
        <v>205</v>
      </c>
      <c r="L59" s="7">
        <f>S17+1</f>
        <v>5008</v>
      </c>
      <c r="M59" s="33" t="s">
        <v>53</v>
      </c>
      <c r="N59" s="60" t="str">
        <f>RIGHT(C48, 1)</f>
        <v>1</v>
      </c>
      <c r="P59" s="4"/>
      <c r="Q59" s="4"/>
      <c r="R59" s="4"/>
      <c r="S59" s="4"/>
      <c r="T59" s="4"/>
      <c r="U59" s="4"/>
      <c r="W59" s="4"/>
      <c r="X59" s="4"/>
      <c r="Y59" s="4"/>
      <c r="Z59" s="4"/>
      <c r="AA59" s="4"/>
      <c r="AB59" s="4"/>
      <c r="AD59" s="4"/>
      <c r="AE59" s="4"/>
      <c r="AF59" s="4"/>
      <c r="AG59" s="4"/>
      <c r="AH59" s="4"/>
      <c r="AI59" s="4"/>
      <c r="AK59" s="4"/>
      <c r="AL59" s="4"/>
      <c r="AM59" s="4"/>
      <c r="AN59" s="4"/>
      <c r="AO59" s="4"/>
      <c r="AP59" s="4"/>
    </row>
    <row r="60" spans="2:42" x14ac:dyDescent="0.3">
      <c r="B60" s="30" t="s">
        <v>19</v>
      </c>
      <c r="C60" s="135" t="str">
        <f>C44 &amp; "(이동)"</f>
        <v>망각 -루누스-(이동)</v>
      </c>
      <c r="D60" s="136"/>
      <c r="E60" s="136"/>
      <c r="F60" s="136"/>
      <c r="G60" s="137"/>
      <c r="I60" s="10" t="s">
        <v>19</v>
      </c>
      <c r="J60" s="108" t="str">
        <f>E48</f>
        <v>정신 부식</v>
      </c>
      <c r="K60" s="98"/>
      <c r="L60" s="98"/>
      <c r="M60" s="98"/>
      <c r="N60" s="109"/>
      <c r="P60" s="4"/>
      <c r="W60" s="4"/>
      <c r="AD60" s="4"/>
      <c r="AK60" s="4"/>
    </row>
    <row r="61" spans="2:42" ht="249.95" customHeight="1" x14ac:dyDescent="0.3">
      <c r="B61" s="10" t="s">
        <v>10</v>
      </c>
      <c r="C61" s="117" t="e" vm="37">
        <v>#VALUE!</v>
      </c>
      <c r="D61" s="117"/>
      <c r="E61" s="117"/>
      <c r="F61" s="117"/>
      <c r="G61" s="118"/>
      <c r="I61" s="10" t="s">
        <v>10</v>
      </c>
      <c r="J61" s="117" t="e" vm="37">
        <v>#VALUE!</v>
      </c>
      <c r="K61" s="117"/>
      <c r="L61" s="117"/>
      <c r="M61" s="117"/>
      <c r="N61" s="118"/>
      <c r="P61" s="4"/>
      <c r="W61" s="4"/>
      <c r="AD61" s="4"/>
      <c r="AK61" s="4"/>
    </row>
    <row r="62" spans="2:42" ht="53.25" customHeight="1" x14ac:dyDescent="0.3">
      <c r="B62" s="10" t="s">
        <v>7</v>
      </c>
      <c r="C62" s="138" t="s">
        <v>179</v>
      </c>
      <c r="D62" s="139"/>
      <c r="E62" s="139"/>
      <c r="F62" s="139"/>
      <c r="G62" s="140"/>
      <c r="I62" s="10" t="s">
        <v>7</v>
      </c>
      <c r="J62" s="141" t="s">
        <v>250</v>
      </c>
      <c r="K62" s="139"/>
      <c r="L62" s="139"/>
      <c r="M62" s="139"/>
      <c r="N62" s="140"/>
      <c r="P62" s="4"/>
      <c r="Q62" s="36"/>
      <c r="R62" s="31"/>
      <c r="S62" s="31"/>
      <c r="T62" s="31"/>
      <c r="U62" s="31"/>
      <c r="W62" s="4"/>
      <c r="X62" s="36"/>
      <c r="Y62" s="31"/>
      <c r="Z62" s="31"/>
      <c r="AA62" s="31"/>
      <c r="AB62" s="31"/>
      <c r="AD62" s="4"/>
      <c r="AE62" s="36"/>
      <c r="AF62" s="31"/>
      <c r="AG62" s="31"/>
      <c r="AH62" s="31"/>
      <c r="AI62" s="31"/>
      <c r="AK62" s="4"/>
      <c r="AL62" s="36"/>
      <c r="AM62" s="31"/>
      <c r="AN62" s="31"/>
      <c r="AO62" s="31"/>
      <c r="AP62" s="31"/>
    </row>
    <row r="63" spans="2:42" ht="258" customHeight="1" thickBot="1" x14ac:dyDescent="0.35">
      <c r="B63" s="34" t="s">
        <v>4</v>
      </c>
      <c r="C63" s="133" t="e" vm="1">
        <v>#VALUE!</v>
      </c>
      <c r="D63" s="133"/>
      <c r="E63" s="133"/>
      <c r="F63" s="133"/>
      <c r="G63" s="134"/>
      <c r="I63" s="34" t="s">
        <v>4</v>
      </c>
      <c r="J63" s="133" t="e" vm="1">
        <v>#VALUE!</v>
      </c>
      <c r="K63" s="133"/>
      <c r="L63" s="133"/>
      <c r="M63" s="133"/>
      <c r="N63" s="134"/>
      <c r="P63" s="35"/>
      <c r="Q63" s="32"/>
      <c r="R63" s="32"/>
      <c r="S63" s="32"/>
      <c r="T63" s="32"/>
      <c r="U63" s="32"/>
      <c r="W63" s="35"/>
      <c r="X63" s="32"/>
      <c r="Y63" s="32"/>
      <c r="Z63" s="32"/>
      <c r="AA63" s="32"/>
      <c r="AB63" s="32"/>
      <c r="AD63" s="35"/>
      <c r="AE63" s="32"/>
      <c r="AF63" s="32"/>
      <c r="AG63" s="32"/>
      <c r="AH63" s="32"/>
      <c r="AI63" s="32"/>
      <c r="AK63" s="35"/>
      <c r="AL63" s="32"/>
      <c r="AM63" s="32"/>
      <c r="AN63" s="32"/>
      <c r="AO63" s="32"/>
      <c r="AP63" s="32"/>
    </row>
  </sheetData>
  <mergeCells count="73">
    <mergeCell ref="B6:B10"/>
    <mergeCell ref="C6:D6"/>
    <mergeCell ref="E6:G6"/>
    <mergeCell ref="C7:D7"/>
    <mergeCell ref="E7:G7"/>
    <mergeCell ref="C8:D8"/>
    <mergeCell ref="E8:G8"/>
    <mergeCell ref="C9:D9"/>
    <mergeCell ref="E9:G9"/>
    <mergeCell ref="C10:D10"/>
    <mergeCell ref="E10:G10"/>
    <mergeCell ref="C2:G2"/>
    <mergeCell ref="C4:G4"/>
    <mergeCell ref="C5:D5"/>
    <mergeCell ref="F5:G5"/>
    <mergeCell ref="C19:G19"/>
    <mergeCell ref="C20:G20"/>
    <mergeCell ref="J20:N20"/>
    <mergeCell ref="Q20:U20"/>
    <mergeCell ref="C18:G18"/>
    <mergeCell ref="J18:N18"/>
    <mergeCell ref="Q18:U18"/>
    <mergeCell ref="J19:N19"/>
    <mergeCell ref="Q19:U19"/>
    <mergeCell ref="C21:G21"/>
    <mergeCell ref="J21:N21"/>
    <mergeCell ref="Q21:U21"/>
    <mergeCell ref="E29:G29"/>
    <mergeCell ref="C30:D30"/>
    <mergeCell ref="E30:G30"/>
    <mergeCell ref="B27:B31"/>
    <mergeCell ref="C27:D27"/>
    <mergeCell ref="E27:G27"/>
    <mergeCell ref="C28:D28"/>
    <mergeCell ref="E28:G28"/>
    <mergeCell ref="C29:D29"/>
    <mergeCell ref="C31:D31"/>
    <mergeCell ref="E31:G31"/>
    <mergeCell ref="C41:G41"/>
    <mergeCell ref="J41:N41"/>
    <mergeCell ref="C39:G39"/>
    <mergeCell ref="J39:N39"/>
    <mergeCell ref="C23:G23"/>
    <mergeCell ref="C25:G25"/>
    <mergeCell ref="C26:D26"/>
    <mergeCell ref="F26:G26"/>
    <mergeCell ref="C40:G40"/>
    <mergeCell ref="J40:N40"/>
    <mergeCell ref="C42:G42"/>
    <mergeCell ref="J42:N42"/>
    <mergeCell ref="E50:G50"/>
    <mergeCell ref="C51:D51"/>
    <mergeCell ref="E51:G51"/>
    <mergeCell ref="C44:G44"/>
    <mergeCell ref="C46:G46"/>
    <mergeCell ref="C47:D47"/>
    <mergeCell ref="F47:G47"/>
    <mergeCell ref="B48:B52"/>
    <mergeCell ref="C48:D48"/>
    <mergeCell ref="E48:G48"/>
    <mergeCell ref="C49:D49"/>
    <mergeCell ref="E49:G49"/>
    <mergeCell ref="C50:D50"/>
    <mergeCell ref="C52:D52"/>
    <mergeCell ref="E52:G52"/>
    <mergeCell ref="C60:G60"/>
    <mergeCell ref="J60:N60"/>
    <mergeCell ref="J61:N61"/>
    <mergeCell ref="C61:G61"/>
    <mergeCell ref="C63:G63"/>
    <mergeCell ref="J63:N63"/>
    <mergeCell ref="C62:G62"/>
    <mergeCell ref="J62:N62"/>
  </mergeCells>
  <phoneticPr fontId="2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17</vt:i4>
      </vt:variant>
    </vt:vector>
  </HeadingPairs>
  <TitlesOfParts>
    <vt:vector size="17" baseType="lpstr">
      <vt:lpstr>캐릭터 설정정리</vt:lpstr>
      <vt:lpstr>스킬 설정정리</vt:lpstr>
      <vt:lpstr>스킬카드 데이터 정리</vt:lpstr>
      <vt:lpstr>영장(C,H,M,L)</vt:lpstr>
      <vt:lpstr>캐릭터 구성(포지션,클라스)</vt:lpstr>
      <vt:lpstr>캐릭터 구성(탱커,L)</vt:lpstr>
      <vt:lpstr>캐릭터 구성(탱커,M)</vt:lpstr>
      <vt:lpstr>캐릭터 구성(탱커,H)</vt:lpstr>
      <vt:lpstr>캐릭터 구성(탱커,B)</vt:lpstr>
      <vt:lpstr>캐릭터 구성(딜러,L)</vt:lpstr>
      <vt:lpstr>캐릭터 구성(딜러,M)</vt:lpstr>
      <vt:lpstr>캐릭터 구성(딜러,H)</vt:lpstr>
      <vt:lpstr>캐릭터 구성(딜러,B)</vt:lpstr>
      <vt:lpstr>캐릭터 구성(서포터,L)</vt:lpstr>
      <vt:lpstr>캐릭터 구성(서포터,M)</vt:lpstr>
      <vt:lpstr>캐릭터 구성(서포터,H)</vt:lpstr>
      <vt:lpstr>캐릭터 구성(서포터,B)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유철 최</dc:creator>
  <cp:lastModifiedBy>유철 최</cp:lastModifiedBy>
  <dcterms:created xsi:type="dcterms:W3CDTF">2025-02-23T13:03:01Z</dcterms:created>
  <dcterms:modified xsi:type="dcterms:W3CDTF">2025-07-08T12:50:18Z</dcterms:modified>
</cp:coreProperties>
</file>