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d\Desktop\ki2nam4\quantriduanphanmem\"/>
    </mc:Choice>
  </mc:AlternateContent>
  <xr:revisionPtr revIDLastSave="0" documentId="13_ncr:1_{557969B4-A50A-4FB6-AD32-C7EA4764EB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" sheetId="1" r:id="rId1"/>
    <sheet name="Assemble Task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37" i="2" l="1"/>
  <c r="L46" i="2"/>
  <c r="L47" i="2"/>
  <c r="L49" i="2"/>
  <c r="J49" i="2" s="1"/>
  <c r="L50" i="2"/>
  <c r="L51" i="2"/>
  <c r="L53" i="2"/>
  <c r="L54" i="2"/>
  <c r="L56" i="2"/>
  <c r="L59" i="2"/>
  <c r="L65" i="2"/>
  <c r="J65" i="2" s="1"/>
  <c r="L66" i="2"/>
  <c r="L71" i="2"/>
  <c r="L76" i="2"/>
  <c r="L77" i="2"/>
  <c r="L80" i="2"/>
  <c r="L81" i="2"/>
  <c r="J81" i="2" s="1"/>
  <c r="L82" i="2"/>
  <c r="L83" i="2"/>
  <c r="L84" i="2"/>
  <c r="L85" i="2"/>
  <c r="L87" i="2"/>
  <c r="L91" i="2"/>
  <c r="L92" i="2"/>
  <c r="L95" i="2"/>
  <c r="L97" i="2"/>
  <c r="J97" i="2" s="1"/>
  <c r="L98" i="2"/>
  <c r="L99" i="2"/>
  <c r="L100" i="2"/>
  <c r="L102" i="2"/>
  <c r="L103" i="2"/>
  <c r="L104" i="2"/>
  <c r="L106" i="2"/>
  <c r="L107" i="2"/>
  <c r="L108" i="2"/>
  <c r="L109" i="2"/>
  <c r="L110" i="2"/>
  <c r="L112" i="2"/>
  <c r="L113" i="2"/>
  <c r="J113" i="2" s="1"/>
  <c r="L114" i="2"/>
  <c r="L117" i="2"/>
  <c r="L119" i="2"/>
  <c r="L120" i="2"/>
  <c r="L123" i="2"/>
  <c r="L124" i="2"/>
  <c r="L125" i="2"/>
  <c r="L132" i="2"/>
  <c r="L134" i="2"/>
  <c r="L135" i="2"/>
  <c r="L138" i="2"/>
  <c r="L140" i="2"/>
  <c r="L143" i="2"/>
  <c r="L144" i="2"/>
  <c r="L146" i="2"/>
  <c r="L147" i="2"/>
  <c r="L149" i="2"/>
  <c r="L152" i="2"/>
  <c r="L153" i="2"/>
  <c r="J153" i="2" s="1"/>
  <c r="L154" i="2"/>
  <c r="L156" i="2"/>
  <c r="L157" i="2"/>
  <c r="L158" i="2"/>
  <c r="L163" i="2"/>
  <c r="L164" i="2"/>
  <c r="L166" i="2"/>
  <c r="L167" i="2"/>
  <c r="L169" i="2"/>
  <c r="J169" i="2" s="1"/>
  <c r="L170" i="2"/>
  <c r="L172" i="2"/>
  <c r="L173" i="2"/>
  <c r="K37" i="2"/>
  <c r="K46" i="2"/>
  <c r="K50" i="2"/>
  <c r="K51" i="2"/>
  <c r="K53" i="2"/>
  <c r="K54" i="2"/>
  <c r="K56" i="2"/>
  <c r="K59" i="2"/>
  <c r="K66" i="2"/>
  <c r="K71" i="2"/>
  <c r="K76" i="2"/>
  <c r="K77" i="2"/>
  <c r="K80" i="2"/>
  <c r="K82" i="2"/>
  <c r="K84" i="2"/>
  <c r="K85" i="2"/>
  <c r="K87" i="2"/>
  <c r="K91" i="2"/>
  <c r="K92" i="2"/>
  <c r="K95" i="2"/>
  <c r="K98" i="2"/>
  <c r="K99" i="2"/>
  <c r="K100" i="2"/>
  <c r="K102" i="2"/>
  <c r="K103" i="2"/>
  <c r="K104" i="2"/>
  <c r="K106" i="2"/>
  <c r="K107" i="2"/>
  <c r="K108" i="2"/>
  <c r="K109" i="2"/>
  <c r="K110" i="2"/>
  <c r="K112" i="2"/>
  <c r="K114" i="2"/>
  <c r="K117" i="2"/>
  <c r="K119" i="2"/>
  <c r="K123" i="2"/>
  <c r="K124" i="2"/>
  <c r="K125" i="2"/>
  <c r="K132" i="2"/>
  <c r="K134" i="2"/>
  <c r="K135" i="2"/>
  <c r="K138" i="2"/>
  <c r="K140" i="2"/>
  <c r="K143" i="2"/>
  <c r="K144" i="2"/>
  <c r="K146" i="2"/>
  <c r="K147" i="2"/>
  <c r="K149" i="2"/>
  <c r="K152" i="2"/>
  <c r="K154" i="2"/>
  <c r="K156" i="2"/>
  <c r="K157" i="2"/>
  <c r="K158" i="2"/>
  <c r="K163" i="2"/>
  <c r="K164" i="2"/>
  <c r="K166" i="2"/>
  <c r="K167" i="2"/>
  <c r="K170" i="2"/>
  <c r="K172" i="2"/>
  <c r="K173" i="2"/>
  <c r="J37" i="2"/>
  <c r="J46" i="2"/>
  <c r="J50" i="2"/>
  <c r="J51" i="2"/>
  <c r="J53" i="2"/>
  <c r="J54" i="2"/>
  <c r="J56" i="2"/>
  <c r="J59" i="2"/>
  <c r="J66" i="2"/>
  <c r="J71" i="2"/>
  <c r="J76" i="2"/>
  <c r="J77" i="2"/>
  <c r="J80" i="2"/>
  <c r="J82" i="2"/>
  <c r="J84" i="2"/>
  <c r="J85" i="2"/>
  <c r="J87" i="2"/>
  <c r="J91" i="2"/>
  <c r="J92" i="2"/>
  <c r="J95" i="2"/>
  <c r="J98" i="2"/>
  <c r="J99" i="2"/>
  <c r="J100" i="2"/>
  <c r="J102" i="2"/>
  <c r="J103" i="2"/>
  <c r="J104" i="2"/>
  <c r="J106" i="2"/>
  <c r="J107" i="2"/>
  <c r="J108" i="2"/>
  <c r="J109" i="2"/>
  <c r="J110" i="2"/>
  <c r="J112" i="2"/>
  <c r="J114" i="2"/>
  <c r="J117" i="2"/>
  <c r="J119" i="2"/>
  <c r="J123" i="2"/>
  <c r="J124" i="2"/>
  <c r="J125" i="2"/>
  <c r="J132" i="2"/>
  <c r="J134" i="2"/>
  <c r="J135" i="2"/>
  <c r="J138" i="2"/>
  <c r="J140" i="2"/>
  <c r="J143" i="2"/>
  <c r="J144" i="2"/>
  <c r="J146" i="2"/>
  <c r="J147" i="2"/>
  <c r="J149" i="2"/>
  <c r="J152" i="2"/>
  <c r="J154" i="2"/>
  <c r="J156" i="2"/>
  <c r="J157" i="2"/>
  <c r="J158" i="2"/>
  <c r="J163" i="2"/>
  <c r="J164" i="2"/>
  <c r="J166" i="2"/>
  <c r="J167" i="2"/>
  <c r="J170" i="2"/>
  <c r="J172" i="2"/>
  <c r="J173" i="2"/>
  <c r="I37" i="2"/>
  <c r="I46" i="2"/>
  <c r="I50" i="2"/>
  <c r="I51" i="2"/>
  <c r="I53" i="2"/>
  <c r="I54" i="2"/>
  <c r="I56" i="2"/>
  <c r="I59" i="2"/>
  <c r="I66" i="2"/>
  <c r="I71" i="2"/>
  <c r="I76" i="2"/>
  <c r="I77" i="2"/>
  <c r="I80" i="2"/>
  <c r="I82" i="2"/>
  <c r="I84" i="2"/>
  <c r="I85" i="2"/>
  <c r="I87" i="2"/>
  <c r="I91" i="2"/>
  <c r="I92" i="2"/>
  <c r="I95" i="2"/>
  <c r="I98" i="2"/>
  <c r="I99" i="2"/>
  <c r="I100" i="2"/>
  <c r="I102" i="2"/>
  <c r="I103" i="2"/>
  <c r="I104" i="2"/>
  <c r="I106" i="2"/>
  <c r="I107" i="2"/>
  <c r="I108" i="2"/>
  <c r="I109" i="2"/>
  <c r="I110" i="2"/>
  <c r="I112" i="2"/>
  <c r="I114" i="2"/>
  <c r="I117" i="2"/>
  <c r="I119" i="2"/>
  <c r="I123" i="2"/>
  <c r="I124" i="2"/>
  <c r="I125" i="2"/>
  <c r="I132" i="2"/>
  <c r="I134" i="2"/>
  <c r="I135" i="2"/>
  <c r="I138" i="2"/>
  <c r="I140" i="2"/>
  <c r="I143" i="2"/>
  <c r="I144" i="2"/>
  <c r="I146" i="2"/>
  <c r="I147" i="2"/>
  <c r="I149" i="2"/>
  <c r="I152" i="2"/>
  <c r="I154" i="2"/>
  <c r="I156" i="2"/>
  <c r="I157" i="2"/>
  <c r="I158" i="2"/>
  <c r="I163" i="2"/>
  <c r="I164" i="2"/>
  <c r="I166" i="2"/>
  <c r="I167" i="2"/>
  <c r="I170" i="2"/>
  <c r="I172" i="2"/>
  <c r="I173" i="2"/>
  <c r="H46" i="2"/>
  <c r="H49" i="2"/>
  <c r="H50" i="2"/>
  <c r="H51" i="2"/>
  <c r="H53" i="2"/>
  <c r="H54" i="2"/>
  <c r="H56" i="2"/>
  <c r="H59" i="2"/>
  <c r="H65" i="2"/>
  <c r="H66" i="2"/>
  <c r="H68" i="2"/>
  <c r="H71" i="2"/>
  <c r="H76" i="2"/>
  <c r="H77" i="2"/>
  <c r="H80" i="2"/>
  <c r="H81" i="2"/>
  <c r="H82" i="2"/>
  <c r="H84" i="2"/>
  <c r="H85" i="2"/>
  <c r="H87" i="2"/>
  <c r="H91" i="2"/>
  <c r="H92" i="2"/>
  <c r="H95" i="2"/>
  <c r="H97" i="2"/>
  <c r="H98" i="2"/>
  <c r="H99" i="2"/>
  <c r="H100" i="2"/>
  <c r="H102" i="2"/>
  <c r="H103" i="2"/>
  <c r="H104" i="2"/>
  <c r="H106" i="2"/>
  <c r="H107" i="2"/>
  <c r="H108" i="2"/>
  <c r="H109" i="2"/>
  <c r="H110" i="2"/>
  <c r="H112" i="2"/>
  <c r="H113" i="2"/>
  <c r="H114" i="2"/>
  <c r="H117" i="2"/>
  <c r="H119" i="2"/>
  <c r="H123" i="2"/>
  <c r="H124" i="2"/>
  <c r="H125" i="2"/>
  <c r="H132" i="2"/>
  <c r="H134" i="2"/>
  <c r="H135" i="2"/>
  <c r="H137" i="2"/>
  <c r="H138" i="2"/>
  <c r="H140" i="2"/>
  <c r="H141" i="2"/>
  <c r="H143" i="2"/>
  <c r="H144" i="2"/>
  <c r="H146" i="2"/>
  <c r="H147" i="2"/>
  <c r="H149" i="2"/>
  <c r="H152" i="2"/>
  <c r="H153" i="2"/>
  <c r="H154" i="2"/>
  <c r="H156" i="2"/>
  <c r="H157" i="2"/>
  <c r="H158" i="2"/>
  <c r="H163" i="2"/>
  <c r="H164" i="2"/>
  <c r="H166" i="2"/>
  <c r="H167" i="2"/>
  <c r="H169" i="2"/>
  <c r="H170" i="2"/>
  <c r="H172" i="2"/>
  <c r="H173" i="2"/>
  <c r="H25" i="2"/>
  <c r="H26" i="2"/>
  <c r="H27" i="2"/>
  <c r="H28" i="2"/>
  <c r="H37" i="2"/>
  <c r="H9" i="2"/>
  <c r="H10" i="2"/>
  <c r="H11" i="2"/>
  <c r="H12" i="2"/>
  <c r="H13" i="2"/>
  <c r="H14" i="2"/>
  <c r="H17" i="2"/>
  <c r="H18" i="2"/>
  <c r="H19" i="2"/>
  <c r="H23" i="2"/>
  <c r="H7" i="2"/>
  <c r="H8" i="2"/>
  <c r="H6" i="2"/>
  <c r="G7" i="2"/>
  <c r="G8" i="2"/>
  <c r="G9" i="2"/>
  <c r="G10" i="2"/>
  <c r="G11" i="2"/>
  <c r="G12" i="2"/>
  <c r="G13" i="2"/>
  <c r="G14" i="2"/>
  <c r="G17" i="2"/>
  <c r="G18" i="2"/>
  <c r="G19" i="2"/>
  <c r="G21" i="2"/>
  <c r="G22" i="2"/>
  <c r="G23" i="2"/>
  <c r="G25" i="2"/>
  <c r="G26" i="2"/>
  <c r="G27" i="2"/>
  <c r="G28" i="2"/>
  <c r="G31" i="2"/>
  <c r="G32" i="2"/>
  <c r="L32" i="2" s="1"/>
  <c r="G34" i="2"/>
  <c r="L34" i="2" s="1"/>
  <c r="G35" i="2"/>
  <c r="L35" i="2" s="1"/>
  <c r="G37" i="2"/>
  <c r="G38" i="2"/>
  <c r="G42" i="2"/>
  <c r="G43" i="2"/>
  <c r="G44" i="2"/>
  <c r="G46" i="2"/>
  <c r="G47" i="2"/>
  <c r="G48" i="2"/>
  <c r="G49" i="2"/>
  <c r="G50" i="2"/>
  <c r="G51" i="2"/>
  <c r="G53" i="2"/>
  <c r="G54" i="2"/>
  <c r="G56" i="2"/>
  <c r="G57" i="2"/>
  <c r="G59" i="2"/>
  <c r="G65" i="2"/>
  <c r="G66" i="2"/>
  <c r="G67" i="2"/>
  <c r="L67" i="2" s="1"/>
  <c r="G68" i="2"/>
  <c r="L68" i="2" s="1"/>
  <c r="G69" i="2"/>
  <c r="G70" i="2"/>
  <c r="G71" i="2"/>
  <c r="G72" i="2"/>
  <c r="G73" i="2"/>
  <c r="G75" i="2"/>
  <c r="L75" i="2" s="1"/>
  <c r="G76" i="2"/>
  <c r="G77" i="2"/>
  <c r="G78" i="2"/>
  <c r="G80" i="2"/>
  <c r="G81" i="2"/>
  <c r="G82" i="2"/>
  <c r="G83" i="2"/>
  <c r="G84" i="2"/>
  <c r="G85" i="2"/>
  <c r="G86" i="2"/>
  <c r="L86" i="2" s="1"/>
  <c r="G87" i="2"/>
  <c r="G88" i="2"/>
  <c r="G91" i="2"/>
  <c r="G92" i="2"/>
  <c r="G95" i="2"/>
  <c r="G96" i="2"/>
  <c r="G97" i="2"/>
  <c r="G98" i="2"/>
  <c r="G99" i="2"/>
  <c r="G100" i="2"/>
  <c r="G101" i="2"/>
  <c r="L101" i="2" s="1"/>
  <c r="G102" i="2"/>
  <c r="G103" i="2"/>
  <c r="G104" i="2"/>
  <c r="G106" i="2"/>
  <c r="G107" i="2"/>
  <c r="G108" i="2"/>
  <c r="G109" i="2"/>
  <c r="G110" i="2"/>
  <c r="G112" i="2"/>
  <c r="G113" i="2"/>
  <c r="G114" i="2"/>
  <c r="G115" i="2"/>
  <c r="G116" i="2"/>
  <c r="L116" i="2" s="1"/>
  <c r="G117" i="2"/>
  <c r="G118" i="2"/>
  <c r="G119" i="2"/>
  <c r="G120" i="2"/>
  <c r="G123" i="2"/>
  <c r="G124" i="2"/>
  <c r="G125" i="2"/>
  <c r="G127" i="2"/>
  <c r="G128" i="2"/>
  <c r="G129" i="2"/>
  <c r="G131" i="2"/>
  <c r="L131" i="2" s="1"/>
  <c r="G132" i="2"/>
  <c r="G134" i="2"/>
  <c r="G135" i="2"/>
  <c r="G137" i="2"/>
  <c r="G138" i="2"/>
  <c r="G140" i="2"/>
  <c r="G141" i="2"/>
  <c r="L141" i="2" s="1"/>
  <c r="G143" i="2"/>
  <c r="G144" i="2"/>
  <c r="G146" i="2"/>
  <c r="G147" i="2"/>
  <c r="G149" i="2"/>
  <c r="G152" i="2"/>
  <c r="G153" i="2"/>
  <c r="G154" i="2"/>
  <c r="G156" i="2"/>
  <c r="G157" i="2"/>
  <c r="G158" i="2"/>
  <c r="G160" i="2"/>
  <c r="L160" i="2" s="1"/>
  <c r="G161" i="2"/>
  <c r="L161" i="2" s="1"/>
  <c r="G163" i="2"/>
  <c r="G164" i="2"/>
  <c r="G166" i="2"/>
  <c r="G167" i="2"/>
  <c r="G169" i="2"/>
  <c r="G170" i="2"/>
  <c r="G172" i="2"/>
  <c r="G173" i="2"/>
  <c r="F7" i="2"/>
  <c r="F8" i="2"/>
  <c r="F9" i="2"/>
  <c r="F10" i="2"/>
  <c r="F11" i="2"/>
  <c r="F12" i="2"/>
  <c r="F13" i="2"/>
  <c r="F14" i="2"/>
  <c r="F17" i="2"/>
  <c r="F18" i="2"/>
  <c r="F19" i="2"/>
  <c r="F21" i="2"/>
  <c r="F22" i="2"/>
  <c r="F23" i="2"/>
  <c r="F25" i="2"/>
  <c r="F26" i="2"/>
  <c r="F27" i="2"/>
  <c r="F28" i="2"/>
  <c r="F31" i="2"/>
  <c r="F32" i="2"/>
  <c r="F34" i="2"/>
  <c r="F35" i="2"/>
  <c r="F37" i="2"/>
  <c r="F38" i="2"/>
  <c r="F42" i="2"/>
  <c r="F43" i="2"/>
  <c r="F44" i="2"/>
  <c r="F46" i="2"/>
  <c r="F47" i="2"/>
  <c r="F48" i="2"/>
  <c r="F49" i="2"/>
  <c r="F50" i="2"/>
  <c r="F51" i="2"/>
  <c r="F53" i="2"/>
  <c r="F54" i="2"/>
  <c r="F56" i="2"/>
  <c r="F57" i="2"/>
  <c r="F59" i="2"/>
  <c r="F65" i="2"/>
  <c r="F66" i="2"/>
  <c r="F67" i="2"/>
  <c r="F68" i="2"/>
  <c r="F69" i="2"/>
  <c r="F70" i="2"/>
  <c r="F71" i="2"/>
  <c r="F72" i="2"/>
  <c r="F73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91" i="2"/>
  <c r="F92" i="2"/>
  <c r="F95" i="2"/>
  <c r="F96" i="2"/>
  <c r="F97" i="2"/>
  <c r="F98" i="2"/>
  <c r="F99" i="2"/>
  <c r="F100" i="2"/>
  <c r="F101" i="2"/>
  <c r="F102" i="2"/>
  <c r="F103" i="2"/>
  <c r="F104" i="2"/>
  <c r="F106" i="2"/>
  <c r="F107" i="2"/>
  <c r="F108" i="2"/>
  <c r="F109" i="2"/>
  <c r="F110" i="2"/>
  <c r="F112" i="2"/>
  <c r="F113" i="2"/>
  <c r="F114" i="2"/>
  <c r="F115" i="2"/>
  <c r="F116" i="2"/>
  <c r="F117" i="2"/>
  <c r="F118" i="2"/>
  <c r="F119" i="2"/>
  <c r="F120" i="2"/>
  <c r="F123" i="2"/>
  <c r="F124" i="2"/>
  <c r="F125" i="2"/>
  <c r="F127" i="2"/>
  <c r="F128" i="2"/>
  <c r="F129" i="2"/>
  <c r="F131" i="2"/>
  <c r="F132" i="2"/>
  <c r="F134" i="2"/>
  <c r="F135" i="2"/>
  <c r="F137" i="2"/>
  <c r="F138" i="2"/>
  <c r="F140" i="2"/>
  <c r="F141" i="2"/>
  <c r="F143" i="2"/>
  <c r="F144" i="2"/>
  <c r="F146" i="2"/>
  <c r="F147" i="2"/>
  <c r="F149" i="2"/>
  <c r="F152" i="2"/>
  <c r="F153" i="2"/>
  <c r="F154" i="2"/>
  <c r="F156" i="2"/>
  <c r="F157" i="2"/>
  <c r="F158" i="2"/>
  <c r="F160" i="2"/>
  <c r="F161" i="2"/>
  <c r="F163" i="2"/>
  <c r="F164" i="2"/>
  <c r="F166" i="2"/>
  <c r="F167" i="2"/>
  <c r="F169" i="2"/>
  <c r="F170" i="2"/>
  <c r="F172" i="2"/>
  <c r="F173" i="2"/>
  <c r="E7" i="2"/>
  <c r="E8" i="2"/>
  <c r="E9" i="2"/>
  <c r="E10" i="2"/>
  <c r="E11" i="2"/>
  <c r="E12" i="2"/>
  <c r="E13" i="2"/>
  <c r="E14" i="2"/>
  <c r="E17" i="2"/>
  <c r="E18" i="2"/>
  <c r="E19" i="2"/>
  <c r="E21" i="2"/>
  <c r="H21" i="2" s="1"/>
  <c r="E22" i="2"/>
  <c r="H22" i="2" s="1"/>
  <c r="E23" i="2"/>
  <c r="E25" i="2"/>
  <c r="E26" i="2"/>
  <c r="E27" i="2"/>
  <c r="E28" i="2"/>
  <c r="E31" i="2"/>
  <c r="H31" i="2" s="1"/>
  <c r="E32" i="2"/>
  <c r="E34" i="2"/>
  <c r="H34" i="2" s="1"/>
  <c r="E35" i="2"/>
  <c r="E37" i="2"/>
  <c r="E38" i="2"/>
  <c r="E42" i="2"/>
  <c r="E43" i="2"/>
  <c r="E44" i="2"/>
  <c r="E46" i="2"/>
  <c r="E47" i="2"/>
  <c r="H47" i="2" s="1"/>
  <c r="E48" i="2"/>
  <c r="H48" i="2" s="1"/>
  <c r="E49" i="2"/>
  <c r="E50" i="2"/>
  <c r="E51" i="2"/>
  <c r="E53" i="2"/>
  <c r="E54" i="2"/>
  <c r="E56" i="2"/>
  <c r="E57" i="2"/>
  <c r="H57" i="2" s="1"/>
  <c r="E59" i="2"/>
  <c r="E65" i="2"/>
  <c r="E66" i="2"/>
  <c r="E67" i="2"/>
  <c r="H67" i="2" s="1"/>
  <c r="E68" i="2"/>
  <c r="E69" i="2"/>
  <c r="E70" i="2"/>
  <c r="E71" i="2"/>
  <c r="E72" i="2"/>
  <c r="E73" i="2"/>
  <c r="H73" i="2" s="1"/>
  <c r="E75" i="2"/>
  <c r="H75" i="2" s="1"/>
  <c r="E76" i="2"/>
  <c r="E77" i="2"/>
  <c r="E78" i="2"/>
  <c r="E80" i="2"/>
  <c r="E81" i="2"/>
  <c r="E82" i="2"/>
  <c r="E83" i="2"/>
  <c r="H83" i="2" s="1"/>
  <c r="E84" i="2"/>
  <c r="E85" i="2"/>
  <c r="E86" i="2"/>
  <c r="E87" i="2"/>
  <c r="E88" i="2"/>
  <c r="H88" i="2" s="1"/>
  <c r="E91" i="2"/>
  <c r="E92" i="2"/>
  <c r="E95" i="2"/>
  <c r="E96" i="2"/>
  <c r="H96" i="2" s="1"/>
  <c r="E97" i="2"/>
  <c r="E98" i="2"/>
  <c r="E99" i="2"/>
  <c r="E100" i="2"/>
  <c r="E101" i="2"/>
  <c r="H101" i="2" s="1"/>
  <c r="E102" i="2"/>
  <c r="E103" i="2"/>
  <c r="E104" i="2"/>
  <c r="E106" i="2"/>
  <c r="E107" i="2"/>
  <c r="E108" i="2"/>
  <c r="E109" i="2"/>
  <c r="E110" i="2"/>
  <c r="E112" i="2"/>
  <c r="E113" i="2"/>
  <c r="E114" i="2"/>
  <c r="E115" i="2"/>
  <c r="E116" i="2"/>
  <c r="H116" i="2" s="1"/>
  <c r="E117" i="2"/>
  <c r="E118" i="2"/>
  <c r="E119" i="2"/>
  <c r="E120" i="2"/>
  <c r="H120" i="2" s="1"/>
  <c r="E123" i="2"/>
  <c r="E124" i="2"/>
  <c r="E125" i="2"/>
  <c r="E127" i="2"/>
  <c r="H127" i="2" s="1"/>
  <c r="E128" i="2"/>
  <c r="H128" i="2" s="1"/>
  <c r="E129" i="2"/>
  <c r="H129" i="2" s="1"/>
  <c r="E131" i="2"/>
  <c r="E132" i="2"/>
  <c r="E134" i="2"/>
  <c r="E135" i="2"/>
  <c r="E137" i="2"/>
  <c r="L137" i="2" s="1"/>
  <c r="E138" i="2"/>
  <c r="E140" i="2"/>
  <c r="E141" i="2"/>
  <c r="E143" i="2"/>
  <c r="E144" i="2"/>
  <c r="E146" i="2"/>
  <c r="E147" i="2"/>
  <c r="E149" i="2"/>
  <c r="E152" i="2"/>
  <c r="E153" i="2"/>
  <c r="E154" i="2"/>
  <c r="E156" i="2"/>
  <c r="E157" i="2"/>
  <c r="E158" i="2"/>
  <c r="E160" i="2"/>
  <c r="H160" i="2" s="1"/>
  <c r="E161" i="2"/>
  <c r="E163" i="2"/>
  <c r="E164" i="2"/>
  <c r="E166" i="2"/>
  <c r="E167" i="2"/>
  <c r="E169" i="2"/>
  <c r="E170" i="2"/>
  <c r="E172" i="2"/>
  <c r="E173" i="2"/>
  <c r="D35" i="1"/>
  <c r="E35" i="1"/>
  <c r="F35" i="1"/>
  <c r="C35" i="1"/>
  <c r="B36" i="1"/>
  <c r="C36" i="1" s="1"/>
  <c r="D36" i="1" s="1"/>
  <c r="E36" i="1" s="1"/>
  <c r="F36" i="1" s="1"/>
  <c r="G36" i="1" s="1"/>
  <c r="G5" i="2"/>
  <c r="G6" i="2"/>
  <c r="F5" i="2"/>
  <c r="F6" i="2"/>
  <c r="E5" i="2"/>
  <c r="E6" i="2"/>
  <c r="L6" i="2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H161" i="2" l="1"/>
  <c r="J161" i="2" s="1"/>
  <c r="J160" i="2"/>
  <c r="K160" i="2"/>
  <c r="I160" i="2"/>
  <c r="I141" i="2"/>
  <c r="K141" i="2"/>
  <c r="J141" i="2"/>
  <c r="J137" i="2"/>
  <c r="H131" i="2"/>
  <c r="I131" i="2" s="1"/>
  <c r="L129" i="2"/>
  <c r="J129" i="2" s="1"/>
  <c r="L128" i="2"/>
  <c r="L127" i="2"/>
  <c r="J127" i="2" s="1"/>
  <c r="K128" i="2"/>
  <c r="J128" i="2"/>
  <c r="I128" i="2"/>
  <c r="I127" i="2"/>
  <c r="K127" i="2"/>
  <c r="J120" i="2"/>
  <c r="K120" i="2"/>
  <c r="I120" i="2"/>
  <c r="L115" i="2"/>
  <c r="H115" i="2"/>
  <c r="I116" i="2"/>
  <c r="K116" i="2"/>
  <c r="J116" i="2"/>
  <c r="H118" i="2"/>
  <c r="L118" i="2"/>
  <c r="I101" i="2"/>
  <c r="J101" i="2"/>
  <c r="K101" i="2"/>
  <c r="L96" i="2"/>
  <c r="K96" i="2" s="1"/>
  <c r="I96" i="2"/>
  <c r="L88" i="2"/>
  <c r="K88" i="2" s="1"/>
  <c r="J88" i="2"/>
  <c r="I88" i="2"/>
  <c r="H86" i="2"/>
  <c r="K86" i="2" s="1"/>
  <c r="I86" i="2"/>
  <c r="K83" i="2"/>
  <c r="J83" i="2"/>
  <c r="I83" i="2"/>
  <c r="H78" i="2"/>
  <c r="L78" i="2"/>
  <c r="K75" i="2"/>
  <c r="J75" i="2"/>
  <c r="I75" i="2"/>
  <c r="H72" i="2"/>
  <c r="L72" i="2"/>
  <c r="L70" i="2"/>
  <c r="H70" i="2"/>
  <c r="L69" i="2"/>
  <c r="H69" i="2"/>
  <c r="K69" i="2"/>
  <c r="J69" i="2"/>
  <c r="I69" i="2"/>
  <c r="L73" i="2"/>
  <c r="K73" i="2" s="1"/>
  <c r="I68" i="2"/>
  <c r="K68" i="2"/>
  <c r="J68" i="2"/>
  <c r="K67" i="2"/>
  <c r="J67" i="2"/>
  <c r="I67" i="2"/>
  <c r="L57" i="2"/>
  <c r="J57" i="2" s="1"/>
  <c r="L48" i="2"/>
  <c r="J48" i="2" s="1"/>
  <c r="K47" i="2"/>
  <c r="I47" i="2"/>
  <c r="J47" i="2"/>
  <c r="L44" i="2"/>
  <c r="L43" i="2"/>
  <c r="H42" i="2"/>
  <c r="H44" i="2"/>
  <c r="H43" i="2"/>
  <c r="L42" i="2"/>
  <c r="J42" i="2" s="1"/>
  <c r="H38" i="2"/>
  <c r="L38" i="2"/>
  <c r="H32" i="2"/>
  <c r="J32" i="2" s="1"/>
  <c r="H35" i="2"/>
  <c r="I35" i="2"/>
  <c r="J35" i="2"/>
  <c r="K35" i="2"/>
  <c r="K34" i="2"/>
  <c r="J34" i="2"/>
  <c r="I34" i="2"/>
  <c r="I169" i="2"/>
  <c r="I153" i="2"/>
  <c r="I137" i="2"/>
  <c r="I129" i="2"/>
  <c r="I113" i="2"/>
  <c r="I97" i="2"/>
  <c r="I81" i="2"/>
  <c r="I65" i="2"/>
  <c r="I57" i="2"/>
  <c r="I49" i="2"/>
  <c r="K169" i="2"/>
  <c r="K153" i="2"/>
  <c r="K137" i="2"/>
  <c r="K129" i="2"/>
  <c r="K113" i="2"/>
  <c r="K97" i="2"/>
  <c r="K81" i="2"/>
  <c r="K65" i="2"/>
  <c r="K57" i="2"/>
  <c r="K49" i="2"/>
  <c r="I32" i="2"/>
  <c r="K32" i="2"/>
  <c r="L22" i="2"/>
  <c r="L5" i="2"/>
  <c r="L13" i="2"/>
  <c r="L21" i="2"/>
  <c r="L31" i="2"/>
  <c r="K31" i="2" s="1"/>
  <c r="L19" i="2"/>
  <c r="L28" i="2"/>
  <c r="L12" i="2"/>
  <c r="L26" i="2"/>
  <c r="L18" i="2"/>
  <c r="L10" i="2"/>
  <c r="L25" i="2"/>
  <c r="L11" i="2"/>
  <c r="L14" i="2"/>
  <c r="L27" i="2"/>
  <c r="L7" i="2"/>
  <c r="L8" i="2"/>
  <c r="L17" i="2"/>
  <c r="L23" i="2"/>
  <c r="H5" i="2"/>
  <c r="L9" i="2"/>
  <c r="I161" i="2" l="1"/>
  <c r="K161" i="2"/>
  <c r="J131" i="2"/>
  <c r="K131" i="2"/>
  <c r="K115" i="2"/>
  <c r="J115" i="2"/>
  <c r="I115" i="2"/>
  <c r="J118" i="2"/>
  <c r="I118" i="2"/>
  <c r="K118" i="2"/>
  <c r="J96" i="2"/>
  <c r="J86" i="2"/>
  <c r="K78" i="2"/>
  <c r="J78" i="2"/>
  <c r="I78" i="2"/>
  <c r="J72" i="2"/>
  <c r="I72" i="2"/>
  <c r="K72" i="2"/>
  <c r="K70" i="2"/>
  <c r="J70" i="2"/>
  <c r="I70" i="2"/>
  <c r="I73" i="2"/>
  <c r="J73" i="2"/>
  <c r="I48" i="2"/>
  <c r="K48" i="2"/>
  <c r="K44" i="2"/>
  <c r="J44" i="2"/>
  <c r="I44" i="2"/>
  <c r="K43" i="2"/>
  <c r="I43" i="2"/>
  <c r="J43" i="2"/>
  <c r="I42" i="2"/>
  <c r="K42" i="2"/>
  <c r="K38" i="2"/>
  <c r="J38" i="2"/>
  <c r="I38" i="2"/>
  <c r="I22" i="2"/>
  <c r="J25" i="2"/>
  <c r="K19" i="2"/>
  <c r="K9" i="2"/>
  <c r="I10" i="2"/>
  <c r="I13" i="2"/>
  <c r="I21" i="2"/>
  <c r="K21" i="2"/>
  <c r="I19" i="2"/>
  <c r="I23" i="2"/>
  <c r="J18" i="2"/>
  <c r="J10" i="2"/>
  <c r="K12" i="2"/>
  <c r="J13" i="2"/>
  <c r="I9" i="2"/>
  <c r="J17" i="2"/>
  <c r="J11" i="2"/>
  <c r="K14" i="2"/>
  <c r="I28" i="2"/>
  <c r="I11" i="2"/>
  <c r="K18" i="2"/>
  <c r="K13" i="2"/>
  <c r="J21" i="2"/>
  <c r="J26" i="2"/>
  <c r="K27" i="2"/>
  <c r="J28" i="2"/>
  <c r="I17" i="2"/>
  <c r="I25" i="2"/>
  <c r="J19" i="2"/>
  <c r="K25" i="2"/>
  <c r="K26" i="2"/>
  <c r="K7" i="2"/>
  <c r="I14" i="2"/>
  <c r="K8" i="2"/>
  <c r="I27" i="2"/>
  <c r="J27" i="2"/>
  <c r="J31" i="2"/>
  <c r="I18" i="2"/>
  <c r="J9" i="2"/>
  <c r="I31" i="2"/>
  <c r="K10" i="2"/>
  <c r="J7" i="2"/>
  <c r="K11" i="2"/>
  <c r="K22" i="2"/>
  <c r="J22" i="2"/>
  <c r="K17" i="2"/>
  <c r="I7" i="2"/>
  <c r="J14" i="2"/>
  <c r="J8" i="2"/>
  <c r="I12" i="2"/>
  <c r="J12" i="2"/>
  <c r="I8" i="2"/>
  <c r="I26" i="2"/>
  <c r="K28" i="2"/>
  <c r="I6" i="2"/>
  <c r="J6" i="2"/>
  <c r="K6" i="2"/>
  <c r="J23" i="2"/>
  <c r="J5" i="2"/>
  <c r="K5" i="2"/>
  <c r="I5" i="2"/>
  <c r="K23" i="2"/>
</calcChain>
</file>

<file path=xl/sharedStrings.xml><?xml version="1.0" encoding="utf-8"?>
<sst xmlns="http://schemas.openxmlformats.org/spreadsheetml/2006/main" count="198" uniqueCount="187">
  <si>
    <t xml:space="preserve">Date: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</si>
  <si>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</si>
  <si>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</si>
  <si>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</si>
  <si>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</si>
  <si>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</si>
  <si>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</si>
  <si>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</si>
  <si>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</si>
  <si>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Delta Total</t>
  </si>
  <si>
    <t>Total Estimate</t>
  </si>
  <si>
    <t>Best Case (25% likely)</t>
  </si>
  <si>
    <t>Most Likely</t>
  </si>
  <si>
    <t>Worst Case (75% likely)</t>
  </si>
  <si>
    <t>WA</t>
  </si>
  <si>
    <t>Std Dev</t>
  </si>
  <si>
    <t>Name:  Vuong Bui Van. K14-CMU-TPM2</t>
  </si>
  <si>
    <t>Units: 01</t>
  </si>
  <si>
    <t>Goal Statement:  Phần mềm quản lí thư viện.</t>
  </si>
  <si>
    <t>Task Name 1</t>
  </si>
  <si>
    <t xml:space="preserve">   Lập kế hoạch dự án</t>
  </si>
  <si>
    <t xml:space="preserve">      Xác định mục tiêu dự án</t>
  </si>
  <si>
    <t xml:space="preserve">      Phân tích rủi ro</t>
  </si>
  <si>
    <t xml:space="preserve">      Lập lịch trình</t>
  </si>
  <si>
    <t xml:space="preserve">      Xác định nguồn lực</t>
  </si>
  <si>
    <t xml:space="preserve">      Xác định tiêu chí thành công</t>
  </si>
  <si>
    <t xml:space="preserve">      Lập kế hoạch quản lý dự án</t>
  </si>
  <si>
    <t xml:space="preserve">      Lập kế hoạch giao tiếp</t>
  </si>
  <si>
    <t xml:space="preserve">      Lập kế hoạch tài chính</t>
  </si>
  <si>
    <t xml:space="preserve">      Xác định tiêu chuẩn và tiêu chí chất lượng</t>
  </si>
  <si>
    <t xml:space="preserve">      Lập kế hoạch quản lý rủi ro</t>
  </si>
  <si>
    <t xml:space="preserve">   Khảo sát yêu cầu khách hàng</t>
  </si>
  <si>
    <t xml:space="preserve">      Lần gặp gỡ thứ nhất</t>
  </si>
  <si>
    <t xml:space="preserve">         Chuẩn bị trước cuộc họp</t>
  </si>
  <si>
    <t xml:space="preserve">         Gặp gỡ khách hàng</t>
  </si>
  <si>
    <t xml:space="preserve">         Phân tích và tổng hợp thông tin</t>
  </si>
  <si>
    <t xml:space="preserve">      Lần gặp gỡ thứ hai</t>
  </si>
  <si>
    <t xml:space="preserve">      Lần gặp gỡ cuối cùng</t>
  </si>
  <si>
    <t xml:space="preserve">         Lập báo cáo và tổng kết</t>
  </si>
  <si>
    <t xml:space="preserve">   Phân tích Thiết kế Hệ thống</t>
  </si>
  <si>
    <t xml:space="preserve">      Xem xét SRS và Hiểu rõ yêu cầu từ Khách hàng</t>
  </si>
  <si>
    <t xml:space="preserve">         Đọc và hiểu rõ nội dung của SRS</t>
  </si>
  <si>
    <t xml:space="preserve">         Tổ chức cuộc họp để bàn bạc và làm rõ các yêu cầu không rõ</t>
  </si>
  <si>
    <t xml:space="preserve">      Phân rã Hệ thống thành Các thành phần Phụ hợp</t>
  </si>
  <si>
    <t xml:space="preserve">         Phân tích yêu cầu từ SRS và xác định các chức năng cần thiết</t>
  </si>
  <si>
    <t xml:space="preserve">         Phân chia hệ thống thành các module, giao diện và chức năng con</t>
  </si>
  <si>
    <t xml:space="preserve">      Xác định Giao tiếp giữa các Thành phần</t>
  </si>
  <si>
    <t xml:space="preserve">         Xác định cách các thành phần sẽ giao tiếp với nhau</t>
  </si>
  <si>
    <t xml:space="preserve">         Xác định giao diện API nếu cần thiết</t>
  </si>
  <si>
    <t xml:space="preserve">      Thiết kế Giao diện Người dùng (UX/UI)</t>
  </si>
  <si>
    <t xml:space="preserve">         Phân tích yêu cầu từ SRS và thiết kế giao diện người dùng dựa trên yêu cầu</t>
  </si>
  <si>
    <t xml:space="preserve">            Website</t>
  </si>
  <si>
    <t xml:space="preserve">               UI/UX Đăng nhập</t>
  </si>
  <si>
    <t xml:space="preserve">               UI/UX Đăng ký</t>
  </si>
  <si>
    <t xml:space="preserve">               UI/UX MainPage</t>
  </si>
  <si>
    <t xml:space="preserve">            Mobile</t>
  </si>
  <si>
    <t xml:space="preserve">               UI/UX Trang chủ</t>
  </si>
  <si>
    <t xml:space="preserve">               UI/UX Thông tin chi tiết</t>
  </si>
  <si>
    <t xml:space="preserve">               UI/UX Upload</t>
  </si>
  <si>
    <t xml:space="preserve">               UI/UX Đăng kí</t>
  </si>
  <si>
    <t xml:space="preserve">         Tạo wireframes và mockups để minh họa giao diện người dùng</t>
  </si>
  <si>
    <t xml:space="preserve">      Thiết kế Cơ sở Dữ liệu</t>
  </si>
  <si>
    <t xml:space="preserve">         Phân tích yêu cầu dữ liệu từ SRS và thiết kế cơ sở dữ liệu</t>
  </si>
  <si>
    <t xml:space="preserve">         Xác định các quan hệ và các bảng dữ liệu</t>
  </si>
  <si>
    <t xml:space="preserve">      Thiết kế Bảo mật</t>
  </si>
  <si>
    <t xml:space="preserve">         Phân tích yêu cầu bảo mật từ SRS và thiết kế cơ chế bảo mật</t>
  </si>
  <si>
    <t xml:space="preserve">         Xác định các biện pháp bảo mật như xác thực, kiểm soát truy cập</t>
  </si>
  <si>
    <t xml:space="preserve">   Phát triển phần mềm</t>
  </si>
  <si>
    <t xml:space="preserve">      Chuẩn bị môi trường phát triển</t>
  </si>
  <si>
    <t xml:space="preserve">      Phát triển Module và Chức năng</t>
  </si>
  <si>
    <t xml:space="preserve">         Phát triển Front-end</t>
  </si>
  <si>
    <t xml:space="preserve">            Xây dựng giao diện websites</t>
  </si>
  <si>
    <t xml:space="preserve">               Xây dựng giao diện User</t>
  </si>
  <si>
    <t xml:space="preserve">                  Phát triển giao diện Homepage</t>
  </si>
  <si>
    <t xml:space="preserve">                     Xây dựng Header</t>
  </si>
  <si>
    <t xml:space="preserve">                     Xây dựng Footer</t>
  </si>
  <si>
    <t xml:space="preserve">                  Phát triển trang Login</t>
  </si>
  <si>
    <t xml:space="preserve">                  Phát triển giao diện Danh sách tin đăng</t>
  </si>
  <si>
    <t xml:space="preserve">                  Phát triển giao diện chi tiết tin đăng</t>
  </si>
  <si>
    <t xml:space="preserve">                  Phát triển giao diện quản lý tài khoản</t>
  </si>
  <si>
    <t xml:space="preserve">                  Phát triển giao diện Quản lý tin đã lưu</t>
  </si>
  <si>
    <t xml:space="preserve">                  Phát triển giao diện quản lý tin đã đăng</t>
  </si>
  <si>
    <t xml:space="preserve">                  Phát triển giao diện đăng tin</t>
  </si>
  <si>
    <t xml:space="preserve">               Xây dựng giao diện Admin</t>
  </si>
  <si>
    <t xml:space="preserve">                  Phát triển giao diện Dardboard</t>
  </si>
  <si>
    <t xml:space="preserve">                  Phát triển giao diện Quản lý user</t>
  </si>
  <si>
    <t xml:space="preserve">                  Phát triển giao diện Quản lý tin đăng</t>
  </si>
  <si>
    <t xml:space="preserve">                  Phát triển giao diện xét duyệt tin đăng</t>
  </si>
  <si>
    <t xml:space="preserve">            Xây dựng giao diện Mobile</t>
  </si>
  <si>
    <t xml:space="preserve">               Phát triển màn hình Onboard</t>
  </si>
  <si>
    <t xml:space="preserve">               Phát triển Menu điều hướng</t>
  </si>
  <si>
    <t xml:space="preserve">               Phát triển màn hình đăng nhập</t>
  </si>
  <si>
    <t xml:space="preserve">               Phát triển màn hình chính hiển thị list tin đăng</t>
  </si>
  <si>
    <t xml:space="preserve">               Phát triển màn hình chi tiết tin đăng</t>
  </si>
  <si>
    <t xml:space="preserve">               Phát triển màn hình quản lý tài khoản</t>
  </si>
  <si>
    <t xml:space="preserve">               Phát triển giao diện Quản lý tin đã lưu</t>
  </si>
  <si>
    <t xml:space="preserve">               Phát triển giao diện quản lý tin đã đăng</t>
  </si>
  <si>
    <t xml:space="preserve">               Phát triển giao diện đăng tin</t>
  </si>
  <si>
    <t xml:space="preserve">         Phát triển back-end</t>
  </si>
  <si>
    <t xml:space="preserve">            Xây dựng cơ sở hạ tầng</t>
  </si>
  <si>
    <t xml:space="preserve">               Triển khai cơ sở dữ liệu</t>
  </si>
  <si>
    <t xml:space="preserve">               Thiết lập môi trường phát triển và triển khai hệ thống</t>
  </si>
  <si>
    <t xml:space="preserve">               Xây dựng các chức năng phần User</t>
  </si>
  <si>
    <t xml:space="preserve">                  Phát triển chức năng đăng nhập</t>
  </si>
  <si>
    <t xml:space="preserve">                  Phát triển chức năng đăng ký</t>
  </si>
  <si>
    <t xml:space="preserve">                  Phát triển chức năng hiển thị tin đăng</t>
  </si>
  <si>
    <t xml:space="preserve">                  Phát triển chức năng hiển thị chi tiết tin đăng</t>
  </si>
  <si>
    <t xml:space="preserve">                  Phát triển chức năng tìm kiếm tin đăng</t>
  </si>
  <si>
    <t xml:space="preserve">                  Phát triển chức năng quản lý tài khoản</t>
  </si>
  <si>
    <t xml:space="preserve">                  Phát triển chức năng lưu và quản lý các bài đăng đã lưu</t>
  </si>
  <si>
    <t xml:space="preserve">                  Phát triển chức năng đăng bài</t>
  </si>
  <si>
    <t xml:space="preserve">                  Phát triển chức năng quản lý và cập nhật các tin đã đăng</t>
  </si>
  <si>
    <t xml:space="preserve">                  Phát triển chức năng gửi contact</t>
  </si>
  <si>
    <t xml:space="preserve">               Xây dựng các chức năng phần Admin</t>
  </si>
  <si>
    <t xml:space="preserve">                  Phát triển chức năng thống kê dữ liệu</t>
  </si>
  <si>
    <t xml:space="preserve">                  Phát triển nhóm chức năng quản lý user</t>
  </si>
  <si>
    <t xml:space="preserve">                  Phát triển nhóm chức năng quản lý tin đăng</t>
  </si>
  <si>
    <t xml:space="preserve">                  Phát triển chức năng phê duyệt tin đăng</t>
  </si>
  <si>
    <t xml:space="preserve">                  Phát triển chức năng quản lý contact</t>
  </si>
  <si>
    <t xml:space="preserve">               Phát triển chức năng đăng nhập</t>
  </si>
  <si>
    <t xml:space="preserve">               Phát triển chức năng đăng ký</t>
  </si>
  <si>
    <t xml:space="preserve">               Phát triển chức năng hiển thị tin đăng</t>
  </si>
  <si>
    <t xml:space="preserve">               Phát triển chức năng hiển thị chi tiết tin đăng</t>
  </si>
  <si>
    <t xml:space="preserve">               Phát triển chức năng tìm kiếm tin đăng</t>
  </si>
  <si>
    <t xml:space="preserve">               Phát triển chức năng quản lý tài khoản</t>
  </si>
  <si>
    <t xml:space="preserve">               Phát triển chức năng lưu và quản lý các bài đăng đã lưu</t>
  </si>
  <si>
    <t xml:space="preserve">               Phát triển chức năng đăng bài</t>
  </si>
  <si>
    <t xml:space="preserve">               Phát triển chức năng quản lý và cập nhật các tin đã đăng</t>
  </si>
  <si>
    <t xml:space="preserve">   Kiểm thử và Đảm bảo chất lượng</t>
  </si>
  <si>
    <t xml:space="preserve">      Lập Kế hoạch Kiểm thử:</t>
  </si>
  <si>
    <t xml:space="preserve">         Xác định phạm vi và mục tiêu kiểm thử.</t>
  </si>
  <si>
    <t xml:space="preserve">         Phân chia công việc kiểm thử thành các bước cụ thể.</t>
  </si>
  <si>
    <t xml:space="preserve">         Xác định tài nguyên và thời gian cần thiết cho kiểm thử.</t>
  </si>
  <si>
    <t xml:space="preserve">      Kiểm thử Hệ thống (System Testing):</t>
  </si>
  <si>
    <t xml:space="preserve">         Kiểm tra tính đúng đắn của hệ thống như một toàn thể.</t>
  </si>
  <si>
    <t xml:space="preserve">         Kiểm tra tính tương thích trên các trình duyệt và nền tảng khác nhau.</t>
  </si>
  <si>
    <t xml:space="preserve">         Kiểm tra tính ổn định và hiệu suất của hệ thống dưới tải công việc lớn.</t>
  </si>
  <si>
    <t xml:space="preserve">      Kiểm thử Giao diện Người dùng (User Interface Testing):</t>
  </si>
  <si>
    <t xml:space="preserve">         Kiểm tra tính nhất quán và dễ sử dụng của giao diện người dùng.</t>
  </si>
  <si>
    <t xml:space="preserve">         Kiểm tra tính thân thiện với người dùng và trải nghiệm người dùng.</t>
  </si>
  <si>
    <t xml:space="preserve">      Kiểm thử Tích hợp (Integration Testing):</t>
  </si>
  <si>
    <t xml:space="preserve">         Kiểm tra tính tương thích và giao tiếp giữa các thành phần trong hệ thống.</t>
  </si>
  <si>
    <t xml:space="preserve">         Kiểm tra tính toàn vẹn dữ liệu khi tích hợp các module.</t>
  </si>
  <si>
    <t xml:space="preserve">      Kiểm thử Đơn vị (Unit Testing):</t>
  </si>
  <si>
    <t xml:space="preserve">         Kiểm tra từng thành phần (function, method) trong mã nguồn.</t>
  </si>
  <si>
    <t xml:space="preserve">         Xác định và khắc phục lỗi ở mức độ cụ thể nhất.</t>
  </si>
  <si>
    <t xml:space="preserve">      Kiểm thử Tự động (Automated Testing):</t>
  </si>
  <si>
    <t xml:space="preserve">         Tự động hóa các bài kiểm thử để tăng cường hiệu suất và tiết kiệm thời gian.</t>
  </si>
  <si>
    <t xml:space="preserve">         Sử dụng các công cụ tự động hóa để thực hiện các kịch bản kiểm thử.</t>
  </si>
  <si>
    <t xml:space="preserve">      Kiểm thử Bảo mật (Security Testing):</t>
  </si>
  <si>
    <t xml:space="preserve">         Kiểm tra tính bảo mật của hệ thống và dữ liệu.</t>
  </si>
  <si>
    <t xml:space="preserve">         Phát hiện và khắc phục các lỗ hổng bảo mật.</t>
  </si>
  <si>
    <t xml:space="preserve">      Kiểm thử Tính năng (Functional Testing):</t>
  </si>
  <si>
    <t xml:space="preserve">         Kiểm tra tính đúng đắn của các chức năng và tính năng của hệ thống.</t>
  </si>
  <si>
    <t xml:space="preserve">         Đảm bảo rằng hệ thống hoạt động như mong đợi từ góc độ người dùng.</t>
  </si>
  <si>
    <t xml:space="preserve">      Kiểm thử Đối với Người dùng Cuối (User Acceptance Testing - UAT):</t>
  </si>
  <si>
    <t xml:space="preserve">         Kiểm thử Hồi quy (Regression Testing):</t>
  </si>
  <si>
    <t xml:space="preserve">   Triển khai và Duy trì</t>
  </si>
  <si>
    <t xml:space="preserve">      Triển khai sản phẩm</t>
  </si>
  <si>
    <t xml:space="preserve">         Chuẩn bị môi trường triển khai</t>
  </si>
  <si>
    <t xml:space="preserve">         Tiến hành triển khai sản phẩm vào môi trường sản xuất</t>
  </si>
  <si>
    <t xml:space="preserve">         Kiểm tra và xác nhận tính ổn định của sản phẩm sau khi triển khai</t>
  </si>
  <si>
    <t xml:space="preserve">      Duy trì và Hỗ trợ:</t>
  </si>
  <si>
    <t xml:space="preserve">         Xây dựng kế hoạch duy trì và bảo trì</t>
  </si>
  <si>
    <t xml:space="preserve">         Phát triển tài liệu hướng dẫn sử dụng và bảo trì</t>
  </si>
  <si>
    <t xml:space="preserve">         Xây dựng hệ thống hỗ trợ và cập nhật</t>
  </si>
  <si>
    <t xml:space="preserve">      Hỗ trợ người dùng:</t>
  </si>
  <si>
    <t xml:space="preserve">         Cung cấp hỗ trợ và giải đáp thắc mắc cho người dùng</t>
  </si>
  <si>
    <t xml:space="preserve">         Tiếp nhận và xử lý các báo cáo lỗi từ người dùng</t>
  </si>
  <si>
    <t xml:space="preserve">      Duy trì và Cập nhật:</t>
  </si>
  <si>
    <t xml:space="preserve">         Kiểm tra và duy trì hệ thống hàng ngày</t>
  </si>
  <si>
    <t xml:space="preserve">         Cập nhật và bảo trì hệ thống theo yêu cầu và phản hồi từ người dùng</t>
  </si>
  <si>
    <t xml:space="preserve">      Tối ưu hóa và Nâng cấp:</t>
  </si>
  <si>
    <t xml:space="preserve">         Phân tích và tối ưu hóa hiệu suất hệ thống</t>
  </si>
  <si>
    <t xml:space="preserve">         Phát triển và triển khai các bản cập nhật và nâng cấp mới</t>
  </si>
  <si>
    <t xml:space="preserve">      Sao lưu và Phục hồi:</t>
  </si>
  <si>
    <t xml:space="preserve">         Xây dựng kế hoạch sao lưu dữ liệu và hệ thống</t>
  </si>
  <si>
    <t xml:space="preserve">         Kiểm tra và thực hiện thử nghiệm phục hồi</t>
  </si>
  <si>
    <t xml:space="preserve">      Đánh giá hiệu suất và Học tập:</t>
  </si>
  <si>
    <t xml:space="preserve">         Thu thập dữ liệu và phân tích hiệu suất hệ thống</t>
  </si>
  <si>
    <t xml:space="preserve">         Học hỏi từ phản hồi của người dùng và kế hoạch cải thiện </t>
  </si>
  <si>
    <t>Name: NGUYEN MINH DIEN</t>
  </si>
  <si>
    <t>Goal Statement:  Phần mềm hỗ trợ tìm kiếm và cho thuê phòng trọ</t>
  </si>
  <si>
    <t>Diện</t>
  </si>
  <si>
    <t>Thư</t>
  </si>
  <si>
    <t>Quân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</si>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</sst>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rgb="FF0D0D0D"/>
      <name val="Times New Roman"/>
      <family val="1"/>
    </font>
    <font>
      <b/>
      <sz val="13"/>
      <color rgb="FF0D0D0D"/>
      <name val="Times New Roman"/>
      <family val="1"/>
    </font>
    <font>
      <sz val="9"/>
      <color rgb="FF363636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2" fillId="2" borderId="3" xfId="1" applyFont="1" applyFill="1" applyBorder="1" applyAlignment="1">
      <alignment horizontal="left" vertical="center"/>
    </xf>
    <xf numFmtId="0" fontId="1" fillId="2" borderId="4" xfId="1" applyFill="1" applyBorder="1"/>
    <xf numFmtId="0" fontId="1" fillId="2" borderId="3" xfId="1" applyFill="1" applyBorder="1"/>
    <xf numFmtId="0" fontId="1" fillId="2" borderId="4" xfId="1" applyFill="1" applyBorder="1" applyAlignment="1">
      <alignment vertical="center"/>
    </xf>
    <xf numFmtId="0" fontId="1" fillId="0" borderId="2" xfId="1" applyBorder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0" borderId="2" xfId="1" applyFont="1" applyBorder="1" applyAlignment="1">
      <alignment horizontal="right" vertical="center"/>
    </xf>
    <xf numFmtId="0" fontId="2" fillId="0" borderId="2" xfId="1" applyFont="1" applyBorder="1" applyAlignment="1">
      <alignment horizontal="right"/>
    </xf>
    <xf numFmtId="38" fontId="1" fillId="0" borderId="2" xfId="1" applyNumberFormat="1" applyBorder="1" applyAlignment="1">
      <alignment horizontal="center" vertical="center"/>
    </xf>
    <xf numFmtId="38" fontId="1" fillId="3" borderId="2" xfId="1" applyNumberFormat="1" applyFill="1" applyBorder="1" applyAlignment="1">
      <alignment horizontal="center" vertical="center"/>
    </xf>
    <xf numFmtId="38" fontId="1" fillId="0" borderId="2" xfId="1" applyNumberFormat="1" applyBorder="1" applyAlignment="1">
      <alignment horizontal="center"/>
    </xf>
    <xf numFmtId="0" fontId="2" fillId="2" borderId="2" xfId="1" applyFont="1" applyFill="1" applyBorder="1" applyAlignment="1">
      <alignment horizontal="left" vertical="center"/>
    </xf>
    <xf numFmtId="1" fontId="1" fillId="0" borderId="2" xfId="1" applyNumberFormat="1" applyBorder="1" applyAlignment="1">
      <alignment horizontal="left" vertical="center"/>
    </xf>
    <xf numFmtId="1" fontId="4" fillId="0" borderId="2" xfId="1" applyNumberFormat="1" applyFont="1" applyBorder="1" applyAlignment="1">
      <alignment horizontal="left" vertical="center"/>
    </xf>
    <xf numFmtId="40" fontId="1" fillId="0" borderId="2" xfId="1" applyNumberFormat="1" applyBorder="1" applyAlignment="1">
      <alignment horizontal="center" vertical="center"/>
    </xf>
    <xf numFmtId="2" fontId="0" fillId="0" borderId="2" xfId="0" applyNumberFormat="1" applyBorder="1"/>
    <xf numFmtId="2" fontId="0" fillId="5" borderId="2" xfId="0" applyNumberFormat="1" applyFill="1" applyBorder="1"/>
    <xf numFmtId="2" fontId="0" fillId="6" borderId="2" xfId="0" applyNumberFormat="1" applyFill="1" applyBorder="1"/>
    <xf numFmtId="2" fontId="0" fillId="7" borderId="2" xfId="0" applyNumberFormat="1" applyFill="1" applyBorder="1"/>
    <xf numFmtId="0" fontId="2" fillId="2" borderId="1" xfId="1" applyFont="1" applyFill="1" applyBorder="1" applyAlignment="1">
      <alignment horizontal="left" vertical="center"/>
    </xf>
    <xf numFmtId="14" fontId="1" fillId="2" borderId="3" xfId="1" applyNumberFormat="1" applyFill="1" applyBorder="1" applyAlignment="1">
      <alignment vertical="center"/>
    </xf>
    <xf numFmtId="0" fontId="6" fillId="0" borderId="0" xfId="0" applyFont="1"/>
    <xf numFmtId="2" fontId="6" fillId="8" borderId="2" xfId="0" applyNumberFormat="1" applyFont="1" applyFill="1" applyBorder="1"/>
    <xf numFmtId="0" fontId="0" fillId="0" borderId="0" xfId="0" applyAlignment="1">
      <alignment wrapText="1"/>
    </xf>
    <xf numFmtId="0" fontId="12" fillId="10" borderId="5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" fillId="4" borderId="2" xfId="1" applyNumberFormat="1" applyFill="1" applyBorder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  <xf numFmtId="0" fontId="5" fillId="5" borderId="6" xfId="0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5" fillId="6" borderId="6" xfId="0" applyNumberFormat="1" applyFont="1" applyFill="1" applyBorder="1" applyAlignment="1">
      <alignment horizontal="center"/>
    </xf>
    <xf numFmtId="9" fontId="5" fillId="7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9" borderId="2" xfId="0" applyFont="1" applyFill="1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9" fillId="9" borderId="2" xfId="0" applyFont="1" applyFill="1" applyBorder="1" applyAlignment="1">
      <alignment vertical="center"/>
    </xf>
    <xf numFmtId="2" fontId="14" fillId="0" borderId="2" xfId="0" applyNumberFormat="1" applyFont="1" applyBorder="1" applyAlignment="1">
      <alignment horizontal="center" vertical="center"/>
    </xf>
    <xf numFmtId="0" fontId="10" fillId="9" borderId="2" xfId="0" applyFont="1" applyFill="1" applyBorder="1" applyAlignment="1">
      <alignment vertical="center"/>
    </xf>
    <xf numFmtId="2" fontId="14" fillId="6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11" fillId="9" borderId="2" xfId="0" applyFont="1" applyFill="1" applyBorder="1" applyAlignment="1">
      <alignment vertical="center"/>
    </xf>
    <xf numFmtId="2" fontId="1" fillId="0" borderId="2" xfId="1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14" fillId="0" borderId="2" xfId="2" applyNumberFormat="1" applyFont="1" applyFill="1" applyBorder="1" applyAlignment="1">
      <alignment horizontal="center" vertical="center"/>
    </xf>
    <xf numFmtId="2" fontId="1" fillId="6" borderId="2" xfId="1" applyNumberFormat="1" applyFill="1" applyBorder="1" applyAlignment="1">
      <alignment horizontal="center" vertical="center"/>
    </xf>
    <xf numFmtId="2" fontId="14" fillId="4" borderId="2" xfId="0" applyNumberFormat="1" applyFont="1" applyFill="1" applyBorder="1" applyAlignment="1">
      <alignment horizontal="center" vertical="center"/>
    </xf>
    <xf numFmtId="2" fontId="16" fillId="11" borderId="2" xfId="0" applyNumberFormat="1" applyFont="1" applyFill="1" applyBorder="1" applyAlignment="1">
      <alignment horizontal="center"/>
    </xf>
    <xf numFmtId="2" fontId="16" fillId="11" borderId="7" xfId="0" applyNumberFormat="1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2" fillId="2" borderId="1" xfId="1" applyFont="1" applyFill="1" applyBorder="1"/>
    <xf numFmtId="0" fontId="2" fillId="2" borderId="3" xfId="1" applyFont="1" applyFill="1" applyBorder="1"/>
    <xf numFmtId="0" fontId="2" fillId="2" borderId="1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D4" sqref="D4"/>
    </sheetView>
  </sheetViews>
  <sheetFormatPr defaultRowHeight="14.4" x14ac:dyDescent="0.3"/>
  <cols>
    <col min="1" max="1" width="44.88671875" customWidth="1"/>
  </cols>
  <sheetData>
    <row r="1" spans="1:8" x14ac:dyDescent="0.3">
      <c r="A1" s="66" t="s">
        <v>16</v>
      </c>
      <c r="B1" s="67"/>
      <c r="C1" s="5"/>
      <c r="D1" s="8"/>
      <c r="E1" s="25" t="s">
        <v>0</v>
      </c>
      <c r="F1" s="26">
        <v>40311</v>
      </c>
      <c r="G1" s="5"/>
      <c r="H1" s="17" t="s">
        <v>17</v>
      </c>
    </row>
    <row r="2" spans="1:8" x14ac:dyDescent="0.3">
      <c r="A2" s="64" t="s">
        <v>18</v>
      </c>
      <c r="B2" s="65"/>
      <c r="C2" s="65"/>
      <c r="D2" s="65"/>
      <c r="E2" s="65"/>
      <c r="F2" s="7"/>
      <c r="G2" s="7"/>
      <c r="H2" s="6"/>
    </row>
    <row r="3" spans="1:8" ht="15.6" x14ac:dyDescent="0.3">
      <c r="A3" s="2" t="s">
        <v>1</v>
      </c>
      <c r="B3" s="3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11" t="s">
        <v>8</v>
      </c>
    </row>
    <row r="4" spans="1:8" x14ac:dyDescent="0.3">
      <c r="A4" s="18" t="s">
        <v>19</v>
      </c>
      <c r="B4" s="20"/>
      <c r="C4" s="20">
        <v>2</v>
      </c>
      <c r="D4" s="20">
        <v>3</v>
      </c>
      <c r="E4" s="20">
        <v>5</v>
      </c>
      <c r="F4" s="20">
        <v>2</v>
      </c>
      <c r="G4" s="20"/>
      <c r="H4" s="9">
        <f>G4/5</f>
        <v>0</v>
      </c>
    </row>
    <row r="5" spans="1:8" x14ac:dyDescent="0.3">
      <c r="A5" s="19"/>
      <c r="B5" s="20"/>
      <c r="C5" s="20"/>
      <c r="D5" s="20"/>
      <c r="E5" s="20"/>
      <c r="F5" s="20"/>
      <c r="G5" s="20"/>
      <c r="H5" s="9">
        <f t="shared" ref="H5:H34" si="0">G5/5</f>
        <v>0</v>
      </c>
    </row>
    <row r="6" spans="1:8" x14ac:dyDescent="0.3">
      <c r="A6" s="18"/>
      <c r="B6" s="20"/>
      <c r="C6" s="20"/>
      <c r="D6" s="20"/>
      <c r="E6" s="20"/>
      <c r="F6" s="20"/>
      <c r="G6" s="20"/>
      <c r="H6" s="9">
        <f t="shared" si="0"/>
        <v>0</v>
      </c>
    </row>
    <row r="7" spans="1:8" x14ac:dyDescent="0.3">
      <c r="A7" s="18"/>
      <c r="B7" s="20"/>
      <c r="C7" s="20"/>
      <c r="D7" s="20"/>
      <c r="E7" s="20"/>
      <c r="F7" s="20"/>
      <c r="G7" s="20"/>
      <c r="H7" s="9">
        <f t="shared" si="0"/>
        <v>0</v>
      </c>
    </row>
    <row r="8" spans="1:8" x14ac:dyDescent="0.3">
      <c r="A8" s="18"/>
      <c r="B8" s="20"/>
      <c r="C8" s="20"/>
      <c r="D8" s="20"/>
      <c r="E8" s="20"/>
      <c r="F8" s="20"/>
      <c r="G8" s="20"/>
      <c r="H8" s="9">
        <f t="shared" si="0"/>
        <v>0</v>
      </c>
    </row>
    <row r="9" spans="1:8" x14ac:dyDescent="0.3">
      <c r="A9" s="18"/>
      <c r="B9" s="20"/>
      <c r="C9" s="20"/>
      <c r="D9" s="20"/>
      <c r="E9" s="20"/>
      <c r="F9" s="20"/>
      <c r="G9" s="20"/>
      <c r="H9" s="9">
        <f t="shared" si="0"/>
        <v>0</v>
      </c>
    </row>
    <row r="10" spans="1:8" x14ac:dyDescent="0.3">
      <c r="A10" s="18"/>
      <c r="B10" s="20"/>
      <c r="C10" s="20"/>
      <c r="D10" s="20"/>
      <c r="E10" s="20"/>
      <c r="F10" s="20"/>
      <c r="G10" s="20"/>
      <c r="H10" s="9">
        <f t="shared" si="0"/>
        <v>0</v>
      </c>
    </row>
    <row r="11" spans="1:8" x14ac:dyDescent="0.3">
      <c r="A11" s="18"/>
      <c r="B11" s="20"/>
      <c r="C11" s="20"/>
      <c r="D11" s="20"/>
      <c r="E11" s="20"/>
      <c r="F11" s="20"/>
      <c r="G11" s="20"/>
      <c r="H11" s="9">
        <f t="shared" si="0"/>
        <v>0</v>
      </c>
    </row>
    <row r="12" spans="1:8" x14ac:dyDescent="0.3">
      <c r="A12" s="18"/>
      <c r="B12" s="20"/>
      <c r="C12" s="20"/>
      <c r="D12" s="20"/>
      <c r="E12" s="20"/>
      <c r="F12" s="20"/>
      <c r="G12" s="20"/>
      <c r="H12" s="9">
        <f t="shared" si="0"/>
        <v>0</v>
      </c>
    </row>
    <row r="13" spans="1:8" x14ac:dyDescent="0.3">
      <c r="A13" s="18"/>
      <c r="B13" s="20"/>
      <c r="C13" s="20"/>
      <c r="D13" s="20"/>
      <c r="E13" s="20"/>
      <c r="F13" s="20"/>
      <c r="G13" s="20"/>
      <c r="H13" s="9">
        <f t="shared" si="0"/>
        <v>0</v>
      </c>
    </row>
    <row r="14" spans="1:8" x14ac:dyDescent="0.3">
      <c r="A14" s="18"/>
      <c r="B14" s="20"/>
      <c r="C14" s="20"/>
      <c r="D14" s="20"/>
      <c r="E14" s="20"/>
      <c r="F14" s="20"/>
      <c r="G14" s="20"/>
      <c r="H14" s="9">
        <f t="shared" si="0"/>
        <v>0</v>
      </c>
    </row>
    <row r="15" spans="1:8" x14ac:dyDescent="0.3">
      <c r="A15" s="18"/>
      <c r="B15" s="20"/>
      <c r="C15" s="20"/>
      <c r="D15" s="20"/>
      <c r="E15" s="20"/>
      <c r="F15" s="20"/>
      <c r="G15" s="20"/>
      <c r="H15" s="9">
        <f t="shared" si="0"/>
        <v>0</v>
      </c>
    </row>
    <row r="16" spans="1:8" x14ac:dyDescent="0.3">
      <c r="A16" s="18"/>
      <c r="B16" s="20"/>
      <c r="C16" s="20"/>
      <c r="D16" s="20"/>
      <c r="E16" s="20"/>
      <c r="F16" s="20"/>
      <c r="G16" s="20"/>
      <c r="H16" s="9">
        <f t="shared" si="0"/>
        <v>0</v>
      </c>
    </row>
    <row r="17" spans="1:8" x14ac:dyDescent="0.3">
      <c r="A17" s="18"/>
      <c r="B17" s="20"/>
      <c r="C17" s="20"/>
      <c r="D17" s="20"/>
      <c r="E17" s="20"/>
      <c r="F17" s="20"/>
      <c r="G17" s="20"/>
      <c r="H17" s="9">
        <f t="shared" si="0"/>
        <v>0</v>
      </c>
    </row>
    <row r="18" spans="1:8" x14ac:dyDescent="0.3">
      <c r="A18" s="18"/>
      <c r="B18" s="20"/>
      <c r="C18" s="20"/>
      <c r="D18" s="20"/>
      <c r="E18" s="20"/>
      <c r="F18" s="20"/>
      <c r="G18" s="20"/>
      <c r="H18" s="9">
        <f t="shared" si="0"/>
        <v>0</v>
      </c>
    </row>
    <row r="19" spans="1:8" x14ac:dyDescent="0.3">
      <c r="A19" s="18"/>
      <c r="B19" s="20"/>
      <c r="C19" s="20"/>
      <c r="D19" s="20"/>
      <c r="E19" s="20"/>
      <c r="F19" s="20"/>
      <c r="G19" s="20"/>
      <c r="H19" s="9">
        <f t="shared" si="0"/>
        <v>0</v>
      </c>
    </row>
    <row r="20" spans="1:8" x14ac:dyDescent="0.3">
      <c r="A20" s="18"/>
      <c r="B20" s="20"/>
      <c r="C20" s="20"/>
      <c r="D20" s="20"/>
      <c r="E20" s="20"/>
      <c r="F20" s="20"/>
      <c r="G20" s="20"/>
      <c r="H20" s="9">
        <f t="shared" si="0"/>
        <v>0</v>
      </c>
    </row>
    <row r="21" spans="1:8" x14ac:dyDescent="0.3">
      <c r="A21" s="18"/>
      <c r="B21" s="20"/>
      <c r="C21" s="20"/>
      <c r="D21" s="20"/>
      <c r="E21" s="20"/>
      <c r="F21" s="20"/>
      <c r="G21" s="20"/>
      <c r="H21" s="9">
        <f t="shared" si="0"/>
        <v>0</v>
      </c>
    </row>
    <row r="22" spans="1:8" x14ac:dyDescent="0.3">
      <c r="A22" s="18"/>
      <c r="B22" s="20"/>
      <c r="C22" s="20"/>
      <c r="D22" s="20"/>
      <c r="E22" s="20"/>
      <c r="F22" s="20"/>
      <c r="G22" s="20"/>
      <c r="H22" s="9">
        <f t="shared" si="0"/>
        <v>0</v>
      </c>
    </row>
    <row r="23" spans="1:8" x14ac:dyDescent="0.3">
      <c r="A23" s="18"/>
      <c r="B23" s="20"/>
      <c r="C23" s="20"/>
      <c r="D23" s="20"/>
      <c r="E23" s="20"/>
      <c r="F23" s="20"/>
      <c r="G23" s="20"/>
      <c r="H23" s="9">
        <f t="shared" si="0"/>
        <v>0</v>
      </c>
    </row>
    <row r="24" spans="1:8" x14ac:dyDescent="0.3">
      <c r="A24" s="18"/>
      <c r="B24" s="20"/>
      <c r="C24" s="20"/>
      <c r="D24" s="20"/>
      <c r="E24" s="20"/>
      <c r="F24" s="20"/>
      <c r="G24" s="20"/>
      <c r="H24" s="9">
        <f t="shared" si="0"/>
        <v>0</v>
      </c>
    </row>
    <row r="25" spans="1:8" x14ac:dyDescent="0.3">
      <c r="A25" s="18"/>
      <c r="B25" s="20"/>
      <c r="C25" s="20"/>
      <c r="D25" s="20"/>
      <c r="E25" s="20"/>
      <c r="F25" s="20"/>
      <c r="G25" s="20"/>
      <c r="H25" s="9">
        <f t="shared" si="0"/>
        <v>0</v>
      </c>
    </row>
    <row r="26" spans="1:8" x14ac:dyDescent="0.3">
      <c r="A26" s="18"/>
      <c r="B26" s="20"/>
      <c r="C26" s="20"/>
      <c r="D26" s="20"/>
      <c r="E26" s="20"/>
      <c r="F26" s="20"/>
      <c r="G26" s="20"/>
      <c r="H26" s="9">
        <f t="shared" si="0"/>
        <v>0</v>
      </c>
    </row>
    <row r="27" spans="1:8" x14ac:dyDescent="0.3">
      <c r="A27" s="18"/>
      <c r="B27" s="20"/>
      <c r="C27" s="20"/>
      <c r="D27" s="20"/>
      <c r="E27" s="20"/>
      <c r="F27" s="20"/>
      <c r="G27" s="20"/>
      <c r="H27" s="9">
        <f t="shared" si="0"/>
        <v>0</v>
      </c>
    </row>
    <row r="28" spans="1:8" x14ac:dyDescent="0.3">
      <c r="A28" s="18"/>
      <c r="B28" s="20"/>
      <c r="C28" s="20"/>
      <c r="D28" s="20"/>
      <c r="E28" s="20"/>
      <c r="F28" s="20"/>
      <c r="G28" s="20"/>
      <c r="H28" s="9">
        <f t="shared" si="0"/>
        <v>0</v>
      </c>
    </row>
    <row r="29" spans="1:8" x14ac:dyDescent="0.3">
      <c r="A29" s="18"/>
      <c r="B29" s="20"/>
      <c r="C29" s="20"/>
      <c r="D29" s="20"/>
      <c r="E29" s="20"/>
      <c r="F29" s="20"/>
      <c r="G29" s="20"/>
      <c r="H29" s="9">
        <f t="shared" si="0"/>
        <v>0</v>
      </c>
    </row>
    <row r="30" spans="1:8" x14ac:dyDescent="0.3">
      <c r="A30" s="18"/>
      <c r="B30" s="20"/>
      <c r="C30" s="20"/>
      <c r="D30" s="20"/>
      <c r="E30" s="20"/>
      <c r="F30" s="20"/>
      <c r="G30" s="20"/>
      <c r="H30" s="9">
        <f t="shared" si="0"/>
        <v>0</v>
      </c>
    </row>
    <row r="31" spans="1:8" x14ac:dyDescent="0.3">
      <c r="A31" s="19"/>
      <c r="B31" s="20"/>
      <c r="C31" s="20"/>
      <c r="D31" s="20"/>
      <c r="E31" s="20"/>
      <c r="F31" s="20"/>
      <c r="G31" s="20"/>
      <c r="H31" s="9">
        <f t="shared" si="0"/>
        <v>0</v>
      </c>
    </row>
    <row r="32" spans="1:8" x14ac:dyDescent="0.3">
      <c r="A32" s="19"/>
      <c r="B32" s="20"/>
      <c r="C32" s="20"/>
      <c r="D32" s="20"/>
      <c r="E32" s="20"/>
      <c r="F32" s="20"/>
      <c r="G32" s="20"/>
      <c r="H32" s="9">
        <f t="shared" si="0"/>
        <v>0</v>
      </c>
    </row>
    <row r="33" spans="1:8" x14ac:dyDescent="0.3">
      <c r="A33" s="19"/>
      <c r="B33" s="20"/>
      <c r="C33" s="20"/>
      <c r="D33" s="20"/>
      <c r="E33" s="20"/>
      <c r="F33" s="20"/>
      <c r="G33" s="20"/>
      <c r="H33" s="9">
        <f t="shared" si="0"/>
        <v>0</v>
      </c>
    </row>
    <row r="34" spans="1:8" x14ac:dyDescent="0.3">
      <c r="A34" s="19"/>
      <c r="B34" s="20"/>
      <c r="C34" s="20"/>
      <c r="D34" s="20"/>
      <c r="E34" s="20"/>
      <c r="F34" s="20"/>
      <c r="G34" s="20"/>
      <c r="H34" s="9">
        <f t="shared" si="0"/>
        <v>0</v>
      </c>
    </row>
    <row r="35" spans="1:8" x14ac:dyDescent="0.3">
      <c r="A35" s="12" t="s">
        <v>9</v>
      </c>
      <c r="B35" s="15"/>
      <c r="C35" s="14">
        <f>SUM(C4:C34)</f>
        <v>2</v>
      </c>
      <c r="D35" s="14">
        <f>SUM(D4:D34)</f>
        <v>3</v>
      </c>
      <c r="E35" s="14">
        <f>SUM(E4:E34)</f>
        <v>5</v>
      </c>
      <c r="F35" s="14">
        <f>SUM(F4:F34)</f>
        <v>2</v>
      </c>
      <c r="G35" s="15"/>
      <c r="H35" s="4"/>
    </row>
    <row r="36" spans="1:8" x14ac:dyDescent="0.3">
      <c r="A36" s="13" t="s">
        <v>10</v>
      </c>
      <c r="B36" s="16">
        <f>SUM(B4:B34)</f>
        <v>0</v>
      </c>
      <c r="C36" s="16">
        <f>B36+C35</f>
        <v>2</v>
      </c>
      <c r="D36" s="16">
        <f>C36+D35</f>
        <v>5</v>
      </c>
      <c r="E36" s="16">
        <f>D36+E35</f>
        <v>10</v>
      </c>
      <c r="F36" s="16">
        <f>E36+F35</f>
        <v>12</v>
      </c>
      <c r="G36" s="16">
        <f>F36+G35</f>
        <v>12</v>
      </c>
      <c r="H36" s="1"/>
    </row>
  </sheetData>
  <mergeCells count="2">
    <mergeCell ref="A2:E2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5"/>
  <sheetViews>
    <sheetView tabSelected="1" zoomScale="70" zoomScaleNormal="70" workbookViewId="0">
      <selection activeCell="U17" sqref="U17"/>
    </sheetView>
  </sheetViews>
  <sheetFormatPr defaultRowHeight="14.4" x14ac:dyDescent="0.3"/>
  <cols>
    <col min="1" max="1" width="91.6640625" style="29" customWidth="1"/>
    <col min="2" max="3" width="9.109375" style="34"/>
    <col min="4" max="4" width="9.77734375" style="34" bestFit="1" customWidth="1"/>
    <col min="9" max="9" width="9" style="27" customWidth="1"/>
  </cols>
  <sheetData>
    <row r="1" spans="1:14" x14ac:dyDescent="0.3">
      <c r="A1" s="66" t="s">
        <v>181</v>
      </c>
      <c r="B1" s="67"/>
      <c r="C1" s="32" t="s">
        <v>186</v>
      </c>
      <c r="D1" s="33">
        <v>45399</v>
      </c>
      <c r="E1" s="5"/>
      <c r="F1" s="17" t="s">
        <v>17</v>
      </c>
    </row>
    <row r="2" spans="1:14" x14ac:dyDescent="0.3">
      <c r="A2" s="64" t="s">
        <v>182</v>
      </c>
      <c r="B2" s="65"/>
      <c r="C2" s="65"/>
      <c r="D2" s="65"/>
      <c r="E2" s="7"/>
      <c r="F2" s="6"/>
    </row>
    <row r="3" spans="1:14" ht="55.8" x14ac:dyDescent="0.3">
      <c r="A3" s="37" t="s">
        <v>1</v>
      </c>
      <c r="B3" s="38" t="s">
        <v>183</v>
      </c>
      <c r="C3" s="38" t="s">
        <v>184</v>
      </c>
      <c r="D3" s="38" t="s">
        <v>185</v>
      </c>
      <c r="E3" s="39" t="s">
        <v>11</v>
      </c>
      <c r="F3" s="39" t="s">
        <v>12</v>
      </c>
      <c r="G3" s="39" t="s">
        <v>13</v>
      </c>
      <c r="H3" s="40" t="s">
        <v>14</v>
      </c>
      <c r="I3" s="41">
        <v>0.8</v>
      </c>
      <c r="J3" s="42">
        <v>0.9</v>
      </c>
      <c r="K3" s="43">
        <v>0.99</v>
      </c>
      <c r="L3" s="44" t="s">
        <v>15</v>
      </c>
    </row>
    <row r="4" spans="1:14" ht="16.8" x14ac:dyDescent="0.3">
      <c r="A4" s="45" t="s">
        <v>20</v>
      </c>
      <c r="B4" s="35"/>
      <c r="C4" s="46"/>
      <c r="D4" s="46"/>
      <c r="E4" s="21"/>
      <c r="F4" s="21"/>
      <c r="G4" s="21"/>
      <c r="H4" s="22"/>
      <c r="I4" s="28"/>
      <c r="J4" s="23"/>
      <c r="K4" s="24"/>
      <c r="L4" s="21"/>
    </row>
    <row r="5" spans="1:14" ht="16.8" x14ac:dyDescent="0.3">
      <c r="A5" s="47" t="s">
        <v>21</v>
      </c>
      <c r="B5" s="59">
        <v>5</v>
      </c>
      <c r="C5" s="58">
        <v>4</v>
      </c>
      <c r="D5" s="48">
        <v>6.5</v>
      </c>
      <c r="E5" s="51">
        <f t="shared" ref="E5:E68" si="0">AVERAGE(B5:D5) *(1-0.25)</f>
        <v>3.875</v>
      </c>
      <c r="F5" s="51">
        <f t="shared" ref="F5:F68" si="1">AVERAGE(B5:D5)</f>
        <v>5.166666666666667</v>
      </c>
      <c r="G5" s="51">
        <f t="shared" ref="G5:G68" si="2">AVERAGE(B5:D5) *(1+0.75)</f>
        <v>9.0416666666666679</v>
      </c>
      <c r="H5" s="54">
        <f t="shared" ref="H5:H68" si="3">(E5+(4*F5)+G5)/6</f>
        <v>5.5972222222222223</v>
      </c>
      <c r="I5" s="55">
        <f t="shared" ref="I5:I68" si="4">H5+(0.84*L5)</f>
        <v>6.3205555555555559</v>
      </c>
      <c r="J5" s="56">
        <f t="shared" ref="J5:J68" si="5">H5+(1.28*L5)</f>
        <v>6.6994444444444445</v>
      </c>
      <c r="K5" s="57">
        <f t="shared" ref="K5:K68" si="6">H5+(2.33*L5)</f>
        <v>7.6036111111111122</v>
      </c>
      <c r="L5" s="51">
        <f t="shared" ref="L5:L68" si="7">(G5-E5)/6</f>
        <v>0.86111111111111127</v>
      </c>
      <c r="N5" s="30"/>
    </row>
    <row r="6" spans="1:14" ht="16.8" x14ac:dyDescent="0.3">
      <c r="A6" s="49" t="s">
        <v>22</v>
      </c>
      <c r="B6" s="59">
        <v>5</v>
      </c>
      <c r="C6" s="48">
        <v>5</v>
      </c>
      <c r="D6" s="48">
        <v>4.5</v>
      </c>
      <c r="E6" s="51">
        <f t="shared" si="0"/>
        <v>3.625</v>
      </c>
      <c r="F6" s="51">
        <f t="shared" si="1"/>
        <v>4.833333333333333</v>
      </c>
      <c r="G6" s="51">
        <f t="shared" si="2"/>
        <v>8.4583333333333321</v>
      </c>
      <c r="H6" s="54">
        <f t="shared" si="3"/>
        <v>5.2361111111111107</v>
      </c>
      <c r="I6" s="55">
        <f t="shared" si="4"/>
        <v>5.9127777777777775</v>
      </c>
      <c r="J6" s="56">
        <f t="shared" si="5"/>
        <v>6.2672222222222214</v>
      </c>
      <c r="K6" s="57">
        <f t="shared" si="6"/>
        <v>7.1130555555555546</v>
      </c>
      <c r="L6" s="51">
        <f t="shared" si="7"/>
        <v>0.80555555555555536</v>
      </c>
      <c r="N6" s="31"/>
    </row>
    <row r="7" spans="1:14" ht="16.8" x14ac:dyDescent="0.3">
      <c r="A7" s="49" t="s">
        <v>23</v>
      </c>
      <c r="B7" s="59">
        <v>6</v>
      </c>
      <c r="C7" s="48">
        <v>12</v>
      </c>
      <c r="D7" s="48">
        <v>14</v>
      </c>
      <c r="E7" s="51">
        <f t="shared" si="0"/>
        <v>8</v>
      </c>
      <c r="F7" s="51">
        <f t="shared" si="1"/>
        <v>10.666666666666666</v>
      </c>
      <c r="G7" s="51">
        <f t="shared" si="2"/>
        <v>18.666666666666664</v>
      </c>
      <c r="H7" s="54">
        <f t="shared" si="3"/>
        <v>11.555555555555555</v>
      </c>
      <c r="I7" s="55">
        <f t="shared" si="4"/>
        <v>13.048888888888888</v>
      </c>
      <c r="J7" s="56">
        <f t="shared" si="5"/>
        <v>13.83111111111111</v>
      </c>
      <c r="K7" s="57">
        <f t="shared" si="6"/>
        <v>15.697777777777777</v>
      </c>
      <c r="L7" s="51">
        <f t="shared" si="7"/>
        <v>1.7777777777777775</v>
      </c>
    </row>
    <row r="8" spans="1:14" ht="16.8" x14ac:dyDescent="0.3">
      <c r="A8" s="49" t="s">
        <v>24</v>
      </c>
      <c r="B8" s="59">
        <v>5</v>
      </c>
      <c r="C8" s="51">
        <v>4</v>
      </c>
      <c r="D8" s="48">
        <v>5</v>
      </c>
      <c r="E8" s="51">
        <f t="shared" si="0"/>
        <v>3.5</v>
      </c>
      <c r="F8" s="51">
        <f t="shared" si="1"/>
        <v>4.666666666666667</v>
      </c>
      <c r="G8" s="51">
        <f t="shared" si="2"/>
        <v>8.1666666666666679</v>
      </c>
      <c r="H8" s="54">
        <f t="shared" si="3"/>
        <v>5.0555555555555562</v>
      </c>
      <c r="I8" s="55">
        <f t="shared" si="4"/>
        <v>5.7088888888888896</v>
      </c>
      <c r="J8" s="56">
        <f t="shared" si="5"/>
        <v>6.051111111111112</v>
      </c>
      <c r="K8" s="57">
        <f t="shared" si="6"/>
        <v>6.8677777777777793</v>
      </c>
      <c r="L8" s="51">
        <f t="shared" si="7"/>
        <v>0.77777777777777801</v>
      </c>
    </row>
    <row r="9" spans="1:14" ht="16.8" x14ac:dyDescent="0.3">
      <c r="A9" s="49" t="s">
        <v>25</v>
      </c>
      <c r="B9" s="59">
        <v>5</v>
      </c>
      <c r="C9" s="48">
        <v>5</v>
      </c>
      <c r="D9" s="48">
        <v>6</v>
      </c>
      <c r="E9" s="51">
        <f t="shared" si="0"/>
        <v>4</v>
      </c>
      <c r="F9" s="51">
        <f t="shared" si="1"/>
        <v>5.333333333333333</v>
      </c>
      <c r="G9" s="51">
        <f t="shared" si="2"/>
        <v>9.3333333333333321</v>
      </c>
      <c r="H9" s="54">
        <f t="shared" si="3"/>
        <v>5.7777777777777777</v>
      </c>
      <c r="I9" s="55">
        <f t="shared" si="4"/>
        <v>6.5244444444444438</v>
      </c>
      <c r="J9" s="56">
        <f t="shared" si="5"/>
        <v>6.9155555555555548</v>
      </c>
      <c r="K9" s="57">
        <f t="shared" si="6"/>
        <v>7.8488888888888884</v>
      </c>
      <c r="L9" s="51">
        <f t="shared" si="7"/>
        <v>0.88888888888888873</v>
      </c>
    </row>
    <row r="10" spans="1:14" ht="16.8" x14ac:dyDescent="0.3">
      <c r="A10" s="49" t="s">
        <v>26</v>
      </c>
      <c r="B10" s="59">
        <v>8</v>
      </c>
      <c r="C10" s="48">
        <v>11.5</v>
      </c>
      <c r="D10" s="48">
        <v>9</v>
      </c>
      <c r="E10" s="51">
        <f t="shared" si="0"/>
        <v>7.125</v>
      </c>
      <c r="F10" s="51">
        <f t="shared" si="1"/>
        <v>9.5</v>
      </c>
      <c r="G10" s="51">
        <f t="shared" si="2"/>
        <v>16.625</v>
      </c>
      <c r="H10" s="54">
        <f t="shared" si="3"/>
        <v>10.291666666666666</v>
      </c>
      <c r="I10" s="55">
        <f t="shared" si="4"/>
        <v>11.621666666666666</v>
      </c>
      <c r="J10" s="56">
        <f t="shared" si="5"/>
        <v>12.318333333333332</v>
      </c>
      <c r="K10" s="57">
        <f t="shared" si="6"/>
        <v>13.980833333333333</v>
      </c>
      <c r="L10" s="51">
        <f t="shared" si="7"/>
        <v>1.5833333333333333</v>
      </c>
    </row>
    <row r="11" spans="1:14" ht="16.8" x14ac:dyDescent="0.3">
      <c r="A11" s="49" t="s">
        <v>27</v>
      </c>
      <c r="B11" s="59">
        <v>6</v>
      </c>
      <c r="C11" s="48">
        <v>5.5</v>
      </c>
      <c r="D11" s="48">
        <v>10</v>
      </c>
      <c r="E11" s="51">
        <f t="shared" si="0"/>
        <v>5.375</v>
      </c>
      <c r="F11" s="51">
        <f t="shared" si="1"/>
        <v>7.166666666666667</v>
      </c>
      <c r="G11" s="51">
        <f t="shared" si="2"/>
        <v>12.541666666666668</v>
      </c>
      <c r="H11" s="54">
        <f t="shared" si="3"/>
        <v>7.7638888888888902</v>
      </c>
      <c r="I11" s="55">
        <f t="shared" si="4"/>
        <v>8.7672222222222231</v>
      </c>
      <c r="J11" s="56">
        <f t="shared" si="5"/>
        <v>9.2927777777777791</v>
      </c>
      <c r="K11" s="57">
        <f t="shared" si="6"/>
        <v>10.546944444444446</v>
      </c>
      <c r="L11" s="51">
        <f t="shared" si="7"/>
        <v>1.1944444444444446</v>
      </c>
    </row>
    <row r="12" spans="1:14" ht="16.8" x14ac:dyDescent="0.3">
      <c r="A12" s="49" t="s">
        <v>28</v>
      </c>
      <c r="B12" s="59">
        <v>5</v>
      </c>
      <c r="C12" s="48">
        <v>5.5</v>
      </c>
      <c r="D12" s="60">
        <v>4.5</v>
      </c>
      <c r="E12" s="51">
        <f t="shared" si="0"/>
        <v>3.75</v>
      </c>
      <c r="F12" s="51">
        <f t="shared" si="1"/>
        <v>5</v>
      </c>
      <c r="G12" s="51">
        <f t="shared" si="2"/>
        <v>8.75</v>
      </c>
      <c r="H12" s="54">
        <f t="shared" si="3"/>
        <v>5.416666666666667</v>
      </c>
      <c r="I12" s="55">
        <f t="shared" si="4"/>
        <v>6.1166666666666671</v>
      </c>
      <c r="J12" s="56">
        <f t="shared" si="5"/>
        <v>6.4833333333333334</v>
      </c>
      <c r="K12" s="57">
        <f t="shared" si="6"/>
        <v>7.3583333333333343</v>
      </c>
      <c r="L12" s="51">
        <f t="shared" si="7"/>
        <v>0.83333333333333337</v>
      </c>
    </row>
    <row r="13" spans="1:14" ht="16.8" x14ac:dyDescent="0.3">
      <c r="A13" s="49" t="s">
        <v>29</v>
      </c>
      <c r="B13" s="59">
        <v>5</v>
      </c>
      <c r="C13" s="60">
        <v>4.5</v>
      </c>
      <c r="D13" s="48">
        <v>5.5</v>
      </c>
      <c r="E13" s="51">
        <f t="shared" si="0"/>
        <v>3.75</v>
      </c>
      <c r="F13" s="51">
        <f t="shared" si="1"/>
        <v>5</v>
      </c>
      <c r="G13" s="51">
        <f t="shared" si="2"/>
        <v>8.75</v>
      </c>
      <c r="H13" s="54">
        <f t="shared" si="3"/>
        <v>5.416666666666667</v>
      </c>
      <c r="I13" s="55">
        <f t="shared" si="4"/>
        <v>6.1166666666666671</v>
      </c>
      <c r="J13" s="56">
        <f t="shared" si="5"/>
        <v>6.4833333333333334</v>
      </c>
      <c r="K13" s="57">
        <f t="shared" si="6"/>
        <v>7.3583333333333343</v>
      </c>
      <c r="L13" s="51">
        <f t="shared" si="7"/>
        <v>0.83333333333333337</v>
      </c>
    </row>
    <row r="14" spans="1:14" ht="16.8" x14ac:dyDescent="0.3">
      <c r="A14" s="49" t="s">
        <v>30</v>
      </c>
      <c r="B14" s="59">
        <v>4</v>
      </c>
      <c r="C14" s="48">
        <v>4.5</v>
      </c>
      <c r="D14" s="48">
        <v>5</v>
      </c>
      <c r="E14" s="51">
        <f t="shared" si="0"/>
        <v>3.375</v>
      </c>
      <c r="F14" s="51">
        <f t="shared" si="1"/>
        <v>4.5</v>
      </c>
      <c r="G14" s="51">
        <f t="shared" si="2"/>
        <v>7.875</v>
      </c>
      <c r="H14" s="54">
        <f t="shared" si="3"/>
        <v>4.875</v>
      </c>
      <c r="I14" s="55">
        <f t="shared" si="4"/>
        <v>5.5049999999999999</v>
      </c>
      <c r="J14" s="56">
        <f t="shared" si="5"/>
        <v>5.835</v>
      </c>
      <c r="K14" s="57">
        <f t="shared" si="6"/>
        <v>6.6225000000000005</v>
      </c>
      <c r="L14" s="51">
        <f t="shared" si="7"/>
        <v>0.75</v>
      </c>
    </row>
    <row r="15" spans="1:14" ht="16.8" x14ac:dyDescent="0.3">
      <c r="A15" s="45" t="s">
        <v>31</v>
      </c>
      <c r="B15" s="36"/>
      <c r="C15" s="46"/>
      <c r="D15" s="46"/>
      <c r="E15" s="51"/>
      <c r="F15" s="51"/>
      <c r="G15" s="51"/>
      <c r="H15" s="54"/>
      <c r="I15" s="55"/>
      <c r="J15" s="56"/>
      <c r="K15" s="57"/>
      <c r="L15" s="51"/>
    </row>
    <row r="16" spans="1:14" ht="16.8" x14ac:dyDescent="0.3">
      <c r="A16" s="52" t="s">
        <v>32</v>
      </c>
      <c r="B16" s="36"/>
      <c r="C16" s="46"/>
      <c r="D16" s="46"/>
      <c r="E16" s="51"/>
      <c r="F16" s="51"/>
      <c r="G16" s="51"/>
      <c r="H16" s="54"/>
      <c r="I16" s="55"/>
      <c r="J16" s="56"/>
      <c r="K16" s="57"/>
      <c r="L16" s="51"/>
    </row>
    <row r="17" spans="1:12" ht="16.8" x14ac:dyDescent="0.3">
      <c r="A17" s="49" t="s">
        <v>33</v>
      </c>
      <c r="B17" s="59">
        <v>5</v>
      </c>
      <c r="C17" s="48">
        <v>5.5</v>
      </c>
      <c r="D17" s="48">
        <v>6</v>
      </c>
      <c r="E17" s="51">
        <f t="shared" si="0"/>
        <v>4.125</v>
      </c>
      <c r="F17" s="51">
        <f t="shared" si="1"/>
        <v>5.5</v>
      </c>
      <c r="G17" s="51">
        <f t="shared" si="2"/>
        <v>9.625</v>
      </c>
      <c r="H17" s="54">
        <f t="shared" si="3"/>
        <v>5.958333333333333</v>
      </c>
      <c r="I17" s="55">
        <f t="shared" si="4"/>
        <v>6.7283333333333326</v>
      </c>
      <c r="J17" s="56">
        <f t="shared" si="5"/>
        <v>7.1316666666666659</v>
      </c>
      <c r="K17" s="57">
        <f t="shared" si="6"/>
        <v>8.0941666666666663</v>
      </c>
      <c r="L17" s="51">
        <f t="shared" si="7"/>
        <v>0.91666666666666663</v>
      </c>
    </row>
    <row r="18" spans="1:12" ht="16.8" x14ac:dyDescent="0.3">
      <c r="A18" s="47" t="s">
        <v>34</v>
      </c>
      <c r="B18" s="59">
        <v>2</v>
      </c>
      <c r="C18" s="48">
        <v>3</v>
      </c>
      <c r="D18" s="48">
        <v>3</v>
      </c>
      <c r="E18" s="51">
        <f t="shared" si="0"/>
        <v>2</v>
      </c>
      <c r="F18" s="51">
        <f t="shared" si="1"/>
        <v>2.6666666666666665</v>
      </c>
      <c r="G18" s="51">
        <f t="shared" si="2"/>
        <v>4.6666666666666661</v>
      </c>
      <c r="H18" s="54">
        <f t="shared" si="3"/>
        <v>2.8888888888888888</v>
      </c>
      <c r="I18" s="55">
        <f t="shared" si="4"/>
        <v>3.2622222222222219</v>
      </c>
      <c r="J18" s="56">
        <f t="shared" si="5"/>
        <v>3.4577777777777774</v>
      </c>
      <c r="K18" s="57">
        <f t="shared" si="6"/>
        <v>3.9244444444444442</v>
      </c>
      <c r="L18" s="51">
        <f t="shared" si="7"/>
        <v>0.44444444444444436</v>
      </c>
    </row>
    <row r="19" spans="1:12" ht="16.8" x14ac:dyDescent="0.3">
      <c r="A19" s="47" t="s">
        <v>35</v>
      </c>
      <c r="B19" s="59">
        <v>10</v>
      </c>
      <c r="C19" s="48">
        <v>12</v>
      </c>
      <c r="D19" s="48">
        <v>14</v>
      </c>
      <c r="E19" s="51">
        <f t="shared" si="0"/>
        <v>9</v>
      </c>
      <c r="F19" s="51">
        <f t="shared" si="1"/>
        <v>12</v>
      </c>
      <c r="G19" s="51">
        <f t="shared" si="2"/>
        <v>21</v>
      </c>
      <c r="H19" s="54">
        <f t="shared" si="3"/>
        <v>13</v>
      </c>
      <c r="I19" s="55">
        <f t="shared" si="4"/>
        <v>14.68</v>
      </c>
      <c r="J19" s="56">
        <f t="shared" si="5"/>
        <v>15.56</v>
      </c>
      <c r="K19" s="57">
        <f t="shared" si="6"/>
        <v>17.66</v>
      </c>
      <c r="L19" s="51">
        <f t="shared" si="7"/>
        <v>2</v>
      </c>
    </row>
    <row r="20" spans="1:12" ht="16.8" x14ac:dyDescent="0.3">
      <c r="A20" s="45" t="s">
        <v>36</v>
      </c>
      <c r="B20" s="36"/>
      <c r="C20" s="46"/>
      <c r="D20" s="46"/>
      <c r="E20" s="51"/>
      <c r="F20" s="51"/>
      <c r="G20" s="51"/>
      <c r="H20" s="54"/>
      <c r="I20" s="55"/>
      <c r="J20" s="56"/>
      <c r="K20" s="57"/>
      <c r="L20" s="51"/>
    </row>
    <row r="21" spans="1:12" ht="16.8" x14ac:dyDescent="0.3">
      <c r="A21" s="47" t="s">
        <v>33</v>
      </c>
      <c r="B21" s="59">
        <v>5.5</v>
      </c>
      <c r="C21" s="48">
        <v>5.5</v>
      </c>
      <c r="D21" s="48">
        <v>6</v>
      </c>
      <c r="E21" s="51">
        <f t="shared" si="0"/>
        <v>4.25</v>
      </c>
      <c r="F21" s="51">
        <f t="shared" si="1"/>
        <v>5.666666666666667</v>
      </c>
      <c r="G21" s="51">
        <f t="shared" si="2"/>
        <v>9.9166666666666679</v>
      </c>
      <c r="H21" s="54">
        <f t="shared" si="3"/>
        <v>6.1388888888888893</v>
      </c>
      <c r="I21" s="55">
        <f t="shared" si="4"/>
        <v>6.9322222222222223</v>
      </c>
      <c r="J21" s="56">
        <f t="shared" si="5"/>
        <v>7.3477777777777789</v>
      </c>
      <c r="K21" s="57">
        <f t="shared" si="6"/>
        <v>8.339444444444446</v>
      </c>
      <c r="L21" s="51">
        <f t="shared" si="7"/>
        <v>0.94444444444444464</v>
      </c>
    </row>
    <row r="22" spans="1:12" ht="16.8" x14ac:dyDescent="0.3">
      <c r="A22" s="47" t="s">
        <v>34</v>
      </c>
      <c r="B22" s="59">
        <v>3</v>
      </c>
      <c r="C22" s="48">
        <v>8</v>
      </c>
      <c r="D22" s="48">
        <v>8</v>
      </c>
      <c r="E22" s="51">
        <f t="shared" si="0"/>
        <v>4.75</v>
      </c>
      <c r="F22" s="51">
        <f t="shared" si="1"/>
        <v>6.333333333333333</v>
      </c>
      <c r="G22" s="51">
        <f t="shared" si="2"/>
        <v>11.083333333333332</v>
      </c>
      <c r="H22" s="54">
        <f t="shared" si="3"/>
        <v>6.8611111111111107</v>
      </c>
      <c r="I22" s="55">
        <f t="shared" si="4"/>
        <v>7.7477777777777774</v>
      </c>
      <c r="J22" s="56">
        <f t="shared" si="5"/>
        <v>8.2122222222222216</v>
      </c>
      <c r="K22" s="57">
        <f t="shared" si="6"/>
        <v>9.3205555555555542</v>
      </c>
      <c r="L22" s="51">
        <f t="shared" si="7"/>
        <v>1.0555555555555554</v>
      </c>
    </row>
    <row r="23" spans="1:12" ht="16.8" x14ac:dyDescent="0.3">
      <c r="A23" s="47" t="s">
        <v>35</v>
      </c>
      <c r="B23" s="59">
        <v>10</v>
      </c>
      <c r="C23" s="48">
        <v>12</v>
      </c>
      <c r="D23" s="48">
        <v>10</v>
      </c>
      <c r="E23" s="51">
        <f t="shared" si="0"/>
        <v>8</v>
      </c>
      <c r="F23" s="51">
        <f t="shared" si="1"/>
        <v>10.666666666666666</v>
      </c>
      <c r="G23" s="51">
        <f t="shared" si="2"/>
        <v>18.666666666666664</v>
      </c>
      <c r="H23" s="54">
        <f t="shared" si="3"/>
        <v>11.555555555555555</v>
      </c>
      <c r="I23" s="55">
        <f t="shared" si="4"/>
        <v>13.048888888888888</v>
      </c>
      <c r="J23" s="56">
        <f t="shared" si="5"/>
        <v>13.83111111111111</v>
      </c>
      <c r="K23" s="57">
        <f t="shared" si="6"/>
        <v>15.697777777777777</v>
      </c>
      <c r="L23" s="51">
        <f t="shared" si="7"/>
        <v>1.7777777777777775</v>
      </c>
    </row>
    <row r="24" spans="1:12" ht="16.8" x14ac:dyDescent="0.3">
      <c r="A24" s="45" t="s">
        <v>37</v>
      </c>
      <c r="B24" s="36"/>
      <c r="C24" s="46"/>
      <c r="D24" s="46"/>
      <c r="E24" s="51"/>
      <c r="F24" s="51"/>
      <c r="G24" s="51"/>
      <c r="H24" s="54"/>
      <c r="I24" s="55"/>
      <c r="J24" s="56"/>
      <c r="K24" s="57"/>
      <c r="L24" s="51"/>
    </row>
    <row r="25" spans="1:12" ht="16.8" x14ac:dyDescent="0.3">
      <c r="A25" s="47" t="s">
        <v>33</v>
      </c>
      <c r="B25" s="59">
        <v>5</v>
      </c>
      <c r="C25" s="48">
        <v>5.5</v>
      </c>
      <c r="D25" s="48">
        <v>6</v>
      </c>
      <c r="E25" s="51">
        <f t="shared" si="0"/>
        <v>4.125</v>
      </c>
      <c r="F25" s="51">
        <f t="shared" si="1"/>
        <v>5.5</v>
      </c>
      <c r="G25" s="51">
        <f t="shared" si="2"/>
        <v>9.625</v>
      </c>
      <c r="H25" s="54">
        <f t="shared" si="3"/>
        <v>5.958333333333333</v>
      </c>
      <c r="I25" s="55">
        <f t="shared" si="4"/>
        <v>6.7283333333333326</v>
      </c>
      <c r="J25" s="56">
        <f t="shared" si="5"/>
        <v>7.1316666666666659</v>
      </c>
      <c r="K25" s="57">
        <f t="shared" si="6"/>
        <v>8.0941666666666663</v>
      </c>
      <c r="L25" s="51">
        <f t="shared" si="7"/>
        <v>0.91666666666666663</v>
      </c>
    </row>
    <row r="26" spans="1:12" ht="16.8" x14ac:dyDescent="0.3">
      <c r="A26" s="47" t="s">
        <v>34</v>
      </c>
      <c r="B26" s="59">
        <v>4</v>
      </c>
      <c r="C26" s="48">
        <v>8</v>
      </c>
      <c r="D26" s="48">
        <v>8</v>
      </c>
      <c r="E26" s="51">
        <f t="shared" si="0"/>
        <v>5</v>
      </c>
      <c r="F26" s="51">
        <f t="shared" si="1"/>
        <v>6.666666666666667</v>
      </c>
      <c r="G26" s="51">
        <f t="shared" si="2"/>
        <v>11.666666666666668</v>
      </c>
      <c r="H26" s="54">
        <f t="shared" si="3"/>
        <v>7.2222222222222223</v>
      </c>
      <c r="I26" s="55">
        <f t="shared" si="4"/>
        <v>8.155555555555555</v>
      </c>
      <c r="J26" s="56">
        <f t="shared" si="5"/>
        <v>8.6444444444444457</v>
      </c>
      <c r="K26" s="57">
        <f t="shared" si="6"/>
        <v>9.8111111111111118</v>
      </c>
      <c r="L26" s="51">
        <f t="shared" si="7"/>
        <v>1.1111111111111114</v>
      </c>
    </row>
    <row r="27" spans="1:12" ht="16.8" x14ac:dyDescent="0.3">
      <c r="A27" s="47" t="s">
        <v>35</v>
      </c>
      <c r="B27" s="59">
        <v>10</v>
      </c>
      <c r="C27" s="48">
        <v>12</v>
      </c>
      <c r="D27" s="48">
        <v>13</v>
      </c>
      <c r="E27" s="51">
        <f t="shared" si="0"/>
        <v>8.75</v>
      </c>
      <c r="F27" s="51">
        <f t="shared" si="1"/>
        <v>11.666666666666666</v>
      </c>
      <c r="G27" s="51">
        <f t="shared" si="2"/>
        <v>20.416666666666664</v>
      </c>
      <c r="H27" s="54">
        <f t="shared" si="3"/>
        <v>12.638888888888888</v>
      </c>
      <c r="I27" s="55">
        <f t="shared" si="4"/>
        <v>14.27222222222222</v>
      </c>
      <c r="J27" s="56">
        <f t="shared" si="5"/>
        <v>15.127777777777776</v>
      </c>
      <c r="K27" s="57">
        <f t="shared" si="6"/>
        <v>17.169444444444444</v>
      </c>
      <c r="L27" s="51">
        <f t="shared" si="7"/>
        <v>1.944444444444444</v>
      </c>
    </row>
    <row r="28" spans="1:12" ht="16.8" x14ac:dyDescent="0.3">
      <c r="A28" s="47" t="s">
        <v>38</v>
      </c>
      <c r="B28" s="59">
        <v>10</v>
      </c>
      <c r="C28" s="48">
        <v>13</v>
      </c>
      <c r="D28" s="48">
        <v>14.5</v>
      </c>
      <c r="E28" s="51">
        <f t="shared" si="0"/>
        <v>9.375</v>
      </c>
      <c r="F28" s="51">
        <f t="shared" si="1"/>
        <v>12.5</v>
      </c>
      <c r="G28" s="51">
        <f t="shared" si="2"/>
        <v>21.875</v>
      </c>
      <c r="H28" s="54">
        <f t="shared" si="3"/>
        <v>13.541666666666666</v>
      </c>
      <c r="I28" s="55">
        <f t="shared" si="4"/>
        <v>15.291666666666666</v>
      </c>
      <c r="J28" s="56">
        <f t="shared" si="5"/>
        <v>16.208333333333332</v>
      </c>
      <c r="K28" s="57">
        <f t="shared" si="6"/>
        <v>18.395833333333332</v>
      </c>
      <c r="L28" s="51">
        <f t="shared" si="7"/>
        <v>2.0833333333333335</v>
      </c>
    </row>
    <row r="29" spans="1:12" ht="16.8" x14ac:dyDescent="0.3">
      <c r="A29" s="52" t="s">
        <v>39</v>
      </c>
      <c r="B29" s="36"/>
      <c r="C29" s="46"/>
      <c r="D29" s="46"/>
      <c r="E29" s="51"/>
      <c r="F29" s="51"/>
      <c r="G29" s="51"/>
      <c r="H29" s="54"/>
      <c r="I29" s="55"/>
      <c r="J29" s="56"/>
      <c r="K29" s="57"/>
      <c r="L29" s="51"/>
    </row>
    <row r="30" spans="1:12" ht="16.8" x14ac:dyDescent="0.3">
      <c r="A30" s="45" t="s">
        <v>40</v>
      </c>
      <c r="B30" s="36"/>
      <c r="C30" s="46"/>
      <c r="D30" s="46"/>
      <c r="E30" s="51"/>
      <c r="F30" s="51"/>
      <c r="G30" s="51"/>
      <c r="H30" s="54"/>
      <c r="I30" s="55"/>
      <c r="J30" s="56"/>
      <c r="K30" s="57"/>
      <c r="L30" s="51"/>
    </row>
    <row r="31" spans="1:12" ht="33.6" customHeight="1" x14ac:dyDescent="0.3">
      <c r="A31" s="49" t="s">
        <v>41</v>
      </c>
      <c r="B31" s="36">
        <v>12.5</v>
      </c>
      <c r="C31" s="50">
        <v>8</v>
      </c>
      <c r="D31" s="48">
        <v>14</v>
      </c>
      <c r="E31" s="51">
        <f t="shared" si="0"/>
        <v>8.625</v>
      </c>
      <c r="F31" s="51">
        <f t="shared" si="1"/>
        <v>11.5</v>
      </c>
      <c r="G31" s="51">
        <f t="shared" si="2"/>
        <v>20.125</v>
      </c>
      <c r="H31" s="54">
        <f t="shared" si="3"/>
        <v>12.458333333333334</v>
      </c>
      <c r="I31" s="55">
        <f t="shared" si="4"/>
        <v>14.068333333333333</v>
      </c>
      <c r="J31" s="56">
        <f t="shared" si="5"/>
        <v>14.911666666666667</v>
      </c>
      <c r="K31" s="57">
        <f t="shared" si="6"/>
        <v>16.924166666666668</v>
      </c>
      <c r="L31" s="51">
        <f t="shared" si="7"/>
        <v>1.9166666666666667</v>
      </c>
    </row>
    <row r="32" spans="1:12" ht="16.8" x14ac:dyDescent="0.3">
      <c r="A32" s="49" t="s">
        <v>42</v>
      </c>
      <c r="B32" s="53">
        <v>6</v>
      </c>
      <c r="C32" s="56">
        <v>5.5</v>
      </c>
      <c r="D32" s="51">
        <v>6</v>
      </c>
      <c r="E32" s="51">
        <f t="shared" si="0"/>
        <v>4.375</v>
      </c>
      <c r="F32" s="51">
        <f t="shared" si="1"/>
        <v>5.833333333333333</v>
      </c>
      <c r="G32" s="51">
        <f t="shared" si="2"/>
        <v>10.208333333333332</v>
      </c>
      <c r="H32" s="54">
        <f t="shared" si="3"/>
        <v>6.3194444444444438</v>
      </c>
      <c r="I32" s="55">
        <f t="shared" si="4"/>
        <v>7.1361111111111102</v>
      </c>
      <c r="J32" s="56">
        <f t="shared" si="5"/>
        <v>7.5638888888888882</v>
      </c>
      <c r="K32" s="57">
        <f t="shared" si="6"/>
        <v>8.5847222222222221</v>
      </c>
      <c r="L32" s="51">
        <f t="shared" si="7"/>
        <v>0.97222222222222199</v>
      </c>
    </row>
    <row r="33" spans="1:12" ht="33.6" customHeight="1" x14ac:dyDescent="0.3">
      <c r="A33" s="45" t="s">
        <v>43</v>
      </c>
      <c r="B33" s="51"/>
      <c r="C33" s="51"/>
      <c r="D33" s="51"/>
      <c r="E33" s="51"/>
      <c r="F33" s="51"/>
      <c r="G33" s="51"/>
      <c r="H33" s="54"/>
      <c r="I33" s="55"/>
      <c r="J33" s="56"/>
      <c r="K33" s="57"/>
      <c r="L33" s="51"/>
    </row>
    <row r="34" spans="1:12" ht="33.6" customHeight="1" x14ac:dyDescent="0.3">
      <c r="A34" s="49" t="s">
        <v>44</v>
      </c>
      <c r="B34" s="53">
        <v>8</v>
      </c>
      <c r="C34" s="56">
        <v>6</v>
      </c>
      <c r="D34" s="51">
        <v>7</v>
      </c>
      <c r="E34" s="51">
        <f t="shared" si="0"/>
        <v>5.25</v>
      </c>
      <c r="F34" s="51">
        <f t="shared" si="1"/>
        <v>7</v>
      </c>
      <c r="G34" s="51">
        <f t="shared" si="2"/>
        <v>12.25</v>
      </c>
      <c r="H34" s="54">
        <f t="shared" si="3"/>
        <v>7.583333333333333</v>
      </c>
      <c r="I34" s="55">
        <f t="shared" si="4"/>
        <v>8.5633333333333326</v>
      </c>
      <c r="J34" s="56">
        <f t="shared" si="5"/>
        <v>9.0766666666666662</v>
      </c>
      <c r="K34" s="57">
        <f t="shared" si="6"/>
        <v>10.301666666666666</v>
      </c>
      <c r="L34" s="51">
        <f t="shared" si="7"/>
        <v>1.1666666666666667</v>
      </c>
    </row>
    <row r="35" spans="1:12" ht="16.8" x14ac:dyDescent="0.3">
      <c r="A35" s="49" t="s">
        <v>45</v>
      </c>
      <c r="B35" s="51">
        <v>14</v>
      </c>
      <c r="C35" s="56">
        <v>8</v>
      </c>
      <c r="D35" s="51">
        <v>10</v>
      </c>
      <c r="E35" s="51">
        <f t="shared" si="0"/>
        <v>8</v>
      </c>
      <c r="F35" s="51">
        <f t="shared" si="1"/>
        <v>10.666666666666666</v>
      </c>
      <c r="G35" s="51">
        <f t="shared" si="2"/>
        <v>18.666666666666664</v>
      </c>
      <c r="H35" s="54">
        <f t="shared" si="3"/>
        <v>11.555555555555555</v>
      </c>
      <c r="I35" s="55">
        <f t="shared" si="4"/>
        <v>13.048888888888888</v>
      </c>
      <c r="J35" s="56">
        <f t="shared" si="5"/>
        <v>13.83111111111111</v>
      </c>
      <c r="K35" s="57">
        <f t="shared" si="6"/>
        <v>15.697777777777777</v>
      </c>
      <c r="L35" s="51">
        <f t="shared" si="7"/>
        <v>1.7777777777777775</v>
      </c>
    </row>
    <row r="36" spans="1:12" ht="16.8" x14ac:dyDescent="0.3">
      <c r="A36" s="45" t="s">
        <v>46</v>
      </c>
      <c r="B36" s="51"/>
      <c r="C36" s="51"/>
      <c r="D36" s="51"/>
      <c r="E36" s="51"/>
      <c r="F36" s="51"/>
      <c r="G36" s="51"/>
      <c r="H36" s="54"/>
      <c r="I36" s="55"/>
      <c r="J36" s="56"/>
      <c r="K36" s="57"/>
      <c r="L36" s="51"/>
    </row>
    <row r="37" spans="1:12" ht="16.8" x14ac:dyDescent="0.3">
      <c r="A37" s="49" t="s">
        <v>47</v>
      </c>
      <c r="B37" s="51">
        <v>8</v>
      </c>
      <c r="C37" s="51">
        <v>13.5</v>
      </c>
      <c r="D37" s="56">
        <v>10</v>
      </c>
      <c r="E37" s="51">
        <f t="shared" si="0"/>
        <v>7.875</v>
      </c>
      <c r="F37" s="51">
        <f t="shared" si="1"/>
        <v>10.5</v>
      </c>
      <c r="G37" s="51">
        <f t="shared" si="2"/>
        <v>18.375</v>
      </c>
      <c r="H37" s="54">
        <f t="shared" si="3"/>
        <v>11.375</v>
      </c>
      <c r="I37" s="55">
        <f t="shared" si="4"/>
        <v>12.845000000000001</v>
      </c>
      <c r="J37" s="56">
        <f t="shared" si="5"/>
        <v>13.615</v>
      </c>
      <c r="K37" s="57">
        <f t="shared" si="6"/>
        <v>15.452500000000001</v>
      </c>
      <c r="L37" s="51">
        <f t="shared" si="7"/>
        <v>1.75</v>
      </c>
    </row>
    <row r="38" spans="1:12" ht="16.8" x14ac:dyDescent="0.3">
      <c r="A38" s="49" t="s">
        <v>48</v>
      </c>
      <c r="B38" s="51">
        <v>6.5</v>
      </c>
      <c r="C38" s="56">
        <v>6</v>
      </c>
      <c r="D38" s="51">
        <v>6.5</v>
      </c>
      <c r="E38" s="51">
        <f t="shared" si="0"/>
        <v>4.75</v>
      </c>
      <c r="F38" s="51">
        <f t="shared" si="1"/>
        <v>6.333333333333333</v>
      </c>
      <c r="G38" s="51">
        <f t="shared" si="2"/>
        <v>11.083333333333332</v>
      </c>
      <c r="H38" s="54">
        <f t="shared" si="3"/>
        <v>6.8611111111111107</v>
      </c>
      <c r="I38" s="55">
        <f t="shared" si="4"/>
        <v>7.7477777777777774</v>
      </c>
      <c r="J38" s="56">
        <f t="shared" si="5"/>
        <v>8.2122222222222216</v>
      </c>
      <c r="K38" s="57">
        <f t="shared" si="6"/>
        <v>9.3205555555555542</v>
      </c>
      <c r="L38" s="51">
        <f t="shared" si="7"/>
        <v>1.0555555555555554</v>
      </c>
    </row>
    <row r="39" spans="1:12" ht="16.8" x14ac:dyDescent="0.3">
      <c r="A39" s="45" t="s">
        <v>49</v>
      </c>
      <c r="B39" s="51"/>
      <c r="C39" s="51"/>
      <c r="D39" s="51"/>
      <c r="E39" s="51"/>
      <c r="F39" s="51"/>
      <c r="G39" s="51"/>
      <c r="H39" s="54"/>
      <c r="I39" s="55"/>
      <c r="J39" s="56"/>
      <c r="K39" s="57"/>
      <c r="L39" s="51"/>
    </row>
    <row r="40" spans="1:12" ht="16.8" x14ac:dyDescent="0.3">
      <c r="A40" s="52" t="s">
        <v>50</v>
      </c>
      <c r="B40" s="51"/>
      <c r="C40" s="51"/>
      <c r="D40" s="51"/>
      <c r="E40" s="51"/>
      <c r="F40" s="51"/>
      <c r="G40" s="51"/>
      <c r="H40" s="54"/>
      <c r="I40" s="55"/>
      <c r="J40" s="56"/>
      <c r="K40" s="57"/>
      <c r="L40" s="51"/>
    </row>
    <row r="41" spans="1:12" ht="16.8" x14ac:dyDescent="0.3">
      <c r="A41" s="45" t="s">
        <v>51</v>
      </c>
      <c r="B41" s="51"/>
      <c r="C41" s="51"/>
      <c r="D41" s="51"/>
      <c r="E41" s="51"/>
      <c r="F41" s="51"/>
      <c r="G41" s="51"/>
      <c r="H41" s="54"/>
      <c r="I41" s="55"/>
      <c r="J41" s="56"/>
      <c r="K41" s="57"/>
      <c r="L41" s="51"/>
    </row>
    <row r="42" spans="1:12" ht="16.8" x14ac:dyDescent="0.3">
      <c r="A42" s="47" t="s">
        <v>52</v>
      </c>
      <c r="B42" s="51">
        <v>6.5</v>
      </c>
      <c r="C42" s="51">
        <v>5</v>
      </c>
      <c r="D42" s="56">
        <v>5.5</v>
      </c>
      <c r="E42" s="51">
        <f t="shared" si="0"/>
        <v>4.25</v>
      </c>
      <c r="F42" s="51">
        <f t="shared" si="1"/>
        <v>5.666666666666667</v>
      </c>
      <c r="G42" s="51">
        <f t="shared" si="2"/>
        <v>9.9166666666666679</v>
      </c>
      <c r="H42" s="54">
        <f t="shared" si="3"/>
        <v>6.1388888888888893</v>
      </c>
      <c r="I42" s="55">
        <f t="shared" si="4"/>
        <v>6.9322222222222223</v>
      </c>
      <c r="J42" s="56">
        <f t="shared" si="5"/>
        <v>7.3477777777777789</v>
      </c>
      <c r="K42" s="57">
        <f t="shared" si="6"/>
        <v>8.339444444444446</v>
      </c>
      <c r="L42" s="51">
        <f t="shared" si="7"/>
        <v>0.94444444444444464</v>
      </c>
    </row>
    <row r="43" spans="1:12" ht="16.8" x14ac:dyDescent="0.3">
      <c r="A43" s="47" t="s">
        <v>53</v>
      </c>
      <c r="B43" s="51">
        <v>7</v>
      </c>
      <c r="C43" s="51">
        <v>4</v>
      </c>
      <c r="D43" s="56">
        <v>5</v>
      </c>
      <c r="E43" s="51">
        <f t="shared" si="0"/>
        <v>4</v>
      </c>
      <c r="F43" s="51">
        <f t="shared" si="1"/>
        <v>5.333333333333333</v>
      </c>
      <c r="G43" s="51">
        <f t="shared" si="2"/>
        <v>9.3333333333333321</v>
      </c>
      <c r="H43" s="54">
        <f t="shared" si="3"/>
        <v>5.7777777777777777</v>
      </c>
      <c r="I43" s="55">
        <f t="shared" si="4"/>
        <v>6.5244444444444438</v>
      </c>
      <c r="J43" s="56">
        <f t="shared" si="5"/>
        <v>6.9155555555555548</v>
      </c>
      <c r="K43" s="57">
        <f t="shared" si="6"/>
        <v>7.8488888888888884</v>
      </c>
      <c r="L43" s="51">
        <f t="shared" si="7"/>
        <v>0.88888888888888873</v>
      </c>
    </row>
    <row r="44" spans="1:12" ht="16.8" x14ac:dyDescent="0.3">
      <c r="A44" s="47" t="s">
        <v>54</v>
      </c>
      <c r="B44" s="51">
        <v>7</v>
      </c>
      <c r="C44" s="51">
        <v>5</v>
      </c>
      <c r="D44" s="56">
        <v>6</v>
      </c>
      <c r="E44" s="51">
        <f t="shared" si="0"/>
        <v>4.5</v>
      </c>
      <c r="F44" s="51">
        <f t="shared" si="1"/>
        <v>6</v>
      </c>
      <c r="G44" s="51">
        <f t="shared" si="2"/>
        <v>10.5</v>
      </c>
      <c r="H44" s="54">
        <f t="shared" si="3"/>
        <v>6.5</v>
      </c>
      <c r="I44" s="55">
        <f t="shared" si="4"/>
        <v>7.34</v>
      </c>
      <c r="J44" s="56">
        <f t="shared" si="5"/>
        <v>7.78</v>
      </c>
      <c r="K44" s="57">
        <f t="shared" si="6"/>
        <v>8.83</v>
      </c>
      <c r="L44" s="51">
        <f t="shared" si="7"/>
        <v>1</v>
      </c>
    </row>
    <row r="45" spans="1:12" ht="16.8" x14ac:dyDescent="0.3">
      <c r="A45" s="45" t="s">
        <v>55</v>
      </c>
      <c r="B45" s="51"/>
      <c r="C45" s="51"/>
      <c r="D45" s="51"/>
      <c r="E45" s="51"/>
      <c r="F45" s="51"/>
      <c r="G45" s="51"/>
      <c r="H45" s="54"/>
      <c r="I45" s="55"/>
      <c r="J45" s="56"/>
      <c r="K45" s="57"/>
      <c r="L45" s="51"/>
    </row>
    <row r="46" spans="1:12" ht="16.8" x14ac:dyDescent="0.3">
      <c r="A46" s="47" t="s">
        <v>56</v>
      </c>
      <c r="B46" s="51">
        <v>12</v>
      </c>
      <c r="C46" s="51">
        <v>14</v>
      </c>
      <c r="D46" s="56">
        <v>12</v>
      </c>
      <c r="E46" s="51">
        <f t="shared" si="0"/>
        <v>9.5</v>
      </c>
      <c r="F46" s="51">
        <f t="shared" si="1"/>
        <v>12.666666666666666</v>
      </c>
      <c r="G46" s="51">
        <f t="shared" si="2"/>
        <v>22.166666666666664</v>
      </c>
      <c r="H46" s="54">
        <f t="shared" si="3"/>
        <v>13.722222222222221</v>
      </c>
      <c r="I46" s="55">
        <f t="shared" si="4"/>
        <v>15.495555555555555</v>
      </c>
      <c r="J46" s="56">
        <f t="shared" si="5"/>
        <v>16.424444444444443</v>
      </c>
      <c r="K46" s="57">
        <f t="shared" si="6"/>
        <v>18.641111111111108</v>
      </c>
      <c r="L46" s="51">
        <f t="shared" si="7"/>
        <v>2.1111111111111107</v>
      </c>
    </row>
    <row r="47" spans="1:12" ht="16.8" x14ac:dyDescent="0.3">
      <c r="A47" s="47" t="s">
        <v>57</v>
      </c>
      <c r="B47" s="51">
        <v>5.5</v>
      </c>
      <c r="C47" s="51">
        <v>7</v>
      </c>
      <c r="D47" s="56">
        <v>6</v>
      </c>
      <c r="E47" s="51">
        <f t="shared" si="0"/>
        <v>4.625</v>
      </c>
      <c r="F47" s="51">
        <f t="shared" si="1"/>
        <v>6.166666666666667</v>
      </c>
      <c r="G47" s="51">
        <f t="shared" si="2"/>
        <v>10.791666666666668</v>
      </c>
      <c r="H47" s="54">
        <f t="shared" si="3"/>
        <v>6.6805555555555562</v>
      </c>
      <c r="I47" s="55">
        <f t="shared" si="4"/>
        <v>7.5438888888888895</v>
      </c>
      <c r="J47" s="56">
        <f t="shared" si="5"/>
        <v>7.9961111111111123</v>
      </c>
      <c r="K47" s="57">
        <f t="shared" si="6"/>
        <v>9.075277777777778</v>
      </c>
      <c r="L47" s="51">
        <f t="shared" si="7"/>
        <v>1.0277777777777779</v>
      </c>
    </row>
    <row r="48" spans="1:12" ht="16.8" x14ac:dyDescent="0.3">
      <c r="A48" s="47" t="s">
        <v>58</v>
      </c>
      <c r="B48" s="51">
        <v>5</v>
      </c>
      <c r="C48" s="51">
        <v>7</v>
      </c>
      <c r="D48" s="56">
        <v>6</v>
      </c>
      <c r="E48" s="51">
        <f t="shared" si="0"/>
        <v>4.5</v>
      </c>
      <c r="F48" s="51">
        <f t="shared" si="1"/>
        <v>6</v>
      </c>
      <c r="G48" s="51">
        <f t="shared" si="2"/>
        <v>10.5</v>
      </c>
      <c r="H48" s="54">
        <f t="shared" si="3"/>
        <v>6.5</v>
      </c>
      <c r="I48" s="55">
        <f t="shared" si="4"/>
        <v>7.34</v>
      </c>
      <c r="J48" s="56">
        <f t="shared" si="5"/>
        <v>7.78</v>
      </c>
      <c r="K48" s="57">
        <f t="shared" si="6"/>
        <v>8.83</v>
      </c>
      <c r="L48" s="51">
        <f t="shared" si="7"/>
        <v>1</v>
      </c>
    </row>
    <row r="49" spans="1:12" ht="16.8" x14ac:dyDescent="0.3">
      <c r="A49" s="47" t="s">
        <v>52</v>
      </c>
      <c r="B49" s="51">
        <v>6</v>
      </c>
      <c r="C49" s="51">
        <v>4</v>
      </c>
      <c r="D49" s="56">
        <v>5</v>
      </c>
      <c r="E49" s="51">
        <f t="shared" si="0"/>
        <v>3.75</v>
      </c>
      <c r="F49" s="51">
        <f t="shared" si="1"/>
        <v>5</v>
      </c>
      <c r="G49" s="51">
        <f t="shared" si="2"/>
        <v>8.75</v>
      </c>
      <c r="H49" s="54">
        <f t="shared" si="3"/>
        <v>5.416666666666667</v>
      </c>
      <c r="I49" s="55">
        <f t="shared" si="4"/>
        <v>6.1166666666666671</v>
      </c>
      <c r="J49" s="56">
        <f t="shared" si="5"/>
        <v>6.4833333333333334</v>
      </c>
      <c r="K49" s="57">
        <f t="shared" si="6"/>
        <v>7.3583333333333343</v>
      </c>
      <c r="L49" s="51">
        <f t="shared" si="7"/>
        <v>0.83333333333333337</v>
      </c>
    </row>
    <row r="50" spans="1:12" ht="33.6" customHeight="1" x14ac:dyDescent="0.3">
      <c r="A50" s="47" t="s">
        <v>59</v>
      </c>
      <c r="B50" s="51">
        <v>6</v>
      </c>
      <c r="C50" s="51">
        <v>4</v>
      </c>
      <c r="D50" s="56">
        <v>3</v>
      </c>
      <c r="E50" s="51">
        <f t="shared" si="0"/>
        <v>3.25</v>
      </c>
      <c r="F50" s="51">
        <f t="shared" si="1"/>
        <v>4.333333333333333</v>
      </c>
      <c r="G50" s="51">
        <f t="shared" si="2"/>
        <v>7.583333333333333</v>
      </c>
      <c r="H50" s="54">
        <f t="shared" si="3"/>
        <v>4.6944444444444438</v>
      </c>
      <c r="I50" s="55">
        <f t="shared" si="4"/>
        <v>5.3011111111111102</v>
      </c>
      <c r="J50" s="56">
        <f t="shared" si="5"/>
        <v>5.6188888888888879</v>
      </c>
      <c r="K50" s="57">
        <f t="shared" si="6"/>
        <v>6.3772222222222217</v>
      </c>
      <c r="L50" s="51">
        <f t="shared" si="7"/>
        <v>0.72222222222222221</v>
      </c>
    </row>
    <row r="51" spans="1:12" ht="16.8" x14ac:dyDescent="0.3">
      <c r="A51" s="49" t="s">
        <v>60</v>
      </c>
      <c r="B51" s="51">
        <v>26</v>
      </c>
      <c r="C51" s="56">
        <v>26</v>
      </c>
      <c r="D51" s="51">
        <v>30</v>
      </c>
      <c r="E51" s="51">
        <f t="shared" si="0"/>
        <v>20.5</v>
      </c>
      <c r="F51" s="51">
        <f t="shared" si="1"/>
        <v>27.333333333333332</v>
      </c>
      <c r="G51" s="51">
        <f t="shared" si="2"/>
        <v>47.833333333333329</v>
      </c>
      <c r="H51" s="54">
        <f t="shared" si="3"/>
        <v>29.611111111111104</v>
      </c>
      <c r="I51" s="55">
        <f t="shared" si="4"/>
        <v>33.437777777777768</v>
      </c>
      <c r="J51" s="56">
        <f t="shared" si="5"/>
        <v>35.442222222222213</v>
      </c>
      <c r="K51" s="57">
        <f t="shared" si="6"/>
        <v>40.225555555555545</v>
      </c>
      <c r="L51" s="51">
        <f t="shared" si="7"/>
        <v>4.5555555555555545</v>
      </c>
    </row>
    <row r="52" spans="1:12" ht="33.6" customHeight="1" x14ac:dyDescent="0.3">
      <c r="A52" s="45" t="s">
        <v>61</v>
      </c>
      <c r="B52" s="51"/>
      <c r="C52" s="51"/>
      <c r="D52" s="51"/>
      <c r="E52" s="51"/>
      <c r="F52" s="51"/>
      <c r="G52" s="51"/>
      <c r="H52" s="54"/>
      <c r="I52" s="55"/>
      <c r="J52" s="56"/>
      <c r="K52" s="57"/>
      <c r="L52" s="51"/>
    </row>
    <row r="53" spans="1:12" ht="16.8" x14ac:dyDescent="0.3">
      <c r="A53" s="49" t="s">
        <v>62</v>
      </c>
      <c r="B53" s="51">
        <v>20</v>
      </c>
      <c r="C53" s="56">
        <v>22</v>
      </c>
      <c r="D53" s="51">
        <v>20</v>
      </c>
      <c r="E53" s="51">
        <f t="shared" si="0"/>
        <v>15.5</v>
      </c>
      <c r="F53" s="51">
        <f t="shared" si="1"/>
        <v>20.666666666666668</v>
      </c>
      <c r="G53" s="51">
        <f t="shared" si="2"/>
        <v>36.166666666666671</v>
      </c>
      <c r="H53" s="54">
        <f t="shared" si="3"/>
        <v>22.388888888888889</v>
      </c>
      <c r="I53" s="55">
        <f t="shared" si="4"/>
        <v>25.282222222222224</v>
      </c>
      <c r="J53" s="56">
        <f t="shared" si="5"/>
        <v>26.797777777777778</v>
      </c>
      <c r="K53" s="57">
        <f t="shared" si="6"/>
        <v>30.414444444444449</v>
      </c>
      <c r="L53" s="51">
        <f t="shared" si="7"/>
        <v>3.4444444444444451</v>
      </c>
    </row>
    <row r="54" spans="1:12" ht="16.8" x14ac:dyDescent="0.3">
      <c r="A54" s="49" t="s">
        <v>63</v>
      </c>
      <c r="B54" s="51">
        <v>8</v>
      </c>
      <c r="C54" s="56">
        <v>6</v>
      </c>
      <c r="D54" s="51">
        <v>5</v>
      </c>
      <c r="E54" s="51">
        <f t="shared" si="0"/>
        <v>4.75</v>
      </c>
      <c r="F54" s="51">
        <f t="shared" si="1"/>
        <v>6.333333333333333</v>
      </c>
      <c r="G54" s="51">
        <f t="shared" si="2"/>
        <v>11.083333333333332</v>
      </c>
      <c r="H54" s="54">
        <f t="shared" si="3"/>
        <v>6.8611111111111107</v>
      </c>
      <c r="I54" s="55">
        <f t="shared" si="4"/>
        <v>7.7477777777777774</v>
      </c>
      <c r="J54" s="56">
        <f t="shared" si="5"/>
        <v>8.2122222222222216</v>
      </c>
      <c r="K54" s="57">
        <f t="shared" si="6"/>
        <v>9.3205555555555542</v>
      </c>
      <c r="L54" s="51">
        <f t="shared" si="7"/>
        <v>1.0555555555555554</v>
      </c>
    </row>
    <row r="55" spans="1:12" ht="33.6" customHeight="1" x14ac:dyDescent="0.3">
      <c r="A55" s="45" t="s">
        <v>64</v>
      </c>
      <c r="B55" s="51"/>
      <c r="C55" s="51"/>
      <c r="D55" s="51"/>
      <c r="E55" s="51"/>
      <c r="F55" s="51"/>
      <c r="G55" s="51"/>
      <c r="H55" s="54"/>
      <c r="I55" s="55"/>
      <c r="J55" s="56"/>
      <c r="K55" s="57"/>
      <c r="L55" s="51"/>
    </row>
    <row r="56" spans="1:12" ht="33.6" customHeight="1" x14ac:dyDescent="0.3">
      <c r="A56" s="49" t="s">
        <v>65</v>
      </c>
      <c r="B56" s="56">
        <v>10</v>
      </c>
      <c r="C56" s="51">
        <v>12.5</v>
      </c>
      <c r="D56" s="51">
        <v>13</v>
      </c>
      <c r="E56" s="51">
        <f t="shared" si="0"/>
        <v>8.875</v>
      </c>
      <c r="F56" s="51">
        <f t="shared" si="1"/>
        <v>11.833333333333334</v>
      </c>
      <c r="G56" s="51">
        <f t="shared" si="2"/>
        <v>20.708333333333336</v>
      </c>
      <c r="H56" s="54">
        <f t="shared" si="3"/>
        <v>12.819444444444445</v>
      </c>
      <c r="I56" s="55">
        <f t="shared" si="4"/>
        <v>14.476111111111111</v>
      </c>
      <c r="J56" s="56">
        <f t="shared" si="5"/>
        <v>15.343888888888889</v>
      </c>
      <c r="K56" s="57">
        <f t="shared" si="6"/>
        <v>17.414722222222224</v>
      </c>
      <c r="L56" s="51">
        <f t="shared" si="7"/>
        <v>1.9722222222222225</v>
      </c>
    </row>
    <row r="57" spans="1:12" ht="16.8" x14ac:dyDescent="0.3">
      <c r="A57" s="49" t="s">
        <v>66</v>
      </c>
      <c r="B57" s="56">
        <v>7</v>
      </c>
      <c r="C57" s="51">
        <v>6</v>
      </c>
      <c r="D57" s="56">
        <v>6.5</v>
      </c>
      <c r="E57" s="51">
        <f t="shared" si="0"/>
        <v>4.875</v>
      </c>
      <c r="F57" s="51">
        <f t="shared" si="1"/>
        <v>6.5</v>
      </c>
      <c r="G57" s="51">
        <f t="shared" si="2"/>
        <v>11.375</v>
      </c>
      <c r="H57" s="54">
        <f t="shared" si="3"/>
        <v>7.041666666666667</v>
      </c>
      <c r="I57" s="55">
        <f t="shared" si="4"/>
        <v>7.9516666666666671</v>
      </c>
      <c r="J57" s="56">
        <f t="shared" si="5"/>
        <v>8.4283333333333328</v>
      </c>
      <c r="K57" s="57">
        <f t="shared" si="6"/>
        <v>9.5658333333333339</v>
      </c>
      <c r="L57" s="51">
        <f t="shared" si="7"/>
        <v>1.0833333333333333</v>
      </c>
    </row>
    <row r="58" spans="1:12" ht="16.8" x14ac:dyDescent="0.3">
      <c r="A58" s="45" t="s">
        <v>67</v>
      </c>
      <c r="B58" s="51"/>
      <c r="C58" s="51"/>
      <c r="D58" s="51"/>
      <c r="E58" s="51"/>
      <c r="F58" s="51"/>
      <c r="G58" s="51"/>
      <c r="H58" s="54"/>
      <c r="I58" s="55"/>
      <c r="J58" s="56"/>
      <c r="K58" s="57"/>
      <c r="L58" s="51"/>
    </row>
    <row r="59" spans="1:12" ht="16.8" x14ac:dyDescent="0.3">
      <c r="A59" s="47" t="s">
        <v>68</v>
      </c>
      <c r="B59" s="56">
        <v>3</v>
      </c>
      <c r="C59" s="56">
        <v>6.5</v>
      </c>
      <c r="D59" s="56">
        <v>5</v>
      </c>
      <c r="E59" s="51">
        <f t="shared" si="0"/>
        <v>3.625</v>
      </c>
      <c r="F59" s="51">
        <f t="shared" si="1"/>
        <v>4.833333333333333</v>
      </c>
      <c r="G59" s="51">
        <f t="shared" si="2"/>
        <v>8.4583333333333321</v>
      </c>
      <c r="H59" s="54">
        <f t="shared" si="3"/>
        <v>5.2361111111111107</v>
      </c>
      <c r="I59" s="55">
        <f t="shared" si="4"/>
        <v>5.9127777777777775</v>
      </c>
      <c r="J59" s="56">
        <f t="shared" si="5"/>
        <v>6.2672222222222214</v>
      </c>
      <c r="K59" s="57">
        <f t="shared" si="6"/>
        <v>7.1130555555555546</v>
      </c>
      <c r="L59" s="51">
        <f t="shared" si="7"/>
        <v>0.80555555555555536</v>
      </c>
    </row>
    <row r="60" spans="1:12" ht="16.8" x14ac:dyDescent="0.3">
      <c r="A60" s="45" t="s">
        <v>69</v>
      </c>
      <c r="B60" s="51"/>
      <c r="C60" s="51"/>
      <c r="D60" s="51"/>
      <c r="E60" s="51"/>
      <c r="F60" s="51"/>
      <c r="G60" s="51"/>
      <c r="H60" s="54"/>
      <c r="I60" s="55"/>
      <c r="J60" s="56"/>
      <c r="K60" s="57"/>
      <c r="L60" s="51"/>
    </row>
    <row r="61" spans="1:12" ht="16.8" x14ac:dyDescent="0.3">
      <c r="A61" s="45" t="s">
        <v>70</v>
      </c>
      <c r="B61" s="51"/>
      <c r="C61" s="51"/>
      <c r="D61" s="51"/>
      <c r="E61" s="51"/>
      <c r="F61" s="51"/>
      <c r="G61" s="51"/>
      <c r="H61" s="54"/>
      <c r="I61" s="55"/>
      <c r="J61" s="56"/>
      <c r="K61" s="57"/>
      <c r="L61" s="51"/>
    </row>
    <row r="62" spans="1:12" ht="16.8" x14ac:dyDescent="0.3">
      <c r="A62" s="52" t="s">
        <v>71</v>
      </c>
      <c r="B62" s="51"/>
      <c r="C62" s="51"/>
      <c r="D62" s="51"/>
      <c r="E62" s="51"/>
      <c r="F62" s="51"/>
      <c r="G62" s="51"/>
      <c r="H62" s="54"/>
      <c r="I62" s="55"/>
      <c r="J62" s="56"/>
      <c r="K62" s="57"/>
      <c r="L62" s="51"/>
    </row>
    <row r="63" spans="1:12" ht="16.8" x14ac:dyDescent="0.3">
      <c r="A63" s="52" t="s">
        <v>72</v>
      </c>
      <c r="B63" s="51"/>
      <c r="C63" s="51"/>
      <c r="D63" s="51"/>
      <c r="E63" s="51"/>
      <c r="F63" s="51"/>
      <c r="G63" s="51"/>
      <c r="H63" s="54"/>
      <c r="I63" s="55"/>
      <c r="J63" s="56"/>
      <c r="K63" s="57"/>
      <c r="L63" s="51"/>
    </row>
    <row r="64" spans="1:12" ht="16.8" x14ac:dyDescent="0.3">
      <c r="A64" s="52" t="s">
        <v>73</v>
      </c>
      <c r="B64" s="51"/>
      <c r="C64" s="51"/>
      <c r="D64" s="51"/>
      <c r="E64" s="51"/>
      <c r="F64" s="51"/>
      <c r="G64" s="51"/>
      <c r="H64" s="54"/>
      <c r="I64" s="55"/>
      <c r="J64" s="56"/>
      <c r="K64" s="57"/>
      <c r="L64" s="51"/>
    </row>
    <row r="65" spans="1:12" ht="16.8" x14ac:dyDescent="0.3">
      <c r="A65" s="49" t="s">
        <v>74</v>
      </c>
      <c r="B65" s="51">
        <v>7</v>
      </c>
      <c r="C65" s="56">
        <v>6.5</v>
      </c>
      <c r="D65" s="51">
        <v>5</v>
      </c>
      <c r="E65" s="51">
        <f t="shared" si="0"/>
        <v>4.625</v>
      </c>
      <c r="F65" s="51">
        <f t="shared" si="1"/>
        <v>6.166666666666667</v>
      </c>
      <c r="G65" s="51">
        <f t="shared" si="2"/>
        <v>10.791666666666668</v>
      </c>
      <c r="H65" s="54">
        <f t="shared" si="3"/>
        <v>6.6805555555555562</v>
      </c>
      <c r="I65" s="55">
        <f t="shared" si="4"/>
        <v>7.5438888888888895</v>
      </c>
      <c r="J65" s="56">
        <f t="shared" si="5"/>
        <v>7.9961111111111123</v>
      </c>
      <c r="K65" s="57">
        <f t="shared" si="6"/>
        <v>9.075277777777778</v>
      </c>
      <c r="L65" s="51">
        <f t="shared" si="7"/>
        <v>1.0277777777777779</v>
      </c>
    </row>
    <row r="66" spans="1:12" ht="16.8" x14ac:dyDescent="0.3">
      <c r="A66" s="49" t="s">
        <v>75</v>
      </c>
      <c r="B66" s="51">
        <v>7</v>
      </c>
      <c r="C66" s="56">
        <v>6.5</v>
      </c>
      <c r="D66" s="51">
        <v>5</v>
      </c>
      <c r="E66" s="51">
        <f t="shared" si="0"/>
        <v>4.625</v>
      </c>
      <c r="F66" s="51">
        <f t="shared" si="1"/>
        <v>6.166666666666667</v>
      </c>
      <c r="G66" s="51">
        <f t="shared" si="2"/>
        <v>10.791666666666668</v>
      </c>
      <c r="H66" s="54">
        <f t="shared" si="3"/>
        <v>6.6805555555555562</v>
      </c>
      <c r="I66" s="55">
        <f t="shared" si="4"/>
        <v>7.5438888888888895</v>
      </c>
      <c r="J66" s="56">
        <f t="shared" si="5"/>
        <v>7.9961111111111123</v>
      </c>
      <c r="K66" s="57">
        <f t="shared" si="6"/>
        <v>9.075277777777778</v>
      </c>
      <c r="L66" s="51">
        <f t="shared" si="7"/>
        <v>1.0277777777777779</v>
      </c>
    </row>
    <row r="67" spans="1:12" ht="16.8" x14ac:dyDescent="0.3">
      <c r="A67" s="49" t="s">
        <v>76</v>
      </c>
      <c r="B67" s="51">
        <v>20</v>
      </c>
      <c r="C67" s="56">
        <v>22.5</v>
      </c>
      <c r="D67" s="56">
        <v>23</v>
      </c>
      <c r="E67" s="51">
        <f t="shared" si="0"/>
        <v>16.375</v>
      </c>
      <c r="F67" s="51">
        <f t="shared" si="1"/>
        <v>21.833333333333332</v>
      </c>
      <c r="G67" s="51">
        <f t="shared" si="2"/>
        <v>38.208333333333329</v>
      </c>
      <c r="H67" s="54">
        <f t="shared" si="3"/>
        <v>23.652777777777775</v>
      </c>
      <c r="I67" s="55">
        <f t="shared" si="4"/>
        <v>26.70944444444444</v>
      </c>
      <c r="J67" s="56">
        <f t="shared" si="5"/>
        <v>28.310555555555553</v>
      </c>
      <c r="K67" s="57">
        <f t="shared" si="6"/>
        <v>32.131388888888885</v>
      </c>
      <c r="L67" s="51">
        <f t="shared" si="7"/>
        <v>3.638888888888888</v>
      </c>
    </row>
    <row r="68" spans="1:12" ht="16.8" x14ac:dyDescent="0.3">
      <c r="A68" s="49" t="s">
        <v>77</v>
      </c>
      <c r="B68" s="51">
        <v>20</v>
      </c>
      <c r="C68" s="56">
        <v>22.5</v>
      </c>
      <c r="D68" s="56">
        <v>20</v>
      </c>
      <c r="E68" s="51">
        <f t="shared" si="0"/>
        <v>15.625</v>
      </c>
      <c r="F68" s="51">
        <f t="shared" si="1"/>
        <v>20.833333333333332</v>
      </c>
      <c r="G68" s="51">
        <f t="shared" si="2"/>
        <v>36.458333333333329</v>
      </c>
      <c r="H68" s="54">
        <f t="shared" si="3"/>
        <v>22.569444444444443</v>
      </c>
      <c r="I68" s="55">
        <f t="shared" si="4"/>
        <v>25.486111111111107</v>
      </c>
      <c r="J68" s="56">
        <f t="shared" si="5"/>
        <v>27.013888888888886</v>
      </c>
      <c r="K68" s="57">
        <f t="shared" si="6"/>
        <v>30.659722222222221</v>
      </c>
      <c r="L68" s="51">
        <f t="shared" si="7"/>
        <v>3.4722222222222214</v>
      </c>
    </row>
    <row r="69" spans="1:12" ht="16.8" x14ac:dyDescent="0.3">
      <c r="A69" s="49" t="s">
        <v>78</v>
      </c>
      <c r="B69" s="51">
        <v>20</v>
      </c>
      <c r="C69" s="56">
        <v>21</v>
      </c>
      <c r="D69" s="56">
        <v>20</v>
      </c>
      <c r="E69" s="51">
        <f t="shared" ref="E69:E132" si="8">AVERAGE(B69:D69) *(1-0.25)</f>
        <v>15.25</v>
      </c>
      <c r="F69" s="51">
        <f t="shared" ref="F69:F132" si="9">AVERAGE(B69:D69)</f>
        <v>20.333333333333332</v>
      </c>
      <c r="G69" s="51">
        <f t="shared" ref="G69:G132" si="10">AVERAGE(B69:D69) *(1+0.75)</f>
        <v>35.583333333333329</v>
      </c>
      <c r="H69" s="54">
        <f t="shared" ref="H69:H132" si="11">(E69+(4*F69)+G69)/6</f>
        <v>22.027777777777775</v>
      </c>
      <c r="I69" s="55">
        <f t="shared" ref="I69:I132" si="12">H69+(0.84*L69)</f>
        <v>24.874444444444443</v>
      </c>
      <c r="J69" s="56">
        <f t="shared" ref="J69:J132" si="13">H69+(1.28*L69)</f>
        <v>26.365555555555552</v>
      </c>
      <c r="K69" s="57">
        <f t="shared" ref="K69:K132" si="14">H69+(2.33*L69)</f>
        <v>29.923888888888882</v>
      </c>
      <c r="L69" s="51">
        <f t="shared" ref="L69:L132" si="15">(G69-E69)/6</f>
        <v>3.388888888888888</v>
      </c>
    </row>
    <row r="70" spans="1:12" ht="16.8" x14ac:dyDescent="0.3">
      <c r="A70" s="49" t="s">
        <v>79</v>
      </c>
      <c r="B70" s="51">
        <v>16</v>
      </c>
      <c r="C70" s="56">
        <v>18</v>
      </c>
      <c r="D70" s="56">
        <v>16</v>
      </c>
      <c r="E70" s="51">
        <f t="shared" si="8"/>
        <v>12.5</v>
      </c>
      <c r="F70" s="51">
        <f t="shared" si="9"/>
        <v>16.666666666666668</v>
      </c>
      <c r="G70" s="51">
        <f t="shared" si="10"/>
        <v>29.166666666666668</v>
      </c>
      <c r="H70" s="54">
        <f t="shared" si="11"/>
        <v>18.055555555555557</v>
      </c>
      <c r="I70" s="55">
        <f t="shared" si="12"/>
        <v>20.388888888888889</v>
      </c>
      <c r="J70" s="56">
        <f t="shared" si="13"/>
        <v>21.611111111111114</v>
      </c>
      <c r="K70" s="57">
        <f t="shared" si="14"/>
        <v>24.527777777777779</v>
      </c>
      <c r="L70" s="51">
        <f t="shared" si="15"/>
        <v>2.7777777777777781</v>
      </c>
    </row>
    <row r="71" spans="1:12" ht="16.8" x14ac:dyDescent="0.3">
      <c r="A71" s="49" t="s">
        <v>80</v>
      </c>
      <c r="B71" s="51">
        <v>11</v>
      </c>
      <c r="C71" s="56">
        <v>18</v>
      </c>
      <c r="D71" s="56">
        <v>12</v>
      </c>
      <c r="E71" s="51">
        <f t="shared" si="8"/>
        <v>10.25</v>
      </c>
      <c r="F71" s="51">
        <f t="shared" si="9"/>
        <v>13.666666666666666</v>
      </c>
      <c r="G71" s="51">
        <f t="shared" si="10"/>
        <v>23.916666666666664</v>
      </c>
      <c r="H71" s="54">
        <f t="shared" si="11"/>
        <v>14.805555555555552</v>
      </c>
      <c r="I71" s="55">
        <f t="shared" si="12"/>
        <v>16.718888888888884</v>
      </c>
      <c r="J71" s="56">
        <f t="shared" si="13"/>
        <v>17.721111111111107</v>
      </c>
      <c r="K71" s="57">
        <f t="shared" si="14"/>
        <v>20.112777777777772</v>
      </c>
      <c r="L71" s="51">
        <f t="shared" si="15"/>
        <v>2.2777777777777772</v>
      </c>
    </row>
    <row r="72" spans="1:12" ht="16.8" x14ac:dyDescent="0.3">
      <c r="A72" s="49" t="s">
        <v>81</v>
      </c>
      <c r="B72" s="51">
        <v>15</v>
      </c>
      <c r="C72" s="56">
        <v>18</v>
      </c>
      <c r="D72" s="56">
        <v>17</v>
      </c>
      <c r="E72" s="51">
        <f t="shared" si="8"/>
        <v>12.5</v>
      </c>
      <c r="F72" s="51">
        <f t="shared" si="9"/>
        <v>16.666666666666668</v>
      </c>
      <c r="G72" s="51">
        <f t="shared" si="10"/>
        <v>29.166666666666668</v>
      </c>
      <c r="H72" s="54">
        <f t="shared" si="11"/>
        <v>18.055555555555557</v>
      </c>
      <c r="I72" s="55">
        <f t="shared" si="12"/>
        <v>20.388888888888889</v>
      </c>
      <c r="J72" s="56">
        <f t="shared" si="13"/>
        <v>21.611111111111114</v>
      </c>
      <c r="K72" s="57">
        <f t="shared" si="14"/>
        <v>24.527777777777779</v>
      </c>
      <c r="L72" s="51">
        <f t="shared" si="15"/>
        <v>2.7777777777777781</v>
      </c>
    </row>
    <row r="73" spans="1:12" ht="16.8" x14ac:dyDescent="0.3">
      <c r="A73" s="49" t="s">
        <v>82</v>
      </c>
      <c r="B73" s="51">
        <v>21</v>
      </c>
      <c r="C73" s="56">
        <v>24</v>
      </c>
      <c r="D73" s="56">
        <v>22</v>
      </c>
      <c r="E73" s="51">
        <f t="shared" si="8"/>
        <v>16.75</v>
      </c>
      <c r="F73" s="51">
        <f t="shared" si="9"/>
        <v>22.333333333333332</v>
      </c>
      <c r="G73" s="51">
        <f t="shared" si="10"/>
        <v>39.083333333333329</v>
      </c>
      <c r="H73" s="54">
        <f t="shared" si="11"/>
        <v>24.194444444444443</v>
      </c>
      <c r="I73" s="55">
        <f t="shared" si="12"/>
        <v>27.321111111111108</v>
      </c>
      <c r="J73" s="56">
        <f t="shared" si="13"/>
        <v>28.958888888888886</v>
      </c>
      <c r="K73" s="57">
        <f t="shared" si="14"/>
        <v>32.867222222222217</v>
      </c>
      <c r="L73" s="51">
        <f t="shared" si="15"/>
        <v>3.7222222222222214</v>
      </c>
    </row>
    <row r="74" spans="1:12" ht="16.8" x14ac:dyDescent="0.3">
      <c r="A74" s="52" t="s">
        <v>83</v>
      </c>
      <c r="B74" s="51"/>
      <c r="C74" s="51"/>
      <c r="D74" s="51"/>
      <c r="E74" s="51"/>
      <c r="F74" s="51"/>
      <c r="G74" s="51"/>
      <c r="H74" s="54"/>
      <c r="I74" s="55"/>
      <c r="J74" s="56"/>
      <c r="K74" s="57"/>
      <c r="L74" s="51"/>
    </row>
    <row r="75" spans="1:12" ht="16.8" x14ac:dyDescent="0.3">
      <c r="A75" s="49" t="s">
        <v>84</v>
      </c>
      <c r="B75" s="51">
        <v>36</v>
      </c>
      <c r="C75" s="51">
        <v>42.5</v>
      </c>
      <c r="D75" s="56">
        <v>35</v>
      </c>
      <c r="E75" s="51">
        <f t="shared" si="8"/>
        <v>28.375</v>
      </c>
      <c r="F75" s="51">
        <f t="shared" si="9"/>
        <v>37.833333333333336</v>
      </c>
      <c r="G75" s="51">
        <f t="shared" si="10"/>
        <v>66.208333333333343</v>
      </c>
      <c r="H75" s="54">
        <f t="shared" si="11"/>
        <v>40.986111111111114</v>
      </c>
      <c r="I75" s="55">
        <f t="shared" si="12"/>
        <v>46.282777777777781</v>
      </c>
      <c r="J75" s="56">
        <f t="shared" si="13"/>
        <v>49.057222222222229</v>
      </c>
      <c r="K75" s="57">
        <f t="shared" si="14"/>
        <v>55.678055555555559</v>
      </c>
      <c r="L75" s="51">
        <f t="shared" si="15"/>
        <v>6.3055555555555571</v>
      </c>
    </row>
    <row r="76" spans="1:12" ht="16.8" x14ac:dyDescent="0.3">
      <c r="A76" s="49" t="s">
        <v>85</v>
      </c>
      <c r="B76" s="51">
        <v>22</v>
      </c>
      <c r="C76" s="51">
        <v>25</v>
      </c>
      <c r="D76" s="56">
        <v>22</v>
      </c>
      <c r="E76" s="51">
        <f t="shared" si="8"/>
        <v>17.25</v>
      </c>
      <c r="F76" s="51">
        <f t="shared" si="9"/>
        <v>23</v>
      </c>
      <c r="G76" s="51">
        <f t="shared" si="10"/>
        <v>40.25</v>
      </c>
      <c r="H76" s="54">
        <f t="shared" si="11"/>
        <v>24.916666666666668</v>
      </c>
      <c r="I76" s="55">
        <f t="shared" si="12"/>
        <v>28.136666666666667</v>
      </c>
      <c r="J76" s="56">
        <f t="shared" si="13"/>
        <v>29.823333333333334</v>
      </c>
      <c r="K76" s="57">
        <f t="shared" si="14"/>
        <v>33.848333333333336</v>
      </c>
      <c r="L76" s="51">
        <f t="shared" si="15"/>
        <v>3.8333333333333335</v>
      </c>
    </row>
    <row r="77" spans="1:12" ht="16.8" x14ac:dyDescent="0.3">
      <c r="A77" s="49" t="s">
        <v>86</v>
      </c>
      <c r="B77" s="51">
        <v>20</v>
      </c>
      <c r="C77" s="51">
        <v>25</v>
      </c>
      <c r="D77" s="56">
        <v>20</v>
      </c>
      <c r="E77" s="51">
        <f t="shared" si="8"/>
        <v>16.25</v>
      </c>
      <c r="F77" s="51">
        <f t="shared" si="9"/>
        <v>21.666666666666668</v>
      </c>
      <c r="G77" s="51">
        <f t="shared" si="10"/>
        <v>37.916666666666671</v>
      </c>
      <c r="H77" s="54">
        <f t="shared" si="11"/>
        <v>23.472222222222225</v>
      </c>
      <c r="I77" s="55">
        <f t="shared" si="12"/>
        <v>26.50555555555556</v>
      </c>
      <c r="J77" s="56">
        <f t="shared" si="13"/>
        <v>28.094444444444449</v>
      </c>
      <c r="K77" s="57">
        <f t="shared" si="14"/>
        <v>31.886111111111116</v>
      </c>
      <c r="L77" s="51">
        <f t="shared" si="15"/>
        <v>3.611111111111112</v>
      </c>
    </row>
    <row r="78" spans="1:12" ht="16.8" x14ac:dyDescent="0.3">
      <c r="A78" s="49" t="s">
        <v>87</v>
      </c>
      <c r="B78" s="51">
        <v>7</v>
      </c>
      <c r="C78" s="51">
        <v>6.5</v>
      </c>
      <c r="D78" s="56">
        <v>5</v>
      </c>
      <c r="E78" s="51">
        <f t="shared" si="8"/>
        <v>4.625</v>
      </c>
      <c r="F78" s="51">
        <f t="shared" si="9"/>
        <v>6.166666666666667</v>
      </c>
      <c r="G78" s="51">
        <f t="shared" si="10"/>
        <v>10.791666666666668</v>
      </c>
      <c r="H78" s="54">
        <f t="shared" si="11"/>
        <v>6.6805555555555562</v>
      </c>
      <c r="I78" s="55">
        <f t="shared" si="12"/>
        <v>7.5438888888888895</v>
      </c>
      <c r="J78" s="56">
        <f t="shared" si="13"/>
        <v>7.9961111111111123</v>
      </c>
      <c r="K78" s="57">
        <f t="shared" si="14"/>
        <v>9.075277777777778</v>
      </c>
      <c r="L78" s="51">
        <f t="shared" si="15"/>
        <v>1.0277777777777779</v>
      </c>
    </row>
    <row r="79" spans="1:12" ht="16.8" x14ac:dyDescent="0.3">
      <c r="A79" s="52" t="s">
        <v>88</v>
      </c>
      <c r="B79" s="51"/>
      <c r="C79" s="51"/>
      <c r="D79" s="51"/>
      <c r="E79" s="51"/>
      <c r="F79" s="51"/>
      <c r="G79" s="51"/>
      <c r="H79" s="54"/>
      <c r="I79" s="55"/>
      <c r="J79" s="56"/>
      <c r="K79" s="57"/>
      <c r="L79" s="51"/>
    </row>
    <row r="80" spans="1:12" ht="16.8" x14ac:dyDescent="0.3">
      <c r="A80" s="49" t="s">
        <v>89</v>
      </c>
      <c r="B80" s="51">
        <v>6</v>
      </c>
      <c r="C80" s="56">
        <v>6</v>
      </c>
      <c r="D80" s="51">
        <v>5</v>
      </c>
      <c r="E80" s="51">
        <f t="shared" si="8"/>
        <v>4.25</v>
      </c>
      <c r="F80" s="51">
        <f t="shared" si="9"/>
        <v>5.666666666666667</v>
      </c>
      <c r="G80" s="51">
        <f t="shared" si="10"/>
        <v>9.9166666666666679</v>
      </c>
      <c r="H80" s="54">
        <f t="shared" si="11"/>
        <v>6.1388888888888893</v>
      </c>
      <c r="I80" s="55">
        <f t="shared" si="12"/>
        <v>6.9322222222222223</v>
      </c>
      <c r="J80" s="56">
        <f t="shared" si="13"/>
        <v>7.3477777777777789</v>
      </c>
      <c r="K80" s="57">
        <f t="shared" si="14"/>
        <v>8.339444444444446</v>
      </c>
      <c r="L80" s="51">
        <f t="shared" si="15"/>
        <v>0.94444444444444464</v>
      </c>
    </row>
    <row r="81" spans="1:12" ht="16.8" x14ac:dyDescent="0.3">
      <c r="A81" s="49" t="s">
        <v>90</v>
      </c>
      <c r="B81" s="51">
        <v>5</v>
      </c>
      <c r="C81" s="56">
        <v>5</v>
      </c>
      <c r="D81" s="51">
        <v>5</v>
      </c>
      <c r="E81" s="51">
        <f t="shared" si="8"/>
        <v>3.75</v>
      </c>
      <c r="F81" s="51">
        <f t="shared" si="9"/>
        <v>5</v>
      </c>
      <c r="G81" s="51">
        <f t="shared" si="10"/>
        <v>8.75</v>
      </c>
      <c r="H81" s="54">
        <f t="shared" si="11"/>
        <v>5.416666666666667</v>
      </c>
      <c r="I81" s="55">
        <f t="shared" si="12"/>
        <v>6.1166666666666671</v>
      </c>
      <c r="J81" s="56">
        <f t="shared" si="13"/>
        <v>6.4833333333333334</v>
      </c>
      <c r="K81" s="57">
        <f t="shared" si="14"/>
        <v>7.3583333333333343</v>
      </c>
      <c r="L81" s="51">
        <f t="shared" si="15"/>
        <v>0.83333333333333337</v>
      </c>
    </row>
    <row r="82" spans="1:12" ht="16.8" x14ac:dyDescent="0.3">
      <c r="A82" s="49" t="s">
        <v>91</v>
      </c>
      <c r="B82" s="51">
        <v>7</v>
      </c>
      <c r="C82" s="56">
        <v>5.5</v>
      </c>
      <c r="D82" s="51">
        <v>5</v>
      </c>
      <c r="E82" s="51">
        <f t="shared" si="8"/>
        <v>4.375</v>
      </c>
      <c r="F82" s="51">
        <f t="shared" si="9"/>
        <v>5.833333333333333</v>
      </c>
      <c r="G82" s="51">
        <f t="shared" si="10"/>
        <v>10.208333333333332</v>
      </c>
      <c r="H82" s="54">
        <f t="shared" si="11"/>
        <v>6.3194444444444438</v>
      </c>
      <c r="I82" s="55">
        <f t="shared" si="12"/>
        <v>7.1361111111111102</v>
      </c>
      <c r="J82" s="56">
        <f t="shared" si="13"/>
        <v>7.5638888888888882</v>
      </c>
      <c r="K82" s="57">
        <f t="shared" si="14"/>
        <v>8.5847222222222221</v>
      </c>
      <c r="L82" s="51">
        <f t="shared" si="15"/>
        <v>0.97222222222222199</v>
      </c>
    </row>
    <row r="83" spans="1:12" ht="16.8" x14ac:dyDescent="0.3">
      <c r="A83" s="49" t="s">
        <v>92</v>
      </c>
      <c r="B83" s="51">
        <v>4.5</v>
      </c>
      <c r="C83" s="56">
        <v>5</v>
      </c>
      <c r="D83" s="51">
        <v>4.5</v>
      </c>
      <c r="E83" s="51">
        <f t="shared" si="8"/>
        <v>3.5</v>
      </c>
      <c r="F83" s="51">
        <f t="shared" si="9"/>
        <v>4.666666666666667</v>
      </c>
      <c r="G83" s="51">
        <f t="shared" si="10"/>
        <v>8.1666666666666679</v>
      </c>
      <c r="H83" s="54">
        <f t="shared" si="11"/>
        <v>5.0555555555555562</v>
      </c>
      <c r="I83" s="55">
        <f t="shared" si="12"/>
        <v>5.7088888888888896</v>
      </c>
      <c r="J83" s="56">
        <f t="shared" si="13"/>
        <v>6.051111111111112</v>
      </c>
      <c r="K83" s="57">
        <f t="shared" si="14"/>
        <v>6.8677777777777793</v>
      </c>
      <c r="L83" s="51">
        <f t="shared" si="15"/>
        <v>0.77777777777777801</v>
      </c>
    </row>
    <row r="84" spans="1:12" ht="16.8" x14ac:dyDescent="0.3">
      <c r="A84" s="49" t="s">
        <v>93</v>
      </c>
      <c r="B84" s="51">
        <v>6</v>
      </c>
      <c r="C84" s="51">
        <v>7</v>
      </c>
      <c r="D84" s="56">
        <v>6</v>
      </c>
      <c r="E84" s="51">
        <f t="shared" si="8"/>
        <v>4.75</v>
      </c>
      <c r="F84" s="51">
        <f t="shared" si="9"/>
        <v>6.333333333333333</v>
      </c>
      <c r="G84" s="51">
        <f t="shared" si="10"/>
        <v>11.083333333333332</v>
      </c>
      <c r="H84" s="54">
        <f t="shared" si="11"/>
        <v>6.8611111111111107</v>
      </c>
      <c r="I84" s="55">
        <f t="shared" si="12"/>
        <v>7.7477777777777774</v>
      </c>
      <c r="J84" s="56">
        <f t="shared" si="13"/>
        <v>8.2122222222222216</v>
      </c>
      <c r="K84" s="57">
        <f t="shared" si="14"/>
        <v>9.3205555555555542</v>
      </c>
      <c r="L84" s="51">
        <f t="shared" si="15"/>
        <v>1.0555555555555554</v>
      </c>
    </row>
    <row r="85" spans="1:12" ht="16.8" x14ac:dyDescent="0.3">
      <c r="A85" s="49" t="s">
        <v>94</v>
      </c>
      <c r="B85" s="51">
        <v>7</v>
      </c>
      <c r="C85" s="51">
        <v>7</v>
      </c>
      <c r="D85" s="56">
        <v>5</v>
      </c>
      <c r="E85" s="51">
        <f t="shared" si="8"/>
        <v>4.75</v>
      </c>
      <c r="F85" s="51">
        <f t="shared" si="9"/>
        <v>6.333333333333333</v>
      </c>
      <c r="G85" s="51">
        <f t="shared" si="10"/>
        <v>11.083333333333332</v>
      </c>
      <c r="H85" s="54">
        <f t="shared" si="11"/>
        <v>6.8611111111111107</v>
      </c>
      <c r="I85" s="55">
        <f t="shared" si="12"/>
        <v>7.7477777777777774</v>
      </c>
      <c r="J85" s="56">
        <f t="shared" si="13"/>
        <v>8.2122222222222216</v>
      </c>
      <c r="K85" s="57">
        <f t="shared" si="14"/>
        <v>9.3205555555555542</v>
      </c>
      <c r="L85" s="51">
        <f t="shared" si="15"/>
        <v>1.0555555555555554</v>
      </c>
    </row>
    <row r="86" spans="1:12" ht="16.8" x14ac:dyDescent="0.3">
      <c r="A86" s="49" t="s">
        <v>95</v>
      </c>
      <c r="B86" s="51">
        <v>8</v>
      </c>
      <c r="C86" s="51">
        <v>5.5</v>
      </c>
      <c r="D86" s="56">
        <v>6</v>
      </c>
      <c r="E86" s="51">
        <f t="shared" si="8"/>
        <v>4.875</v>
      </c>
      <c r="F86" s="51">
        <f t="shared" si="9"/>
        <v>6.5</v>
      </c>
      <c r="G86" s="51">
        <f t="shared" si="10"/>
        <v>11.375</v>
      </c>
      <c r="H86" s="54">
        <f t="shared" si="11"/>
        <v>7.041666666666667</v>
      </c>
      <c r="I86" s="55">
        <f t="shared" si="12"/>
        <v>7.9516666666666671</v>
      </c>
      <c r="J86" s="56">
        <f t="shared" si="13"/>
        <v>8.4283333333333328</v>
      </c>
      <c r="K86" s="57">
        <f t="shared" si="14"/>
        <v>9.5658333333333339</v>
      </c>
      <c r="L86" s="51">
        <f t="shared" si="15"/>
        <v>1.0833333333333333</v>
      </c>
    </row>
    <row r="87" spans="1:12" ht="16.8" x14ac:dyDescent="0.3">
      <c r="A87" s="49" t="s">
        <v>96</v>
      </c>
      <c r="B87" s="51">
        <v>6</v>
      </c>
      <c r="C87" s="56">
        <v>6</v>
      </c>
      <c r="D87" s="51">
        <v>5</v>
      </c>
      <c r="E87" s="51">
        <f t="shared" si="8"/>
        <v>4.25</v>
      </c>
      <c r="F87" s="51">
        <f t="shared" si="9"/>
        <v>5.666666666666667</v>
      </c>
      <c r="G87" s="51">
        <f t="shared" si="10"/>
        <v>9.9166666666666679</v>
      </c>
      <c r="H87" s="54">
        <f t="shared" si="11"/>
        <v>6.1388888888888893</v>
      </c>
      <c r="I87" s="55">
        <f t="shared" si="12"/>
        <v>6.9322222222222223</v>
      </c>
      <c r="J87" s="56">
        <f t="shared" si="13"/>
        <v>7.3477777777777789</v>
      </c>
      <c r="K87" s="57">
        <f t="shared" si="14"/>
        <v>8.339444444444446</v>
      </c>
      <c r="L87" s="51">
        <f t="shared" si="15"/>
        <v>0.94444444444444464</v>
      </c>
    </row>
    <row r="88" spans="1:12" ht="16.8" x14ac:dyDescent="0.3">
      <c r="A88" s="49" t="s">
        <v>97</v>
      </c>
      <c r="B88" s="56">
        <v>12</v>
      </c>
      <c r="C88" s="51">
        <v>14</v>
      </c>
      <c r="D88" s="51">
        <v>12</v>
      </c>
      <c r="E88" s="51">
        <f t="shared" si="8"/>
        <v>9.5</v>
      </c>
      <c r="F88" s="51">
        <f t="shared" si="9"/>
        <v>12.666666666666666</v>
      </c>
      <c r="G88" s="51">
        <f t="shared" si="10"/>
        <v>22.166666666666664</v>
      </c>
      <c r="H88" s="54">
        <f t="shared" si="11"/>
        <v>13.722222222222221</v>
      </c>
      <c r="I88" s="55">
        <f t="shared" si="12"/>
        <v>15.495555555555555</v>
      </c>
      <c r="J88" s="56">
        <f t="shared" si="13"/>
        <v>16.424444444444443</v>
      </c>
      <c r="K88" s="57">
        <f t="shared" si="14"/>
        <v>18.641111111111108</v>
      </c>
      <c r="L88" s="51">
        <f t="shared" si="15"/>
        <v>2.1111111111111107</v>
      </c>
    </row>
    <row r="89" spans="1:12" ht="16.8" x14ac:dyDescent="0.3">
      <c r="A89" s="52" t="s">
        <v>98</v>
      </c>
      <c r="B89" s="51"/>
      <c r="C89" s="51"/>
      <c r="D89" s="51"/>
      <c r="E89" s="51"/>
      <c r="F89" s="51"/>
      <c r="G89" s="51"/>
      <c r="H89" s="54"/>
      <c r="I89" s="55"/>
      <c r="J89" s="56"/>
      <c r="K89" s="57"/>
      <c r="L89" s="51"/>
    </row>
    <row r="90" spans="1:12" ht="16.8" x14ac:dyDescent="0.3">
      <c r="A90" s="45" t="s">
        <v>99</v>
      </c>
      <c r="B90" s="51"/>
      <c r="C90" s="51"/>
      <c r="D90" s="51"/>
      <c r="E90" s="51"/>
      <c r="F90" s="51"/>
      <c r="G90" s="51"/>
      <c r="H90" s="54"/>
      <c r="I90" s="55"/>
      <c r="J90" s="56"/>
      <c r="K90" s="57"/>
      <c r="L90" s="51"/>
    </row>
    <row r="91" spans="1:12" ht="16.8" x14ac:dyDescent="0.3">
      <c r="A91" s="47" t="s">
        <v>100</v>
      </c>
      <c r="B91" s="56">
        <v>3</v>
      </c>
      <c r="C91" s="56">
        <v>6</v>
      </c>
      <c r="D91" s="56">
        <v>6</v>
      </c>
      <c r="E91" s="51">
        <f t="shared" si="8"/>
        <v>3.75</v>
      </c>
      <c r="F91" s="51">
        <f t="shared" si="9"/>
        <v>5</v>
      </c>
      <c r="G91" s="51">
        <f t="shared" si="10"/>
        <v>8.75</v>
      </c>
      <c r="H91" s="54">
        <f t="shared" si="11"/>
        <v>5.416666666666667</v>
      </c>
      <c r="I91" s="55">
        <f t="shared" si="12"/>
        <v>6.1166666666666671</v>
      </c>
      <c r="J91" s="56">
        <f t="shared" si="13"/>
        <v>6.4833333333333334</v>
      </c>
      <c r="K91" s="57">
        <f t="shared" si="14"/>
        <v>7.3583333333333343</v>
      </c>
      <c r="L91" s="51">
        <f t="shared" si="15"/>
        <v>0.83333333333333337</v>
      </c>
    </row>
    <row r="92" spans="1:12" ht="33.6" customHeight="1" x14ac:dyDescent="0.3">
      <c r="A92" s="47" t="s">
        <v>101</v>
      </c>
      <c r="B92" s="56">
        <v>3</v>
      </c>
      <c r="C92" s="56">
        <v>6</v>
      </c>
      <c r="D92" s="56">
        <v>6</v>
      </c>
      <c r="E92" s="51">
        <f t="shared" si="8"/>
        <v>3.75</v>
      </c>
      <c r="F92" s="51">
        <f t="shared" si="9"/>
        <v>5</v>
      </c>
      <c r="G92" s="51">
        <f t="shared" si="10"/>
        <v>8.75</v>
      </c>
      <c r="H92" s="54">
        <f t="shared" si="11"/>
        <v>5.416666666666667</v>
      </c>
      <c r="I92" s="55">
        <f t="shared" si="12"/>
        <v>6.1166666666666671</v>
      </c>
      <c r="J92" s="56">
        <f t="shared" si="13"/>
        <v>6.4833333333333334</v>
      </c>
      <c r="K92" s="57">
        <f t="shared" si="14"/>
        <v>7.3583333333333343</v>
      </c>
      <c r="L92" s="51">
        <f t="shared" si="15"/>
        <v>0.83333333333333337</v>
      </c>
    </row>
    <row r="93" spans="1:12" ht="16.8" x14ac:dyDescent="0.3">
      <c r="A93" s="45" t="s">
        <v>51</v>
      </c>
      <c r="B93" s="51"/>
      <c r="C93" s="51"/>
      <c r="D93" s="51"/>
      <c r="E93" s="51"/>
      <c r="F93" s="51"/>
      <c r="G93" s="51"/>
      <c r="H93" s="54"/>
      <c r="I93" s="55"/>
      <c r="J93" s="56"/>
      <c r="K93" s="57"/>
      <c r="L93" s="51"/>
    </row>
    <row r="94" spans="1:12" ht="16.8" x14ac:dyDescent="0.3">
      <c r="A94" s="45" t="s">
        <v>102</v>
      </c>
      <c r="B94" s="51"/>
      <c r="C94" s="51"/>
      <c r="D94" s="51"/>
      <c r="E94" s="51"/>
      <c r="F94" s="51"/>
      <c r="G94" s="51"/>
      <c r="H94" s="54"/>
      <c r="I94" s="55"/>
      <c r="J94" s="56"/>
      <c r="K94" s="57"/>
      <c r="L94" s="51"/>
    </row>
    <row r="95" spans="1:12" ht="16.8" x14ac:dyDescent="0.3">
      <c r="A95" s="49" t="s">
        <v>103</v>
      </c>
      <c r="B95" s="56">
        <v>18</v>
      </c>
      <c r="C95" s="51">
        <v>23</v>
      </c>
      <c r="D95" s="56">
        <v>22</v>
      </c>
      <c r="E95" s="51">
        <f t="shared" si="8"/>
        <v>15.75</v>
      </c>
      <c r="F95" s="51">
        <f t="shared" si="9"/>
        <v>21</v>
      </c>
      <c r="G95" s="51">
        <f t="shared" si="10"/>
        <v>36.75</v>
      </c>
      <c r="H95" s="54">
        <f t="shared" si="11"/>
        <v>22.75</v>
      </c>
      <c r="I95" s="55">
        <f t="shared" si="12"/>
        <v>25.69</v>
      </c>
      <c r="J95" s="56">
        <f t="shared" si="13"/>
        <v>27.23</v>
      </c>
      <c r="K95" s="57">
        <f t="shared" si="14"/>
        <v>30.905000000000001</v>
      </c>
      <c r="L95" s="51">
        <f t="shared" si="15"/>
        <v>3.5</v>
      </c>
    </row>
    <row r="96" spans="1:12" ht="16.8" x14ac:dyDescent="0.3">
      <c r="A96" s="49" t="s">
        <v>104</v>
      </c>
      <c r="B96" s="56">
        <v>18</v>
      </c>
      <c r="C96" s="51">
        <v>23</v>
      </c>
      <c r="D96" s="56">
        <v>23</v>
      </c>
      <c r="E96" s="51">
        <f t="shared" si="8"/>
        <v>16</v>
      </c>
      <c r="F96" s="51">
        <f t="shared" si="9"/>
        <v>21.333333333333332</v>
      </c>
      <c r="G96" s="51">
        <f t="shared" si="10"/>
        <v>37.333333333333329</v>
      </c>
      <c r="H96" s="54">
        <f t="shared" si="11"/>
        <v>23.111111111111111</v>
      </c>
      <c r="I96" s="55">
        <f t="shared" si="12"/>
        <v>26.097777777777775</v>
      </c>
      <c r="J96" s="56">
        <f t="shared" si="13"/>
        <v>27.662222222222219</v>
      </c>
      <c r="K96" s="57">
        <f t="shared" si="14"/>
        <v>31.395555555555553</v>
      </c>
      <c r="L96" s="51">
        <f t="shared" si="15"/>
        <v>3.5555555555555549</v>
      </c>
    </row>
    <row r="97" spans="1:12" ht="16.8" x14ac:dyDescent="0.3">
      <c r="A97" s="49" t="s">
        <v>105</v>
      </c>
      <c r="B97" s="56">
        <v>19</v>
      </c>
      <c r="C97" s="51">
        <v>23</v>
      </c>
      <c r="D97" s="56">
        <v>23</v>
      </c>
      <c r="E97" s="51">
        <f t="shared" si="8"/>
        <v>16.25</v>
      </c>
      <c r="F97" s="51">
        <f t="shared" si="9"/>
        <v>21.666666666666668</v>
      </c>
      <c r="G97" s="51">
        <f t="shared" si="10"/>
        <v>37.916666666666671</v>
      </c>
      <c r="H97" s="54">
        <f t="shared" si="11"/>
        <v>23.472222222222225</v>
      </c>
      <c r="I97" s="55">
        <f t="shared" si="12"/>
        <v>26.50555555555556</v>
      </c>
      <c r="J97" s="56">
        <f t="shared" si="13"/>
        <v>28.094444444444449</v>
      </c>
      <c r="K97" s="57">
        <f t="shared" si="14"/>
        <v>31.886111111111116</v>
      </c>
      <c r="L97" s="51">
        <f t="shared" si="15"/>
        <v>3.611111111111112</v>
      </c>
    </row>
    <row r="98" spans="1:12" ht="16.8" x14ac:dyDescent="0.3">
      <c r="A98" s="49" t="s">
        <v>106</v>
      </c>
      <c r="B98" s="51">
        <v>20</v>
      </c>
      <c r="C98" s="56">
        <v>23</v>
      </c>
      <c r="D98" s="51">
        <v>23</v>
      </c>
      <c r="E98" s="51">
        <f t="shared" si="8"/>
        <v>16.5</v>
      </c>
      <c r="F98" s="51">
        <f t="shared" si="9"/>
        <v>22</v>
      </c>
      <c r="G98" s="51">
        <f t="shared" si="10"/>
        <v>38.5</v>
      </c>
      <c r="H98" s="54">
        <f t="shared" si="11"/>
        <v>23.833333333333332</v>
      </c>
      <c r="I98" s="55">
        <f t="shared" si="12"/>
        <v>26.91333333333333</v>
      </c>
      <c r="J98" s="56">
        <f t="shared" si="13"/>
        <v>28.526666666666664</v>
      </c>
      <c r="K98" s="57">
        <f t="shared" si="14"/>
        <v>32.376666666666665</v>
      </c>
      <c r="L98" s="51">
        <f t="shared" si="15"/>
        <v>3.6666666666666665</v>
      </c>
    </row>
    <row r="99" spans="1:12" ht="16.8" x14ac:dyDescent="0.3">
      <c r="A99" s="49" t="s">
        <v>107</v>
      </c>
      <c r="B99" s="51">
        <v>12</v>
      </c>
      <c r="C99" s="51">
        <v>15</v>
      </c>
      <c r="D99" s="56">
        <v>16</v>
      </c>
      <c r="E99" s="51">
        <f t="shared" si="8"/>
        <v>10.75</v>
      </c>
      <c r="F99" s="51">
        <f t="shared" si="9"/>
        <v>14.333333333333334</v>
      </c>
      <c r="G99" s="51">
        <f t="shared" si="10"/>
        <v>25.083333333333336</v>
      </c>
      <c r="H99" s="54">
        <f t="shared" si="11"/>
        <v>15.52777777777778</v>
      </c>
      <c r="I99" s="55">
        <f t="shared" si="12"/>
        <v>17.534444444444446</v>
      </c>
      <c r="J99" s="56">
        <f t="shared" si="13"/>
        <v>18.585555555555558</v>
      </c>
      <c r="K99" s="57">
        <f t="shared" si="14"/>
        <v>21.093888888888891</v>
      </c>
      <c r="L99" s="51">
        <f t="shared" si="15"/>
        <v>2.3888888888888893</v>
      </c>
    </row>
    <row r="100" spans="1:12" ht="16.8" x14ac:dyDescent="0.3">
      <c r="A100" s="49" t="s">
        <v>108</v>
      </c>
      <c r="B100" s="51">
        <v>16</v>
      </c>
      <c r="C100" s="51">
        <v>15</v>
      </c>
      <c r="D100" s="56">
        <v>14</v>
      </c>
      <c r="E100" s="51">
        <f t="shared" si="8"/>
        <v>11.25</v>
      </c>
      <c r="F100" s="51">
        <f t="shared" si="9"/>
        <v>15</v>
      </c>
      <c r="G100" s="51">
        <f t="shared" si="10"/>
        <v>26.25</v>
      </c>
      <c r="H100" s="54">
        <f t="shared" si="11"/>
        <v>16.25</v>
      </c>
      <c r="I100" s="55">
        <f t="shared" si="12"/>
        <v>18.350000000000001</v>
      </c>
      <c r="J100" s="56">
        <f t="shared" si="13"/>
        <v>19.45</v>
      </c>
      <c r="K100" s="57">
        <f t="shared" si="14"/>
        <v>22.074999999999999</v>
      </c>
      <c r="L100" s="51">
        <f t="shared" si="15"/>
        <v>2.5</v>
      </c>
    </row>
    <row r="101" spans="1:12" ht="33.6" customHeight="1" x14ac:dyDescent="0.3">
      <c r="A101" s="49" t="s">
        <v>109</v>
      </c>
      <c r="B101" s="51">
        <v>15</v>
      </c>
      <c r="C101" s="56">
        <v>15.5</v>
      </c>
      <c r="D101" s="51">
        <v>15.5</v>
      </c>
      <c r="E101" s="51">
        <f t="shared" si="8"/>
        <v>11.5</v>
      </c>
      <c r="F101" s="51">
        <f t="shared" si="9"/>
        <v>15.333333333333334</v>
      </c>
      <c r="G101" s="51">
        <f t="shared" si="10"/>
        <v>26.833333333333336</v>
      </c>
      <c r="H101" s="54">
        <f t="shared" si="11"/>
        <v>16.611111111111114</v>
      </c>
      <c r="I101" s="55">
        <f t="shared" si="12"/>
        <v>18.757777777777783</v>
      </c>
      <c r="J101" s="56">
        <f t="shared" si="13"/>
        <v>19.882222222222225</v>
      </c>
      <c r="K101" s="57">
        <f t="shared" si="14"/>
        <v>22.565555555555559</v>
      </c>
      <c r="L101" s="51">
        <f t="shared" si="15"/>
        <v>2.5555555555555558</v>
      </c>
    </row>
    <row r="102" spans="1:12" ht="16.8" x14ac:dyDescent="0.3">
      <c r="A102" s="49" t="s">
        <v>110</v>
      </c>
      <c r="B102" s="51">
        <v>18</v>
      </c>
      <c r="C102" s="51">
        <v>23</v>
      </c>
      <c r="D102" s="56">
        <v>20</v>
      </c>
      <c r="E102" s="51">
        <f t="shared" si="8"/>
        <v>15.25</v>
      </c>
      <c r="F102" s="51">
        <f t="shared" si="9"/>
        <v>20.333333333333332</v>
      </c>
      <c r="G102" s="51">
        <f t="shared" si="10"/>
        <v>35.583333333333329</v>
      </c>
      <c r="H102" s="54">
        <f t="shared" si="11"/>
        <v>22.027777777777775</v>
      </c>
      <c r="I102" s="55">
        <f t="shared" si="12"/>
        <v>24.874444444444443</v>
      </c>
      <c r="J102" s="56">
        <f t="shared" si="13"/>
        <v>26.365555555555552</v>
      </c>
      <c r="K102" s="57">
        <f t="shared" si="14"/>
        <v>29.923888888888882</v>
      </c>
      <c r="L102" s="51">
        <f t="shared" si="15"/>
        <v>3.388888888888888</v>
      </c>
    </row>
    <row r="103" spans="1:12" ht="33.6" customHeight="1" x14ac:dyDescent="0.3">
      <c r="A103" s="49" t="s">
        <v>111</v>
      </c>
      <c r="B103" s="51">
        <v>20</v>
      </c>
      <c r="C103" s="56">
        <v>23</v>
      </c>
      <c r="D103" s="51">
        <v>24</v>
      </c>
      <c r="E103" s="51">
        <f t="shared" si="8"/>
        <v>16.75</v>
      </c>
      <c r="F103" s="51">
        <f t="shared" si="9"/>
        <v>22.333333333333332</v>
      </c>
      <c r="G103" s="51">
        <f t="shared" si="10"/>
        <v>39.083333333333329</v>
      </c>
      <c r="H103" s="54">
        <f t="shared" si="11"/>
        <v>24.194444444444443</v>
      </c>
      <c r="I103" s="55">
        <f t="shared" si="12"/>
        <v>27.321111111111108</v>
      </c>
      <c r="J103" s="56">
        <f t="shared" si="13"/>
        <v>28.958888888888886</v>
      </c>
      <c r="K103" s="57">
        <f t="shared" si="14"/>
        <v>32.867222222222217</v>
      </c>
      <c r="L103" s="51">
        <f t="shared" si="15"/>
        <v>3.7222222222222214</v>
      </c>
    </row>
    <row r="104" spans="1:12" ht="16.8" x14ac:dyDescent="0.3">
      <c r="A104" s="49" t="s">
        <v>112</v>
      </c>
      <c r="B104" s="51">
        <v>12</v>
      </c>
      <c r="C104" s="56">
        <v>15</v>
      </c>
      <c r="D104" s="51">
        <v>16</v>
      </c>
      <c r="E104" s="51">
        <f t="shared" si="8"/>
        <v>10.75</v>
      </c>
      <c r="F104" s="51">
        <f t="shared" si="9"/>
        <v>14.333333333333334</v>
      </c>
      <c r="G104" s="51">
        <f t="shared" si="10"/>
        <v>25.083333333333336</v>
      </c>
      <c r="H104" s="54">
        <f t="shared" si="11"/>
        <v>15.52777777777778</v>
      </c>
      <c r="I104" s="55">
        <f t="shared" si="12"/>
        <v>17.534444444444446</v>
      </c>
      <c r="J104" s="56">
        <f t="shared" si="13"/>
        <v>18.585555555555558</v>
      </c>
      <c r="K104" s="57">
        <f t="shared" si="14"/>
        <v>21.093888888888891</v>
      </c>
      <c r="L104" s="51">
        <f t="shared" si="15"/>
        <v>2.3888888888888893</v>
      </c>
    </row>
    <row r="105" spans="1:12" ht="16.8" x14ac:dyDescent="0.3">
      <c r="A105" s="52" t="s">
        <v>113</v>
      </c>
      <c r="B105" s="51"/>
      <c r="C105" s="51"/>
      <c r="D105" s="51"/>
      <c r="E105" s="51"/>
      <c r="F105" s="51"/>
      <c r="G105" s="51"/>
      <c r="H105" s="54"/>
      <c r="I105" s="55"/>
      <c r="J105" s="56"/>
      <c r="K105" s="57"/>
      <c r="L105" s="51"/>
    </row>
    <row r="106" spans="1:12" ht="16.8" x14ac:dyDescent="0.3">
      <c r="A106" s="49" t="s">
        <v>114</v>
      </c>
      <c r="B106" s="51">
        <v>20</v>
      </c>
      <c r="C106" s="51">
        <v>23</v>
      </c>
      <c r="D106" s="56">
        <v>20</v>
      </c>
      <c r="E106" s="51">
        <f t="shared" si="8"/>
        <v>15.75</v>
      </c>
      <c r="F106" s="51">
        <f t="shared" si="9"/>
        <v>21</v>
      </c>
      <c r="G106" s="51">
        <f t="shared" si="10"/>
        <v>36.75</v>
      </c>
      <c r="H106" s="54">
        <f t="shared" si="11"/>
        <v>22.75</v>
      </c>
      <c r="I106" s="55">
        <f t="shared" si="12"/>
        <v>25.69</v>
      </c>
      <c r="J106" s="56">
        <f t="shared" si="13"/>
        <v>27.23</v>
      </c>
      <c r="K106" s="57">
        <f t="shared" si="14"/>
        <v>30.905000000000001</v>
      </c>
      <c r="L106" s="51">
        <f t="shared" si="15"/>
        <v>3.5</v>
      </c>
    </row>
    <row r="107" spans="1:12" ht="16.8" x14ac:dyDescent="0.3">
      <c r="A107" s="49" t="s">
        <v>115</v>
      </c>
      <c r="B107" s="51">
        <v>18</v>
      </c>
      <c r="C107" s="56">
        <v>15</v>
      </c>
      <c r="D107" s="51">
        <v>13</v>
      </c>
      <c r="E107" s="51">
        <f t="shared" si="8"/>
        <v>11.5</v>
      </c>
      <c r="F107" s="51">
        <f t="shared" si="9"/>
        <v>15.333333333333334</v>
      </c>
      <c r="G107" s="51">
        <f t="shared" si="10"/>
        <v>26.833333333333336</v>
      </c>
      <c r="H107" s="54">
        <f t="shared" si="11"/>
        <v>16.611111111111114</v>
      </c>
      <c r="I107" s="55">
        <f t="shared" si="12"/>
        <v>18.757777777777783</v>
      </c>
      <c r="J107" s="56">
        <f t="shared" si="13"/>
        <v>19.882222222222225</v>
      </c>
      <c r="K107" s="57">
        <f t="shared" si="14"/>
        <v>22.565555555555559</v>
      </c>
      <c r="L107" s="51">
        <f t="shared" si="15"/>
        <v>2.5555555555555558</v>
      </c>
    </row>
    <row r="108" spans="1:12" ht="16.8" x14ac:dyDescent="0.3">
      <c r="A108" s="49" t="s">
        <v>116</v>
      </c>
      <c r="B108" s="51">
        <v>15</v>
      </c>
      <c r="C108" s="51">
        <v>15</v>
      </c>
      <c r="D108" s="56">
        <v>12</v>
      </c>
      <c r="E108" s="51">
        <f t="shared" si="8"/>
        <v>10.5</v>
      </c>
      <c r="F108" s="51">
        <f t="shared" si="9"/>
        <v>14</v>
      </c>
      <c r="G108" s="51">
        <f t="shared" si="10"/>
        <v>24.5</v>
      </c>
      <c r="H108" s="54">
        <f t="shared" si="11"/>
        <v>15.166666666666666</v>
      </c>
      <c r="I108" s="55">
        <f t="shared" si="12"/>
        <v>17.126666666666665</v>
      </c>
      <c r="J108" s="56">
        <f t="shared" si="13"/>
        <v>18.153333333333332</v>
      </c>
      <c r="K108" s="57">
        <f t="shared" si="14"/>
        <v>20.603333333333332</v>
      </c>
      <c r="L108" s="51">
        <f t="shared" si="15"/>
        <v>2.3333333333333335</v>
      </c>
    </row>
    <row r="109" spans="1:12" ht="16.8" x14ac:dyDescent="0.3">
      <c r="A109" s="49" t="s">
        <v>117</v>
      </c>
      <c r="B109" s="51">
        <v>7</v>
      </c>
      <c r="C109" s="56">
        <v>6</v>
      </c>
      <c r="D109" s="51">
        <v>5</v>
      </c>
      <c r="E109" s="51">
        <f t="shared" si="8"/>
        <v>4.5</v>
      </c>
      <c r="F109" s="51">
        <f t="shared" si="9"/>
        <v>6</v>
      </c>
      <c r="G109" s="51">
        <f t="shared" si="10"/>
        <v>10.5</v>
      </c>
      <c r="H109" s="54">
        <f t="shared" si="11"/>
        <v>6.5</v>
      </c>
      <c r="I109" s="55">
        <f t="shared" si="12"/>
        <v>7.34</v>
      </c>
      <c r="J109" s="56">
        <f t="shared" si="13"/>
        <v>7.78</v>
      </c>
      <c r="K109" s="57">
        <f t="shared" si="14"/>
        <v>8.83</v>
      </c>
      <c r="L109" s="51">
        <f t="shared" si="15"/>
        <v>1</v>
      </c>
    </row>
    <row r="110" spans="1:12" ht="16.8" x14ac:dyDescent="0.3">
      <c r="A110" s="49" t="s">
        <v>118</v>
      </c>
      <c r="B110" s="51">
        <v>8</v>
      </c>
      <c r="C110" s="51">
        <v>6</v>
      </c>
      <c r="D110" s="56">
        <v>5</v>
      </c>
      <c r="E110" s="51">
        <f t="shared" si="8"/>
        <v>4.75</v>
      </c>
      <c r="F110" s="51">
        <f t="shared" si="9"/>
        <v>6.333333333333333</v>
      </c>
      <c r="G110" s="51">
        <f t="shared" si="10"/>
        <v>11.083333333333332</v>
      </c>
      <c r="H110" s="54">
        <f t="shared" si="11"/>
        <v>6.8611111111111107</v>
      </c>
      <c r="I110" s="55">
        <f t="shared" si="12"/>
        <v>7.7477777777777774</v>
      </c>
      <c r="J110" s="56">
        <f t="shared" si="13"/>
        <v>8.2122222222222216</v>
      </c>
      <c r="K110" s="57">
        <f t="shared" si="14"/>
        <v>9.3205555555555542</v>
      </c>
      <c r="L110" s="51">
        <f t="shared" si="15"/>
        <v>1.0555555555555554</v>
      </c>
    </row>
    <row r="111" spans="1:12" ht="16.8" x14ac:dyDescent="0.3">
      <c r="A111" s="45" t="s">
        <v>55</v>
      </c>
      <c r="B111" s="51"/>
      <c r="C111" s="51"/>
      <c r="D111" s="51"/>
      <c r="E111" s="51"/>
      <c r="F111" s="51"/>
      <c r="G111" s="51"/>
      <c r="H111" s="54"/>
      <c r="I111" s="55"/>
      <c r="J111" s="56"/>
      <c r="K111" s="57"/>
      <c r="L111" s="51"/>
    </row>
    <row r="112" spans="1:12" ht="16.8" x14ac:dyDescent="0.3">
      <c r="A112" s="49" t="s">
        <v>119</v>
      </c>
      <c r="B112" s="51">
        <v>20</v>
      </c>
      <c r="C112" s="56">
        <v>23</v>
      </c>
      <c r="D112" s="51">
        <v>22</v>
      </c>
      <c r="E112" s="51">
        <f t="shared" si="8"/>
        <v>16.25</v>
      </c>
      <c r="F112" s="51">
        <f t="shared" si="9"/>
        <v>21.666666666666668</v>
      </c>
      <c r="G112" s="51">
        <f t="shared" si="10"/>
        <v>37.916666666666671</v>
      </c>
      <c r="H112" s="54">
        <f t="shared" si="11"/>
        <v>23.472222222222225</v>
      </c>
      <c r="I112" s="55">
        <f t="shared" si="12"/>
        <v>26.50555555555556</v>
      </c>
      <c r="J112" s="56">
        <f t="shared" si="13"/>
        <v>28.094444444444449</v>
      </c>
      <c r="K112" s="57">
        <f t="shared" si="14"/>
        <v>31.886111111111116</v>
      </c>
      <c r="L112" s="51">
        <f t="shared" si="15"/>
        <v>3.611111111111112</v>
      </c>
    </row>
    <row r="113" spans="1:12" ht="16.8" x14ac:dyDescent="0.3">
      <c r="A113" s="49" t="s">
        <v>120</v>
      </c>
      <c r="B113" s="51">
        <v>23</v>
      </c>
      <c r="C113" s="51">
        <v>23</v>
      </c>
      <c r="D113" s="56">
        <v>20</v>
      </c>
      <c r="E113" s="51">
        <f t="shared" si="8"/>
        <v>16.5</v>
      </c>
      <c r="F113" s="51">
        <f t="shared" si="9"/>
        <v>22</v>
      </c>
      <c r="G113" s="51">
        <f t="shared" si="10"/>
        <v>38.5</v>
      </c>
      <c r="H113" s="54">
        <f t="shared" si="11"/>
        <v>23.833333333333332</v>
      </c>
      <c r="I113" s="55">
        <f t="shared" si="12"/>
        <v>26.91333333333333</v>
      </c>
      <c r="J113" s="56">
        <f t="shared" si="13"/>
        <v>28.526666666666664</v>
      </c>
      <c r="K113" s="57">
        <f t="shared" si="14"/>
        <v>32.376666666666665</v>
      </c>
      <c r="L113" s="51">
        <f t="shared" si="15"/>
        <v>3.6666666666666665</v>
      </c>
    </row>
    <row r="114" spans="1:12" ht="16.8" x14ac:dyDescent="0.3">
      <c r="A114" s="49" t="s">
        <v>121</v>
      </c>
      <c r="B114" s="56">
        <v>22</v>
      </c>
      <c r="C114" s="51">
        <v>23</v>
      </c>
      <c r="D114" s="51">
        <v>23</v>
      </c>
      <c r="E114" s="51">
        <f t="shared" si="8"/>
        <v>17</v>
      </c>
      <c r="F114" s="51">
        <f t="shared" si="9"/>
        <v>22.666666666666668</v>
      </c>
      <c r="G114" s="51">
        <f t="shared" si="10"/>
        <v>39.666666666666671</v>
      </c>
      <c r="H114" s="54">
        <f t="shared" si="11"/>
        <v>24.555555555555557</v>
      </c>
      <c r="I114" s="55">
        <f t="shared" si="12"/>
        <v>27.728888888888889</v>
      </c>
      <c r="J114" s="56">
        <f t="shared" si="13"/>
        <v>29.391111111111115</v>
      </c>
      <c r="K114" s="57">
        <f t="shared" si="14"/>
        <v>33.357777777777784</v>
      </c>
      <c r="L114" s="51">
        <f t="shared" si="15"/>
        <v>3.7777777777777786</v>
      </c>
    </row>
    <row r="115" spans="1:12" ht="16.8" x14ac:dyDescent="0.3">
      <c r="A115" s="49" t="s">
        <v>122</v>
      </c>
      <c r="B115" s="51">
        <v>20</v>
      </c>
      <c r="C115" s="56">
        <v>23</v>
      </c>
      <c r="D115" s="51">
        <v>22</v>
      </c>
      <c r="E115" s="51">
        <f t="shared" si="8"/>
        <v>16.25</v>
      </c>
      <c r="F115" s="51">
        <f t="shared" si="9"/>
        <v>21.666666666666668</v>
      </c>
      <c r="G115" s="51">
        <f t="shared" si="10"/>
        <v>37.916666666666671</v>
      </c>
      <c r="H115" s="54">
        <f t="shared" si="11"/>
        <v>23.472222222222225</v>
      </c>
      <c r="I115" s="55">
        <f t="shared" si="12"/>
        <v>26.50555555555556</v>
      </c>
      <c r="J115" s="56">
        <f t="shared" si="13"/>
        <v>28.094444444444449</v>
      </c>
      <c r="K115" s="57">
        <f t="shared" si="14"/>
        <v>31.886111111111116</v>
      </c>
      <c r="L115" s="51">
        <f t="shared" si="15"/>
        <v>3.611111111111112</v>
      </c>
    </row>
    <row r="116" spans="1:12" ht="16.8" x14ac:dyDescent="0.3">
      <c r="A116" s="49" t="s">
        <v>123</v>
      </c>
      <c r="B116" s="51">
        <v>23</v>
      </c>
      <c r="C116" s="51">
        <v>23</v>
      </c>
      <c r="D116" s="56">
        <v>18</v>
      </c>
      <c r="E116" s="51">
        <f t="shared" si="8"/>
        <v>16</v>
      </c>
      <c r="F116" s="51">
        <f t="shared" si="9"/>
        <v>21.333333333333332</v>
      </c>
      <c r="G116" s="51">
        <f t="shared" si="10"/>
        <v>37.333333333333329</v>
      </c>
      <c r="H116" s="54">
        <f t="shared" si="11"/>
        <v>23.111111111111111</v>
      </c>
      <c r="I116" s="55">
        <f t="shared" si="12"/>
        <v>26.097777777777775</v>
      </c>
      <c r="J116" s="56">
        <f t="shared" si="13"/>
        <v>27.662222222222219</v>
      </c>
      <c r="K116" s="57">
        <f t="shared" si="14"/>
        <v>31.395555555555553</v>
      </c>
      <c r="L116" s="51">
        <f t="shared" si="15"/>
        <v>3.5555555555555549</v>
      </c>
    </row>
    <row r="117" spans="1:12" ht="16.8" x14ac:dyDescent="0.3">
      <c r="A117" s="49" t="s">
        <v>124</v>
      </c>
      <c r="B117" s="51">
        <v>16</v>
      </c>
      <c r="C117" s="51">
        <v>23</v>
      </c>
      <c r="D117" s="56">
        <v>20</v>
      </c>
      <c r="E117" s="51">
        <f t="shared" si="8"/>
        <v>14.75</v>
      </c>
      <c r="F117" s="51">
        <f t="shared" si="9"/>
        <v>19.666666666666668</v>
      </c>
      <c r="G117" s="51">
        <f t="shared" si="10"/>
        <v>34.416666666666671</v>
      </c>
      <c r="H117" s="54">
        <f t="shared" si="11"/>
        <v>21.305555555555557</v>
      </c>
      <c r="I117" s="55">
        <f t="shared" si="12"/>
        <v>24.058888888888891</v>
      </c>
      <c r="J117" s="56">
        <f t="shared" si="13"/>
        <v>25.501111111111115</v>
      </c>
      <c r="K117" s="57">
        <f t="shared" si="14"/>
        <v>28.942777777777781</v>
      </c>
      <c r="L117" s="51">
        <f t="shared" si="15"/>
        <v>3.2777777777777786</v>
      </c>
    </row>
    <row r="118" spans="1:12" ht="33.6" customHeight="1" x14ac:dyDescent="0.3">
      <c r="A118" s="49" t="s">
        <v>125</v>
      </c>
      <c r="B118" s="56">
        <v>20</v>
      </c>
      <c r="C118" s="51">
        <v>23</v>
      </c>
      <c r="D118" s="51">
        <v>18</v>
      </c>
      <c r="E118" s="51">
        <f t="shared" si="8"/>
        <v>15.25</v>
      </c>
      <c r="F118" s="51">
        <f t="shared" si="9"/>
        <v>20.333333333333332</v>
      </c>
      <c r="G118" s="51">
        <f t="shared" si="10"/>
        <v>35.583333333333329</v>
      </c>
      <c r="H118" s="54">
        <f t="shared" si="11"/>
        <v>22.027777777777775</v>
      </c>
      <c r="I118" s="55">
        <f t="shared" si="12"/>
        <v>24.874444444444443</v>
      </c>
      <c r="J118" s="56">
        <f t="shared" si="13"/>
        <v>26.365555555555552</v>
      </c>
      <c r="K118" s="57">
        <f t="shared" si="14"/>
        <v>29.923888888888882</v>
      </c>
      <c r="L118" s="51">
        <f t="shared" si="15"/>
        <v>3.388888888888888</v>
      </c>
    </row>
    <row r="119" spans="1:12" ht="16.8" x14ac:dyDescent="0.3">
      <c r="A119" s="49" t="s">
        <v>126</v>
      </c>
      <c r="B119" s="51">
        <v>17</v>
      </c>
      <c r="C119" s="51">
        <v>23</v>
      </c>
      <c r="D119" s="56">
        <v>19</v>
      </c>
      <c r="E119" s="51">
        <f t="shared" si="8"/>
        <v>14.75</v>
      </c>
      <c r="F119" s="51">
        <f t="shared" si="9"/>
        <v>19.666666666666668</v>
      </c>
      <c r="G119" s="51">
        <f t="shared" si="10"/>
        <v>34.416666666666671</v>
      </c>
      <c r="H119" s="54">
        <f t="shared" si="11"/>
        <v>21.305555555555557</v>
      </c>
      <c r="I119" s="55">
        <f t="shared" si="12"/>
        <v>24.058888888888891</v>
      </c>
      <c r="J119" s="56">
        <f t="shared" si="13"/>
        <v>25.501111111111115</v>
      </c>
      <c r="K119" s="57">
        <f t="shared" si="14"/>
        <v>28.942777777777781</v>
      </c>
      <c r="L119" s="51">
        <f t="shared" si="15"/>
        <v>3.2777777777777786</v>
      </c>
    </row>
    <row r="120" spans="1:12" ht="33.6" customHeight="1" x14ac:dyDescent="0.3">
      <c r="A120" s="49" t="s">
        <v>127</v>
      </c>
      <c r="B120" s="51">
        <v>18</v>
      </c>
      <c r="C120" s="56">
        <v>22</v>
      </c>
      <c r="D120" s="51">
        <v>21</v>
      </c>
      <c r="E120" s="51">
        <f t="shared" si="8"/>
        <v>15.25</v>
      </c>
      <c r="F120" s="51">
        <f t="shared" si="9"/>
        <v>20.333333333333332</v>
      </c>
      <c r="G120" s="51">
        <f t="shared" si="10"/>
        <v>35.583333333333329</v>
      </c>
      <c r="H120" s="54">
        <f t="shared" si="11"/>
        <v>22.027777777777775</v>
      </c>
      <c r="I120" s="55">
        <f t="shared" si="12"/>
        <v>24.874444444444443</v>
      </c>
      <c r="J120" s="56">
        <f t="shared" si="13"/>
        <v>26.365555555555552</v>
      </c>
      <c r="K120" s="57">
        <f t="shared" si="14"/>
        <v>29.923888888888882</v>
      </c>
      <c r="L120" s="51">
        <f t="shared" si="15"/>
        <v>3.388888888888888</v>
      </c>
    </row>
    <row r="121" spans="1:12" ht="16.8" x14ac:dyDescent="0.3">
      <c r="A121" s="45" t="s">
        <v>128</v>
      </c>
      <c r="B121" s="51"/>
      <c r="C121" s="51"/>
      <c r="D121" s="51"/>
      <c r="E121" s="51"/>
      <c r="F121" s="51"/>
      <c r="G121" s="51"/>
      <c r="H121" s="54"/>
      <c r="I121" s="55"/>
      <c r="J121" s="56"/>
      <c r="K121" s="57"/>
      <c r="L121" s="51"/>
    </row>
    <row r="122" spans="1:12" ht="16.8" x14ac:dyDescent="0.3">
      <c r="A122" s="45" t="s">
        <v>129</v>
      </c>
      <c r="B122" s="51"/>
      <c r="C122" s="51"/>
      <c r="D122" s="51"/>
      <c r="E122" s="51"/>
      <c r="F122" s="51"/>
      <c r="G122" s="51"/>
      <c r="H122" s="54"/>
      <c r="I122" s="55"/>
      <c r="J122" s="56"/>
      <c r="K122" s="57"/>
      <c r="L122" s="51"/>
    </row>
    <row r="123" spans="1:12" ht="16.8" x14ac:dyDescent="0.3">
      <c r="A123" s="47" t="s">
        <v>130</v>
      </c>
      <c r="B123" s="51">
        <v>8</v>
      </c>
      <c r="C123" s="56">
        <v>6</v>
      </c>
      <c r="D123" s="51">
        <v>8</v>
      </c>
      <c r="E123" s="51">
        <f t="shared" si="8"/>
        <v>5.5</v>
      </c>
      <c r="F123" s="51">
        <f t="shared" si="9"/>
        <v>7.333333333333333</v>
      </c>
      <c r="G123" s="51">
        <f t="shared" si="10"/>
        <v>12.833333333333332</v>
      </c>
      <c r="H123" s="54">
        <f t="shared" si="11"/>
        <v>7.9444444444444429</v>
      </c>
      <c r="I123" s="55">
        <f t="shared" si="12"/>
        <v>8.9711111111111101</v>
      </c>
      <c r="J123" s="56">
        <f t="shared" si="13"/>
        <v>9.5088888888888867</v>
      </c>
      <c r="K123" s="57">
        <f t="shared" si="14"/>
        <v>10.79222222222222</v>
      </c>
      <c r="L123" s="51">
        <f t="shared" si="15"/>
        <v>1.2222222222222221</v>
      </c>
    </row>
    <row r="124" spans="1:12" ht="16.8" x14ac:dyDescent="0.3">
      <c r="A124" s="47" t="s">
        <v>131</v>
      </c>
      <c r="B124" s="51">
        <v>8</v>
      </c>
      <c r="C124" s="56">
        <v>6</v>
      </c>
      <c r="D124" s="51">
        <v>8</v>
      </c>
      <c r="E124" s="51">
        <f t="shared" si="8"/>
        <v>5.5</v>
      </c>
      <c r="F124" s="51">
        <f t="shared" si="9"/>
        <v>7.333333333333333</v>
      </c>
      <c r="G124" s="51">
        <f t="shared" si="10"/>
        <v>12.833333333333332</v>
      </c>
      <c r="H124" s="54">
        <f t="shared" si="11"/>
        <v>7.9444444444444429</v>
      </c>
      <c r="I124" s="55">
        <f t="shared" si="12"/>
        <v>8.9711111111111101</v>
      </c>
      <c r="J124" s="56">
        <f t="shared" si="13"/>
        <v>9.5088888888888867</v>
      </c>
      <c r="K124" s="57">
        <f t="shared" si="14"/>
        <v>10.79222222222222</v>
      </c>
      <c r="L124" s="51">
        <f t="shared" si="15"/>
        <v>1.2222222222222221</v>
      </c>
    </row>
    <row r="125" spans="1:12" ht="33.6" customHeight="1" x14ac:dyDescent="0.3">
      <c r="A125" s="47" t="s">
        <v>132</v>
      </c>
      <c r="B125" s="51">
        <v>8</v>
      </c>
      <c r="C125" s="56">
        <v>6</v>
      </c>
      <c r="D125" s="51">
        <v>8</v>
      </c>
      <c r="E125" s="51">
        <f t="shared" si="8"/>
        <v>5.5</v>
      </c>
      <c r="F125" s="51">
        <f t="shared" si="9"/>
        <v>7.333333333333333</v>
      </c>
      <c r="G125" s="51">
        <f t="shared" si="10"/>
        <v>12.833333333333332</v>
      </c>
      <c r="H125" s="54">
        <f t="shared" si="11"/>
        <v>7.9444444444444429</v>
      </c>
      <c r="I125" s="55">
        <f t="shared" si="12"/>
        <v>8.9711111111111101</v>
      </c>
      <c r="J125" s="56">
        <f t="shared" si="13"/>
        <v>9.5088888888888867</v>
      </c>
      <c r="K125" s="57">
        <f t="shared" si="14"/>
        <v>10.79222222222222</v>
      </c>
      <c r="L125" s="51">
        <f t="shared" si="15"/>
        <v>1.2222222222222221</v>
      </c>
    </row>
    <row r="126" spans="1:12" ht="33.6" customHeight="1" x14ac:dyDescent="0.3">
      <c r="A126" s="45" t="s">
        <v>133</v>
      </c>
      <c r="B126" s="51"/>
      <c r="C126" s="51"/>
      <c r="D126" s="51"/>
      <c r="E126" s="51"/>
      <c r="F126" s="51"/>
      <c r="G126" s="51"/>
      <c r="H126" s="54"/>
      <c r="I126" s="55"/>
      <c r="J126" s="56"/>
      <c r="K126" s="57"/>
      <c r="L126" s="51"/>
    </row>
    <row r="127" spans="1:12" ht="16.8" x14ac:dyDescent="0.3">
      <c r="A127" s="47" t="s">
        <v>134</v>
      </c>
      <c r="B127" s="51">
        <v>8</v>
      </c>
      <c r="C127" s="51">
        <v>5.5</v>
      </c>
      <c r="D127" s="61">
        <v>6.5</v>
      </c>
      <c r="E127" s="51">
        <f t="shared" si="8"/>
        <v>5</v>
      </c>
      <c r="F127" s="51">
        <f t="shared" si="9"/>
        <v>6.666666666666667</v>
      </c>
      <c r="G127" s="51">
        <f t="shared" si="10"/>
        <v>11.666666666666668</v>
      </c>
      <c r="H127" s="54">
        <f t="shared" si="11"/>
        <v>7.2222222222222223</v>
      </c>
      <c r="I127" s="55">
        <f t="shared" si="12"/>
        <v>8.155555555555555</v>
      </c>
      <c r="J127" s="56">
        <f t="shared" si="13"/>
        <v>8.6444444444444457</v>
      </c>
      <c r="K127" s="57">
        <f t="shared" si="14"/>
        <v>9.8111111111111118</v>
      </c>
      <c r="L127" s="51">
        <f t="shared" si="15"/>
        <v>1.1111111111111114</v>
      </c>
    </row>
    <row r="128" spans="1:12" ht="33.6" customHeight="1" x14ac:dyDescent="0.3">
      <c r="A128" s="47" t="s">
        <v>135</v>
      </c>
      <c r="B128" s="51">
        <v>8</v>
      </c>
      <c r="C128" s="51">
        <v>6</v>
      </c>
      <c r="D128" s="62">
        <v>6.5</v>
      </c>
      <c r="E128" s="51">
        <f t="shared" si="8"/>
        <v>5.125</v>
      </c>
      <c r="F128" s="51">
        <f t="shared" si="9"/>
        <v>6.833333333333333</v>
      </c>
      <c r="G128" s="51">
        <f t="shared" si="10"/>
        <v>11.958333333333332</v>
      </c>
      <c r="H128" s="54">
        <f t="shared" si="11"/>
        <v>7.4027777777777759</v>
      </c>
      <c r="I128" s="55">
        <f t="shared" si="12"/>
        <v>8.359444444444442</v>
      </c>
      <c r="J128" s="56">
        <f t="shared" si="13"/>
        <v>8.8605555555555533</v>
      </c>
      <c r="K128" s="57">
        <f t="shared" si="14"/>
        <v>10.056388888888886</v>
      </c>
      <c r="L128" s="51">
        <f t="shared" si="15"/>
        <v>1.1388888888888886</v>
      </c>
    </row>
    <row r="129" spans="1:12" ht="33.6" customHeight="1" x14ac:dyDescent="0.3">
      <c r="A129" s="47" t="s">
        <v>136</v>
      </c>
      <c r="B129" s="51">
        <v>8</v>
      </c>
      <c r="C129" s="51">
        <v>5</v>
      </c>
      <c r="D129" s="62">
        <v>6.5</v>
      </c>
      <c r="E129" s="51">
        <f t="shared" si="8"/>
        <v>4.875</v>
      </c>
      <c r="F129" s="51">
        <f t="shared" si="9"/>
        <v>6.5</v>
      </c>
      <c r="G129" s="51">
        <f t="shared" si="10"/>
        <v>11.375</v>
      </c>
      <c r="H129" s="54">
        <f t="shared" si="11"/>
        <v>7.041666666666667</v>
      </c>
      <c r="I129" s="55">
        <f t="shared" si="12"/>
        <v>7.9516666666666671</v>
      </c>
      <c r="J129" s="56">
        <f t="shared" si="13"/>
        <v>8.4283333333333328</v>
      </c>
      <c r="K129" s="57">
        <f t="shared" si="14"/>
        <v>9.5658333333333339</v>
      </c>
      <c r="L129" s="51">
        <f t="shared" si="15"/>
        <v>1.0833333333333333</v>
      </c>
    </row>
    <row r="130" spans="1:12" ht="33.6" customHeight="1" x14ac:dyDescent="0.3">
      <c r="A130" s="45" t="s">
        <v>137</v>
      </c>
      <c r="B130" s="51"/>
      <c r="C130" s="51"/>
      <c r="D130" s="51"/>
      <c r="E130" s="51"/>
      <c r="F130" s="51"/>
      <c r="G130" s="51"/>
      <c r="H130" s="54"/>
      <c r="I130" s="55"/>
      <c r="J130" s="56"/>
      <c r="K130" s="57"/>
      <c r="L130" s="51"/>
    </row>
    <row r="131" spans="1:12" ht="33.6" customHeight="1" x14ac:dyDescent="0.3">
      <c r="A131" s="47" t="s">
        <v>138</v>
      </c>
      <c r="B131" s="56">
        <v>40</v>
      </c>
      <c r="C131" s="51">
        <v>30</v>
      </c>
      <c r="D131" s="51">
        <v>40</v>
      </c>
      <c r="E131" s="51">
        <f t="shared" si="8"/>
        <v>27.5</v>
      </c>
      <c r="F131" s="51">
        <f t="shared" si="9"/>
        <v>36.666666666666664</v>
      </c>
      <c r="G131" s="51">
        <f t="shared" si="10"/>
        <v>64.166666666666657</v>
      </c>
      <c r="H131" s="54">
        <f t="shared" si="11"/>
        <v>39.722222222222221</v>
      </c>
      <c r="I131" s="55">
        <f t="shared" si="12"/>
        <v>44.855555555555554</v>
      </c>
      <c r="J131" s="56">
        <f t="shared" si="13"/>
        <v>47.544444444444444</v>
      </c>
      <c r="K131" s="57">
        <f t="shared" si="14"/>
        <v>53.961111111111109</v>
      </c>
      <c r="L131" s="51">
        <f t="shared" si="15"/>
        <v>6.1111111111111098</v>
      </c>
    </row>
    <row r="132" spans="1:12" ht="33.6" customHeight="1" x14ac:dyDescent="0.3">
      <c r="A132" s="47" t="s">
        <v>139</v>
      </c>
      <c r="B132" s="51">
        <v>15</v>
      </c>
      <c r="C132" s="56">
        <v>14</v>
      </c>
      <c r="D132" s="51">
        <v>12</v>
      </c>
      <c r="E132" s="51">
        <f t="shared" si="8"/>
        <v>10.25</v>
      </c>
      <c r="F132" s="51">
        <f t="shared" si="9"/>
        <v>13.666666666666666</v>
      </c>
      <c r="G132" s="51">
        <f t="shared" si="10"/>
        <v>23.916666666666664</v>
      </c>
      <c r="H132" s="54">
        <f t="shared" si="11"/>
        <v>14.805555555555552</v>
      </c>
      <c r="I132" s="55">
        <f t="shared" si="12"/>
        <v>16.718888888888884</v>
      </c>
      <c r="J132" s="56">
        <f t="shared" si="13"/>
        <v>17.721111111111107</v>
      </c>
      <c r="K132" s="57">
        <f t="shared" si="14"/>
        <v>20.112777777777772</v>
      </c>
      <c r="L132" s="51">
        <f t="shared" si="15"/>
        <v>2.2777777777777772</v>
      </c>
    </row>
    <row r="133" spans="1:12" ht="33.6" customHeight="1" x14ac:dyDescent="0.3">
      <c r="A133" s="45" t="s">
        <v>140</v>
      </c>
      <c r="B133" s="51"/>
      <c r="C133" s="51"/>
      <c r="D133" s="51"/>
      <c r="E133" s="51"/>
      <c r="F133" s="51"/>
      <c r="G133" s="51"/>
      <c r="H133" s="54"/>
      <c r="I133" s="55"/>
      <c r="J133" s="56"/>
      <c r="K133" s="57"/>
      <c r="L133" s="51"/>
    </row>
    <row r="134" spans="1:12" ht="16.8" x14ac:dyDescent="0.3">
      <c r="A134" s="47" t="s">
        <v>141</v>
      </c>
      <c r="B134" s="51">
        <v>6</v>
      </c>
      <c r="C134" s="51">
        <v>6.5</v>
      </c>
      <c r="D134" s="56">
        <v>6</v>
      </c>
      <c r="E134" s="51">
        <f t="shared" ref="E134:E173" si="16">AVERAGE(B134:D134) *(1-0.25)</f>
        <v>4.625</v>
      </c>
      <c r="F134" s="51">
        <f t="shared" ref="F134:F173" si="17">AVERAGE(B134:D134)</f>
        <v>6.166666666666667</v>
      </c>
      <c r="G134" s="51">
        <f t="shared" ref="G134:G173" si="18">AVERAGE(B134:D134) *(1+0.75)</f>
        <v>10.791666666666668</v>
      </c>
      <c r="H134" s="54">
        <f t="shared" ref="H134:H173" si="19">(E134+(4*F134)+G134)/6</f>
        <v>6.6805555555555562</v>
      </c>
      <c r="I134" s="55">
        <f t="shared" ref="I134:I173" si="20">H134+(0.84*L134)</f>
        <v>7.5438888888888895</v>
      </c>
      <c r="J134" s="56">
        <f t="shared" ref="J134:J173" si="21">H134+(1.28*L134)</f>
        <v>7.9961111111111123</v>
      </c>
      <c r="K134" s="57">
        <f t="shared" ref="K134:K173" si="22">H134+(2.33*L134)</f>
        <v>9.075277777777778</v>
      </c>
      <c r="L134" s="51">
        <f t="shared" ref="L134:L173" si="23">(G134-E134)/6</f>
        <v>1.0277777777777779</v>
      </c>
    </row>
    <row r="135" spans="1:12" ht="33.6" customHeight="1" x14ac:dyDescent="0.3">
      <c r="A135" s="47" t="s">
        <v>142</v>
      </c>
      <c r="B135" s="51">
        <v>6</v>
      </c>
      <c r="C135" s="51">
        <v>6.5</v>
      </c>
      <c r="D135" s="56">
        <v>6</v>
      </c>
      <c r="E135" s="51">
        <f t="shared" si="16"/>
        <v>4.625</v>
      </c>
      <c r="F135" s="51">
        <f t="shared" si="17"/>
        <v>6.166666666666667</v>
      </c>
      <c r="G135" s="51">
        <f t="shared" si="18"/>
        <v>10.791666666666668</v>
      </c>
      <c r="H135" s="54">
        <f t="shared" si="19"/>
        <v>6.6805555555555562</v>
      </c>
      <c r="I135" s="55">
        <f t="shared" si="20"/>
        <v>7.5438888888888895</v>
      </c>
      <c r="J135" s="56">
        <f t="shared" si="21"/>
        <v>7.9961111111111123</v>
      </c>
      <c r="K135" s="57">
        <f t="shared" si="22"/>
        <v>9.075277777777778</v>
      </c>
      <c r="L135" s="51">
        <f t="shared" si="23"/>
        <v>1.0277777777777779</v>
      </c>
    </row>
    <row r="136" spans="1:12" ht="33.6" customHeight="1" x14ac:dyDescent="0.3">
      <c r="A136" s="45" t="s">
        <v>143</v>
      </c>
      <c r="B136" s="51"/>
      <c r="C136" s="51"/>
      <c r="D136" s="51"/>
      <c r="E136" s="51"/>
      <c r="F136" s="51"/>
      <c r="G136" s="51"/>
      <c r="H136" s="54"/>
      <c r="I136" s="55"/>
      <c r="J136" s="56"/>
      <c r="K136" s="57"/>
      <c r="L136" s="51"/>
    </row>
    <row r="137" spans="1:12" ht="16.8" x14ac:dyDescent="0.3">
      <c r="A137" s="47" t="s">
        <v>144</v>
      </c>
      <c r="B137" s="56">
        <v>12</v>
      </c>
      <c r="C137" s="51">
        <v>14</v>
      </c>
      <c r="D137" s="51">
        <v>12</v>
      </c>
      <c r="E137" s="51">
        <f t="shared" si="16"/>
        <v>9.5</v>
      </c>
      <c r="F137" s="51">
        <f t="shared" si="17"/>
        <v>12.666666666666666</v>
      </c>
      <c r="G137" s="51">
        <f t="shared" si="18"/>
        <v>22.166666666666664</v>
      </c>
      <c r="H137" s="54">
        <f t="shared" si="19"/>
        <v>13.722222222222221</v>
      </c>
      <c r="I137" s="55">
        <f t="shared" si="20"/>
        <v>15.495555555555555</v>
      </c>
      <c r="J137" s="56">
        <f t="shared" si="21"/>
        <v>16.424444444444443</v>
      </c>
      <c r="K137" s="57">
        <f t="shared" si="22"/>
        <v>18.641111111111108</v>
      </c>
      <c r="L137" s="51">
        <f t="shared" si="23"/>
        <v>2.1111111111111107</v>
      </c>
    </row>
    <row r="138" spans="1:12" ht="33.6" customHeight="1" x14ac:dyDescent="0.3">
      <c r="A138" s="47" t="s">
        <v>145</v>
      </c>
      <c r="B138" s="56">
        <v>14</v>
      </c>
      <c r="C138" s="51">
        <v>13.5</v>
      </c>
      <c r="D138" s="51">
        <v>12</v>
      </c>
      <c r="E138" s="51">
        <f t="shared" si="16"/>
        <v>9.875</v>
      </c>
      <c r="F138" s="51">
        <f t="shared" si="17"/>
        <v>13.166666666666666</v>
      </c>
      <c r="G138" s="51">
        <f t="shared" si="18"/>
        <v>23.041666666666664</v>
      </c>
      <c r="H138" s="54">
        <f t="shared" si="19"/>
        <v>14.263888888888888</v>
      </c>
      <c r="I138" s="55">
        <f t="shared" si="20"/>
        <v>16.107222222222219</v>
      </c>
      <c r="J138" s="56">
        <f t="shared" si="21"/>
        <v>17.072777777777777</v>
      </c>
      <c r="K138" s="57">
        <f t="shared" si="22"/>
        <v>19.376944444444444</v>
      </c>
      <c r="L138" s="51">
        <f t="shared" si="23"/>
        <v>2.1944444444444442</v>
      </c>
    </row>
    <row r="139" spans="1:12" ht="16.8" x14ac:dyDescent="0.3">
      <c r="A139" s="45" t="s">
        <v>146</v>
      </c>
      <c r="B139" s="51"/>
      <c r="C139" s="51"/>
      <c r="D139" s="51"/>
      <c r="E139" s="51"/>
      <c r="F139" s="51"/>
      <c r="G139" s="51"/>
      <c r="H139" s="54"/>
      <c r="I139" s="55"/>
      <c r="J139" s="56"/>
      <c r="K139" s="57"/>
      <c r="L139" s="51"/>
    </row>
    <row r="140" spans="1:12" ht="16.8" x14ac:dyDescent="0.3">
      <c r="A140" s="47" t="s">
        <v>147</v>
      </c>
      <c r="B140" s="51">
        <v>11</v>
      </c>
      <c r="C140" s="51">
        <v>13</v>
      </c>
      <c r="D140" s="56">
        <v>12</v>
      </c>
      <c r="E140" s="51">
        <f t="shared" si="16"/>
        <v>9</v>
      </c>
      <c r="F140" s="51">
        <f t="shared" si="17"/>
        <v>12</v>
      </c>
      <c r="G140" s="51">
        <f t="shared" si="18"/>
        <v>21</v>
      </c>
      <c r="H140" s="54">
        <f t="shared" si="19"/>
        <v>13</v>
      </c>
      <c r="I140" s="55">
        <f t="shared" si="20"/>
        <v>14.68</v>
      </c>
      <c r="J140" s="56">
        <f t="shared" si="21"/>
        <v>15.56</v>
      </c>
      <c r="K140" s="57">
        <f t="shared" si="22"/>
        <v>17.66</v>
      </c>
      <c r="L140" s="51">
        <f t="shared" si="23"/>
        <v>2</v>
      </c>
    </row>
    <row r="141" spans="1:12" ht="16.8" x14ac:dyDescent="0.3">
      <c r="A141" s="47" t="s">
        <v>148</v>
      </c>
      <c r="B141" s="51">
        <v>7</v>
      </c>
      <c r="C141" s="51">
        <v>6.5</v>
      </c>
      <c r="D141" s="56">
        <v>6.5</v>
      </c>
      <c r="E141" s="51">
        <f t="shared" si="16"/>
        <v>5</v>
      </c>
      <c r="F141" s="51">
        <f t="shared" si="17"/>
        <v>6.666666666666667</v>
      </c>
      <c r="G141" s="51">
        <f t="shared" si="18"/>
        <v>11.666666666666668</v>
      </c>
      <c r="H141" s="54">
        <f t="shared" si="19"/>
        <v>7.2222222222222223</v>
      </c>
      <c r="I141" s="55">
        <f t="shared" si="20"/>
        <v>8.155555555555555</v>
      </c>
      <c r="J141" s="56">
        <f t="shared" si="21"/>
        <v>8.6444444444444457</v>
      </c>
      <c r="K141" s="57">
        <f t="shared" si="22"/>
        <v>9.8111111111111118</v>
      </c>
      <c r="L141" s="51">
        <f t="shared" si="23"/>
        <v>1.1111111111111114</v>
      </c>
    </row>
    <row r="142" spans="1:12" ht="33.6" customHeight="1" x14ac:dyDescent="0.3">
      <c r="A142" s="45" t="s">
        <v>149</v>
      </c>
      <c r="B142" s="51"/>
      <c r="C142" s="51"/>
      <c r="D142" s="51"/>
      <c r="E142" s="51"/>
      <c r="F142" s="51"/>
      <c r="G142" s="51"/>
      <c r="H142" s="54"/>
      <c r="I142" s="55"/>
      <c r="J142" s="56"/>
      <c r="K142" s="57"/>
      <c r="L142" s="51"/>
    </row>
    <row r="143" spans="1:12" ht="16.8" x14ac:dyDescent="0.3">
      <c r="A143" s="47" t="s">
        <v>150</v>
      </c>
      <c r="B143" s="51">
        <v>5</v>
      </c>
      <c r="C143" s="51">
        <v>6</v>
      </c>
      <c r="D143" s="56">
        <v>5</v>
      </c>
      <c r="E143" s="51">
        <f t="shared" si="16"/>
        <v>4</v>
      </c>
      <c r="F143" s="51">
        <f t="shared" si="17"/>
        <v>5.333333333333333</v>
      </c>
      <c r="G143" s="51">
        <f t="shared" si="18"/>
        <v>9.3333333333333321</v>
      </c>
      <c r="H143" s="54">
        <f t="shared" si="19"/>
        <v>5.7777777777777777</v>
      </c>
      <c r="I143" s="55">
        <f t="shared" si="20"/>
        <v>6.5244444444444438</v>
      </c>
      <c r="J143" s="56">
        <f t="shared" si="21"/>
        <v>6.9155555555555548</v>
      </c>
      <c r="K143" s="57">
        <f t="shared" si="22"/>
        <v>7.8488888888888884</v>
      </c>
      <c r="L143" s="51">
        <f t="shared" si="23"/>
        <v>0.88888888888888873</v>
      </c>
    </row>
    <row r="144" spans="1:12" ht="16.8" x14ac:dyDescent="0.3">
      <c r="A144" s="47" t="s">
        <v>151</v>
      </c>
      <c r="B144" s="51">
        <v>11</v>
      </c>
      <c r="C144" s="51">
        <v>13</v>
      </c>
      <c r="D144" s="56">
        <v>12</v>
      </c>
      <c r="E144" s="51">
        <f t="shared" si="16"/>
        <v>9</v>
      </c>
      <c r="F144" s="51">
        <f t="shared" si="17"/>
        <v>12</v>
      </c>
      <c r="G144" s="51">
        <f t="shared" si="18"/>
        <v>21</v>
      </c>
      <c r="H144" s="54">
        <f t="shared" si="19"/>
        <v>13</v>
      </c>
      <c r="I144" s="55">
        <f t="shared" si="20"/>
        <v>14.68</v>
      </c>
      <c r="J144" s="56">
        <f t="shared" si="21"/>
        <v>15.56</v>
      </c>
      <c r="K144" s="57">
        <f t="shared" si="22"/>
        <v>17.66</v>
      </c>
      <c r="L144" s="51">
        <f t="shared" si="23"/>
        <v>2</v>
      </c>
    </row>
    <row r="145" spans="1:12" ht="16.8" x14ac:dyDescent="0.3">
      <c r="A145" s="45" t="s">
        <v>152</v>
      </c>
      <c r="B145" s="51"/>
      <c r="C145" s="51"/>
      <c r="D145" s="51"/>
      <c r="E145" s="51"/>
      <c r="F145" s="51"/>
      <c r="G145" s="51"/>
      <c r="H145" s="54"/>
      <c r="I145" s="55"/>
      <c r="J145" s="56"/>
      <c r="K145" s="57"/>
      <c r="L145" s="51"/>
    </row>
    <row r="146" spans="1:12" ht="16.8" x14ac:dyDescent="0.3">
      <c r="A146" s="47" t="s">
        <v>153</v>
      </c>
      <c r="B146" s="51">
        <v>6</v>
      </c>
      <c r="C146" s="51">
        <v>7</v>
      </c>
      <c r="D146" s="56">
        <v>6</v>
      </c>
      <c r="E146" s="51">
        <f t="shared" si="16"/>
        <v>4.75</v>
      </c>
      <c r="F146" s="51">
        <f t="shared" si="17"/>
        <v>6.333333333333333</v>
      </c>
      <c r="G146" s="51">
        <f t="shared" si="18"/>
        <v>11.083333333333332</v>
      </c>
      <c r="H146" s="54">
        <f t="shared" si="19"/>
        <v>6.8611111111111107</v>
      </c>
      <c r="I146" s="55">
        <f t="shared" si="20"/>
        <v>7.7477777777777774</v>
      </c>
      <c r="J146" s="56">
        <f t="shared" si="21"/>
        <v>8.2122222222222216</v>
      </c>
      <c r="K146" s="57">
        <f t="shared" si="22"/>
        <v>9.3205555555555542</v>
      </c>
      <c r="L146" s="51">
        <f t="shared" si="23"/>
        <v>1.0555555555555554</v>
      </c>
    </row>
    <row r="147" spans="1:12" ht="33.6" customHeight="1" x14ac:dyDescent="0.3">
      <c r="A147" s="47" t="s">
        <v>154</v>
      </c>
      <c r="B147" s="51">
        <v>6</v>
      </c>
      <c r="C147" s="51">
        <v>7</v>
      </c>
      <c r="D147" s="56">
        <v>6</v>
      </c>
      <c r="E147" s="51">
        <f t="shared" si="16"/>
        <v>4.75</v>
      </c>
      <c r="F147" s="51">
        <f t="shared" si="17"/>
        <v>6.333333333333333</v>
      </c>
      <c r="G147" s="51">
        <f t="shared" si="18"/>
        <v>11.083333333333332</v>
      </c>
      <c r="H147" s="54">
        <f t="shared" si="19"/>
        <v>6.8611111111111107</v>
      </c>
      <c r="I147" s="55">
        <f t="shared" si="20"/>
        <v>7.7477777777777774</v>
      </c>
      <c r="J147" s="56">
        <f t="shared" si="21"/>
        <v>8.2122222222222216</v>
      </c>
      <c r="K147" s="57">
        <f t="shared" si="22"/>
        <v>9.3205555555555542</v>
      </c>
      <c r="L147" s="51">
        <f t="shared" si="23"/>
        <v>1.0555555555555554</v>
      </c>
    </row>
    <row r="148" spans="1:12" ht="33.6" customHeight="1" x14ac:dyDescent="0.3">
      <c r="A148" s="45" t="s">
        <v>155</v>
      </c>
      <c r="B148" s="51"/>
      <c r="C148" s="51"/>
      <c r="D148" s="51"/>
      <c r="E148" s="51"/>
      <c r="F148" s="51"/>
      <c r="G148" s="51"/>
      <c r="H148" s="54"/>
      <c r="I148" s="55"/>
      <c r="J148" s="56"/>
      <c r="K148" s="57"/>
      <c r="L148" s="51"/>
    </row>
    <row r="149" spans="1:12" ht="33.6" customHeight="1" x14ac:dyDescent="0.3">
      <c r="A149" s="47" t="s">
        <v>156</v>
      </c>
      <c r="B149" s="51">
        <v>5</v>
      </c>
      <c r="C149" s="51">
        <v>7</v>
      </c>
      <c r="D149" s="56">
        <v>6</v>
      </c>
      <c r="E149" s="51">
        <f t="shared" si="16"/>
        <v>4.5</v>
      </c>
      <c r="F149" s="51">
        <f t="shared" si="17"/>
        <v>6</v>
      </c>
      <c r="G149" s="51">
        <f t="shared" si="18"/>
        <v>10.5</v>
      </c>
      <c r="H149" s="54">
        <f t="shared" si="19"/>
        <v>6.5</v>
      </c>
      <c r="I149" s="55">
        <f t="shared" si="20"/>
        <v>7.34</v>
      </c>
      <c r="J149" s="56">
        <f t="shared" si="21"/>
        <v>7.78</v>
      </c>
      <c r="K149" s="57">
        <f t="shared" si="22"/>
        <v>8.83</v>
      </c>
      <c r="L149" s="51">
        <f t="shared" si="23"/>
        <v>1</v>
      </c>
    </row>
    <row r="150" spans="1:12" ht="16.8" x14ac:dyDescent="0.3">
      <c r="A150" s="45" t="s">
        <v>157</v>
      </c>
      <c r="B150" s="51"/>
      <c r="C150" s="51"/>
      <c r="D150" s="51"/>
      <c r="E150" s="51"/>
      <c r="F150" s="51"/>
      <c r="G150" s="51"/>
      <c r="H150" s="54"/>
      <c r="I150" s="55"/>
      <c r="J150" s="56"/>
      <c r="K150" s="57"/>
      <c r="L150" s="51"/>
    </row>
    <row r="151" spans="1:12" ht="16.8" x14ac:dyDescent="0.3">
      <c r="A151" s="45" t="s">
        <v>158</v>
      </c>
      <c r="B151" s="51"/>
      <c r="C151" s="51"/>
      <c r="D151" s="51"/>
      <c r="E151" s="51"/>
      <c r="F151" s="51"/>
      <c r="G151" s="51"/>
      <c r="H151" s="54"/>
      <c r="I151" s="55"/>
      <c r="J151" s="56"/>
      <c r="K151" s="57"/>
      <c r="L151" s="51"/>
    </row>
    <row r="152" spans="1:12" ht="16.8" x14ac:dyDescent="0.3">
      <c r="A152" s="47" t="s">
        <v>159</v>
      </c>
      <c r="B152" s="56">
        <v>7</v>
      </c>
      <c r="C152" s="63">
        <v>6.5</v>
      </c>
      <c r="D152" s="51">
        <v>8</v>
      </c>
      <c r="E152" s="51">
        <f t="shared" si="16"/>
        <v>5.375</v>
      </c>
      <c r="F152" s="51">
        <f t="shared" si="17"/>
        <v>7.166666666666667</v>
      </c>
      <c r="G152" s="51">
        <f t="shared" si="18"/>
        <v>12.541666666666668</v>
      </c>
      <c r="H152" s="54">
        <f t="shared" si="19"/>
        <v>7.7638888888888902</v>
      </c>
      <c r="I152" s="55">
        <f t="shared" si="20"/>
        <v>8.7672222222222231</v>
      </c>
      <c r="J152" s="56">
        <f t="shared" si="21"/>
        <v>9.2927777777777791</v>
      </c>
      <c r="K152" s="57">
        <f t="shared" si="22"/>
        <v>10.546944444444446</v>
      </c>
      <c r="L152" s="51">
        <f t="shared" si="23"/>
        <v>1.1944444444444446</v>
      </c>
    </row>
    <row r="153" spans="1:12" ht="16.8" x14ac:dyDescent="0.3">
      <c r="A153" s="47" t="s">
        <v>160</v>
      </c>
      <c r="B153" s="56">
        <v>7</v>
      </c>
      <c r="C153" s="63">
        <v>6.5</v>
      </c>
      <c r="D153" s="51">
        <v>8</v>
      </c>
      <c r="E153" s="51">
        <f t="shared" si="16"/>
        <v>5.375</v>
      </c>
      <c r="F153" s="51">
        <f t="shared" si="17"/>
        <v>7.166666666666667</v>
      </c>
      <c r="G153" s="51">
        <f t="shared" si="18"/>
        <v>12.541666666666668</v>
      </c>
      <c r="H153" s="54">
        <f t="shared" si="19"/>
        <v>7.7638888888888902</v>
      </c>
      <c r="I153" s="55">
        <f t="shared" si="20"/>
        <v>8.7672222222222231</v>
      </c>
      <c r="J153" s="56">
        <f t="shared" si="21"/>
        <v>9.2927777777777791</v>
      </c>
      <c r="K153" s="57">
        <f t="shared" si="22"/>
        <v>10.546944444444446</v>
      </c>
      <c r="L153" s="51">
        <f t="shared" si="23"/>
        <v>1.1944444444444446</v>
      </c>
    </row>
    <row r="154" spans="1:12" ht="16.8" x14ac:dyDescent="0.3">
      <c r="A154" s="47" t="s">
        <v>161</v>
      </c>
      <c r="B154" s="56">
        <v>7</v>
      </c>
      <c r="C154" s="63">
        <v>6.5</v>
      </c>
      <c r="D154" s="51">
        <v>8</v>
      </c>
      <c r="E154" s="51">
        <f t="shared" si="16"/>
        <v>5.375</v>
      </c>
      <c r="F154" s="51">
        <f t="shared" si="17"/>
        <v>7.166666666666667</v>
      </c>
      <c r="G154" s="51">
        <f t="shared" si="18"/>
        <v>12.541666666666668</v>
      </c>
      <c r="H154" s="54">
        <f t="shared" si="19"/>
        <v>7.7638888888888902</v>
      </c>
      <c r="I154" s="55">
        <f t="shared" si="20"/>
        <v>8.7672222222222231</v>
      </c>
      <c r="J154" s="56">
        <f t="shared" si="21"/>
        <v>9.2927777777777791</v>
      </c>
      <c r="K154" s="57">
        <f t="shared" si="22"/>
        <v>10.546944444444446</v>
      </c>
      <c r="L154" s="51">
        <f t="shared" si="23"/>
        <v>1.1944444444444446</v>
      </c>
    </row>
    <row r="155" spans="1:12" ht="33.6" customHeight="1" x14ac:dyDescent="0.3">
      <c r="A155" s="45" t="s">
        <v>162</v>
      </c>
      <c r="B155" s="51"/>
      <c r="C155" s="51"/>
      <c r="D155" s="51"/>
      <c r="E155" s="51"/>
      <c r="F155" s="51"/>
      <c r="G155" s="51"/>
      <c r="H155" s="54"/>
      <c r="I155" s="55"/>
      <c r="J155" s="56"/>
      <c r="K155" s="57"/>
      <c r="L155" s="51"/>
    </row>
    <row r="156" spans="1:12" ht="33.6" customHeight="1" x14ac:dyDescent="0.3">
      <c r="A156" s="47" t="s">
        <v>163</v>
      </c>
      <c r="B156" s="56">
        <v>12</v>
      </c>
      <c r="C156" s="56">
        <v>14</v>
      </c>
      <c r="D156" s="56">
        <v>16</v>
      </c>
      <c r="E156" s="51">
        <f t="shared" si="16"/>
        <v>10.5</v>
      </c>
      <c r="F156" s="51">
        <f t="shared" si="17"/>
        <v>14</v>
      </c>
      <c r="G156" s="51">
        <f t="shared" si="18"/>
        <v>24.5</v>
      </c>
      <c r="H156" s="54">
        <f t="shared" si="19"/>
        <v>15.166666666666666</v>
      </c>
      <c r="I156" s="55">
        <f t="shared" si="20"/>
        <v>17.126666666666665</v>
      </c>
      <c r="J156" s="56">
        <f t="shared" si="21"/>
        <v>18.153333333333332</v>
      </c>
      <c r="K156" s="57">
        <f t="shared" si="22"/>
        <v>20.603333333333332</v>
      </c>
      <c r="L156" s="51">
        <f t="shared" si="23"/>
        <v>2.3333333333333335</v>
      </c>
    </row>
    <row r="157" spans="1:12" ht="16.8" x14ac:dyDescent="0.3">
      <c r="A157" s="47" t="s">
        <v>164</v>
      </c>
      <c r="B157" s="56">
        <v>40</v>
      </c>
      <c r="C157" s="56">
        <v>39</v>
      </c>
      <c r="D157" s="56">
        <v>40</v>
      </c>
      <c r="E157" s="51">
        <f t="shared" si="16"/>
        <v>29.75</v>
      </c>
      <c r="F157" s="51">
        <f t="shared" si="17"/>
        <v>39.666666666666664</v>
      </c>
      <c r="G157" s="51">
        <f t="shared" si="18"/>
        <v>69.416666666666657</v>
      </c>
      <c r="H157" s="54">
        <f t="shared" si="19"/>
        <v>42.972222222222221</v>
      </c>
      <c r="I157" s="55">
        <f t="shared" si="20"/>
        <v>48.525555555555556</v>
      </c>
      <c r="J157" s="56">
        <f t="shared" si="21"/>
        <v>51.434444444444438</v>
      </c>
      <c r="K157" s="57">
        <f t="shared" si="22"/>
        <v>58.376111111111108</v>
      </c>
      <c r="L157" s="51">
        <f t="shared" si="23"/>
        <v>6.6111111111111098</v>
      </c>
    </row>
    <row r="158" spans="1:12" ht="16.8" x14ac:dyDescent="0.3">
      <c r="A158" s="47" t="s">
        <v>165</v>
      </c>
      <c r="B158" s="56">
        <v>24</v>
      </c>
      <c r="C158" s="56">
        <v>22</v>
      </c>
      <c r="D158" s="56">
        <v>24</v>
      </c>
      <c r="E158" s="51">
        <f t="shared" si="16"/>
        <v>17.5</v>
      </c>
      <c r="F158" s="51">
        <f t="shared" si="17"/>
        <v>23.333333333333332</v>
      </c>
      <c r="G158" s="51">
        <f t="shared" si="18"/>
        <v>40.833333333333329</v>
      </c>
      <c r="H158" s="54">
        <f t="shared" si="19"/>
        <v>25.277777777777775</v>
      </c>
      <c r="I158" s="55">
        <f t="shared" si="20"/>
        <v>28.544444444444441</v>
      </c>
      <c r="J158" s="56">
        <f t="shared" si="21"/>
        <v>30.255555555555553</v>
      </c>
      <c r="K158" s="57">
        <f t="shared" si="22"/>
        <v>34.338888888888889</v>
      </c>
      <c r="L158" s="51">
        <f t="shared" si="23"/>
        <v>3.888888888888888</v>
      </c>
    </row>
    <row r="159" spans="1:12" ht="16.8" x14ac:dyDescent="0.3">
      <c r="A159" s="45" t="s">
        <v>166</v>
      </c>
      <c r="B159" s="51"/>
      <c r="C159" s="51"/>
      <c r="D159" s="51"/>
      <c r="E159" s="51"/>
      <c r="F159" s="51"/>
      <c r="G159" s="51"/>
      <c r="H159" s="54"/>
      <c r="I159" s="55"/>
      <c r="J159" s="56"/>
      <c r="K159" s="57"/>
      <c r="L159" s="51"/>
    </row>
    <row r="160" spans="1:12" ht="16.8" x14ac:dyDescent="0.3">
      <c r="A160" s="47" t="s">
        <v>167</v>
      </c>
      <c r="B160" s="51">
        <v>40</v>
      </c>
      <c r="C160" s="56">
        <v>42</v>
      </c>
      <c r="D160" s="51">
        <v>42</v>
      </c>
      <c r="E160" s="51">
        <f t="shared" si="16"/>
        <v>31</v>
      </c>
      <c r="F160" s="51">
        <f t="shared" si="17"/>
        <v>41.333333333333336</v>
      </c>
      <c r="G160" s="51">
        <f t="shared" si="18"/>
        <v>72.333333333333343</v>
      </c>
      <c r="H160" s="54">
        <f t="shared" si="19"/>
        <v>44.777777777777779</v>
      </c>
      <c r="I160" s="55">
        <f t="shared" si="20"/>
        <v>50.564444444444447</v>
      </c>
      <c r="J160" s="56">
        <f t="shared" si="21"/>
        <v>53.595555555555556</v>
      </c>
      <c r="K160" s="57">
        <f t="shared" si="22"/>
        <v>60.828888888888898</v>
      </c>
      <c r="L160" s="51">
        <f t="shared" si="23"/>
        <v>6.8888888888888902</v>
      </c>
    </row>
    <row r="161" spans="1:12" ht="16.8" x14ac:dyDescent="0.3">
      <c r="A161" s="47" t="s">
        <v>168</v>
      </c>
      <c r="B161" s="51">
        <v>22.5</v>
      </c>
      <c r="C161" s="56">
        <v>23</v>
      </c>
      <c r="D161" s="51">
        <v>20</v>
      </c>
      <c r="E161" s="51">
        <f t="shared" si="16"/>
        <v>16.375</v>
      </c>
      <c r="F161" s="51">
        <f t="shared" si="17"/>
        <v>21.833333333333332</v>
      </c>
      <c r="G161" s="51">
        <f t="shared" si="18"/>
        <v>38.208333333333329</v>
      </c>
      <c r="H161" s="54">
        <f t="shared" si="19"/>
        <v>23.652777777777775</v>
      </c>
      <c r="I161" s="55">
        <f t="shared" si="20"/>
        <v>26.70944444444444</v>
      </c>
      <c r="J161" s="56">
        <f t="shared" si="21"/>
        <v>28.310555555555553</v>
      </c>
      <c r="K161" s="57">
        <f t="shared" si="22"/>
        <v>32.131388888888885</v>
      </c>
      <c r="L161" s="51">
        <f t="shared" si="23"/>
        <v>3.638888888888888</v>
      </c>
    </row>
    <row r="162" spans="1:12" ht="33.6" customHeight="1" x14ac:dyDescent="0.3">
      <c r="A162" s="45" t="s">
        <v>169</v>
      </c>
      <c r="B162" s="51"/>
      <c r="C162" s="51"/>
      <c r="D162" s="51"/>
      <c r="E162" s="51"/>
      <c r="F162" s="51"/>
      <c r="G162" s="51"/>
      <c r="H162" s="54"/>
      <c r="I162" s="55"/>
      <c r="J162" s="56"/>
      <c r="K162" s="57"/>
      <c r="L162" s="51"/>
    </row>
    <row r="163" spans="1:12" ht="16.8" x14ac:dyDescent="0.3">
      <c r="A163" s="47" t="s">
        <v>170</v>
      </c>
      <c r="B163" s="63">
        <v>10</v>
      </c>
      <c r="C163" s="56">
        <v>13</v>
      </c>
      <c r="D163" s="56">
        <v>12</v>
      </c>
      <c r="E163" s="51">
        <f t="shared" si="16"/>
        <v>8.75</v>
      </c>
      <c r="F163" s="51">
        <f t="shared" si="17"/>
        <v>11.666666666666666</v>
      </c>
      <c r="G163" s="51">
        <f t="shared" si="18"/>
        <v>20.416666666666664</v>
      </c>
      <c r="H163" s="54">
        <f t="shared" si="19"/>
        <v>12.638888888888888</v>
      </c>
      <c r="I163" s="55">
        <f t="shared" si="20"/>
        <v>14.27222222222222</v>
      </c>
      <c r="J163" s="56">
        <f t="shared" si="21"/>
        <v>15.127777777777776</v>
      </c>
      <c r="K163" s="57">
        <f t="shared" si="22"/>
        <v>17.169444444444444</v>
      </c>
      <c r="L163" s="51">
        <f t="shared" si="23"/>
        <v>1.944444444444444</v>
      </c>
    </row>
    <row r="164" spans="1:12" ht="16.8" x14ac:dyDescent="0.3">
      <c r="A164" s="47" t="s">
        <v>171</v>
      </c>
      <c r="B164" s="51">
        <v>48</v>
      </c>
      <c r="C164" s="56">
        <v>54</v>
      </c>
      <c r="D164" s="56">
        <v>50</v>
      </c>
      <c r="E164" s="51">
        <f t="shared" si="16"/>
        <v>38</v>
      </c>
      <c r="F164" s="51">
        <f t="shared" si="17"/>
        <v>50.666666666666664</v>
      </c>
      <c r="G164" s="51">
        <f t="shared" si="18"/>
        <v>88.666666666666657</v>
      </c>
      <c r="H164" s="54">
        <f t="shared" si="19"/>
        <v>54.888888888888886</v>
      </c>
      <c r="I164" s="55">
        <f t="shared" si="20"/>
        <v>61.982222222222219</v>
      </c>
      <c r="J164" s="56">
        <f t="shared" si="21"/>
        <v>65.697777777777773</v>
      </c>
      <c r="K164" s="57">
        <f t="shared" si="22"/>
        <v>74.564444444444433</v>
      </c>
      <c r="L164" s="51">
        <f t="shared" si="23"/>
        <v>8.4444444444444429</v>
      </c>
    </row>
    <row r="165" spans="1:12" ht="16.8" x14ac:dyDescent="0.3">
      <c r="A165" s="45" t="s">
        <v>172</v>
      </c>
      <c r="B165" s="51"/>
      <c r="C165" s="51"/>
      <c r="D165" s="51"/>
      <c r="E165" s="51"/>
      <c r="F165" s="51"/>
      <c r="G165" s="51"/>
      <c r="H165" s="54"/>
      <c r="I165" s="55"/>
      <c r="J165" s="56"/>
      <c r="K165" s="57"/>
      <c r="L165" s="51"/>
    </row>
    <row r="166" spans="1:12" ht="33.6" customHeight="1" x14ac:dyDescent="0.3">
      <c r="A166" s="47" t="s">
        <v>173</v>
      </c>
      <c r="B166" s="51">
        <v>25</v>
      </c>
      <c r="C166" s="56">
        <v>30</v>
      </c>
      <c r="D166" s="56">
        <v>28</v>
      </c>
      <c r="E166" s="51">
        <f t="shared" si="16"/>
        <v>20.75</v>
      </c>
      <c r="F166" s="51">
        <f t="shared" si="17"/>
        <v>27.666666666666668</v>
      </c>
      <c r="G166" s="51">
        <f t="shared" si="18"/>
        <v>48.416666666666671</v>
      </c>
      <c r="H166" s="54">
        <f t="shared" si="19"/>
        <v>29.972222222222229</v>
      </c>
      <c r="I166" s="55">
        <f t="shared" si="20"/>
        <v>33.845555555555563</v>
      </c>
      <c r="J166" s="56">
        <f t="shared" si="21"/>
        <v>35.87444444444445</v>
      </c>
      <c r="K166" s="57">
        <f t="shared" si="22"/>
        <v>40.716111111111118</v>
      </c>
      <c r="L166" s="51">
        <f t="shared" si="23"/>
        <v>4.6111111111111116</v>
      </c>
    </row>
    <row r="167" spans="1:12" ht="16.8" x14ac:dyDescent="0.3">
      <c r="A167" s="47" t="s">
        <v>174</v>
      </c>
      <c r="B167" s="51">
        <v>26</v>
      </c>
      <c r="C167" s="56">
        <v>30</v>
      </c>
      <c r="D167" s="56">
        <v>25</v>
      </c>
      <c r="E167" s="51">
        <f t="shared" si="16"/>
        <v>20.25</v>
      </c>
      <c r="F167" s="51">
        <f t="shared" si="17"/>
        <v>27</v>
      </c>
      <c r="G167" s="51">
        <f t="shared" si="18"/>
        <v>47.25</v>
      </c>
      <c r="H167" s="54">
        <f t="shared" si="19"/>
        <v>29.25</v>
      </c>
      <c r="I167" s="55">
        <f t="shared" si="20"/>
        <v>33.03</v>
      </c>
      <c r="J167" s="56">
        <f t="shared" si="21"/>
        <v>35.01</v>
      </c>
      <c r="K167" s="57">
        <f t="shared" si="22"/>
        <v>39.734999999999999</v>
      </c>
      <c r="L167" s="51">
        <f t="shared" si="23"/>
        <v>4.5</v>
      </c>
    </row>
    <row r="168" spans="1:12" ht="16.8" x14ac:dyDescent="0.3">
      <c r="A168" s="45" t="s">
        <v>175</v>
      </c>
      <c r="B168" s="51"/>
      <c r="C168" s="51"/>
      <c r="D168" s="51"/>
      <c r="E168" s="51"/>
      <c r="F168" s="51"/>
      <c r="G168" s="51"/>
      <c r="H168" s="54"/>
      <c r="I168" s="55"/>
      <c r="J168" s="56"/>
      <c r="K168" s="57"/>
      <c r="L168" s="51"/>
    </row>
    <row r="169" spans="1:12" ht="33.6" customHeight="1" x14ac:dyDescent="0.3">
      <c r="A169" s="47" t="s">
        <v>176</v>
      </c>
      <c r="B169" s="56">
        <v>21</v>
      </c>
      <c r="C169" s="56">
        <v>23</v>
      </c>
      <c r="D169" s="56">
        <v>24</v>
      </c>
      <c r="E169" s="51">
        <f t="shared" si="16"/>
        <v>17</v>
      </c>
      <c r="F169" s="51">
        <f t="shared" si="17"/>
        <v>22.666666666666668</v>
      </c>
      <c r="G169" s="51">
        <f t="shared" si="18"/>
        <v>39.666666666666671</v>
      </c>
      <c r="H169" s="54">
        <f t="shared" si="19"/>
        <v>24.555555555555557</v>
      </c>
      <c r="I169" s="55">
        <f t="shared" si="20"/>
        <v>27.728888888888889</v>
      </c>
      <c r="J169" s="56">
        <f t="shared" si="21"/>
        <v>29.391111111111115</v>
      </c>
      <c r="K169" s="57">
        <f t="shared" si="22"/>
        <v>33.357777777777784</v>
      </c>
      <c r="L169" s="51">
        <f t="shared" si="23"/>
        <v>3.7777777777777786</v>
      </c>
    </row>
    <row r="170" spans="1:12" ht="16.8" x14ac:dyDescent="0.3">
      <c r="A170" s="47" t="s">
        <v>177</v>
      </c>
      <c r="B170" s="56">
        <v>5</v>
      </c>
      <c r="C170" s="56">
        <v>6</v>
      </c>
      <c r="D170" s="56">
        <v>7</v>
      </c>
      <c r="E170" s="51">
        <f t="shared" si="16"/>
        <v>4.5</v>
      </c>
      <c r="F170" s="51">
        <f t="shared" si="17"/>
        <v>6</v>
      </c>
      <c r="G170" s="51">
        <f t="shared" si="18"/>
        <v>10.5</v>
      </c>
      <c r="H170" s="54">
        <f t="shared" si="19"/>
        <v>6.5</v>
      </c>
      <c r="I170" s="55">
        <f t="shared" si="20"/>
        <v>7.34</v>
      </c>
      <c r="J170" s="56">
        <f t="shared" si="21"/>
        <v>7.78</v>
      </c>
      <c r="K170" s="57">
        <f t="shared" si="22"/>
        <v>8.83</v>
      </c>
      <c r="L170" s="51">
        <f t="shared" si="23"/>
        <v>1</v>
      </c>
    </row>
    <row r="171" spans="1:12" ht="16.8" x14ac:dyDescent="0.3">
      <c r="A171" s="45" t="s">
        <v>178</v>
      </c>
      <c r="B171" s="51"/>
      <c r="C171" s="51"/>
      <c r="D171" s="51"/>
      <c r="E171" s="51"/>
      <c r="F171" s="51"/>
      <c r="G171" s="51"/>
      <c r="H171" s="54"/>
      <c r="I171" s="55"/>
      <c r="J171" s="56"/>
      <c r="K171" s="57"/>
      <c r="L171" s="51"/>
    </row>
    <row r="172" spans="1:12" ht="16.8" x14ac:dyDescent="0.3">
      <c r="A172" s="47" t="s">
        <v>179</v>
      </c>
      <c r="B172" s="56">
        <v>5</v>
      </c>
      <c r="C172" s="56">
        <v>6</v>
      </c>
      <c r="D172" s="56">
        <v>7</v>
      </c>
      <c r="E172" s="51">
        <f t="shared" si="16"/>
        <v>4.5</v>
      </c>
      <c r="F172" s="51">
        <f t="shared" si="17"/>
        <v>6</v>
      </c>
      <c r="G172" s="51">
        <f t="shared" si="18"/>
        <v>10.5</v>
      </c>
      <c r="H172" s="54">
        <f t="shared" si="19"/>
        <v>6.5</v>
      </c>
      <c r="I172" s="55">
        <f t="shared" si="20"/>
        <v>7.34</v>
      </c>
      <c r="J172" s="56">
        <f t="shared" si="21"/>
        <v>7.78</v>
      </c>
      <c r="K172" s="57">
        <f t="shared" si="22"/>
        <v>8.83</v>
      </c>
      <c r="L172" s="51">
        <f t="shared" si="23"/>
        <v>1</v>
      </c>
    </row>
    <row r="173" spans="1:12" ht="16.8" x14ac:dyDescent="0.3">
      <c r="A173" s="47" t="s">
        <v>180</v>
      </c>
      <c r="B173" s="56">
        <v>5</v>
      </c>
      <c r="C173" s="56">
        <v>6</v>
      </c>
      <c r="D173" s="56">
        <v>6.5</v>
      </c>
      <c r="E173" s="51">
        <f t="shared" si="16"/>
        <v>4.375</v>
      </c>
      <c r="F173" s="51">
        <f t="shared" si="17"/>
        <v>5.833333333333333</v>
      </c>
      <c r="G173" s="51">
        <f t="shared" si="18"/>
        <v>10.208333333333332</v>
      </c>
      <c r="H173" s="54">
        <f t="shared" si="19"/>
        <v>6.3194444444444438</v>
      </c>
      <c r="I173" s="55">
        <f t="shared" si="20"/>
        <v>7.1361111111111102</v>
      </c>
      <c r="J173" s="56">
        <f t="shared" si="21"/>
        <v>7.5638888888888882</v>
      </c>
      <c r="K173" s="57">
        <f t="shared" si="22"/>
        <v>8.5847222222222221</v>
      </c>
      <c r="L173" s="51">
        <f t="shared" si="23"/>
        <v>0.97222222222222199</v>
      </c>
    </row>
    <row r="175" spans="1:12" ht="33.6" customHeight="1" x14ac:dyDescent="0.3"/>
  </sheetData>
  <mergeCells count="2">
    <mergeCell ref="A1:B1"/>
    <mergeCell ref="A2:D2"/>
  </mergeCells>
  <phoneticPr fontId="15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Assemble Tasks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</dc:creator>
  <cp:lastModifiedBy>Nguyễn Minh Diện</cp:lastModifiedBy>
  <dcterms:created xsi:type="dcterms:W3CDTF">2010-05-12T07:34:53Z</dcterms:created>
  <dcterms:modified xsi:type="dcterms:W3CDTF">2024-05-15T01:02:10Z</dcterms:modified>
</cp:coreProperties>
</file>