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50" windowWidth="21060" windowHeight="10200" activeTab="1"/>
  </bookViews>
  <sheets>
    <sheet name="Original data" sheetId="2" r:id="rId1"/>
    <sheet name="Dictionary" sheetId="4" r:id="rId2"/>
    <sheet name="Step" sheetId="5" r:id="rId3"/>
  </sheets>
  <calcPr calcId="145621"/>
</workbook>
</file>

<file path=xl/calcChain.xml><?xml version="1.0" encoding="utf-8"?>
<calcChain xmlns="http://schemas.openxmlformats.org/spreadsheetml/2006/main">
  <c r="O33" i="2" l="1"/>
  <c r="N33" i="2"/>
  <c r="M33" i="2"/>
  <c r="Q32" i="2"/>
  <c r="P32" i="2"/>
  <c r="Q31" i="2"/>
  <c r="P31" i="2"/>
  <c r="Q30" i="2"/>
  <c r="P30" i="2"/>
  <c r="Q29" i="2"/>
  <c r="P29" i="2"/>
  <c r="Q28" i="2"/>
  <c r="P28" i="2"/>
  <c r="Q27" i="2"/>
  <c r="P27" i="2"/>
  <c r="O25" i="2"/>
  <c r="N25" i="2"/>
  <c r="M25" i="2"/>
  <c r="Q24" i="2"/>
  <c r="P24" i="2"/>
  <c r="Q23" i="2"/>
  <c r="P23" i="2"/>
  <c r="Q22" i="2"/>
  <c r="P22" i="2"/>
  <c r="Q21" i="2"/>
  <c r="P21" i="2"/>
  <c r="O19" i="2"/>
  <c r="N19" i="2"/>
  <c r="M19" i="2"/>
  <c r="Q18" i="2"/>
  <c r="P18" i="2"/>
  <c r="Q17" i="2"/>
  <c r="P17" i="2"/>
  <c r="Q16" i="2"/>
  <c r="P16" i="2"/>
  <c r="Q15" i="2"/>
  <c r="P15" i="2"/>
  <c r="Q14" i="2"/>
  <c r="P14" i="2"/>
  <c r="Q13" i="2"/>
  <c r="P13" i="2"/>
  <c r="P19" i="2" s="1"/>
  <c r="O11" i="2"/>
  <c r="O36" i="2" s="1"/>
  <c r="N11" i="2"/>
  <c r="M11" i="2"/>
  <c r="Q10" i="2"/>
  <c r="P10" i="2"/>
  <c r="Q9" i="2"/>
  <c r="P9" i="2"/>
  <c r="Q8" i="2"/>
  <c r="P8" i="2"/>
  <c r="Q7" i="2"/>
  <c r="P7" i="2"/>
  <c r="Q6" i="2"/>
  <c r="Q11" i="2" s="1"/>
  <c r="P6" i="2"/>
  <c r="P11" i="2" s="1"/>
  <c r="E39" i="2"/>
  <c r="D39" i="2"/>
  <c r="C39" i="2"/>
  <c r="G38" i="2"/>
  <c r="F38" i="2"/>
  <c r="G37" i="2"/>
  <c r="F37" i="2"/>
  <c r="G36" i="2"/>
  <c r="F36" i="2"/>
  <c r="G35" i="2"/>
  <c r="F35" i="2"/>
  <c r="F39" i="2" s="1"/>
  <c r="E33" i="2"/>
  <c r="D33" i="2"/>
  <c r="C33" i="2"/>
  <c r="G32" i="2"/>
  <c r="F32" i="2"/>
  <c r="G31" i="2"/>
  <c r="F31" i="2"/>
  <c r="G30" i="2"/>
  <c r="F30" i="2"/>
  <c r="G29" i="2"/>
  <c r="F29" i="2"/>
  <c r="G28" i="2"/>
  <c r="G33" i="2" s="1"/>
  <c r="F28" i="2"/>
  <c r="F33" i="2" s="1"/>
  <c r="E26" i="2"/>
  <c r="D26" i="2"/>
  <c r="C26" i="2"/>
  <c r="G25" i="2"/>
  <c r="F25" i="2"/>
  <c r="G24" i="2"/>
  <c r="F24" i="2"/>
  <c r="G23" i="2"/>
  <c r="F23" i="2"/>
  <c r="G22" i="2"/>
  <c r="F22" i="2"/>
  <c r="G21" i="2"/>
  <c r="G26" i="2" s="1"/>
  <c r="F21" i="2"/>
  <c r="E19" i="2"/>
  <c r="D19" i="2"/>
  <c r="C19" i="2"/>
  <c r="G18" i="2"/>
  <c r="F18" i="2"/>
  <c r="G17" i="2"/>
  <c r="F17" i="2"/>
  <c r="G16" i="2"/>
  <c r="F16" i="2"/>
  <c r="G15" i="2"/>
  <c r="F15" i="2"/>
  <c r="G14" i="2"/>
  <c r="F14" i="2"/>
  <c r="G13" i="2"/>
  <c r="F13" i="2"/>
  <c r="E11" i="2"/>
  <c r="D11" i="2"/>
  <c r="D41" i="2" s="1"/>
  <c r="C11" i="2"/>
  <c r="G10" i="2"/>
  <c r="F10" i="2"/>
  <c r="G9" i="2"/>
  <c r="F9" i="2"/>
  <c r="G8" i="2"/>
  <c r="F8" i="2"/>
  <c r="G7" i="2"/>
  <c r="F7" i="2"/>
  <c r="G6" i="2"/>
  <c r="F6" i="2"/>
  <c r="F11" i="2" s="1"/>
  <c r="E42" i="2" l="1"/>
  <c r="G11" i="2"/>
  <c r="G42" i="2" s="1"/>
  <c r="F19" i="2"/>
  <c r="F41" i="2" s="1"/>
  <c r="G39" i="2"/>
  <c r="Q19" i="2"/>
  <c r="G19" i="2"/>
  <c r="P33" i="2"/>
  <c r="M36" i="2"/>
  <c r="P25" i="2"/>
  <c r="P36" i="2" s="1"/>
  <c r="Q33" i="2"/>
  <c r="C42" i="2"/>
  <c r="F26" i="2"/>
  <c r="N35" i="2"/>
  <c r="Q25" i="2"/>
  <c r="Q36" i="2" s="1"/>
  <c r="P35" i="2"/>
  <c r="M35" i="2"/>
  <c r="O35" i="2"/>
  <c r="N36" i="2"/>
  <c r="C41" i="2"/>
  <c r="E41" i="2"/>
  <c r="D42" i="2"/>
  <c r="F42" i="2" l="1"/>
  <c r="Q35" i="2"/>
  <c r="G41" i="2"/>
</calcChain>
</file>

<file path=xl/sharedStrings.xml><?xml version="1.0" encoding="utf-8"?>
<sst xmlns="http://schemas.openxmlformats.org/spreadsheetml/2006/main" count="46" uniqueCount="32">
  <si>
    <t>control females, 3 m old</t>
  </si>
  <si>
    <t>positive cells per HC cut</t>
  </si>
  <si>
    <t>ID#</t>
  </si>
  <si>
    <t>p21</t>
  </si>
  <si>
    <t>FC307</t>
  </si>
  <si>
    <t>Average</t>
  </si>
  <si>
    <t>FC309</t>
  </si>
  <si>
    <t>FC331</t>
  </si>
  <si>
    <t>FC338</t>
  </si>
  <si>
    <t>FC365</t>
  </si>
  <si>
    <t>Average in controls</t>
  </si>
  <si>
    <t>sd in control</t>
  </si>
  <si>
    <t>se</t>
  </si>
  <si>
    <t>F3</t>
  </si>
  <si>
    <t>F4</t>
  </si>
  <si>
    <t>F5</t>
  </si>
  <si>
    <t>F6</t>
  </si>
  <si>
    <t>DCX</t>
  </si>
  <si>
    <t>DCX/p21</t>
  </si>
  <si>
    <t>%DCX positive for p21</t>
  </si>
  <si>
    <t>%p21 in DCX cells</t>
  </si>
  <si>
    <t>chronic inflammation (4 weeks DSS water)</t>
  </si>
  <si>
    <t>Average for chronic inflamm</t>
  </si>
  <si>
    <t>SD for chronic inflamm</t>
  </si>
  <si>
    <t>SE for chronic inflamm</t>
  </si>
  <si>
    <t>Variable Name</t>
  </si>
  <si>
    <t>Description</t>
  </si>
  <si>
    <t>Type</t>
  </si>
  <si>
    <t>Values or Characteristics</t>
  </si>
  <si>
    <t>Reference: Zonis, Svetlana, et al. "Chronic intestinal inflammation alters hippocampal neurogenesis." J. Neuroinflammation 12.65 (2015): 10-1186.</t>
  </si>
  <si>
    <t>Variables</t>
  </si>
  <si>
    <t>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</si>
</sst>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1F20"/>
      <name val="HlkrfbAdvTT86d47313"/>
    </font>
    <font>
      <sz val="11"/>
      <color rgb="FF231F20"/>
      <name val="CgcdkwAdvTTb5929f4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G5" sqref="G5"/>
    </sheetView>
  </sheetViews>
  <sheetFormatPr defaultRowHeight="15"/>
  <cols>
    <col min="6" max="6" width="22.85546875" bestFit="1" customWidth="1"/>
  </cols>
  <sheetData>
    <row r="1" spans="1:17" ht="15.75">
      <c r="A1" s="8" t="s">
        <v>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7" ht="15.75">
      <c r="C3" s="1" t="s">
        <v>0</v>
      </c>
      <c r="L3" s="1" t="s">
        <v>21</v>
      </c>
    </row>
    <row r="4" spans="1:17" ht="15.75">
      <c r="C4" s="1" t="s">
        <v>1</v>
      </c>
      <c r="L4" s="1"/>
    </row>
    <row r="5" spans="1:17" ht="15.75">
      <c r="B5" s="1" t="s">
        <v>2</v>
      </c>
      <c r="C5" s="1" t="s">
        <v>17</v>
      </c>
      <c r="D5" s="1" t="s">
        <v>3</v>
      </c>
      <c r="E5" s="1" t="s">
        <v>18</v>
      </c>
      <c r="F5" s="1" t="s">
        <v>19</v>
      </c>
      <c r="G5" s="1" t="s">
        <v>20</v>
      </c>
      <c r="L5" s="1" t="s">
        <v>2</v>
      </c>
      <c r="M5" s="1" t="s">
        <v>17</v>
      </c>
      <c r="N5" s="1" t="s">
        <v>3</v>
      </c>
      <c r="O5" s="1" t="s">
        <v>18</v>
      </c>
      <c r="P5" s="1" t="s">
        <v>19</v>
      </c>
      <c r="Q5" s="1" t="s">
        <v>20</v>
      </c>
    </row>
    <row r="6" spans="1:17" ht="15.75">
      <c r="B6" s="1" t="s">
        <v>4</v>
      </c>
      <c r="C6" s="2">
        <v>34</v>
      </c>
      <c r="D6" s="2">
        <v>38</v>
      </c>
      <c r="E6" s="2">
        <v>5</v>
      </c>
      <c r="F6">
        <f>E6/C6*100</f>
        <v>14.705882352941178</v>
      </c>
      <c r="G6">
        <f>E6/D6*100</f>
        <v>13.157894736842104</v>
      </c>
      <c r="L6" s="1" t="s">
        <v>13</v>
      </c>
      <c r="M6" s="2">
        <v>56</v>
      </c>
      <c r="N6" s="2">
        <v>176</v>
      </c>
      <c r="O6" s="2">
        <v>11</v>
      </c>
      <c r="P6">
        <f t="shared" ref="P6:P10" si="0">O6/M6*100</f>
        <v>19.642857142857142</v>
      </c>
      <c r="Q6">
        <f t="shared" ref="Q6:Q10" si="1">O6/N6*100</f>
        <v>6.25</v>
      </c>
    </row>
    <row r="7" spans="1:17">
      <c r="C7" s="2">
        <v>39</v>
      </c>
      <c r="D7" s="2">
        <v>24</v>
      </c>
      <c r="E7" s="2">
        <v>6</v>
      </c>
      <c r="F7">
        <f>E7/C7*100</f>
        <v>15.384615384615385</v>
      </c>
      <c r="G7">
        <f>E7/D7*100</f>
        <v>25</v>
      </c>
      <c r="M7" s="2">
        <v>54</v>
      </c>
      <c r="N7" s="2">
        <v>164</v>
      </c>
      <c r="O7" s="2">
        <v>10</v>
      </c>
      <c r="P7">
        <f t="shared" si="0"/>
        <v>18.518518518518519</v>
      </c>
      <c r="Q7">
        <f t="shared" si="1"/>
        <v>6.0975609756097562</v>
      </c>
    </row>
    <row r="8" spans="1:17">
      <c r="C8" s="2">
        <v>32</v>
      </c>
      <c r="D8" s="2">
        <v>32</v>
      </c>
      <c r="E8" s="2">
        <v>4</v>
      </c>
      <c r="F8">
        <f>E8/C8*100</f>
        <v>12.5</v>
      </c>
      <c r="G8">
        <f>E8/D8*100</f>
        <v>12.5</v>
      </c>
      <c r="M8" s="2">
        <v>71</v>
      </c>
      <c r="N8" s="2">
        <v>110</v>
      </c>
      <c r="O8" s="2">
        <v>22</v>
      </c>
      <c r="P8">
        <f t="shared" si="0"/>
        <v>30.985915492957744</v>
      </c>
      <c r="Q8">
        <f t="shared" si="1"/>
        <v>20</v>
      </c>
    </row>
    <row r="9" spans="1:17">
      <c r="C9" s="2">
        <v>55</v>
      </c>
      <c r="D9" s="2">
        <v>42</v>
      </c>
      <c r="E9" s="2">
        <v>9</v>
      </c>
      <c r="F9">
        <f>E9/C9*100</f>
        <v>16.363636363636363</v>
      </c>
      <c r="G9">
        <f>E9/D9*100</f>
        <v>21.428571428571427</v>
      </c>
      <c r="M9" s="2">
        <v>72</v>
      </c>
      <c r="N9" s="2">
        <v>158</v>
      </c>
      <c r="O9" s="2">
        <v>18</v>
      </c>
      <c r="P9">
        <f t="shared" si="0"/>
        <v>25</v>
      </c>
      <c r="Q9">
        <f t="shared" si="1"/>
        <v>11.39240506329114</v>
      </c>
    </row>
    <row r="10" spans="1:17">
      <c r="C10" s="2">
        <v>36</v>
      </c>
      <c r="D10" s="2">
        <v>31</v>
      </c>
      <c r="E10" s="2">
        <v>3</v>
      </c>
      <c r="F10">
        <f>E10/C10*100</f>
        <v>8.3333333333333321</v>
      </c>
      <c r="G10">
        <f>E10/D10*100</f>
        <v>9.67741935483871</v>
      </c>
      <c r="M10" s="2">
        <v>66</v>
      </c>
      <c r="N10" s="2">
        <v>119</v>
      </c>
      <c r="O10" s="2">
        <v>16</v>
      </c>
      <c r="P10">
        <f t="shared" si="0"/>
        <v>24.242424242424242</v>
      </c>
      <c r="Q10">
        <f t="shared" si="1"/>
        <v>13.445378151260504</v>
      </c>
    </row>
    <row r="11" spans="1:17" ht="15.75">
      <c r="B11" s="1" t="s">
        <v>5</v>
      </c>
      <c r="C11" s="1">
        <f>AVERAGE(C6:C10)</f>
        <v>39.200000000000003</v>
      </c>
      <c r="D11" s="1">
        <f t="shared" ref="D11:G11" si="2">AVERAGE(D6:D10)</f>
        <v>33.4</v>
      </c>
      <c r="E11" s="1">
        <f t="shared" si="2"/>
        <v>5.4</v>
      </c>
      <c r="F11" s="1">
        <f t="shared" si="2"/>
        <v>13.45749348690525</v>
      </c>
      <c r="G11" s="1">
        <f t="shared" si="2"/>
        <v>16.352777104050446</v>
      </c>
      <c r="L11" s="1" t="s">
        <v>5</v>
      </c>
      <c r="M11" s="1">
        <f t="shared" ref="M11:Q11" si="3">AVERAGE(M6:M10)</f>
        <v>63.8</v>
      </c>
      <c r="N11" s="1">
        <f t="shared" si="3"/>
        <v>145.4</v>
      </c>
      <c r="O11" s="1">
        <f t="shared" si="3"/>
        <v>15.4</v>
      </c>
      <c r="P11" s="1">
        <f t="shared" si="3"/>
        <v>23.677943079351529</v>
      </c>
      <c r="Q11" s="1">
        <f t="shared" si="3"/>
        <v>11.437068838032278</v>
      </c>
    </row>
    <row r="13" spans="1:17" ht="15.75">
      <c r="B13" s="1" t="s">
        <v>6</v>
      </c>
      <c r="C13" s="2">
        <v>80</v>
      </c>
      <c r="D13" s="2">
        <v>9</v>
      </c>
      <c r="E13" s="2">
        <v>5</v>
      </c>
      <c r="F13">
        <f t="shared" ref="F13:F18" si="4">E13/C13*100</f>
        <v>6.25</v>
      </c>
      <c r="G13">
        <f t="shared" ref="G13:G18" si="5">E13/D13*100</f>
        <v>55.555555555555557</v>
      </c>
      <c r="L13" s="1" t="s">
        <v>14</v>
      </c>
      <c r="M13" s="2">
        <v>43</v>
      </c>
      <c r="N13" s="2">
        <v>266</v>
      </c>
      <c r="O13" s="2">
        <v>4</v>
      </c>
      <c r="P13">
        <f t="shared" ref="P13:P18" si="6">O13/M13*100</f>
        <v>9.3023255813953494</v>
      </c>
      <c r="Q13">
        <f t="shared" ref="Q13:Q18" si="7">O13/N13*100</f>
        <v>1.5037593984962405</v>
      </c>
    </row>
    <row r="14" spans="1:17">
      <c r="C14" s="2">
        <v>76</v>
      </c>
      <c r="D14" s="2">
        <v>5</v>
      </c>
      <c r="E14" s="2">
        <v>3</v>
      </c>
      <c r="F14">
        <f t="shared" si="4"/>
        <v>3.9473684210526314</v>
      </c>
      <c r="G14">
        <f t="shared" si="5"/>
        <v>60</v>
      </c>
      <c r="M14" s="2">
        <v>47</v>
      </c>
      <c r="N14" s="2">
        <v>207</v>
      </c>
      <c r="O14" s="2">
        <v>9</v>
      </c>
      <c r="P14">
        <f t="shared" si="6"/>
        <v>19.148936170212767</v>
      </c>
      <c r="Q14">
        <f t="shared" si="7"/>
        <v>4.3478260869565215</v>
      </c>
    </row>
    <row r="15" spans="1:17">
      <c r="C15" s="2">
        <v>80</v>
      </c>
      <c r="D15" s="2">
        <v>5</v>
      </c>
      <c r="E15" s="2">
        <v>2</v>
      </c>
      <c r="F15">
        <f t="shared" si="4"/>
        <v>2.5</v>
      </c>
      <c r="G15">
        <f t="shared" si="5"/>
        <v>40</v>
      </c>
      <c r="M15" s="2">
        <v>50</v>
      </c>
      <c r="N15" s="2">
        <v>246</v>
      </c>
      <c r="O15" s="2">
        <v>11</v>
      </c>
      <c r="P15">
        <f t="shared" si="6"/>
        <v>22</v>
      </c>
      <c r="Q15">
        <f t="shared" si="7"/>
        <v>4.4715447154471546</v>
      </c>
    </row>
    <row r="16" spans="1:17">
      <c r="C16" s="2">
        <v>75</v>
      </c>
      <c r="D16" s="2">
        <v>8</v>
      </c>
      <c r="E16" s="2">
        <v>3</v>
      </c>
      <c r="F16">
        <f t="shared" si="4"/>
        <v>4</v>
      </c>
      <c r="G16">
        <f t="shared" si="5"/>
        <v>37.5</v>
      </c>
      <c r="M16" s="2">
        <v>43</v>
      </c>
      <c r="N16" s="2">
        <v>328</v>
      </c>
      <c r="O16" s="2">
        <v>5</v>
      </c>
      <c r="P16">
        <f t="shared" si="6"/>
        <v>11.627906976744185</v>
      </c>
      <c r="Q16">
        <f t="shared" si="7"/>
        <v>1.524390243902439</v>
      </c>
    </row>
    <row r="17" spans="2:17">
      <c r="C17" s="2">
        <v>79</v>
      </c>
      <c r="D17" s="2">
        <v>6</v>
      </c>
      <c r="E17" s="2">
        <v>1</v>
      </c>
      <c r="F17">
        <f t="shared" si="4"/>
        <v>1.2658227848101267</v>
      </c>
      <c r="G17">
        <f t="shared" si="5"/>
        <v>16.666666666666664</v>
      </c>
      <c r="M17" s="2">
        <v>43</v>
      </c>
      <c r="N17" s="2">
        <v>249</v>
      </c>
      <c r="O17" s="2">
        <v>12</v>
      </c>
      <c r="P17">
        <f t="shared" si="6"/>
        <v>27.906976744186046</v>
      </c>
      <c r="Q17">
        <f t="shared" si="7"/>
        <v>4.8192771084337354</v>
      </c>
    </row>
    <row r="18" spans="2:17">
      <c r="C18" s="2">
        <v>83</v>
      </c>
      <c r="D18" s="2">
        <v>8</v>
      </c>
      <c r="E18" s="2">
        <v>1</v>
      </c>
      <c r="F18">
        <f t="shared" si="4"/>
        <v>1.2048192771084338</v>
      </c>
      <c r="G18">
        <f t="shared" si="5"/>
        <v>12.5</v>
      </c>
      <c r="M18" s="2">
        <v>51</v>
      </c>
      <c r="N18" s="2">
        <v>239</v>
      </c>
      <c r="O18" s="2">
        <v>23</v>
      </c>
      <c r="P18">
        <f t="shared" si="6"/>
        <v>45.098039215686278</v>
      </c>
      <c r="Q18">
        <f t="shared" si="7"/>
        <v>9.6234309623430967</v>
      </c>
    </row>
    <row r="19" spans="2:17" ht="15.75">
      <c r="B19" s="1" t="s">
        <v>5</v>
      </c>
      <c r="C19" s="1">
        <f>AVERAGE(C13:C18)</f>
        <v>78.833333333333329</v>
      </c>
      <c r="D19" s="1">
        <f t="shared" ref="D19:G19" si="8">AVERAGE(D13:D18)</f>
        <v>6.833333333333333</v>
      </c>
      <c r="E19" s="1">
        <f t="shared" si="8"/>
        <v>2.5</v>
      </c>
      <c r="F19" s="1">
        <f t="shared" si="8"/>
        <v>3.1946684138285319</v>
      </c>
      <c r="G19" s="1">
        <f t="shared" si="8"/>
        <v>37.037037037037031</v>
      </c>
      <c r="L19" s="1" t="s">
        <v>5</v>
      </c>
      <c r="M19" s="1">
        <f>AVERAGE(M13:M18)</f>
        <v>46.166666666666664</v>
      </c>
      <c r="N19" s="1">
        <f t="shared" ref="N19:Q19" si="9">AVERAGE(N13:N18)</f>
        <v>255.83333333333334</v>
      </c>
      <c r="O19" s="1">
        <f t="shared" si="9"/>
        <v>10.666666666666666</v>
      </c>
      <c r="P19" s="1">
        <f t="shared" si="9"/>
        <v>22.514030781370767</v>
      </c>
      <c r="Q19" s="1">
        <f t="shared" si="9"/>
        <v>4.3817047525965309</v>
      </c>
    </row>
    <row r="21" spans="2:17" ht="15.75">
      <c r="B21" s="1" t="s">
        <v>7</v>
      </c>
      <c r="C21" s="2">
        <v>69</v>
      </c>
      <c r="D21" s="2">
        <v>16</v>
      </c>
      <c r="E21" s="2">
        <v>3</v>
      </c>
      <c r="F21">
        <f t="shared" ref="F21:F25" si="10">E21/C21*100</f>
        <v>4.3478260869565215</v>
      </c>
      <c r="G21">
        <f t="shared" ref="G21:G25" si="11">E21/D21*100</f>
        <v>18.75</v>
      </c>
      <c r="L21" s="1" t="s">
        <v>15</v>
      </c>
      <c r="M21" s="2">
        <v>52</v>
      </c>
      <c r="N21" s="2">
        <v>125</v>
      </c>
      <c r="O21" s="2">
        <v>6</v>
      </c>
      <c r="P21">
        <f t="shared" ref="P21:P24" si="12">O21/M21*100</f>
        <v>11.538461538461538</v>
      </c>
      <c r="Q21">
        <f t="shared" ref="Q21:Q24" si="13">O21/N21*100</f>
        <v>4.8</v>
      </c>
    </row>
    <row r="22" spans="2:17">
      <c r="C22" s="2">
        <v>60</v>
      </c>
      <c r="D22" s="2">
        <v>20</v>
      </c>
      <c r="E22" s="2">
        <v>6</v>
      </c>
      <c r="F22">
        <f t="shared" si="10"/>
        <v>10</v>
      </c>
      <c r="G22">
        <f t="shared" si="11"/>
        <v>30</v>
      </c>
      <c r="M22" s="2">
        <v>46</v>
      </c>
      <c r="N22" s="2">
        <v>112</v>
      </c>
      <c r="O22" s="2">
        <v>13</v>
      </c>
      <c r="P22">
        <f t="shared" si="12"/>
        <v>28.260869565217391</v>
      </c>
      <c r="Q22">
        <f t="shared" si="13"/>
        <v>11.607142857142858</v>
      </c>
    </row>
    <row r="23" spans="2:17">
      <c r="C23" s="2">
        <v>46</v>
      </c>
      <c r="D23" s="2">
        <v>15</v>
      </c>
      <c r="E23" s="2">
        <v>4</v>
      </c>
      <c r="F23">
        <f t="shared" si="10"/>
        <v>8.695652173913043</v>
      </c>
      <c r="G23">
        <f t="shared" si="11"/>
        <v>26.666666666666668</v>
      </c>
      <c r="M23" s="2">
        <v>50</v>
      </c>
      <c r="N23" s="2">
        <v>111</v>
      </c>
      <c r="O23" s="2">
        <v>10</v>
      </c>
      <c r="P23">
        <f t="shared" si="12"/>
        <v>20</v>
      </c>
      <c r="Q23">
        <f t="shared" si="13"/>
        <v>9.0090090090090094</v>
      </c>
    </row>
    <row r="24" spans="2:17">
      <c r="C24" s="2">
        <v>41</v>
      </c>
      <c r="D24" s="2">
        <v>8</v>
      </c>
      <c r="E24" s="2">
        <v>2</v>
      </c>
      <c r="F24">
        <f t="shared" si="10"/>
        <v>4.8780487804878048</v>
      </c>
      <c r="G24">
        <f t="shared" si="11"/>
        <v>25</v>
      </c>
      <c r="M24" s="2">
        <v>34</v>
      </c>
      <c r="N24" s="2">
        <v>128</v>
      </c>
      <c r="O24" s="2">
        <v>7</v>
      </c>
      <c r="P24">
        <f t="shared" si="12"/>
        <v>20.588235294117645</v>
      </c>
      <c r="Q24">
        <f t="shared" si="13"/>
        <v>5.46875</v>
      </c>
    </row>
    <row r="25" spans="2:17" ht="15.75">
      <c r="C25" s="2">
        <v>46</v>
      </c>
      <c r="D25" s="2">
        <v>12</v>
      </c>
      <c r="E25" s="2">
        <v>1</v>
      </c>
      <c r="F25">
        <f t="shared" si="10"/>
        <v>2.1739130434782608</v>
      </c>
      <c r="G25">
        <f t="shared" si="11"/>
        <v>8.3333333333333321</v>
      </c>
      <c r="L25" s="1" t="s">
        <v>5</v>
      </c>
      <c r="M25" s="1">
        <f>AVERAGE(M21:M24)</f>
        <v>45.5</v>
      </c>
      <c r="N25" s="1">
        <f t="shared" ref="N25:Q25" si="14">AVERAGE(N21:N24)</f>
        <v>119</v>
      </c>
      <c r="O25" s="1">
        <f t="shared" si="14"/>
        <v>9</v>
      </c>
      <c r="P25" s="1">
        <f t="shared" si="14"/>
        <v>20.096891599449144</v>
      </c>
      <c r="Q25" s="1">
        <f t="shared" si="14"/>
        <v>7.7212254665379669</v>
      </c>
    </row>
    <row r="26" spans="2:17" ht="15.75">
      <c r="B26" s="1" t="s">
        <v>5</v>
      </c>
      <c r="C26" s="1">
        <f t="shared" ref="C26:G26" si="15">AVERAGE(C21:C25)</f>
        <v>52.4</v>
      </c>
      <c r="D26" s="1">
        <f t="shared" si="15"/>
        <v>14.2</v>
      </c>
      <c r="E26" s="1">
        <f t="shared" si="15"/>
        <v>3.2</v>
      </c>
      <c r="F26" s="1">
        <f t="shared" si="15"/>
        <v>6.0190880169671264</v>
      </c>
      <c r="G26" s="1">
        <f t="shared" si="15"/>
        <v>21.75</v>
      </c>
    </row>
    <row r="27" spans="2:17" ht="15.75">
      <c r="L27" s="1" t="s">
        <v>16</v>
      </c>
      <c r="M27" s="2">
        <v>30</v>
      </c>
      <c r="N27" s="2">
        <v>275</v>
      </c>
      <c r="O27" s="2">
        <v>6</v>
      </c>
      <c r="P27">
        <f t="shared" ref="P27:P32" si="16">O27/M27*100</f>
        <v>20</v>
      </c>
      <c r="Q27">
        <f t="shared" ref="Q27:Q32" si="17">O27/N27*100</f>
        <v>2.1818181818181821</v>
      </c>
    </row>
    <row r="28" spans="2:17" ht="15.75">
      <c r="B28" s="1" t="s">
        <v>8</v>
      </c>
      <c r="C28" s="2">
        <v>73</v>
      </c>
      <c r="D28" s="2">
        <v>20</v>
      </c>
      <c r="E28" s="2">
        <v>4</v>
      </c>
      <c r="F28">
        <f t="shared" ref="F28:F32" si="18">E28/C28*100</f>
        <v>5.4794520547945202</v>
      </c>
      <c r="G28">
        <f t="shared" ref="G28:G32" si="19">E28/D28*100</f>
        <v>20</v>
      </c>
      <c r="M28" s="2">
        <v>57</v>
      </c>
      <c r="N28" s="2">
        <v>256</v>
      </c>
      <c r="O28" s="2">
        <v>21</v>
      </c>
      <c r="P28">
        <f t="shared" si="16"/>
        <v>36.84210526315789</v>
      </c>
      <c r="Q28">
        <f t="shared" si="17"/>
        <v>8.203125</v>
      </c>
    </row>
    <row r="29" spans="2:17" ht="15.75">
      <c r="C29" s="2">
        <v>46</v>
      </c>
      <c r="D29" s="2">
        <v>17</v>
      </c>
      <c r="E29" s="2">
        <v>2</v>
      </c>
      <c r="F29">
        <f t="shared" si="18"/>
        <v>4.3478260869565215</v>
      </c>
      <c r="G29">
        <f t="shared" si="19"/>
        <v>11.76470588235294</v>
      </c>
      <c r="M29" s="3">
        <v>50</v>
      </c>
      <c r="N29" s="2">
        <v>266</v>
      </c>
      <c r="O29" s="2">
        <v>23</v>
      </c>
      <c r="P29">
        <f t="shared" si="16"/>
        <v>46</v>
      </c>
      <c r="Q29">
        <f t="shared" si="17"/>
        <v>8.6466165413533833</v>
      </c>
    </row>
    <row r="30" spans="2:17">
      <c r="C30" s="2">
        <v>60</v>
      </c>
      <c r="D30" s="2">
        <v>13</v>
      </c>
      <c r="E30" s="2">
        <v>3</v>
      </c>
      <c r="F30">
        <f t="shared" si="18"/>
        <v>5</v>
      </c>
      <c r="G30">
        <f t="shared" si="19"/>
        <v>23.076923076923077</v>
      </c>
      <c r="M30" s="2">
        <v>46</v>
      </c>
      <c r="N30" s="2">
        <v>206</v>
      </c>
      <c r="O30" s="2">
        <v>15</v>
      </c>
      <c r="P30">
        <f t="shared" si="16"/>
        <v>32.608695652173914</v>
      </c>
      <c r="Q30">
        <f t="shared" si="17"/>
        <v>7.2815533980582519</v>
      </c>
    </row>
    <row r="31" spans="2:17">
      <c r="C31" s="2">
        <v>69</v>
      </c>
      <c r="D31" s="2">
        <v>5</v>
      </c>
      <c r="E31" s="2">
        <v>2</v>
      </c>
      <c r="F31">
        <f t="shared" si="18"/>
        <v>2.8985507246376812</v>
      </c>
      <c r="G31">
        <f t="shared" si="19"/>
        <v>40</v>
      </c>
      <c r="M31" s="2">
        <v>62</v>
      </c>
      <c r="N31" s="2">
        <v>197</v>
      </c>
      <c r="O31" s="2">
        <v>16</v>
      </c>
      <c r="P31">
        <f t="shared" si="16"/>
        <v>25.806451612903224</v>
      </c>
      <c r="Q31">
        <f t="shared" si="17"/>
        <v>8.1218274111675122</v>
      </c>
    </row>
    <row r="32" spans="2:17">
      <c r="C32" s="2">
        <v>59</v>
      </c>
      <c r="D32" s="2">
        <v>11</v>
      </c>
      <c r="E32" s="2">
        <v>3</v>
      </c>
      <c r="F32">
        <f t="shared" si="18"/>
        <v>5.0847457627118651</v>
      </c>
      <c r="G32">
        <f t="shared" si="19"/>
        <v>27.27272727272727</v>
      </c>
      <c r="M32" s="2">
        <v>72</v>
      </c>
      <c r="N32" s="2">
        <v>235</v>
      </c>
      <c r="O32" s="2">
        <v>29</v>
      </c>
      <c r="P32">
        <f t="shared" si="16"/>
        <v>40.277777777777779</v>
      </c>
      <c r="Q32">
        <f t="shared" si="17"/>
        <v>12.340425531914894</v>
      </c>
    </row>
    <row r="33" spans="2:17" ht="15.75">
      <c r="B33" s="1" t="s">
        <v>5</v>
      </c>
      <c r="C33" s="1">
        <f t="shared" ref="C33:G33" si="20">AVERAGE(C28:C32)</f>
        <v>61.4</v>
      </c>
      <c r="D33" s="1">
        <f t="shared" si="20"/>
        <v>13.2</v>
      </c>
      <c r="E33" s="1">
        <f t="shared" si="20"/>
        <v>2.8</v>
      </c>
      <c r="F33" s="1">
        <f t="shared" si="20"/>
        <v>4.5621149258201168</v>
      </c>
      <c r="G33" s="1">
        <f t="shared" si="20"/>
        <v>24.422871246400657</v>
      </c>
      <c r="L33" s="1" t="s">
        <v>5</v>
      </c>
      <c r="M33" s="1">
        <f>AVERAGE(M27:M32)</f>
        <v>52.833333333333336</v>
      </c>
      <c r="N33" s="1">
        <f t="shared" ref="N33:Q33" si="21">AVERAGE(N27:N32)</f>
        <v>239.16666666666666</v>
      </c>
      <c r="O33" s="1">
        <f t="shared" si="21"/>
        <v>18.333333333333332</v>
      </c>
      <c r="P33" s="1">
        <f t="shared" si="21"/>
        <v>33.589171717668798</v>
      </c>
      <c r="Q33" s="1">
        <f t="shared" si="21"/>
        <v>7.7958943440520381</v>
      </c>
    </row>
    <row r="35" spans="2:17" ht="15.75">
      <c r="B35" s="1" t="s">
        <v>9</v>
      </c>
      <c r="C35" s="2">
        <v>57</v>
      </c>
      <c r="D35" s="2">
        <v>9</v>
      </c>
      <c r="E35" s="2">
        <v>2</v>
      </c>
      <c r="F35">
        <f t="shared" ref="F35:F38" si="22">E35/C35*100</f>
        <v>3.5087719298245612</v>
      </c>
      <c r="G35">
        <f t="shared" ref="G35:G38" si="23">E35/D35*100</f>
        <v>22.222222222222221</v>
      </c>
      <c r="L35" s="1" t="s">
        <v>22</v>
      </c>
      <c r="M35" s="1">
        <f>AVERAGE(M11,M19,M25,M33)</f>
        <v>52.075000000000003</v>
      </c>
      <c r="N35" s="1">
        <f t="shared" ref="N35:Q35" si="24">AVERAGE(N11,N19,N25,N33)</f>
        <v>189.85</v>
      </c>
      <c r="O35" s="1">
        <f t="shared" si="24"/>
        <v>13.349999999999998</v>
      </c>
      <c r="P35" s="1">
        <f t="shared" si="24"/>
        <v>24.96950929446006</v>
      </c>
      <c r="Q35" s="1">
        <f t="shared" si="24"/>
        <v>7.8339733503047029</v>
      </c>
    </row>
    <row r="36" spans="2:17" ht="15.75">
      <c r="C36" s="2">
        <v>55</v>
      </c>
      <c r="D36" s="2">
        <v>19</v>
      </c>
      <c r="E36" s="2">
        <v>1</v>
      </c>
      <c r="F36">
        <f t="shared" si="22"/>
        <v>1.8181818181818181</v>
      </c>
      <c r="G36">
        <f t="shared" si="23"/>
        <v>5.2631578947368416</v>
      </c>
      <c r="L36" s="1" t="s">
        <v>23</v>
      </c>
      <c r="M36" s="1">
        <f>STDEV(M11,M19,M25,M33)</f>
        <v>8.489007052697028</v>
      </c>
      <c r="N36" s="1">
        <f t="shared" ref="N36:Q36" si="25">STDEV(N11,N19,N25,N33)</f>
        <v>67.777722222199515</v>
      </c>
      <c r="O36" s="1">
        <f t="shared" si="25"/>
        <v>4.2879244741828622</v>
      </c>
      <c r="P36" s="1">
        <f t="shared" si="25"/>
        <v>5.9368482521750723</v>
      </c>
      <c r="Q36" s="1">
        <f t="shared" si="25"/>
        <v>2.8818175781044757</v>
      </c>
    </row>
    <row r="37" spans="2:17" ht="15.75">
      <c r="C37" s="2">
        <v>57</v>
      </c>
      <c r="D37" s="2">
        <v>12</v>
      </c>
      <c r="E37" s="2">
        <v>1</v>
      </c>
      <c r="F37">
        <f t="shared" si="22"/>
        <v>1.7543859649122806</v>
      </c>
      <c r="G37">
        <f t="shared" si="23"/>
        <v>8.3333333333333321</v>
      </c>
      <c r="L37" s="1" t="s">
        <v>24</v>
      </c>
      <c r="M37" s="1">
        <v>4.2</v>
      </c>
      <c r="N37" s="1">
        <v>34</v>
      </c>
      <c r="O37" s="1">
        <v>2.1</v>
      </c>
      <c r="P37" s="1">
        <v>3</v>
      </c>
      <c r="Q37" s="1">
        <v>1.4</v>
      </c>
    </row>
    <row r="38" spans="2:17">
      <c r="C38" s="2">
        <v>73</v>
      </c>
      <c r="D38" s="2">
        <v>8</v>
      </c>
      <c r="E38" s="2">
        <v>1</v>
      </c>
      <c r="F38">
        <f t="shared" si="22"/>
        <v>1.3698630136986301</v>
      </c>
      <c r="G38">
        <f t="shared" si="23"/>
        <v>12.5</v>
      </c>
    </row>
    <row r="39" spans="2:17" ht="15.75">
      <c r="B39" s="1" t="s">
        <v>5</v>
      </c>
      <c r="C39" s="1">
        <f t="shared" ref="C39:G39" si="26">AVERAGE(C34:C38)</f>
        <v>60.5</v>
      </c>
      <c r="D39" s="1">
        <f t="shared" si="26"/>
        <v>12</v>
      </c>
      <c r="E39" s="1">
        <f t="shared" si="26"/>
        <v>1.25</v>
      </c>
      <c r="F39" s="1">
        <f t="shared" si="26"/>
        <v>2.1128006816543223</v>
      </c>
      <c r="G39" s="1">
        <f t="shared" si="26"/>
        <v>12.079678362573098</v>
      </c>
    </row>
    <row r="41" spans="2:17" ht="15.75">
      <c r="B41" s="1" t="s">
        <v>10</v>
      </c>
      <c r="C41" s="1">
        <f>AVERAGE(C11,C19,C26,C33,C39)</f>
        <v>58.466666666666676</v>
      </c>
      <c r="D41" s="1">
        <f t="shared" ref="D41:G41" si="27">AVERAGE(D11,D19,D26,D33,D39)</f>
        <v>15.926666666666668</v>
      </c>
      <c r="E41" s="1">
        <f t="shared" si="27"/>
        <v>3.0300000000000002</v>
      </c>
      <c r="F41" s="1">
        <f t="shared" si="27"/>
        <v>5.869233105035069</v>
      </c>
      <c r="G41" s="1">
        <f t="shared" si="27"/>
        <v>22.328472750012246</v>
      </c>
    </row>
    <row r="42" spans="2:17" ht="15.75">
      <c r="B42" s="1" t="s">
        <v>11</v>
      </c>
      <c r="C42" s="1">
        <f>STDEV(C11,C19,C26,C33,C39)</f>
        <v>14.452931267470305</v>
      </c>
      <c r="D42" s="1">
        <f t="shared" ref="D42:G42" si="28">STDEV(D11,D19,D26,D33,D39)</f>
        <v>10.171539815692711</v>
      </c>
      <c r="E42" s="1">
        <f t="shared" si="28"/>
        <v>1.5122830422906941</v>
      </c>
      <c r="F42" s="1">
        <f t="shared" si="28"/>
        <v>4.4882287957222022</v>
      </c>
      <c r="G42" s="1">
        <f t="shared" si="28"/>
        <v>9.5106482957116576</v>
      </c>
    </row>
    <row r="43" spans="2:17" ht="15.75">
      <c r="B43" s="1" t="s">
        <v>12</v>
      </c>
      <c r="C43" s="1">
        <v>6.8</v>
      </c>
      <c r="D43" s="1">
        <v>4.5</v>
      </c>
      <c r="E43" s="1">
        <v>0.7</v>
      </c>
      <c r="F43" s="1">
        <v>2.2000000000000002</v>
      </c>
      <c r="G43" s="1">
        <v>4.3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2" sqref="A2:D9"/>
    </sheetView>
  </sheetViews>
  <sheetFormatPr defaultRowHeight="15"/>
  <cols>
    <col min="1" max="1" width="14.28515625" bestFit="1" customWidth="1"/>
    <col min="2" max="2" width="44.42578125" bestFit="1" customWidth="1"/>
    <col min="4" max="4" width="35.28515625" bestFit="1" customWidth="1"/>
  </cols>
  <sheetData>
    <row r="1" spans="1:5">
      <c r="A1" s="7" t="s">
        <v>25</v>
      </c>
      <c r="B1" s="5" t="s">
        <v>26</v>
      </c>
      <c r="C1" s="7" t="s">
        <v>27</v>
      </c>
      <c r="D1" s="7" t="s">
        <v>28</v>
      </c>
    </row>
    <row r="2" spans="1:5">
      <c r="A2" s="5"/>
      <c r="B2" s="9"/>
      <c r="C2" s="7"/>
      <c r="D2" s="7"/>
      <c r="E2" s="7"/>
    </row>
    <row r="3" spans="1:5">
      <c r="A3" s="5"/>
      <c r="B3" s="5"/>
      <c r="C3" s="7"/>
      <c r="D3" s="7"/>
      <c r="E3" s="7"/>
    </row>
    <row r="4" spans="1:5">
      <c r="A4" s="5"/>
      <c r="B4" s="5"/>
      <c r="C4" s="7"/>
      <c r="D4" s="7"/>
      <c r="E4" s="7"/>
    </row>
    <row r="5" spans="1:5">
      <c r="A5" s="5"/>
      <c r="B5" s="10"/>
      <c r="C5" s="7"/>
      <c r="D5" s="7"/>
      <c r="E5" s="7"/>
    </row>
    <row r="6" spans="1:5">
      <c r="A6" s="5"/>
      <c r="B6" s="10"/>
      <c r="C6" s="7"/>
      <c r="D6" s="7"/>
      <c r="E6" s="7"/>
    </row>
    <row r="7" spans="1:5">
      <c r="A7" s="5"/>
      <c r="B7" s="10"/>
      <c r="C7" s="7"/>
      <c r="D7" s="7"/>
      <c r="E7" s="7"/>
    </row>
    <row r="8" spans="1:5">
      <c r="A8" s="6"/>
      <c r="B8" s="5"/>
      <c r="C8" s="7"/>
      <c r="D8" s="7"/>
      <c r="E8" s="7"/>
    </row>
    <row r="9" spans="1:5">
      <c r="A9" s="6"/>
      <c r="B9" s="5"/>
      <c r="C9" s="7"/>
      <c r="D9" s="7"/>
      <c r="E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2" max="2" width="72.140625" customWidth="1"/>
  </cols>
  <sheetData>
    <row r="1" spans="1:2">
      <c r="A1" t="s">
        <v>30</v>
      </c>
      <c r="B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Dictionary</vt:lpstr>
      <vt:lpstr>Step</vt:lpstr>
    </vt:vector>
  </TitlesOfParts>
  <Company>Cedars Sinai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Chesnokovav</dc:creator>
  <cp:lastModifiedBy>Diniz, Marcio Augusto</cp:lastModifiedBy>
  <dcterms:created xsi:type="dcterms:W3CDTF">2015-02-24T01:18:58Z</dcterms:created>
  <dcterms:modified xsi:type="dcterms:W3CDTF">2016-04-18T18:38:59Z</dcterms:modified>
</cp:coreProperties>
</file>