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oand\ossu-cs\"/>
    </mc:Choice>
  </mc:AlternateContent>
  <xr:revisionPtr revIDLastSave="0" documentId="13_ncr:1_{0F33A4D2-3BDB-42F9-A6CB-15FFD92B6904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Timeline" sheetId="1" r:id="rId1"/>
    <sheet name="Curriculum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8" i="2" l="1"/>
  <c r="N57" i="2"/>
  <c r="G57" i="2"/>
  <c r="G58" i="2"/>
  <c r="G59" i="2"/>
  <c r="G60" i="2"/>
  <c r="J56" i="2"/>
  <c r="J57" i="2"/>
  <c r="J58" i="2"/>
  <c r="J59" i="2"/>
  <c r="J60" i="2"/>
  <c r="G56" i="2"/>
  <c r="N55" i="2"/>
  <c r="N54" i="2"/>
  <c r="J50" i="2"/>
  <c r="J51" i="2"/>
  <c r="J52" i="2"/>
  <c r="J53" i="2"/>
  <c r="J54" i="2"/>
  <c r="J55" i="2"/>
  <c r="G55" i="2"/>
  <c r="G54" i="2"/>
  <c r="G53" i="2"/>
  <c r="G52" i="2"/>
  <c r="G51" i="2"/>
  <c r="G50" i="2"/>
  <c r="G47" i="2"/>
  <c r="J47" i="2"/>
  <c r="G48" i="2"/>
  <c r="J48" i="2"/>
  <c r="G49" i="2"/>
  <c r="J49" i="2"/>
  <c r="N46" i="2"/>
  <c r="N45" i="2"/>
  <c r="G45" i="2"/>
  <c r="J45" i="2"/>
  <c r="G46" i="2"/>
  <c r="J46" i="2"/>
  <c r="G44" i="2"/>
  <c r="J44" i="2"/>
  <c r="G28" i="2"/>
  <c r="J28" i="2"/>
  <c r="G29" i="2"/>
  <c r="J29" i="2"/>
  <c r="G30" i="2"/>
  <c r="J30" i="2"/>
  <c r="G31" i="2"/>
  <c r="J31" i="2"/>
  <c r="G32" i="2"/>
  <c r="J32" i="2"/>
  <c r="G33" i="2"/>
  <c r="J33" i="2"/>
  <c r="G34" i="2"/>
  <c r="J34" i="2"/>
  <c r="G35" i="2"/>
  <c r="J35" i="2"/>
  <c r="G36" i="2"/>
  <c r="J36" i="2"/>
  <c r="G37" i="2"/>
  <c r="J37" i="2"/>
  <c r="G38" i="2"/>
  <c r="J38" i="2"/>
  <c r="G39" i="2"/>
  <c r="J39" i="2"/>
  <c r="G40" i="2"/>
  <c r="J40" i="2"/>
  <c r="G41" i="2"/>
  <c r="J41" i="2"/>
  <c r="G42" i="2"/>
  <c r="J42" i="2"/>
  <c r="G43" i="2"/>
  <c r="J43" i="2"/>
  <c r="G61" i="2"/>
  <c r="J61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N22" i="2"/>
  <c r="N23" i="2"/>
  <c r="N21" i="2"/>
  <c r="N9" i="2"/>
  <c r="N10" i="2"/>
  <c r="J3" i="2"/>
  <c r="G3" i="2"/>
  <c r="A4" i="2"/>
  <c r="A5" i="2" s="1"/>
  <c r="A6" i="2" s="1"/>
  <c r="A7" i="2" s="1"/>
  <c r="A8" i="2" s="1"/>
  <c r="A9" i="2" s="1"/>
  <c r="A10" i="2" s="1"/>
  <c r="K3" i="2"/>
  <c r="L3" i="2" s="1"/>
  <c r="A11" i="2" l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H3" i="2"/>
  <c r="I3" i="2" s="1"/>
  <c r="H4" i="2" s="1"/>
  <c r="I4" i="2" l="1"/>
  <c r="H5" i="2" s="1"/>
  <c r="K4" i="2"/>
  <c r="L4" i="2" s="1"/>
  <c r="K5" i="2" s="1"/>
  <c r="L5" i="2" s="1"/>
  <c r="I5" i="2" l="1"/>
  <c r="H6" i="2" s="1"/>
  <c r="K6" i="2"/>
  <c r="L6" i="2" s="1"/>
  <c r="I6" i="2" l="1"/>
  <c r="H7" i="2" s="1"/>
  <c r="K7" i="2"/>
  <c r="L7" i="2" s="1"/>
  <c r="I7" i="2" l="1"/>
  <c r="H8" i="2" s="1"/>
  <c r="K8" i="2"/>
  <c r="L8" i="2" s="1"/>
  <c r="I8" i="2" l="1"/>
  <c r="H9" i="2" s="1"/>
  <c r="K9" i="2"/>
  <c r="L9" i="2" s="1"/>
  <c r="I9" i="2" l="1"/>
  <c r="H10" i="2" s="1"/>
  <c r="K10" i="2"/>
  <c r="L10" i="2" s="1"/>
  <c r="I10" i="2" l="1"/>
  <c r="H11" i="2" s="1"/>
  <c r="K11" i="2"/>
  <c r="L11" i="2" s="1"/>
  <c r="I11" i="2" l="1"/>
  <c r="H12" i="2" s="1"/>
  <c r="K12" i="2"/>
  <c r="L12" i="2" s="1"/>
  <c r="I12" i="2" l="1"/>
  <c r="H13" i="2" s="1"/>
  <c r="K13" i="2"/>
  <c r="L13" i="2" s="1"/>
  <c r="I13" i="2" l="1"/>
  <c r="H14" i="2" s="1"/>
  <c r="K14" i="2"/>
  <c r="L14" i="2" s="1"/>
  <c r="I14" i="2" l="1"/>
  <c r="H15" i="2" s="1"/>
  <c r="K15" i="2"/>
  <c r="L15" i="2" s="1"/>
  <c r="I15" i="2" l="1"/>
  <c r="H16" i="2" s="1"/>
  <c r="K16" i="2"/>
  <c r="L16" i="2" s="1"/>
  <c r="I16" i="2" l="1"/>
  <c r="H17" i="2" s="1"/>
  <c r="K17" i="2"/>
  <c r="L17" i="2" s="1"/>
  <c r="I17" i="2" l="1"/>
  <c r="H18" i="2" s="1"/>
  <c r="K18" i="2"/>
  <c r="L18" i="2" s="1"/>
  <c r="I18" i="2" l="1"/>
  <c r="H19" i="2" s="1"/>
  <c r="K19" i="2"/>
  <c r="L19" i="2" s="1"/>
  <c r="I19" i="2" l="1"/>
  <c r="H20" i="2" s="1"/>
  <c r="K20" i="2"/>
  <c r="L20" i="2" s="1"/>
  <c r="I20" i="2" l="1"/>
  <c r="H21" i="2" s="1"/>
  <c r="K21" i="2"/>
  <c r="L21" i="2" s="1"/>
  <c r="I21" i="2" l="1"/>
  <c r="H22" i="2" s="1"/>
  <c r="K22" i="2"/>
  <c r="L22" i="2" s="1"/>
  <c r="I22" i="2" l="1"/>
  <c r="H23" i="2" s="1"/>
  <c r="K23" i="2"/>
  <c r="L23" i="2" s="1"/>
  <c r="I23" i="2" l="1"/>
  <c r="H24" i="2" s="1"/>
  <c r="K24" i="2"/>
  <c r="L24" i="2" s="1"/>
  <c r="I24" i="2" l="1"/>
  <c r="H25" i="2" s="1"/>
  <c r="K25" i="2"/>
  <c r="L25" i="2" s="1"/>
  <c r="I25" i="2" l="1"/>
  <c r="H26" i="2" s="1"/>
  <c r="K26" i="2"/>
  <c r="L26" i="2" s="1"/>
  <c r="I26" i="2" l="1"/>
  <c r="H27" i="2" s="1"/>
  <c r="K27" i="2"/>
  <c r="L27" i="2" s="1"/>
  <c r="I27" i="2" l="1"/>
  <c r="H28" i="2" s="1"/>
  <c r="K28" i="2"/>
  <c r="L28" i="2" s="1"/>
  <c r="I28" i="2" l="1"/>
  <c r="H29" i="2" s="1"/>
  <c r="K29" i="2"/>
  <c r="L29" i="2" s="1"/>
  <c r="I29" i="2" l="1"/>
  <c r="H30" i="2" s="1"/>
  <c r="K30" i="2"/>
  <c r="L30" i="2" s="1"/>
  <c r="I30" i="2" l="1"/>
  <c r="H31" i="2" s="1"/>
  <c r="K31" i="2"/>
  <c r="L31" i="2" s="1"/>
  <c r="K32" i="2" l="1"/>
  <c r="L32" i="2" s="1"/>
  <c r="I31" i="2"/>
  <c r="H32" i="2" s="1"/>
  <c r="I32" i="2" l="1"/>
  <c r="H33" i="2" s="1"/>
  <c r="K33" i="2"/>
  <c r="L33" i="2" s="1"/>
  <c r="I33" i="2" l="1"/>
  <c r="H34" i="2" s="1"/>
  <c r="K34" i="2"/>
  <c r="L34" i="2" s="1"/>
  <c r="I34" i="2" l="1"/>
  <c r="H35" i="2" s="1"/>
  <c r="K35" i="2"/>
  <c r="L35" i="2" s="1"/>
  <c r="I35" i="2" l="1"/>
  <c r="H36" i="2" s="1"/>
  <c r="K36" i="2"/>
  <c r="L36" i="2" s="1"/>
  <c r="I36" i="2" l="1"/>
  <c r="H37" i="2" s="1"/>
  <c r="K37" i="2"/>
  <c r="L37" i="2" s="1"/>
  <c r="K38" i="2" l="1"/>
  <c r="L38" i="2" s="1"/>
  <c r="I37" i="2"/>
  <c r="H38" i="2" s="1"/>
  <c r="I38" i="2" l="1"/>
  <c r="H39" i="2" s="1"/>
  <c r="K39" i="2"/>
  <c r="L39" i="2" s="1"/>
  <c r="I39" i="2" l="1"/>
  <c r="H40" i="2" s="1"/>
  <c r="K40" i="2"/>
  <c r="L40" i="2" s="1"/>
  <c r="K41" i="2" l="1"/>
  <c r="L41" i="2" s="1"/>
  <c r="I40" i="2"/>
  <c r="H41" i="2" s="1"/>
  <c r="I41" i="2" l="1"/>
  <c r="H42" i="2" s="1"/>
  <c r="K42" i="2"/>
  <c r="L42" i="2" s="1"/>
  <c r="K43" i="2" l="1"/>
  <c r="L43" i="2" s="1"/>
  <c r="I42" i="2"/>
  <c r="H43" i="2" s="1"/>
  <c r="I43" i="2" l="1"/>
  <c r="K61" i="2" l="1"/>
  <c r="L61" i="2" s="1"/>
  <c r="K44" i="2"/>
  <c r="L44" i="2" s="1"/>
  <c r="H61" i="2"/>
  <c r="I61" i="2" s="1"/>
  <c r="C3" i="1" s="1"/>
  <c r="H44" i="2"/>
  <c r="D3" i="1" l="1"/>
  <c r="I44" i="2"/>
  <c r="H45" i="2" s="1"/>
  <c r="K45" i="2"/>
  <c r="L45" i="2" s="1"/>
  <c r="K46" i="2" l="1"/>
  <c r="L46" i="2" s="1"/>
  <c r="I45" i="2"/>
  <c r="H46" i="2" s="1"/>
  <c r="I46" i="2" l="1"/>
  <c r="H47" i="2" s="1"/>
  <c r="K47" i="2"/>
  <c r="L47" i="2" s="1"/>
  <c r="K48" i="2" l="1"/>
  <c r="L48" i="2" s="1"/>
  <c r="I47" i="2"/>
  <c r="H48" i="2" s="1"/>
  <c r="I48" i="2" l="1"/>
  <c r="H49" i="2" s="1"/>
  <c r="K49" i="2"/>
  <c r="L49" i="2" s="1"/>
  <c r="K50" i="2" l="1"/>
  <c r="L50" i="2" s="1"/>
  <c r="I49" i="2"/>
  <c r="H50" i="2" s="1"/>
  <c r="I50" i="2" l="1"/>
  <c r="H51" i="2" s="1"/>
  <c r="K51" i="2"/>
  <c r="L51" i="2" s="1"/>
  <c r="I51" i="2" l="1"/>
  <c r="H52" i="2" s="1"/>
  <c r="K52" i="2"/>
  <c r="L52" i="2" s="1"/>
  <c r="K53" i="2" l="1"/>
  <c r="L53" i="2" s="1"/>
  <c r="I52" i="2"/>
  <c r="H53" i="2" s="1"/>
  <c r="I53" i="2" l="1"/>
  <c r="H54" i="2" s="1"/>
  <c r="K54" i="2"/>
  <c r="L54" i="2" s="1"/>
  <c r="K55" i="2" l="1"/>
  <c r="L55" i="2" s="1"/>
  <c r="I54" i="2"/>
  <c r="H55" i="2" s="1"/>
  <c r="K56" i="2" l="1"/>
  <c r="L56" i="2" s="1"/>
  <c r="I55" i="2"/>
  <c r="H56" i="2" s="1"/>
  <c r="K57" i="2" l="1"/>
  <c r="L57" i="2" s="1"/>
  <c r="I56" i="2"/>
  <c r="H57" i="2" s="1"/>
  <c r="I57" i="2" l="1"/>
  <c r="H58" i="2" s="1"/>
  <c r="K58" i="2"/>
  <c r="L58" i="2" s="1"/>
  <c r="K59" i="2" l="1"/>
  <c r="L59" i="2" s="1"/>
  <c r="I58" i="2"/>
  <c r="H59" i="2" s="1"/>
  <c r="I59" i="2" l="1"/>
  <c r="H60" i="2" s="1"/>
  <c r="K60" i="2"/>
  <c r="L60" i="2" s="1"/>
  <c r="I60" i="2" l="1"/>
</calcChain>
</file>

<file path=xl/sharedStrings.xml><?xml version="1.0" encoding="utf-8"?>
<sst xmlns="http://schemas.openxmlformats.org/spreadsheetml/2006/main" count="212" uniqueCount="140">
  <si>
    <t>Courses</t>
  </si>
  <si>
    <t>Topic</t>
  </si>
  <si>
    <t>Total Hours Lower Bound</t>
  </si>
  <si>
    <t>Start Date</t>
  </si>
  <si>
    <t>End Date Estimate Lower Bound</t>
  </si>
  <si>
    <t>Total Hours Upper Bound</t>
  </si>
  <si>
    <t>End Date Estimate Upper Bound</t>
  </si>
  <si>
    <t>Actual End Date</t>
  </si>
  <si>
    <t>Prerequisites</t>
  </si>
  <si>
    <t>Intro CS</t>
  </si>
  <si>
    <t>-</t>
  </si>
  <si>
    <t>Introduction to Computer Science and Programming using Python</t>
  </si>
  <si>
    <t>high school algebra</t>
  </si>
  <si>
    <t>Core Programming</t>
  </si>
  <si>
    <t>Programming Languages, Part A</t>
  </si>
  <si>
    <t>How to Code (Hear instructor)</t>
  </si>
  <si>
    <t>Programming Languages, Part B</t>
  </si>
  <si>
    <t>Programming Languages, Part C</t>
  </si>
  <si>
    <t>Object-Oriented Design</t>
  </si>
  <si>
    <t>Software Architecture</t>
  </si>
  <si>
    <t>Calculus 1A: Differentiation</t>
  </si>
  <si>
    <t>Core Math</t>
  </si>
  <si>
    <t>high school math</t>
  </si>
  <si>
    <t>Calculus 1B: Integration</t>
  </si>
  <si>
    <t>Calculus 1A</t>
  </si>
  <si>
    <t>Calculus 1C: Coordinate Systems &amp; Infinite Series</t>
  </si>
  <si>
    <t>Calculus 1B</t>
  </si>
  <si>
    <t>Mathematics for Computer Science</t>
  </si>
  <si>
    <t>Calculus 1C</t>
  </si>
  <si>
    <t>The Missing Semester of Your CS Education</t>
  </si>
  <si>
    <t>CS Tools</t>
  </si>
  <si>
    <t>Build a Modern Computer from First Principles: From Nand to Tetris</t>
  </si>
  <si>
    <t>Core Systems</t>
  </si>
  <si>
    <t>C-like programming language</t>
  </si>
  <si>
    <t>Build a Modern Computer from First Principles: Nand to Tetris Part II</t>
  </si>
  <si>
    <t>Operating Systems: Three Easy Pieces</t>
  </si>
  <si>
    <t>Computer Networking: a Top-Down Approach</t>
  </si>
  <si>
    <t>algebra, probability, basic CS</t>
  </si>
  <si>
    <t>Divide and Conquer, Sorting and Searching, and Randomized Algorithms</t>
  </si>
  <si>
    <t>Core Theory</t>
  </si>
  <si>
    <t>any programming language, Mathematics for Computer Science</t>
  </si>
  <si>
    <t>Graph Search, Shortest Paths, and Data Structures</t>
  </si>
  <si>
    <t>Greedy Algorithms, Minimum Spanning Trees, and Dynamic Programming</t>
  </si>
  <si>
    <t>Shortest Paths Revisited, NP-Complete Problems and What To Do About Them</t>
  </si>
  <si>
    <t>Cybersecurity Fundamentals</t>
  </si>
  <si>
    <t>Core Security</t>
  </si>
  <si>
    <t>Principles of Secure Coding</t>
  </si>
  <si>
    <t>Identifying Security Vulnerabilities</t>
  </si>
  <si>
    <t>Databases: Modeling and Theory</t>
  </si>
  <si>
    <t>Core Applications</t>
  </si>
  <si>
    <t>core programming</t>
  </si>
  <si>
    <t>Databases: Relational Databases and SQL</t>
  </si>
  <si>
    <t>Databases: Semistructured Data</t>
  </si>
  <si>
    <t>Machine Learning</t>
  </si>
  <si>
    <t>linear algebra</t>
  </si>
  <si>
    <t>Computer Graphics</t>
  </si>
  <si>
    <t>C++ or Java, linear algebra</t>
  </si>
  <si>
    <t>Software Engineering: Introduction</t>
  </si>
  <si>
    <t>Core Programming, and a sizable project</t>
  </si>
  <si>
    <t>Ethics, Technology and Engineering</t>
  </si>
  <si>
    <t>Core Ethics</t>
  </si>
  <si>
    <t>Data Privacy Fundamentals</t>
  </si>
  <si>
    <t>Parallel Programming</t>
  </si>
  <si>
    <t>Advanced Programming</t>
  </si>
  <si>
    <t>Scala programming</t>
  </si>
  <si>
    <t>Compilers</t>
  </si>
  <si>
    <t>none</t>
  </si>
  <si>
    <t>Introduction to Haskell</t>
  </si>
  <si>
    <t>Learn Prolog Now!</t>
  </si>
  <si>
    <t>Software Debugging</t>
  </si>
  <si>
    <t>Python, object-oriented programming</t>
  </si>
  <si>
    <t>Software Testing</t>
  </si>
  <si>
    <t>Python, programming experience</t>
  </si>
  <si>
    <t>Final Project</t>
  </si>
  <si>
    <t>Hours of per week</t>
  </si>
  <si>
    <t>Estimated Date of Completion</t>
  </si>
  <si>
    <t>Enter the date you started studying</t>
  </si>
  <si>
    <t>Enter the number you will commit</t>
  </si>
  <si>
    <t>Lower Bound</t>
  </si>
  <si>
    <t>Upper Bound</t>
  </si>
  <si>
    <t>No.</t>
  </si>
  <si>
    <t>Lower bound</t>
  </si>
  <si>
    <t>Upper bound</t>
  </si>
  <si>
    <t>Note</t>
  </si>
  <si>
    <t>Duration
(weeks)</t>
  </si>
  <si>
    <t>Effort (hours/week)</t>
  </si>
  <si>
    <t>Systematic Program Design</t>
  </si>
  <si>
    <t>Class-based Program Design</t>
  </si>
  <si>
    <t>Systematic Program Design, High School Math</t>
  </si>
  <si>
    <t>Identifying Security Vulnerabilities in C/C++ Programming</t>
  </si>
  <si>
    <t>Introduction to Intellectual Property</t>
  </si>
  <si>
    <t>Exploiting and Securing Vulnerabilities in Java Applications</t>
  </si>
  <si>
    <t>https://www.youtube.com/playlist?list=PLAwxTw4SYaPkxK63TiT88oEe-AIBhr96A</t>
  </si>
  <si>
    <t>https://www.youtube.com/playlist?list=PLAwxTw4SYaPkWVHeC_8aSIbSxE_NXI76g</t>
  </si>
  <si>
    <t>Computation Structures 1: Digital Circuits</t>
  </si>
  <si>
    <t>Advanced Systems</t>
  </si>
  <si>
    <t>Nand to tetris II</t>
  </si>
  <si>
    <t>Nand to Tetris Part I</t>
  </si>
  <si>
    <t>Nand to Tetris Part II</t>
  </si>
  <si>
    <t>https://ocw.mit.edu/courses/6-004-computation-structures-spring-2017/</t>
  </si>
  <si>
    <t>Computation Structures 2: Computer Architecture</t>
  </si>
  <si>
    <t>Computation Structures 3: Computer Organization</t>
  </si>
  <si>
    <t>Alternative</t>
  </si>
  <si>
    <t>Effort 6 - 8h</t>
  </si>
  <si>
    <t>Alternative link for all 3 courses.</t>
  </si>
  <si>
    <t>Can choose 1 track for advanced CS. Default: Programming</t>
  </si>
  <si>
    <t>Effort note</t>
  </si>
  <si>
    <t>6 - 8</t>
  </si>
  <si>
    <t>No recommended effort</t>
  </si>
  <si>
    <t>estimate 5</t>
  </si>
  <si>
    <t>Youtube alternative link is available.</t>
  </si>
  <si>
    <t>Advanced Theory</t>
  </si>
  <si>
    <t>Advanced Information Security</t>
  </si>
  <si>
    <t>Advanced Math</t>
  </si>
  <si>
    <t>Theory of Computation</t>
  </si>
  <si>
    <t>Computational Geometry</t>
  </si>
  <si>
    <t>Game Theory</t>
  </si>
  <si>
    <t>Mathematics for Computer Science, Logic, Algorithms</t>
  </si>
  <si>
    <t>Algorithms, C++</t>
  </si>
  <si>
    <t>Mathematical thinking, probability, calculus</t>
  </si>
  <si>
    <t>Web Security Fundamentals</t>
  </si>
  <si>
    <t>Security Governance &amp; Compliance</t>
  </si>
  <si>
    <t>Digital Forensics Concepts</t>
  </si>
  <si>
    <t>Secure Software Development: Requirements, Design, and Reuse</t>
  </si>
  <si>
    <t>Secure Software Development: Implementation</t>
  </si>
  <si>
    <t>Secure Software Development: Verification and More Specialized Topics</t>
  </si>
  <si>
    <t>Understanding basic web technologies</t>
  </si>
  <si>
    <t>Core Programming and Core Security</t>
  </si>
  <si>
    <t>4 - 6</t>
  </si>
  <si>
    <t>2 - 3</t>
  </si>
  <si>
    <t>1 - 2</t>
  </si>
  <si>
    <t>Choose one of either item 27 or 28. Default: 27</t>
  </si>
  <si>
    <t>Essence of Linear Algebra</t>
  </si>
  <si>
    <t>Linear Algebra</t>
  </si>
  <si>
    <t>Introduction to Numerical Methods</t>
  </si>
  <si>
    <t>Introduction to Formal Logic</t>
  </si>
  <si>
    <t>Probability</t>
  </si>
  <si>
    <t>4 - 8</t>
  </si>
  <si>
    <t>5 - 10</t>
  </si>
  <si>
    <t>Set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</si>
</sst>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\ mmm\ yyyy;@" x16r2:formatCode16="[$-en-001,1]d\ mmm\ yyyy;@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horizontal="center" wrapText="1"/>
    </xf>
    <xf numFmtId="14" fontId="2" fillId="5" borderId="0" xfId="0" applyNumberFormat="1" applyFont="1" applyFill="1" applyAlignment="1">
      <alignment horizontal="right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4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1" fontId="5" fillId="0" borderId="0" xfId="0" applyNumberFormat="1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3" fillId="0" borderId="1" xfId="1" applyBorder="1"/>
    <xf numFmtId="0" fontId="5" fillId="0" borderId="1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dx.org/course/software-engineering-introduction-ubcx-softeng1x" TargetMode="External"/><Relationship Id="rId21" Type="http://schemas.openxmlformats.org/officeDocument/2006/relationships/hyperlink" Target="https://www.edx.org/course/modeling-and-theory" TargetMode="External"/><Relationship Id="rId34" Type="http://schemas.openxmlformats.org/officeDocument/2006/relationships/hyperlink" Target="https://www.udacity.com/course/debugging--cs259" TargetMode="External"/><Relationship Id="rId42" Type="http://schemas.openxmlformats.org/officeDocument/2006/relationships/hyperlink" Target="https://www.coursera.org/learn/identifying-security-vulnerabilities-c-programming" TargetMode="External"/><Relationship Id="rId47" Type="http://schemas.openxmlformats.org/officeDocument/2006/relationships/hyperlink" Target="https://learning.edx.org/course/course-v1:MITx+6.004.2x+3T2015/home" TargetMode="External"/><Relationship Id="rId50" Type="http://schemas.openxmlformats.org/officeDocument/2006/relationships/hyperlink" Target="https://www.youtube.com/playlist?list=PLAwxTw4SYaPkWVHeC_8aSIbSxE_NXI76g" TargetMode="External"/><Relationship Id="rId55" Type="http://schemas.openxmlformats.org/officeDocument/2006/relationships/hyperlink" Target="https://www.edx.org/course/web-security-fundamentals" TargetMode="External"/><Relationship Id="rId63" Type="http://schemas.openxmlformats.org/officeDocument/2006/relationships/hyperlink" Target="https://ocw.mit.edu/courses/18-335j-introduction-to-numerical-methods-spring-2019/" TargetMode="External"/><Relationship Id="rId7" Type="http://schemas.openxmlformats.org/officeDocument/2006/relationships/hyperlink" Target="https://github.com/ossu/computer-science/blob/master/FAQ.md" TargetMode="External"/><Relationship Id="rId2" Type="http://schemas.openxmlformats.org/officeDocument/2006/relationships/hyperlink" Target="https://www.khanacademy.org/math/algebra-home" TargetMode="External"/><Relationship Id="rId16" Type="http://schemas.openxmlformats.org/officeDocument/2006/relationships/hyperlink" Target="https://www.coursera.org/learn/algorithms-graphs-data-structures" TargetMode="External"/><Relationship Id="rId29" Type="http://schemas.openxmlformats.org/officeDocument/2006/relationships/hyperlink" Target="https://www.coursera.org/learn/northeastern-data-privacy" TargetMode="External"/><Relationship Id="rId11" Type="http://schemas.openxmlformats.org/officeDocument/2006/relationships/hyperlink" Target="https://missing.csail.mit.edu/" TargetMode="External"/><Relationship Id="rId24" Type="http://schemas.openxmlformats.org/officeDocument/2006/relationships/hyperlink" Target="https://www.coursera.org/specializations/machine-learning-introduction" TargetMode="External"/><Relationship Id="rId32" Type="http://schemas.openxmlformats.org/officeDocument/2006/relationships/hyperlink" Target="https://www.seas.upenn.edu/~cis194/fall16/" TargetMode="External"/><Relationship Id="rId37" Type="http://schemas.openxmlformats.org/officeDocument/2006/relationships/hyperlink" Target="https://course.ccs.neu.edu/cs3500f19/" TargetMode="External"/><Relationship Id="rId40" Type="http://schemas.openxmlformats.org/officeDocument/2006/relationships/hyperlink" Target="https://gaia.cs.umass.edu/kurose_ross/online_lectures.htm" TargetMode="External"/><Relationship Id="rId45" Type="http://schemas.openxmlformats.org/officeDocument/2006/relationships/hyperlink" Target="https://www.coursera.org/lecture/programming-languages/recommended-background-k1yuh" TargetMode="External"/><Relationship Id="rId53" Type="http://schemas.openxmlformats.org/officeDocument/2006/relationships/hyperlink" Target="https://www.edx.org/learn/geometry/tsinghua-university-ji-suan-ji-he-computational-geometry" TargetMode="External"/><Relationship Id="rId58" Type="http://schemas.openxmlformats.org/officeDocument/2006/relationships/hyperlink" Target="https://www.edx.org/course/secure-software-development-requirements-design-and-reuse" TargetMode="External"/><Relationship Id="rId66" Type="http://schemas.openxmlformats.org/officeDocument/2006/relationships/hyperlink" Target="https://www.youtube.com/playlist?list=PL5KkMZvBpo5AH_5GpxMiryJT6Dkj32H6N" TargetMode="External"/><Relationship Id="rId5" Type="http://schemas.openxmlformats.org/officeDocument/2006/relationships/hyperlink" Target="https://www.coursera.org/learn/programming-languages-part-c" TargetMode="External"/><Relationship Id="rId61" Type="http://schemas.openxmlformats.org/officeDocument/2006/relationships/hyperlink" Target="https://www.youtube.com/playlist?list=PLZHQObOWTQDPD3MizzM2xVFitgF8hE_ab" TargetMode="External"/><Relationship Id="rId19" Type="http://schemas.openxmlformats.org/officeDocument/2006/relationships/hyperlink" Target="https://www.edx.org/course/cybersecurity-fundamentals" TargetMode="External"/><Relationship Id="rId14" Type="http://schemas.openxmlformats.org/officeDocument/2006/relationships/hyperlink" Target="https://github.com/doandanhtu/ossu-cs-curriculum/blob/master/coursepages/ostep/README.md" TargetMode="External"/><Relationship Id="rId22" Type="http://schemas.openxmlformats.org/officeDocument/2006/relationships/hyperlink" Target="https://www.edx.org/course/databases-5-sql" TargetMode="External"/><Relationship Id="rId27" Type="http://schemas.openxmlformats.org/officeDocument/2006/relationships/hyperlink" Target="https://www.coursera.org/learn/ethics-technology-engineering" TargetMode="External"/><Relationship Id="rId30" Type="http://schemas.openxmlformats.org/officeDocument/2006/relationships/hyperlink" Target="https://www.coursera.org/learn/parprog1" TargetMode="External"/><Relationship Id="rId35" Type="http://schemas.openxmlformats.org/officeDocument/2006/relationships/hyperlink" Target="https://www.udacity.com/course/software-testing--cs258" TargetMode="External"/><Relationship Id="rId43" Type="http://schemas.openxmlformats.org/officeDocument/2006/relationships/hyperlink" Target="https://www.coursera.org/learn/exploiting-securing-vulnerabilities-java-applications" TargetMode="External"/><Relationship Id="rId48" Type="http://schemas.openxmlformats.org/officeDocument/2006/relationships/hyperlink" Target="https://learning.edx.org/course/course-v1:MITx+6.004.3x_2+1T2017/home" TargetMode="External"/><Relationship Id="rId56" Type="http://schemas.openxmlformats.org/officeDocument/2006/relationships/hyperlink" Target="https://www.coursera.org/learn/security-governance-compliance" TargetMode="External"/><Relationship Id="rId64" Type="http://schemas.openxmlformats.org/officeDocument/2006/relationships/hyperlink" Target="https://forallx.openlogicproject.org/" TargetMode="External"/><Relationship Id="rId8" Type="http://schemas.openxmlformats.org/officeDocument/2006/relationships/hyperlink" Target="https://openlearninglibrary.mit.edu/courses/course-v1:MITx+18.01.2x+3T2019/about" TargetMode="External"/><Relationship Id="rId51" Type="http://schemas.openxmlformats.org/officeDocument/2006/relationships/hyperlink" Target="https://ocw.mit.edu/courses/6-004-computation-structures-spring-2017/" TargetMode="External"/><Relationship Id="rId3" Type="http://schemas.openxmlformats.org/officeDocument/2006/relationships/hyperlink" Target="https://www.coursera.org/learn/programming-languages" TargetMode="External"/><Relationship Id="rId12" Type="http://schemas.openxmlformats.org/officeDocument/2006/relationships/hyperlink" Target="https://www.coursera.org/learn/build-a-computer" TargetMode="External"/><Relationship Id="rId17" Type="http://schemas.openxmlformats.org/officeDocument/2006/relationships/hyperlink" Target="https://www.coursera.org/learn/algorithms-greedy" TargetMode="External"/><Relationship Id="rId25" Type="http://schemas.openxmlformats.org/officeDocument/2006/relationships/hyperlink" Target="https://www.edx.org/course/computer-graphics-uc-san-diegox-cse167x" TargetMode="External"/><Relationship Id="rId33" Type="http://schemas.openxmlformats.org/officeDocument/2006/relationships/hyperlink" Target="http://www.learnprolognow.org/lpnpage.php?pageid=online" TargetMode="External"/><Relationship Id="rId38" Type="http://schemas.openxmlformats.org/officeDocument/2006/relationships/hyperlink" Target="https://course.ccs.neu.edu/cs2510sp22/index.html" TargetMode="External"/><Relationship Id="rId46" Type="http://schemas.openxmlformats.org/officeDocument/2006/relationships/hyperlink" Target="https://github.com/doandanhtu/ossu-cs-curriculum/blob/master/FAQ.md" TargetMode="External"/><Relationship Id="rId59" Type="http://schemas.openxmlformats.org/officeDocument/2006/relationships/hyperlink" Target="https://www.edx.org/course/secure-software-development-implementation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ww.coursera.org/learn/secure-coding-principles" TargetMode="External"/><Relationship Id="rId41" Type="http://schemas.openxmlformats.org/officeDocument/2006/relationships/hyperlink" Target="https://www.coursera.org/learn/identifying-security-vulnerabilities" TargetMode="External"/><Relationship Id="rId54" Type="http://schemas.openxmlformats.org/officeDocument/2006/relationships/hyperlink" Target="https://www.coursera.org/learn/game-theory-1" TargetMode="External"/><Relationship Id="rId62" Type="http://schemas.openxmlformats.org/officeDocument/2006/relationships/hyperlink" Target="https://ocw.mit.edu/courses/18-06sc-linear-algebra-fall-2011/" TargetMode="External"/><Relationship Id="rId1" Type="http://schemas.openxmlformats.org/officeDocument/2006/relationships/hyperlink" Target="https://github.com/doandanhtu/ossu-cs-curriculum/blob/master/coursepages/intro-cs/README.md" TargetMode="External"/><Relationship Id="rId6" Type="http://schemas.openxmlformats.org/officeDocument/2006/relationships/hyperlink" Target="https://openlearninglibrary.mit.edu/courses/course-v1:MITx+18.01.1x+2T2019/about" TargetMode="External"/><Relationship Id="rId15" Type="http://schemas.openxmlformats.org/officeDocument/2006/relationships/hyperlink" Target="https://www.coursera.org/learn/algorithms-divide-conquer" TargetMode="External"/><Relationship Id="rId23" Type="http://schemas.openxmlformats.org/officeDocument/2006/relationships/hyperlink" Target="https://www.edx.org/course/semistructured-data" TargetMode="External"/><Relationship Id="rId28" Type="http://schemas.openxmlformats.org/officeDocument/2006/relationships/hyperlink" Target="https://www.coursera.org/learn/introduction-intellectual-property" TargetMode="External"/><Relationship Id="rId36" Type="http://schemas.openxmlformats.org/officeDocument/2006/relationships/hyperlink" Target="https://github.com/ossu/computer-science" TargetMode="External"/><Relationship Id="rId49" Type="http://schemas.openxmlformats.org/officeDocument/2006/relationships/hyperlink" Target="https://www.youtube.com/playlist?list=PLAwxTw4SYaPkxK63TiT88oEe-AIBhr96A" TargetMode="External"/><Relationship Id="rId57" Type="http://schemas.openxmlformats.org/officeDocument/2006/relationships/hyperlink" Target="https://www.coursera.org/learn/digital-forensics-concepts" TargetMode="External"/><Relationship Id="rId10" Type="http://schemas.openxmlformats.org/officeDocument/2006/relationships/hyperlink" Target="https://openlearninglibrary.mit.edu/courses/course-v1:OCW+6.042J+2T2019/about" TargetMode="External"/><Relationship Id="rId31" Type="http://schemas.openxmlformats.org/officeDocument/2006/relationships/hyperlink" Target="https://www.edx.org/course/compilers" TargetMode="External"/><Relationship Id="rId44" Type="http://schemas.openxmlformats.org/officeDocument/2006/relationships/hyperlink" Target="https://learning.edx.org/course/course-v1:MITx+6.004.1x_3+3T2016/home?_gl=1*1xf7onx*_gcl_au*MTk1NjM2ODI1My4xNzI4NzA4NjA3*_ga*NjQzMTQ5NjM2LjE3Mjg3MDg2MDg.*_ga_D3KS4KMDT0*MTczNDI3MTU4NC4xMDkuMS4xNzM0MjcyODMyLjQ2LjAuMA.." TargetMode="External"/><Relationship Id="rId52" Type="http://schemas.openxmlformats.org/officeDocument/2006/relationships/hyperlink" Target="https://ocw.mit.edu/courses/18-404j-theory-of-computation-fall-2020/" TargetMode="External"/><Relationship Id="rId60" Type="http://schemas.openxmlformats.org/officeDocument/2006/relationships/hyperlink" Target="https://www.edx.org/course/secure-software-development-verification-and-more-specialized-topics" TargetMode="External"/><Relationship Id="rId65" Type="http://schemas.openxmlformats.org/officeDocument/2006/relationships/hyperlink" Target="https://projects.iq.harvard.edu/stat110/home" TargetMode="External"/><Relationship Id="rId4" Type="http://schemas.openxmlformats.org/officeDocument/2006/relationships/hyperlink" Target="https://www.coursera.org/learn/programming-languages-part-b" TargetMode="External"/><Relationship Id="rId9" Type="http://schemas.openxmlformats.org/officeDocument/2006/relationships/hyperlink" Target="https://openlearninglibrary.mit.edu/courses/course-v1:MITx+18.01.3x+1T2020/about" TargetMode="External"/><Relationship Id="rId13" Type="http://schemas.openxmlformats.org/officeDocument/2006/relationships/hyperlink" Target="https://www.coursera.org/learn/nand2tetris2" TargetMode="External"/><Relationship Id="rId18" Type="http://schemas.openxmlformats.org/officeDocument/2006/relationships/hyperlink" Target="https://www.coursera.org/learn/algorithms-npcomplete" TargetMode="External"/><Relationship Id="rId39" Type="http://schemas.openxmlformats.org/officeDocument/2006/relationships/hyperlink" Target="https://www.coursera.org/learn/software-archite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activeCell="B13" sqref="B13"/>
    </sheetView>
  </sheetViews>
  <sheetFormatPr defaultRowHeight="15" x14ac:dyDescent="0.25"/>
  <cols>
    <col min="1" max="1" width="32.140625" customWidth="1"/>
    <col min="2" max="2" width="31.85546875" customWidth="1"/>
    <col min="3" max="3" width="21" customWidth="1"/>
    <col min="4" max="4" width="21.85546875" customWidth="1"/>
    <col min="6" max="6" width="10.140625" bestFit="1" customWidth="1"/>
    <col min="8" max="8" width="10.7109375" bestFit="1" customWidth="1"/>
  </cols>
  <sheetData>
    <row r="1" spans="1:8" x14ac:dyDescent="0.25">
      <c r="A1" s="1" t="s">
        <v>3</v>
      </c>
      <c r="B1" s="1" t="s">
        <v>74</v>
      </c>
      <c r="C1" s="43" t="s">
        <v>75</v>
      </c>
      <c r="D1" s="43"/>
      <c r="E1" s="2"/>
      <c r="F1" s="2"/>
      <c r="G1" s="2"/>
    </row>
    <row r="2" spans="1:8" ht="25.5" x14ac:dyDescent="0.25">
      <c r="A2" s="9" t="s">
        <v>76</v>
      </c>
      <c r="B2" s="9" t="s">
        <v>77</v>
      </c>
      <c r="C2" s="6" t="s">
        <v>78</v>
      </c>
      <c r="D2" s="6" t="s">
        <v>79</v>
      </c>
      <c r="E2" s="2"/>
      <c r="F2" s="2"/>
      <c r="G2" s="2"/>
      <c r="H2" s="2"/>
    </row>
    <row r="3" spans="1:8" x14ac:dyDescent="0.25">
      <c r="A3" s="4">
        <v>45642</v>
      </c>
      <c r="B3" s="3">
        <v>20</v>
      </c>
      <c r="C3" s="5">
        <f>'Curriculum Data'!I61</f>
        <v>46229.65</v>
      </c>
      <c r="D3" s="5">
        <f>'Curriculum Data'!L61</f>
        <v>46465.2</v>
      </c>
      <c r="E3" s="2"/>
      <c r="G3" s="2"/>
    </row>
    <row r="4" spans="1:8" x14ac:dyDescent="0.25">
      <c r="A4" s="2"/>
      <c r="B4" s="2"/>
      <c r="C4" s="2"/>
      <c r="D4" s="2"/>
      <c r="E4" s="2"/>
      <c r="F4" s="2"/>
      <c r="G4" s="2"/>
    </row>
    <row r="5" spans="1:8" x14ac:dyDescent="0.25">
      <c r="A5" s="2"/>
      <c r="B5" s="2"/>
      <c r="C5" s="2"/>
      <c r="D5" s="2"/>
      <c r="E5" s="2"/>
      <c r="F5" s="2"/>
      <c r="G5" s="2"/>
    </row>
    <row r="6" spans="1:8" x14ac:dyDescent="0.25">
      <c r="A6" s="2"/>
      <c r="B6" s="2"/>
      <c r="C6" s="2"/>
      <c r="D6" s="2"/>
      <c r="E6" s="2"/>
      <c r="F6" s="2"/>
      <c r="G6" s="2"/>
    </row>
    <row r="7" spans="1:8" x14ac:dyDescent="0.25">
      <c r="A7" s="2"/>
      <c r="B7" s="2"/>
      <c r="C7" s="2"/>
      <c r="D7" s="2"/>
      <c r="E7" s="2"/>
      <c r="F7" s="2"/>
      <c r="G7" s="2"/>
    </row>
    <row r="8" spans="1:8" x14ac:dyDescent="0.25">
      <c r="A8" s="2"/>
      <c r="B8" s="2"/>
      <c r="C8" s="2"/>
      <c r="D8" s="2"/>
      <c r="E8" s="2"/>
      <c r="F8" s="2"/>
      <c r="G8" s="2"/>
    </row>
    <row r="9" spans="1:8" x14ac:dyDescent="0.25">
      <c r="A9" s="2"/>
      <c r="B9" s="2"/>
      <c r="C9" s="2"/>
      <c r="D9" s="2"/>
      <c r="E9" s="2"/>
      <c r="F9" s="2"/>
      <c r="G9" s="2"/>
    </row>
    <row r="10" spans="1:8" x14ac:dyDescent="0.25">
      <c r="A10" s="2"/>
      <c r="B10" s="2"/>
      <c r="C10" s="2"/>
      <c r="D10" s="2"/>
      <c r="E10" s="2"/>
      <c r="F10" s="2"/>
      <c r="G10" s="2"/>
    </row>
    <row r="11" spans="1:8" x14ac:dyDescent="0.25">
      <c r="A11" s="2"/>
      <c r="B11" s="2"/>
      <c r="C11" s="2"/>
      <c r="D11" s="2"/>
      <c r="E11" s="2"/>
      <c r="F11" s="2"/>
      <c r="G11" s="2"/>
    </row>
    <row r="12" spans="1:8" x14ac:dyDescent="0.25">
      <c r="A12" s="2"/>
      <c r="B12" s="2"/>
      <c r="C12" s="2"/>
      <c r="D12" s="2"/>
      <c r="E12" s="2"/>
      <c r="F12" s="2"/>
      <c r="G12" s="2"/>
    </row>
    <row r="13" spans="1:8" x14ac:dyDescent="0.25">
      <c r="A13" s="2"/>
      <c r="B13" s="2"/>
      <c r="C13" s="2"/>
      <c r="D13" s="2"/>
      <c r="E13" s="2"/>
      <c r="F13" s="2"/>
      <c r="G13" s="2"/>
    </row>
    <row r="14" spans="1:8" x14ac:dyDescent="0.25">
      <c r="A14" s="2"/>
      <c r="B14" s="2"/>
      <c r="C14" s="2"/>
      <c r="D14" s="2"/>
      <c r="E14" s="2"/>
      <c r="F14" s="2"/>
      <c r="G14" s="2"/>
    </row>
    <row r="15" spans="1:8" x14ac:dyDescent="0.25">
      <c r="A15" s="2"/>
      <c r="B15" s="2"/>
      <c r="C15" s="2"/>
      <c r="D15" s="2"/>
      <c r="E15" s="2"/>
      <c r="F15" s="2"/>
      <c r="G15" s="2"/>
    </row>
    <row r="16" spans="1:8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C5E8-53B5-4717-8AA5-790A01123760}">
  <dimension ref="A1:Q63"/>
  <sheetViews>
    <sheetView showGridLines="0" tabSelected="1"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" sqref="B1:B2"/>
    </sheetView>
  </sheetViews>
  <sheetFormatPr defaultRowHeight="15" x14ac:dyDescent="0.25"/>
  <cols>
    <col min="1" max="1" width="9.140625" style="13"/>
    <col min="2" max="2" width="71.42578125" style="22" customWidth="1"/>
    <col min="3" max="3" width="32.140625" customWidth="1"/>
    <col min="4" max="4" width="11.42578125" bestFit="1" customWidth="1"/>
    <col min="5" max="5" width="15.7109375" bestFit="1" customWidth="1"/>
    <col min="6" max="6" width="15.7109375" customWidth="1"/>
    <col min="7" max="7" width="13.28515625" bestFit="1" customWidth="1"/>
    <col min="8" max="8" width="12.7109375" style="38" customWidth="1"/>
    <col min="9" max="9" width="17.7109375" bestFit="1" customWidth="1"/>
    <col min="10" max="10" width="12.85546875" bestFit="1" customWidth="1"/>
    <col min="11" max="11" width="12.7109375" style="38" customWidth="1"/>
    <col min="12" max="12" width="17.7109375" bestFit="1" customWidth="1"/>
    <col min="13" max="13" width="12.85546875" customWidth="1"/>
    <col min="14" max="14" width="68.5703125" style="23" customWidth="1"/>
    <col min="15" max="15" width="12.85546875" customWidth="1"/>
    <col min="16" max="16" width="43.140625" bestFit="1" customWidth="1"/>
    <col min="17" max="17" width="76.28515625" customWidth="1"/>
  </cols>
  <sheetData>
    <row r="1" spans="1:17" x14ac:dyDescent="0.25">
      <c r="A1" s="47" t="s">
        <v>80</v>
      </c>
      <c r="B1" s="48" t="s">
        <v>0</v>
      </c>
      <c r="C1" s="48" t="s">
        <v>1</v>
      </c>
      <c r="D1" s="44" t="s">
        <v>84</v>
      </c>
      <c r="E1" s="44" t="s">
        <v>85</v>
      </c>
      <c r="F1" s="44"/>
      <c r="G1" s="50" t="s">
        <v>2</v>
      </c>
      <c r="H1" s="50" t="s">
        <v>3</v>
      </c>
      <c r="I1" s="50" t="s">
        <v>4</v>
      </c>
      <c r="J1" s="49" t="s">
        <v>5</v>
      </c>
      <c r="K1" s="49" t="s">
        <v>3</v>
      </c>
      <c r="L1" s="49" t="s">
        <v>6</v>
      </c>
      <c r="M1" s="44" t="s">
        <v>7</v>
      </c>
      <c r="N1" s="44" t="s">
        <v>8</v>
      </c>
      <c r="O1" s="45" t="s">
        <v>106</v>
      </c>
      <c r="P1" s="44" t="s">
        <v>83</v>
      </c>
      <c r="Q1" s="44" t="s">
        <v>102</v>
      </c>
    </row>
    <row r="2" spans="1:17" x14ac:dyDescent="0.25">
      <c r="A2" s="47"/>
      <c r="B2" s="48"/>
      <c r="C2" s="48"/>
      <c r="D2" s="44"/>
      <c r="E2" s="15" t="s">
        <v>81</v>
      </c>
      <c r="F2" s="15" t="s">
        <v>82</v>
      </c>
      <c r="G2" s="50"/>
      <c r="H2" s="50"/>
      <c r="I2" s="50"/>
      <c r="J2" s="49"/>
      <c r="K2" s="49"/>
      <c r="L2" s="49"/>
      <c r="M2" s="44"/>
      <c r="N2" s="44"/>
      <c r="O2" s="46"/>
      <c r="P2" s="44"/>
      <c r="Q2" s="44"/>
    </row>
    <row r="3" spans="1:17" x14ac:dyDescent="0.25">
      <c r="A3" s="12">
        <v>1</v>
      </c>
      <c r="B3" s="7" t="s">
        <v>11</v>
      </c>
      <c r="C3" s="16" t="s">
        <v>9</v>
      </c>
      <c r="D3" s="17">
        <v>9</v>
      </c>
      <c r="E3" s="18">
        <v>15</v>
      </c>
      <c r="F3" s="18">
        <v>15</v>
      </c>
      <c r="G3" s="18">
        <f t="shared" ref="G3:G27" si="0">E3*D3</f>
        <v>135</v>
      </c>
      <c r="H3" s="24">
        <f>Timeline!$A$3</f>
        <v>45642</v>
      </c>
      <c r="I3" s="19">
        <f>IF(ISBLANK($M3),$H3+(G3/(Timeline!$B$3/7)),$M3)</f>
        <v>45689.25</v>
      </c>
      <c r="J3" s="18">
        <f t="shared" ref="J3:J27" si="1">F3*D3</f>
        <v>135</v>
      </c>
      <c r="K3" s="24">
        <f>Timeline!$A$3</f>
        <v>45642</v>
      </c>
      <c r="L3" s="19">
        <f>IF(ISBLANK($M3),$K3+(J3/(Timeline!$B$3/7)),$M3)</f>
        <v>45689.25</v>
      </c>
      <c r="M3" s="20"/>
      <c r="N3" s="8" t="s">
        <v>12</v>
      </c>
      <c r="O3" s="18"/>
      <c r="P3" s="21"/>
      <c r="Q3" s="14"/>
    </row>
    <row r="4" spans="1:17" x14ac:dyDescent="0.25">
      <c r="A4" s="12">
        <f t="shared" ref="A4:A44" si="2">A3+1</f>
        <v>2</v>
      </c>
      <c r="B4" s="7" t="s">
        <v>86</v>
      </c>
      <c r="C4" s="16" t="s">
        <v>13</v>
      </c>
      <c r="D4" s="17">
        <v>13</v>
      </c>
      <c r="E4" s="18">
        <v>8</v>
      </c>
      <c r="F4" s="18">
        <v>10</v>
      </c>
      <c r="G4" s="18">
        <f t="shared" si="0"/>
        <v>104</v>
      </c>
      <c r="H4" s="19">
        <f t="shared" ref="H4:H44" si="3">IF(ISBLANK($M3),I3,$M3)</f>
        <v>45689.25</v>
      </c>
      <c r="I4" s="19">
        <f>IF(ISBLANK($M4),$H4+(G4/(Timeline!$B$3/7)),$M4)</f>
        <v>45725.65</v>
      </c>
      <c r="J4" s="18">
        <f t="shared" si="1"/>
        <v>130</v>
      </c>
      <c r="K4" s="19">
        <f t="shared" ref="K4:K44" si="4">IF(ISBLANK($M3),L3,$M3)</f>
        <v>45689.25</v>
      </c>
      <c r="L4" s="19">
        <f>IF(ISBLANK($M4),$K4+(J4/(Timeline!$B$3/7)),$M4)</f>
        <v>45734.75</v>
      </c>
      <c r="M4" s="20"/>
      <c r="N4" s="18" t="s">
        <v>10</v>
      </c>
      <c r="O4" s="18"/>
      <c r="P4" s="21"/>
      <c r="Q4" s="14"/>
    </row>
    <row r="5" spans="1:17" x14ac:dyDescent="0.25">
      <c r="A5" s="12">
        <f t="shared" si="2"/>
        <v>3</v>
      </c>
      <c r="B5" s="7" t="s">
        <v>87</v>
      </c>
      <c r="C5" s="16" t="s">
        <v>13</v>
      </c>
      <c r="D5" s="17">
        <v>13</v>
      </c>
      <c r="E5" s="18">
        <v>5</v>
      </c>
      <c r="F5" s="18">
        <v>10</v>
      </c>
      <c r="G5" s="18">
        <f t="shared" si="0"/>
        <v>65</v>
      </c>
      <c r="H5" s="19">
        <f t="shared" si="3"/>
        <v>45725.65</v>
      </c>
      <c r="I5" s="19">
        <f>IF(ISBLANK($M5),$H5+(G5/(Timeline!$B$3/7)),$M5)</f>
        <v>45748.4</v>
      </c>
      <c r="J5" s="18">
        <f t="shared" si="1"/>
        <v>130</v>
      </c>
      <c r="K5" s="19">
        <f t="shared" si="4"/>
        <v>45734.75</v>
      </c>
      <c r="L5" s="19">
        <f>IF(ISBLANK($M5),$K5+(J5/(Timeline!$B$3/7)),$M5)</f>
        <v>45780.25</v>
      </c>
      <c r="M5" s="20"/>
      <c r="N5" s="18" t="s">
        <v>88</v>
      </c>
      <c r="O5" s="18"/>
      <c r="P5" s="21"/>
      <c r="Q5" s="14"/>
    </row>
    <row r="6" spans="1:17" x14ac:dyDescent="0.25">
      <c r="A6" s="12">
        <f t="shared" si="2"/>
        <v>4</v>
      </c>
      <c r="B6" s="7" t="s">
        <v>14</v>
      </c>
      <c r="C6" s="16" t="s">
        <v>13</v>
      </c>
      <c r="D6" s="17">
        <v>5</v>
      </c>
      <c r="E6" s="18">
        <v>4</v>
      </c>
      <c r="F6" s="18">
        <v>8</v>
      </c>
      <c r="G6" s="18">
        <f t="shared" si="0"/>
        <v>20</v>
      </c>
      <c r="H6" s="19">
        <f t="shared" si="3"/>
        <v>45748.4</v>
      </c>
      <c r="I6" s="19">
        <f>IF(ISBLANK($M6),$H6+(G6/(Timeline!$B$3/7)),$M6)</f>
        <v>45755.4</v>
      </c>
      <c r="J6" s="18">
        <f t="shared" si="1"/>
        <v>40</v>
      </c>
      <c r="K6" s="19">
        <f t="shared" si="4"/>
        <v>45780.25</v>
      </c>
      <c r="L6" s="19">
        <f>IF(ISBLANK($M6),$K6+(J6/(Timeline!$B$3/7)),$M6)</f>
        <v>45794.25</v>
      </c>
      <c r="M6" s="20"/>
      <c r="N6" s="8" t="s">
        <v>15</v>
      </c>
      <c r="O6" s="18"/>
      <c r="P6" s="21"/>
      <c r="Q6" s="14"/>
    </row>
    <row r="7" spans="1:17" x14ac:dyDescent="0.25">
      <c r="A7" s="12">
        <f t="shared" si="2"/>
        <v>5</v>
      </c>
      <c r="B7" s="7" t="s">
        <v>16</v>
      </c>
      <c r="C7" s="16" t="s">
        <v>13</v>
      </c>
      <c r="D7" s="17">
        <v>3</v>
      </c>
      <c r="E7" s="18">
        <v>4</v>
      </c>
      <c r="F7" s="18">
        <v>8</v>
      </c>
      <c r="G7" s="18">
        <f t="shared" si="0"/>
        <v>12</v>
      </c>
      <c r="H7" s="19">
        <f t="shared" si="3"/>
        <v>45755.4</v>
      </c>
      <c r="I7" s="19">
        <f>IF(ISBLANK($M7),$H7+(G7/(Timeline!$B$3/7)),$M7)</f>
        <v>45759.6</v>
      </c>
      <c r="J7" s="18">
        <f t="shared" si="1"/>
        <v>24</v>
      </c>
      <c r="K7" s="19">
        <f t="shared" si="4"/>
        <v>45794.25</v>
      </c>
      <c r="L7" s="19">
        <f>IF(ISBLANK($M7),$K7+(J7/(Timeline!$B$3/7)),$M7)</f>
        <v>45802.65</v>
      </c>
      <c r="M7" s="20"/>
      <c r="N7" s="18" t="s">
        <v>14</v>
      </c>
      <c r="O7" s="18"/>
      <c r="P7" s="21"/>
      <c r="Q7" s="14"/>
    </row>
    <row r="8" spans="1:17" x14ac:dyDescent="0.25">
      <c r="A8" s="12">
        <f t="shared" si="2"/>
        <v>6</v>
      </c>
      <c r="B8" s="7" t="s">
        <v>17</v>
      </c>
      <c r="C8" s="16" t="s">
        <v>13</v>
      </c>
      <c r="D8" s="17">
        <v>3</v>
      </c>
      <c r="E8" s="18">
        <v>4</v>
      </c>
      <c r="F8" s="18">
        <v>8</v>
      </c>
      <c r="G8" s="18">
        <f t="shared" si="0"/>
        <v>12</v>
      </c>
      <c r="H8" s="19">
        <f t="shared" si="3"/>
        <v>45759.6</v>
      </c>
      <c r="I8" s="19">
        <f>IF(ISBLANK($M8),$H8+(G8/(Timeline!$B$3/7)),$M8)</f>
        <v>45763.799999999996</v>
      </c>
      <c r="J8" s="18">
        <f t="shared" si="1"/>
        <v>24</v>
      </c>
      <c r="K8" s="19">
        <f t="shared" si="4"/>
        <v>45802.65</v>
      </c>
      <c r="L8" s="19">
        <f>IF(ISBLANK($M8),$K8+(J8/(Timeline!$B$3/7)),$M8)</f>
        <v>45811.05</v>
      </c>
      <c r="M8" s="20"/>
      <c r="N8" s="18" t="s">
        <v>16</v>
      </c>
      <c r="O8" s="18"/>
      <c r="P8" s="21"/>
      <c r="Q8" s="14"/>
    </row>
    <row r="9" spans="1:17" x14ac:dyDescent="0.25">
      <c r="A9" s="12">
        <f t="shared" si="2"/>
        <v>7</v>
      </c>
      <c r="B9" s="7" t="s">
        <v>18</v>
      </c>
      <c r="C9" s="16" t="s">
        <v>13</v>
      </c>
      <c r="D9" s="17">
        <v>13</v>
      </c>
      <c r="E9" s="18">
        <v>5</v>
      </c>
      <c r="F9" s="18">
        <v>10</v>
      </c>
      <c r="G9" s="18">
        <f t="shared" si="0"/>
        <v>65</v>
      </c>
      <c r="H9" s="19">
        <f t="shared" si="3"/>
        <v>45763.799999999996</v>
      </c>
      <c r="I9" s="19">
        <f>IF(ISBLANK($M9),$H9+(G9/(Timeline!$B$3/7)),$M9)</f>
        <v>45786.549999999996</v>
      </c>
      <c r="J9" s="18">
        <f t="shared" si="1"/>
        <v>130</v>
      </c>
      <c r="K9" s="19">
        <f t="shared" si="4"/>
        <v>45811.05</v>
      </c>
      <c r="L9" s="19">
        <f>IF(ISBLANK($M9),$K9+(J9/(Timeline!$B$3/7)),$M9)</f>
        <v>45856.55</v>
      </c>
      <c r="M9" s="20"/>
      <c r="N9" s="12" t="str">
        <f>B5</f>
        <v>Class-based Program Design</v>
      </c>
      <c r="O9" s="18"/>
      <c r="P9" s="21"/>
      <c r="Q9" s="14"/>
    </row>
    <row r="10" spans="1:17" x14ac:dyDescent="0.25">
      <c r="A10" s="12">
        <f t="shared" si="2"/>
        <v>8</v>
      </c>
      <c r="B10" s="7" t="s">
        <v>19</v>
      </c>
      <c r="C10" s="16" t="s">
        <v>13</v>
      </c>
      <c r="D10" s="17">
        <v>4</v>
      </c>
      <c r="E10" s="18">
        <v>2</v>
      </c>
      <c r="F10" s="18">
        <v>5</v>
      </c>
      <c r="G10" s="18">
        <f t="shared" si="0"/>
        <v>8</v>
      </c>
      <c r="H10" s="19">
        <f t="shared" si="3"/>
        <v>45786.549999999996</v>
      </c>
      <c r="I10" s="19">
        <f>IF(ISBLANK($M10),$H10+(G10/(Timeline!$B$3/7)),$M10)</f>
        <v>45789.35</v>
      </c>
      <c r="J10" s="18">
        <f t="shared" si="1"/>
        <v>20</v>
      </c>
      <c r="K10" s="19">
        <f t="shared" si="4"/>
        <v>45856.55</v>
      </c>
      <c r="L10" s="19">
        <f>IF(ISBLANK($M10),$K10+(J10/(Timeline!$B$3/7)),$M10)</f>
        <v>45863.55</v>
      </c>
      <c r="M10" s="20"/>
      <c r="N10" s="18" t="str">
        <f>B9</f>
        <v>Object-Oriented Design</v>
      </c>
      <c r="O10" s="18"/>
      <c r="P10" s="21"/>
      <c r="Q10" s="14"/>
    </row>
    <row r="11" spans="1:17" x14ac:dyDescent="0.25">
      <c r="A11" s="12">
        <f t="shared" si="2"/>
        <v>9</v>
      </c>
      <c r="B11" s="7" t="s">
        <v>20</v>
      </c>
      <c r="C11" s="16" t="s">
        <v>21</v>
      </c>
      <c r="D11" s="17">
        <v>13</v>
      </c>
      <c r="E11" s="18">
        <v>6</v>
      </c>
      <c r="F11" s="18">
        <v>10</v>
      </c>
      <c r="G11" s="18">
        <f t="shared" si="0"/>
        <v>78</v>
      </c>
      <c r="H11" s="19">
        <f t="shared" si="3"/>
        <v>45789.35</v>
      </c>
      <c r="I11" s="19">
        <f>IF(ISBLANK($M11),$H11+(G11/(Timeline!$B$3/7)),$M11)</f>
        <v>45816.65</v>
      </c>
      <c r="J11" s="18">
        <f t="shared" si="1"/>
        <v>130</v>
      </c>
      <c r="K11" s="19">
        <f t="shared" si="4"/>
        <v>45863.55</v>
      </c>
      <c r="L11" s="19">
        <f>IF(ISBLANK($M11),$K11+(J11/(Timeline!$B$3/7)),$M11)</f>
        <v>45909.05</v>
      </c>
      <c r="M11" s="20"/>
      <c r="N11" s="8" t="s">
        <v>22</v>
      </c>
      <c r="O11" s="18"/>
      <c r="P11" s="21"/>
      <c r="Q11" s="14"/>
    </row>
    <row r="12" spans="1:17" x14ac:dyDescent="0.25">
      <c r="A12" s="12">
        <f t="shared" si="2"/>
        <v>10</v>
      </c>
      <c r="B12" s="7" t="s">
        <v>23</v>
      </c>
      <c r="C12" s="16" t="s">
        <v>21</v>
      </c>
      <c r="D12" s="17">
        <v>13</v>
      </c>
      <c r="E12" s="18">
        <v>5</v>
      </c>
      <c r="F12" s="18">
        <v>10</v>
      </c>
      <c r="G12" s="18">
        <f t="shared" si="0"/>
        <v>65</v>
      </c>
      <c r="H12" s="19">
        <f t="shared" si="3"/>
        <v>45816.65</v>
      </c>
      <c r="I12" s="19">
        <f>IF(ISBLANK($M12),$H12+(G12/(Timeline!$B$3/7)),$M12)</f>
        <v>45839.4</v>
      </c>
      <c r="J12" s="18">
        <f t="shared" si="1"/>
        <v>130</v>
      </c>
      <c r="K12" s="19">
        <f t="shared" si="4"/>
        <v>45909.05</v>
      </c>
      <c r="L12" s="19">
        <f>IF(ISBLANK($M12),$K12+(J12/(Timeline!$B$3/7)),$M12)</f>
        <v>45954.55</v>
      </c>
      <c r="M12" s="20"/>
      <c r="N12" s="18" t="s">
        <v>24</v>
      </c>
      <c r="O12" s="18"/>
      <c r="P12" s="21"/>
      <c r="Q12" s="14"/>
    </row>
    <row r="13" spans="1:17" x14ac:dyDescent="0.25">
      <c r="A13" s="12">
        <f t="shared" si="2"/>
        <v>11</v>
      </c>
      <c r="B13" s="7" t="s">
        <v>25</v>
      </c>
      <c r="C13" s="16" t="s">
        <v>21</v>
      </c>
      <c r="D13" s="17">
        <v>6</v>
      </c>
      <c r="E13" s="18">
        <v>5</v>
      </c>
      <c r="F13" s="18">
        <v>10</v>
      </c>
      <c r="G13" s="18">
        <f t="shared" si="0"/>
        <v>30</v>
      </c>
      <c r="H13" s="19">
        <f t="shared" si="3"/>
        <v>45839.4</v>
      </c>
      <c r="I13" s="19">
        <f>IF(ISBLANK($M13),$H13+(G13/(Timeline!$B$3/7)),$M13)</f>
        <v>45849.9</v>
      </c>
      <c r="J13" s="18">
        <f t="shared" si="1"/>
        <v>60</v>
      </c>
      <c r="K13" s="19">
        <f t="shared" si="4"/>
        <v>45954.55</v>
      </c>
      <c r="L13" s="19">
        <f>IF(ISBLANK($M13),$K13+(J13/(Timeline!$B$3/7)),$M13)</f>
        <v>45975.55</v>
      </c>
      <c r="M13" s="20"/>
      <c r="N13" s="18" t="s">
        <v>26</v>
      </c>
      <c r="O13" s="18"/>
      <c r="P13" s="21"/>
      <c r="Q13" s="14"/>
    </row>
    <row r="14" spans="1:17" x14ac:dyDescent="0.25">
      <c r="A14" s="12">
        <f t="shared" si="2"/>
        <v>12</v>
      </c>
      <c r="B14" s="7" t="s">
        <v>27</v>
      </c>
      <c r="C14" s="16" t="s">
        <v>21</v>
      </c>
      <c r="D14" s="17">
        <v>13</v>
      </c>
      <c r="E14" s="18">
        <v>5</v>
      </c>
      <c r="F14" s="18">
        <v>5</v>
      </c>
      <c r="G14" s="18">
        <f t="shared" si="0"/>
        <v>65</v>
      </c>
      <c r="H14" s="19">
        <f t="shared" si="3"/>
        <v>45849.9</v>
      </c>
      <c r="I14" s="19">
        <f>IF(ISBLANK($M14),$H14+(G14/(Timeline!$B$3/7)),$M14)</f>
        <v>45872.65</v>
      </c>
      <c r="J14" s="18">
        <f t="shared" si="1"/>
        <v>65</v>
      </c>
      <c r="K14" s="19">
        <f t="shared" si="4"/>
        <v>45975.55</v>
      </c>
      <c r="L14" s="19">
        <f>IF(ISBLANK($M14),$K14+(J14/(Timeline!$B$3/7)),$M14)</f>
        <v>45998.3</v>
      </c>
      <c r="M14" s="20"/>
      <c r="N14" s="18" t="s">
        <v>28</v>
      </c>
      <c r="O14" s="18"/>
      <c r="P14" s="21"/>
      <c r="Q14" s="14"/>
    </row>
    <row r="15" spans="1:17" x14ac:dyDescent="0.25">
      <c r="A15" s="12">
        <f t="shared" si="2"/>
        <v>13</v>
      </c>
      <c r="B15" s="7" t="s">
        <v>29</v>
      </c>
      <c r="C15" s="16" t="s">
        <v>30</v>
      </c>
      <c r="D15" s="17">
        <v>2</v>
      </c>
      <c r="E15" s="18">
        <v>12</v>
      </c>
      <c r="F15" s="18">
        <v>12</v>
      </c>
      <c r="G15" s="18">
        <f t="shared" si="0"/>
        <v>24</v>
      </c>
      <c r="H15" s="19">
        <f t="shared" si="3"/>
        <v>45872.65</v>
      </c>
      <c r="I15" s="19">
        <f>IF(ISBLANK($M15),$H15+(G15/(Timeline!$B$3/7)),$M15)</f>
        <v>45881.05</v>
      </c>
      <c r="J15" s="18">
        <f t="shared" si="1"/>
        <v>24</v>
      </c>
      <c r="K15" s="19">
        <f t="shared" si="4"/>
        <v>45998.3</v>
      </c>
      <c r="L15" s="19">
        <f>IF(ISBLANK($M15),$K15+(J15/(Timeline!$B$3/7)),$M15)</f>
        <v>46006.700000000004</v>
      </c>
      <c r="M15" s="20"/>
      <c r="N15" s="18" t="s">
        <v>10</v>
      </c>
      <c r="O15" s="18"/>
      <c r="P15" s="21"/>
      <c r="Q15" s="14"/>
    </row>
    <row r="16" spans="1:17" x14ac:dyDescent="0.25">
      <c r="A16" s="12">
        <f t="shared" si="2"/>
        <v>14</v>
      </c>
      <c r="B16" s="7" t="s">
        <v>31</v>
      </c>
      <c r="C16" s="16" t="s">
        <v>32</v>
      </c>
      <c r="D16" s="17">
        <v>6</v>
      </c>
      <c r="E16" s="18">
        <v>7</v>
      </c>
      <c r="F16" s="18">
        <v>13</v>
      </c>
      <c r="G16" s="18">
        <f t="shared" si="0"/>
        <v>42</v>
      </c>
      <c r="H16" s="19">
        <f t="shared" si="3"/>
        <v>45881.05</v>
      </c>
      <c r="I16" s="19">
        <f>IF(ISBLANK($M16),$H16+(G16/(Timeline!$B$3/7)),$M16)</f>
        <v>45895.75</v>
      </c>
      <c r="J16" s="18">
        <f t="shared" si="1"/>
        <v>78</v>
      </c>
      <c r="K16" s="19">
        <f t="shared" si="4"/>
        <v>46006.700000000004</v>
      </c>
      <c r="L16" s="19">
        <f>IF(ISBLANK($M16),$K16+(J16/(Timeline!$B$3/7)),$M16)</f>
        <v>46034.000000000007</v>
      </c>
      <c r="M16" s="20"/>
      <c r="N16" s="18" t="s">
        <v>33</v>
      </c>
      <c r="O16" s="18"/>
      <c r="P16" s="21"/>
      <c r="Q16" s="14"/>
    </row>
    <row r="17" spans="1:17" x14ac:dyDescent="0.25">
      <c r="A17" s="12">
        <f t="shared" si="2"/>
        <v>15</v>
      </c>
      <c r="B17" s="7" t="s">
        <v>34</v>
      </c>
      <c r="C17" s="16" t="s">
        <v>32</v>
      </c>
      <c r="D17" s="17">
        <v>6</v>
      </c>
      <c r="E17" s="18">
        <v>12</v>
      </c>
      <c r="F17" s="18">
        <v>18</v>
      </c>
      <c r="G17" s="18">
        <f t="shared" si="0"/>
        <v>72</v>
      </c>
      <c r="H17" s="19">
        <f t="shared" si="3"/>
        <v>45895.75</v>
      </c>
      <c r="I17" s="19">
        <f>IF(ISBLANK($M17),$H17+(G17/(Timeline!$B$3/7)),$M17)</f>
        <v>45920.95</v>
      </c>
      <c r="J17" s="18">
        <f t="shared" si="1"/>
        <v>108</v>
      </c>
      <c r="K17" s="19">
        <f t="shared" si="4"/>
        <v>46034.000000000007</v>
      </c>
      <c r="L17" s="19">
        <f>IF(ISBLANK($M17),$K17+(J17/(Timeline!$B$3/7)),$M17)</f>
        <v>46071.80000000001</v>
      </c>
      <c r="M17" s="20"/>
      <c r="N17" s="12" t="s">
        <v>97</v>
      </c>
      <c r="O17" s="18"/>
      <c r="P17" s="21"/>
      <c r="Q17" s="14"/>
    </row>
    <row r="18" spans="1:17" x14ac:dyDescent="0.25">
      <c r="A18" s="12">
        <f t="shared" si="2"/>
        <v>16</v>
      </c>
      <c r="B18" s="7" t="s">
        <v>35</v>
      </c>
      <c r="C18" s="16" t="s">
        <v>32</v>
      </c>
      <c r="D18" s="17">
        <v>12</v>
      </c>
      <c r="E18" s="18">
        <v>5</v>
      </c>
      <c r="F18" s="18">
        <v>10</v>
      </c>
      <c r="G18" s="18">
        <f t="shared" si="0"/>
        <v>60</v>
      </c>
      <c r="H18" s="19">
        <f t="shared" si="3"/>
        <v>45920.95</v>
      </c>
      <c r="I18" s="19">
        <f>IF(ISBLANK($M18),$H18+(G18/(Timeline!$B$3/7)),$M18)</f>
        <v>45941.95</v>
      </c>
      <c r="J18" s="18">
        <f t="shared" si="1"/>
        <v>120</v>
      </c>
      <c r="K18" s="19">
        <f t="shared" si="4"/>
        <v>46071.80000000001</v>
      </c>
      <c r="L18" s="19">
        <f>IF(ISBLANK($M18),$K18+(J18/(Timeline!$B$3/7)),$M18)</f>
        <v>46113.80000000001</v>
      </c>
      <c r="M18" s="20"/>
      <c r="N18" s="12" t="s">
        <v>98</v>
      </c>
      <c r="O18" s="18"/>
      <c r="P18" s="21"/>
      <c r="Q18" s="14"/>
    </row>
    <row r="19" spans="1:17" x14ac:dyDescent="0.25">
      <c r="A19" s="12">
        <f t="shared" si="2"/>
        <v>17</v>
      </c>
      <c r="B19" s="7" t="s">
        <v>36</v>
      </c>
      <c r="C19" s="16" t="s">
        <v>32</v>
      </c>
      <c r="D19" s="17">
        <v>8</v>
      </c>
      <c r="E19" s="18">
        <v>4</v>
      </c>
      <c r="F19" s="18">
        <v>12</v>
      </c>
      <c r="G19" s="18">
        <f t="shared" si="0"/>
        <v>32</v>
      </c>
      <c r="H19" s="19">
        <f t="shared" si="3"/>
        <v>45941.95</v>
      </c>
      <c r="I19" s="19">
        <f>IF(ISBLANK($M19),$H19+(G19/(Timeline!$B$3/7)),$M19)</f>
        <v>45953.149999999994</v>
      </c>
      <c r="J19" s="18">
        <f t="shared" si="1"/>
        <v>96</v>
      </c>
      <c r="K19" s="19">
        <f t="shared" si="4"/>
        <v>46113.80000000001</v>
      </c>
      <c r="L19" s="19">
        <f>IF(ISBLANK($M19),$K19+(J19/(Timeline!$B$3/7)),$M19)</f>
        <v>46147.400000000009</v>
      </c>
      <c r="M19" s="20"/>
      <c r="N19" s="18" t="s">
        <v>37</v>
      </c>
      <c r="O19" s="18"/>
      <c r="P19" s="21"/>
      <c r="Q19" s="14"/>
    </row>
    <row r="20" spans="1:17" x14ac:dyDescent="0.25">
      <c r="A20" s="12">
        <f t="shared" si="2"/>
        <v>18</v>
      </c>
      <c r="B20" s="7" t="s">
        <v>38</v>
      </c>
      <c r="C20" s="16" t="s">
        <v>39</v>
      </c>
      <c r="D20" s="17">
        <v>4</v>
      </c>
      <c r="E20" s="18">
        <v>4</v>
      </c>
      <c r="F20" s="18">
        <v>8</v>
      </c>
      <c r="G20" s="18">
        <f t="shared" si="0"/>
        <v>16</v>
      </c>
      <c r="H20" s="19">
        <f t="shared" si="3"/>
        <v>45953.149999999994</v>
      </c>
      <c r="I20" s="19">
        <f>IF(ISBLANK($M20),$H20+(G20/(Timeline!$B$3/7)),$M20)</f>
        <v>45958.749999999993</v>
      </c>
      <c r="J20" s="18">
        <f t="shared" si="1"/>
        <v>32</v>
      </c>
      <c r="K20" s="19">
        <f t="shared" si="4"/>
        <v>46147.400000000009</v>
      </c>
      <c r="L20" s="19">
        <f>IF(ISBLANK($M20),$K20+(J20/(Timeline!$B$3/7)),$M20)</f>
        <v>46158.600000000006</v>
      </c>
      <c r="M20" s="20"/>
      <c r="N20" s="18" t="s">
        <v>40</v>
      </c>
      <c r="O20" s="18"/>
      <c r="P20" s="21"/>
      <c r="Q20" s="14"/>
    </row>
    <row r="21" spans="1:17" x14ac:dyDescent="0.25">
      <c r="A21" s="12">
        <f t="shared" si="2"/>
        <v>19</v>
      </c>
      <c r="B21" s="7" t="s">
        <v>41</v>
      </c>
      <c r="C21" s="16" t="s">
        <v>39</v>
      </c>
      <c r="D21" s="17">
        <v>4</v>
      </c>
      <c r="E21" s="18">
        <v>4</v>
      </c>
      <c r="F21" s="18">
        <v>8</v>
      </c>
      <c r="G21" s="18">
        <f t="shared" si="0"/>
        <v>16</v>
      </c>
      <c r="H21" s="19">
        <f t="shared" si="3"/>
        <v>45958.749999999993</v>
      </c>
      <c r="I21" s="19">
        <f>IF(ISBLANK($M21),$H21+(G21/(Timeline!$B$3/7)),$M21)</f>
        <v>45964.349999999991</v>
      </c>
      <c r="J21" s="18">
        <f t="shared" si="1"/>
        <v>32</v>
      </c>
      <c r="K21" s="19">
        <f t="shared" si="4"/>
        <v>46158.600000000006</v>
      </c>
      <c r="L21" s="19">
        <f>IF(ISBLANK($M21),$K21+(J21/(Timeline!$B$3/7)),$M21)</f>
        <v>46169.8</v>
      </c>
      <c r="M21" s="20"/>
      <c r="N21" s="18" t="str">
        <f>B20</f>
        <v>Divide and Conquer, Sorting and Searching, and Randomized Algorithms</v>
      </c>
      <c r="O21" s="18"/>
      <c r="P21" s="21"/>
      <c r="Q21" s="14"/>
    </row>
    <row r="22" spans="1:17" x14ac:dyDescent="0.25">
      <c r="A22" s="12">
        <f t="shared" si="2"/>
        <v>20</v>
      </c>
      <c r="B22" s="7" t="s">
        <v>42</v>
      </c>
      <c r="C22" s="16" t="s">
        <v>39</v>
      </c>
      <c r="D22" s="17">
        <v>4</v>
      </c>
      <c r="E22" s="18">
        <v>4</v>
      </c>
      <c r="F22" s="18">
        <v>8</v>
      </c>
      <c r="G22" s="18">
        <f t="shared" si="0"/>
        <v>16</v>
      </c>
      <c r="H22" s="19">
        <f t="shared" si="3"/>
        <v>45964.349999999991</v>
      </c>
      <c r="I22" s="19">
        <f>IF(ISBLANK($M22),$H22+(G22/(Timeline!$B$3/7)),$M22)</f>
        <v>45969.94999999999</v>
      </c>
      <c r="J22" s="18">
        <f t="shared" si="1"/>
        <v>32</v>
      </c>
      <c r="K22" s="19">
        <f t="shared" si="4"/>
        <v>46169.8</v>
      </c>
      <c r="L22" s="19">
        <f>IF(ISBLANK($M22),$K22+(J22/(Timeline!$B$3/7)),$M22)</f>
        <v>46181</v>
      </c>
      <c r="M22" s="20"/>
      <c r="N22" s="18" t="str">
        <f>B21</f>
        <v>Graph Search, Shortest Paths, and Data Structures</v>
      </c>
      <c r="O22" s="18"/>
      <c r="P22" s="21"/>
      <c r="Q22" s="14"/>
    </row>
    <row r="23" spans="1:17" ht="30" x14ac:dyDescent="0.25">
      <c r="A23" s="12">
        <f t="shared" si="2"/>
        <v>21</v>
      </c>
      <c r="B23" s="7" t="s">
        <v>43</v>
      </c>
      <c r="C23" s="16" t="s">
        <v>39</v>
      </c>
      <c r="D23" s="17">
        <v>4</v>
      </c>
      <c r="E23" s="18">
        <v>4</v>
      </c>
      <c r="F23" s="18">
        <v>8</v>
      </c>
      <c r="G23" s="18">
        <f t="shared" si="0"/>
        <v>16</v>
      </c>
      <c r="H23" s="19">
        <f t="shared" si="3"/>
        <v>45969.94999999999</v>
      </c>
      <c r="I23" s="19">
        <f>IF(ISBLANK($M23),$H23+(G23/(Timeline!$B$3/7)),$M23)</f>
        <v>45975.549999999988</v>
      </c>
      <c r="J23" s="18">
        <f t="shared" si="1"/>
        <v>32</v>
      </c>
      <c r="K23" s="19">
        <f t="shared" si="4"/>
        <v>46181</v>
      </c>
      <c r="L23" s="19">
        <f>IF(ISBLANK($M23),$K23+(J23/(Timeline!$B$3/7)),$M23)</f>
        <v>46192.2</v>
      </c>
      <c r="M23" s="20"/>
      <c r="N23" s="18" t="str">
        <f>B22</f>
        <v>Greedy Algorithms, Minimum Spanning Trees, and Dynamic Programming</v>
      </c>
      <c r="O23" s="18"/>
      <c r="P23" s="21"/>
      <c r="Q23" s="14"/>
    </row>
    <row r="24" spans="1:17" x14ac:dyDescent="0.25">
      <c r="A24" s="12">
        <f t="shared" si="2"/>
        <v>22</v>
      </c>
      <c r="B24" s="7" t="s">
        <v>44</v>
      </c>
      <c r="C24" s="16" t="s">
        <v>45</v>
      </c>
      <c r="D24" s="17">
        <v>8</v>
      </c>
      <c r="E24" s="18">
        <v>10</v>
      </c>
      <c r="F24" s="18">
        <v>12</v>
      </c>
      <c r="G24" s="18">
        <f t="shared" si="0"/>
        <v>80</v>
      </c>
      <c r="H24" s="19">
        <f t="shared" si="3"/>
        <v>45975.549999999988</v>
      </c>
      <c r="I24" s="19">
        <f>IF(ISBLANK($M24),$H24+(G24/(Timeline!$B$3/7)),$M24)</f>
        <v>46003.549999999988</v>
      </c>
      <c r="J24" s="18">
        <f t="shared" si="1"/>
        <v>96</v>
      </c>
      <c r="K24" s="19">
        <f t="shared" si="4"/>
        <v>46192.2</v>
      </c>
      <c r="L24" s="19">
        <f>IF(ISBLANK($M24),$K24+(J24/(Timeline!$B$3/7)),$M24)</f>
        <v>46225.799999999996</v>
      </c>
      <c r="M24" s="20"/>
      <c r="N24" s="18" t="s">
        <v>10</v>
      </c>
      <c r="O24" s="18"/>
      <c r="P24" s="21"/>
      <c r="Q24" s="14"/>
    </row>
    <row r="25" spans="1:17" x14ac:dyDescent="0.25">
      <c r="A25" s="12">
        <f t="shared" si="2"/>
        <v>23</v>
      </c>
      <c r="B25" s="7" t="s">
        <v>46</v>
      </c>
      <c r="C25" s="16" t="s">
        <v>45</v>
      </c>
      <c r="D25" s="17">
        <v>4</v>
      </c>
      <c r="E25" s="18">
        <v>4</v>
      </c>
      <c r="F25" s="18">
        <v>4</v>
      </c>
      <c r="G25" s="18">
        <f t="shared" si="0"/>
        <v>16</v>
      </c>
      <c r="H25" s="19">
        <f t="shared" si="3"/>
        <v>46003.549999999988</v>
      </c>
      <c r="I25" s="19">
        <f>IF(ISBLANK($M25),$H25+(G25/(Timeline!$B$3/7)),$M25)</f>
        <v>46009.149999999987</v>
      </c>
      <c r="J25" s="18">
        <f t="shared" si="1"/>
        <v>16</v>
      </c>
      <c r="K25" s="19">
        <f t="shared" si="4"/>
        <v>46225.799999999996</v>
      </c>
      <c r="L25" s="19">
        <f>IF(ISBLANK($M25),$K25+(J25/(Timeline!$B$3/7)),$M25)</f>
        <v>46231.399999999994</v>
      </c>
      <c r="M25" s="20"/>
      <c r="N25" s="18" t="s">
        <v>10</v>
      </c>
      <c r="O25" s="18"/>
      <c r="P25" s="21"/>
      <c r="Q25" s="14"/>
    </row>
    <row r="26" spans="1:17" x14ac:dyDescent="0.25">
      <c r="A26" s="12">
        <f t="shared" si="2"/>
        <v>24</v>
      </c>
      <c r="B26" s="7" t="s">
        <v>47</v>
      </c>
      <c r="C26" s="16" t="s">
        <v>45</v>
      </c>
      <c r="D26" s="17">
        <v>4</v>
      </c>
      <c r="E26" s="18">
        <v>4</v>
      </c>
      <c r="F26" s="18">
        <v>4</v>
      </c>
      <c r="G26" s="18">
        <f t="shared" si="0"/>
        <v>16</v>
      </c>
      <c r="H26" s="19">
        <f t="shared" si="3"/>
        <v>46009.149999999987</v>
      </c>
      <c r="I26" s="19">
        <f>IF(ISBLANK($M26),$H26+(G26/(Timeline!$B$3/7)),$M26)</f>
        <v>46014.749999999985</v>
      </c>
      <c r="J26" s="18">
        <f t="shared" si="1"/>
        <v>16</v>
      </c>
      <c r="K26" s="19">
        <f t="shared" si="4"/>
        <v>46231.399999999994</v>
      </c>
      <c r="L26" s="19">
        <f>IF(ISBLANK($M26),$K26+(J26/(Timeline!$B$3/7)),$M26)</f>
        <v>46236.999999999993</v>
      </c>
      <c r="M26" s="20"/>
      <c r="N26" s="18" t="s">
        <v>10</v>
      </c>
      <c r="O26" s="18"/>
      <c r="P26" s="21"/>
      <c r="Q26" s="14"/>
    </row>
    <row r="27" spans="1:17" x14ac:dyDescent="0.25">
      <c r="A27" s="12">
        <f t="shared" si="2"/>
        <v>25</v>
      </c>
      <c r="B27" s="7" t="s">
        <v>89</v>
      </c>
      <c r="C27" s="16" t="s">
        <v>45</v>
      </c>
      <c r="D27" s="17">
        <v>4</v>
      </c>
      <c r="E27" s="18">
        <v>5</v>
      </c>
      <c r="F27" s="18">
        <v>5</v>
      </c>
      <c r="G27" s="18">
        <f t="shared" si="0"/>
        <v>20</v>
      </c>
      <c r="H27" s="19">
        <f t="shared" si="3"/>
        <v>46014.749999999985</v>
      </c>
      <c r="I27" s="19">
        <f>IF(ISBLANK($M27),$H27+(G27/(Timeline!$B$3/7)),$M27)</f>
        <v>46021.749999999985</v>
      </c>
      <c r="J27" s="18">
        <f t="shared" si="1"/>
        <v>20</v>
      </c>
      <c r="K27" s="19">
        <f t="shared" si="4"/>
        <v>46236.999999999993</v>
      </c>
      <c r="L27" s="19">
        <f>IF(ISBLANK($M27),$K27+(J27/(Timeline!$B$3/7)),$M27)</f>
        <v>46243.999999999993</v>
      </c>
      <c r="M27" s="20"/>
      <c r="N27" s="18" t="s">
        <v>10</v>
      </c>
      <c r="O27" s="18"/>
      <c r="P27" s="14"/>
      <c r="Q27" s="14" t="s">
        <v>131</v>
      </c>
    </row>
    <row r="28" spans="1:17" x14ac:dyDescent="0.25">
      <c r="A28" s="12">
        <f t="shared" si="2"/>
        <v>26</v>
      </c>
      <c r="B28" s="11" t="s">
        <v>91</v>
      </c>
      <c r="C28" s="16" t="s">
        <v>45</v>
      </c>
      <c r="D28" s="17">
        <v>4</v>
      </c>
      <c r="E28" s="18">
        <v>0</v>
      </c>
      <c r="F28" s="18">
        <v>0</v>
      </c>
      <c r="G28" s="18">
        <f t="shared" ref="G28:G37" si="5">E28*D28</f>
        <v>0</v>
      </c>
      <c r="H28" s="19">
        <f t="shared" si="3"/>
        <v>46021.749999999985</v>
      </c>
      <c r="I28" s="19">
        <f>IF(ISBLANK($M28),$H28+(G28/(Timeline!$B$3/7)),$M28)</f>
        <v>46021.749999999985</v>
      </c>
      <c r="J28" s="18">
        <f t="shared" ref="J28:J37" si="6">F28*D28</f>
        <v>0</v>
      </c>
      <c r="K28" s="19">
        <f t="shared" si="4"/>
        <v>46243.999999999993</v>
      </c>
      <c r="L28" s="19">
        <f>IF(ISBLANK($M28),$K28+(J28/(Timeline!$B$3/7)),$M28)</f>
        <v>46243.999999999993</v>
      </c>
      <c r="M28" s="20"/>
      <c r="N28" s="18"/>
      <c r="O28" s="18">
        <v>5</v>
      </c>
      <c r="P28" s="14"/>
      <c r="Q28" s="14"/>
    </row>
    <row r="29" spans="1:17" x14ac:dyDescent="0.25">
      <c r="A29" s="12">
        <f t="shared" si="2"/>
        <v>27</v>
      </c>
      <c r="B29" s="7" t="s">
        <v>48</v>
      </c>
      <c r="C29" s="16" t="s">
        <v>49</v>
      </c>
      <c r="D29" s="17">
        <v>2</v>
      </c>
      <c r="E29" s="18">
        <v>10</v>
      </c>
      <c r="F29" s="18">
        <v>10</v>
      </c>
      <c r="G29" s="18">
        <f t="shared" si="5"/>
        <v>20</v>
      </c>
      <c r="H29" s="19">
        <f t="shared" si="3"/>
        <v>46021.749999999985</v>
      </c>
      <c r="I29" s="19">
        <f>IF(ISBLANK($M29),$H29+(G29/(Timeline!$B$3/7)),$M29)</f>
        <v>46028.749999999985</v>
      </c>
      <c r="J29" s="18">
        <f t="shared" si="6"/>
        <v>20</v>
      </c>
      <c r="K29" s="19">
        <f t="shared" si="4"/>
        <v>46243.999999999993</v>
      </c>
      <c r="L29" s="19">
        <f>IF(ISBLANK($M29),$K29+(J29/(Timeline!$B$3/7)),$M29)</f>
        <v>46250.999999999993</v>
      </c>
      <c r="M29" s="20"/>
      <c r="N29" s="18" t="s">
        <v>50</v>
      </c>
      <c r="O29" s="18"/>
      <c r="P29" s="21"/>
      <c r="Q29" s="14"/>
    </row>
    <row r="30" spans="1:17" x14ac:dyDescent="0.25">
      <c r="A30" s="12">
        <f t="shared" si="2"/>
        <v>28</v>
      </c>
      <c r="B30" s="7" t="s">
        <v>51</v>
      </c>
      <c r="C30" s="16" t="s">
        <v>49</v>
      </c>
      <c r="D30" s="17">
        <v>2</v>
      </c>
      <c r="E30" s="18">
        <v>10</v>
      </c>
      <c r="F30" s="18">
        <v>10</v>
      </c>
      <c r="G30" s="18">
        <f t="shared" si="5"/>
        <v>20</v>
      </c>
      <c r="H30" s="19">
        <f t="shared" si="3"/>
        <v>46028.749999999985</v>
      </c>
      <c r="I30" s="19">
        <f>IF(ISBLANK($M30),$H30+(G30/(Timeline!$B$3/7)),$M30)</f>
        <v>46035.749999999985</v>
      </c>
      <c r="J30" s="18">
        <f t="shared" si="6"/>
        <v>20</v>
      </c>
      <c r="K30" s="19">
        <f t="shared" si="4"/>
        <v>46250.999999999993</v>
      </c>
      <c r="L30" s="19">
        <f>IF(ISBLANK($M30),$K30+(J30/(Timeline!$B$3/7)),$M30)</f>
        <v>46257.999999999993</v>
      </c>
      <c r="M30" s="20"/>
      <c r="N30" s="18" t="s">
        <v>50</v>
      </c>
      <c r="O30" s="18"/>
      <c r="P30" s="21"/>
      <c r="Q30" s="14"/>
    </row>
    <row r="31" spans="1:17" x14ac:dyDescent="0.25">
      <c r="A31" s="12">
        <f t="shared" si="2"/>
        <v>29</v>
      </c>
      <c r="B31" s="7" t="s">
        <v>52</v>
      </c>
      <c r="C31" s="16" t="s">
        <v>49</v>
      </c>
      <c r="D31" s="17">
        <v>2</v>
      </c>
      <c r="E31" s="18">
        <v>10</v>
      </c>
      <c r="F31" s="18">
        <v>10</v>
      </c>
      <c r="G31" s="18">
        <f t="shared" si="5"/>
        <v>20</v>
      </c>
      <c r="H31" s="19">
        <f t="shared" si="3"/>
        <v>46035.749999999985</v>
      </c>
      <c r="I31" s="19">
        <f>IF(ISBLANK($M31),$H31+(G31/(Timeline!$B$3/7)),$M31)</f>
        <v>46042.749999999985</v>
      </c>
      <c r="J31" s="18">
        <f t="shared" si="6"/>
        <v>20</v>
      </c>
      <c r="K31" s="19">
        <f t="shared" si="4"/>
        <v>46257.999999999993</v>
      </c>
      <c r="L31" s="19">
        <f>IF(ISBLANK($M31),$K31+(J31/(Timeline!$B$3/7)),$M31)</f>
        <v>46264.999999999993</v>
      </c>
      <c r="M31" s="20"/>
      <c r="N31" s="18" t="s">
        <v>50</v>
      </c>
      <c r="O31" s="18"/>
      <c r="P31" s="21"/>
      <c r="Q31" s="14"/>
    </row>
    <row r="32" spans="1:17" x14ac:dyDescent="0.25">
      <c r="A32" s="12">
        <f t="shared" si="2"/>
        <v>30</v>
      </c>
      <c r="B32" s="7" t="s">
        <v>53</v>
      </c>
      <c r="C32" s="16" t="s">
        <v>49</v>
      </c>
      <c r="D32" s="17">
        <v>11</v>
      </c>
      <c r="E32" s="18">
        <v>9</v>
      </c>
      <c r="F32" s="18">
        <v>9</v>
      </c>
      <c r="G32" s="18">
        <f t="shared" si="5"/>
        <v>99</v>
      </c>
      <c r="H32" s="19">
        <f t="shared" si="3"/>
        <v>46042.749999999985</v>
      </c>
      <c r="I32" s="19">
        <f>IF(ISBLANK($M32),$H32+(G32/(Timeline!$B$3/7)),$M32)</f>
        <v>46077.399999999987</v>
      </c>
      <c r="J32" s="18">
        <f t="shared" si="6"/>
        <v>99</v>
      </c>
      <c r="K32" s="19">
        <f t="shared" si="4"/>
        <v>46264.999999999993</v>
      </c>
      <c r="L32" s="19">
        <f>IF(ISBLANK($M32),$K32+(J32/(Timeline!$B$3/7)),$M32)</f>
        <v>46299.649999999994</v>
      </c>
      <c r="M32" s="20"/>
      <c r="N32" s="18" t="s">
        <v>54</v>
      </c>
      <c r="O32" s="18"/>
      <c r="P32" s="21"/>
      <c r="Q32" s="14"/>
    </row>
    <row r="33" spans="1:17" x14ac:dyDescent="0.25">
      <c r="A33" s="12">
        <f t="shared" si="2"/>
        <v>31</v>
      </c>
      <c r="B33" s="7" t="s">
        <v>55</v>
      </c>
      <c r="C33" s="16" t="s">
        <v>49</v>
      </c>
      <c r="D33" s="17">
        <v>6</v>
      </c>
      <c r="E33" s="18">
        <v>12</v>
      </c>
      <c r="F33" s="18">
        <v>12</v>
      </c>
      <c r="G33" s="18">
        <f t="shared" si="5"/>
        <v>72</v>
      </c>
      <c r="H33" s="19">
        <f t="shared" si="3"/>
        <v>46077.399999999987</v>
      </c>
      <c r="I33" s="19">
        <f>IF(ISBLANK($M33),$H33+(G33/(Timeline!$B$3/7)),$M33)</f>
        <v>46102.599999999984</v>
      </c>
      <c r="J33" s="18">
        <f t="shared" si="6"/>
        <v>72</v>
      </c>
      <c r="K33" s="19">
        <f t="shared" si="4"/>
        <v>46299.649999999994</v>
      </c>
      <c r="L33" s="19">
        <f>IF(ISBLANK($M33),$K33+(J33/(Timeline!$B$3/7)),$M33)</f>
        <v>46324.849999999991</v>
      </c>
      <c r="M33" s="20"/>
      <c r="N33" s="18" t="s">
        <v>56</v>
      </c>
      <c r="O33" s="18"/>
      <c r="P33" s="21"/>
      <c r="Q33" s="14"/>
    </row>
    <row r="34" spans="1:17" x14ac:dyDescent="0.25">
      <c r="A34" s="12">
        <f t="shared" si="2"/>
        <v>32</v>
      </c>
      <c r="B34" s="7" t="s">
        <v>57</v>
      </c>
      <c r="C34" s="16" t="s">
        <v>49</v>
      </c>
      <c r="D34" s="17">
        <v>6</v>
      </c>
      <c r="E34" s="18">
        <v>8</v>
      </c>
      <c r="F34" s="18">
        <v>10</v>
      </c>
      <c r="G34" s="18">
        <f t="shared" si="5"/>
        <v>48</v>
      </c>
      <c r="H34" s="19">
        <f t="shared" si="3"/>
        <v>46102.599999999984</v>
      </c>
      <c r="I34" s="19">
        <f>IF(ISBLANK($M34),$H34+(G34/(Timeline!$B$3/7)),$M34)</f>
        <v>46119.399999999987</v>
      </c>
      <c r="J34" s="18">
        <f t="shared" si="6"/>
        <v>60</v>
      </c>
      <c r="K34" s="19">
        <f t="shared" si="4"/>
        <v>46324.849999999991</v>
      </c>
      <c r="L34" s="19">
        <f>IF(ISBLANK($M34),$K34+(J34/(Timeline!$B$3/7)),$M34)</f>
        <v>46345.849999999991</v>
      </c>
      <c r="M34" s="20"/>
      <c r="N34" s="8" t="s">
        <v>58</v>
      </c>
      <c r="O34" s="18"/>
      <c r="P34" s="21"/>
      <c r="Q34" s="14"/>
    </row>
    <row r="35" spans="1:17" x14ac:dyDescent="0.25">
      <c r="A35" s="12">
        <f t="shared" si="2"/>
        <v>33</v>
      </c>
      <c r="B35" s="7" t="s">
        <v>59</v>
      </c>
      <c r="C35" s="16" t="s">
        <v>60</v>
      </c>
      <c r="D35" s="17">
        <v>9</v>
      </c>
      <c r="E35" s="18">
        <v>2</v>
      </c>
      <c r="F35" s="18">
        <v>2</v>
      </c>
      <c r="G35" s="18">
        <f t="shared" si="5"/>
        <v>18</v>
      </c>
      <c r="H35" s="19">
        <f t="shared" si="3"/>
        <v>46119.399999999987</v>
      </c>
      <c r="I35" s="19">
        <f>IF(ISBLANK($M35),$H35+(G35/(Timeline!$B$3/7)),$M35)</f>
        <v>46125.69999999999</v>
      </c>
      <c r="J35" s="18">
        <f t="shared" si="6"/>
        <v>18</v>
      </c>
      <c r="K35" s="19">
        <f t="shared" si="4"/>
        <v>46345.849999999991</v>
      </c>
      <c r="L35" s="19">
        <f>IF(ISBLANK($M35),$K35+(J35/(Timeline!$B$3/7)),$M35)</f>
        <v>46352.149999999994</v>
      </c>
      <c r="M35" s="20"/>
      <c r="N35" s="18" t="s">
        <v>10</v>
      </c>
      <c r="O35" s="18"/>
      <c r="P35" s="21"/>
      <c r="Q35" s="14"/>
    </row>
    <row r="36" spans="1:17" x14ac:dyDescent="0.25">
      <c r="A36" s="12">
        <f t="shared" si="2"/>
        <v>34</v>
      </c>
      <c r="B36" s="7" t="s">
        <v>90</v>
      </c>
      <c r="C36" s="16" t="s">
        <v>60</v>
      </c>
      <c r="D36" s="17">
        <v>4</v>
      </c>
      <c r="E36" s="18">
        <v>2</v>
      </c>
      <c r="F36" s="18">
        <v>2</v>
      </c>
      <c r="G36" s="18">
        <f t="shared" si="5"/>
        <v>8</v>
      </c>
      <c r="H36" s="19">
        <f t="shared" si="3"/>
        <v>46125.69999999999</v>
      </c>
      <c r="I36" s="19">
        <f>IF(ISBLANK($M36),$H36+(G36/(Timeline!$B$3/7)),$M36)</f>
        <v>46128.499999999993</v>
      </c>
      <c r="J36" s="18">
        <f t="shared" si="6"/>
        <v>8</v>
      </c>
      <c r="K36" s="19">
        <f t="shared" si="4"/>
        <v>46352.149999999994</v>
      </c>
      <c r="L36" s="19">
        <f>IF(ISBLANK($M36),$K36+(J36/(Timeline!$B$3/7)),$M36)</f>
        <v>46354.95</v>
      </c>
      <c r="M36" s="20"/>
      <c r="N36" s="18" t="s">
        <v>10</v>
      </c>
      <c r="O36" s="18"/>
      <c r="P36" s="21"/>
      <c r="Q36" s="14"/>
    </row>
    <row r="37" spans="1:17" x14ac:dyDescent="0.25">
      <c r="A37" s="12">
        <f t="shared" si="2"/>
        <v>35</v>
      </c>
      <c r="B37" s="7" t="s">
        <v>61</v>
      </c>
      <c r="C37" s="16" t="s">
        <v>60</v>
      </c>
      <c r="D37" s="17">
        <v>3</v>
      </c>
      <c r="E37" s="18">
        <v>3</v>
      </c>
      <c r="F37" s="18">
        <v>3</v>
      </c>
      <c r="G37" s="18">
        <f t="shared" si="5"/>
        <v>9</v>
      </c>
      <c r="H37" s="19">
        <f t="shared" si="3"/>
        <v>46128.499999999993</v>
      </c>
      <c r="I37" s="19">
        <f>IF(ISBLANK($M37),$H37+(G37/(Timeline!$B$3/7)),$M37)</f>
        <v>46131.649999999994</v>
      </c>
      <c r="J37" s="18">
        <f t="shared" si="6"/>
        <v>9</v>
      </c>
      <c r="K37" s="19">
        <f t="shared" si="4"/>
        <v>46354.95</v>
      </c>
      <c r="L37" s="19">
        <f>IF(ISBLANK($M37),$K37+(J37/(Timeline!$B$3/7)),$M37)</f>
        <v>46358.1</v>
      </c>
      <c r="M37" s="20"/>
      <c r="N37" s="18" t="s">
        <v>10</v>
      </c>
      <c r="O37" s="18"/>
      <c r="P37" s="21"/>
      <c r="Q37" s="14"/>
    </row>
    <row r="38" spans="1:17" x14ac:dyDescent="0.25">
      <c r="A38" s="12">
        <f t="shared" si="2"/>
        <v>36</v>
      </c>
      <c r="B38" s="7" t="s">
        <v>62</v>
      </c>
      <c r="C38" s="16" t="s">
        <v>63</v>
      </c>
      <c r="D38" s="17">
        <v>4</v>
      </c>
      <c r="E38" s="18">
        <v>6</v>
      </c>
      <c r="F38" s="18">
        <v>8</v>
      </c>
      <c r="G38" s="18">
        <f t="shared" ref="G38:G44" si="7">E38*D38</f>
        <v>24</v>
      </c>
      <c r="H38" s="19">
        <f t="shared" si="3"/>
        <v>46131.649999999994</v>
      </c>
      <c r="I38" s="19">
        <f>IF(ISBLANK($M38),$H38+(G38/(Timeline!$B$3/7)),$M38)</f>
        <v>46140.049999999996</v>
      </c>
      <c r="J38" s="18">
        <f t="shared" ref="J38:J44" si="8">F38*D38</f>
        <v>32</v>
      </c>
      <c r="K38" s="19">
        <f t="shared" si="4"/>
        <v>46358.1</v>
      </c>
      <c r="L38" s="19">
        <f>IF(ISBLANK($M38),$K38+(J38/(Timeline!$B$3/7)),$M38)</f>
        <v>46369.299999999996</v>
      </c>
      <c r="M38" s="20"/>
      <c r="N38" s="18" t="s">
        <v>64</v>
      </c>
      <c r="O38" s="39" t="s">
        <v>107</v>
      </c>
      <c r="P38" s="21" t="s">
        <v>103</v>
      </c>
      <c r="Q38" s="14" t="s">
        <v>105</v>
      </c>
    </row>
    <row r="39" spans="1:17" x14ac:dyDescent="0.25">
      <c r="A39" s="12">
        <f t="shared" si="2"/>
        <v>37</v>
      </c>
      <c r="B39" s="7" t="s">
        <v>65</v>
      </c>
      <c r="C39" s="16" t="s">
        <v>63</v>
      </c>
      <c r="D39" s="17">
        <v>9</v>
      </c>
      <c r="E39" s="18">
        <v>6</v>
      </c>
      <c r="F39" s="18">
        <v>8</v>
      </c>
      <c r="G39" s="18">
        <f t="shared" si="7"/>
        <v>54</v>
      </c>
      <c r="H39" s="19">
        <f t="shared" si="3"/>
        <v>46140.049999999996</v>
      </c>
      <c r="I39" s="19">
        <f>IF(ISBLANK($M39),$H39+(G39/(Timeline!$B$3/7)),$M39)</f>
        <v>46158.95</v>
      </c>
      <c r="J39" s="18">
        <f t="shared" si="8"/>
        <v>72</v>
      </c>
      <c r="K39" s="19">
        <f t="shared" si="4"/>
        <v>46369.299999999996</v>
      </c>
      <c r="L39" s="19">
        <f>IF(ISBLANK($M39),$K39+(J39/(Timeline!$B$3/7)),$M39)</f>
        <v>46394.499999999993</v>
      </c>
      <c r="M39" s="20"/>
      <c r="N39" s="18" t="s">
        <v>66</v>
      </c>
      <c r="O39" s="39" t="s">
        <v>107</v>
      </c>
      <c r="P39" s="21" t="s">
        <v>103</v>
      </c>
      <c r="Q39" s="14"/>
    </row>
    <row r="40" spans="1:17" x14ac:dyDescent="0.25">
      <c r="A40" s="12">
        <f t="shared" si="2"/>
        <v>38</v>
      </c>
      <c r="B40" s="7" t="s">
        <v>67</v>
      </c>
      <c r="C40" s="16" t="s">
        <v>63</v>
      </c>
      <c r="D40" s="17">
        <v>14</v>
      </c>
      <c r="E40" s="18">
        <v>5</v>
      </c>
      <c r="F40" s="18">
        <v>5</v>
      </c>
      <c r="G40" s="18">
        <f t="shared" si="7"/>
        <v>70</v>
      </c>
      <c r="H40" s="19">
        <f t="shared" si="3"/>
        <v>46158.95</v>
      </c>
      <c r="I40" s="19">
        <f>IF(ISBLANK($M40),$H40+(G40/(Timeline!$B$3/7)),$M40)</f>
        <v>46183.45</v>
      </c>
      <c r="J40" s="18">
        <f t="shared" si="8"/>
        <v>70</v>
      </c>
      <c r="K40" s="19">
        <f t="shared" si="4"/>
        <v>46394.499999999993</v>
      </c>
      <c r="L40" s="19">
        <f>IF(ISBLANK($M40),$K40+(J40/(Timeline!$B$3/7)),$M40)</f>
        <v>46418.999999999993</v>
      </c>
      <c r="M40" s="20"/>
      <c r="N40" s="18" t="s">
        <v>10</v>
      </c>
      <c r="O40" s="18" t="s">
        <v>109</v>
      </c>
      <c r="P40" s="21" t="s">
        <v>108</v>
      </c>
      <c r="Q40" s="14"/>
    </row>
    <row r="41" spans="1:17" x14ac:dyDescent="0.25">
      <c r="A41" s="12">
        <f t="shared" si="2"/>
        <v>39</v>
      </c>
      <c r="B41" s="7" t="s">
        <v>68</v>
      </c>
      <c r="C41" s="16" t="s">
        <v>63</v>
      </c>
      <c r="D41" s="17">
        <v>12</v>
      </c>
      <c r="E41" s="18">
        <v>5</v>
      </c>
      <c r="F41" s="18">
        <v>5</v>
      </c>
      <c r="G41" s="18">
        <f t="shared" si="7"/>
        <v>60</v>
      </c>
      <c r="H41" s="19">
        <f t="shared" si="3"/>
        <v>46183.45</v>
      </c>
      <c r="I41" s="19">
        <f>IF(ISBLANK($M41),$H41+(G41/(Timeline!$B$3/7)),$M41)</f>
        <v>46204.45</v>
      </c>
      <c r="J41" s="18">
        <f t="shared" si="8"/>
        <v>60</v>
      </c>
      <c r="K41" s="19">
        <f t="shared" si="4"/>
        <v>46418.999999999993</v>
      </c>
      <c r="L41" s="19">
        <f>IF(ISBLANK($M41),$K41+(J41/(Timeline!$B$3/7)),$M41)</f>
        <v>46439.999999999993</v>
      </c>
      <c r="M41" s="20"/>
      <c r="N41" s="18" t="s">
        <v>10</v>
      </c>
      <c r="O41" s="18" t="s">
        <v>109</v>
      </c>
      <c r="P41" s="21" t="s">
        <v>108</v>
      </c>
      <c r="Q41" s="14"/>
    </row>
    <row r="42" spans="1:17" x14ac:dyDescent="0.25">
      <c r="A42" s="12">
        <f t="shared" si="2"/>
        <v>40</v>
      </c>
      <c r="B42" s="7" t="s">
        <v>69</v>
      </c>
      <c r="C42" s="16" t="s">
        <v>63</v>
      </c>
      <c r="D42" s="17">
        <v>8</v>
      </c>
      <c r="E42" s="18">
        <v>6</v>
      </c>
      <c r="F42" s="18">
        <v>6</v>
      </c>
      <c r="G42" s="18">
        <f t="shared" si="7"/>
        <v>48</v>
      </c>
      <c r="H42" s="19">
        <f t="shared" si="3"/>
        <v>46204.45</v>
      </c>
      <c r="I42" s="19">
        <f>IF(ISBLANK($M42),$H42+(G42/(Timeline!$B$3/7)),$M42)</f>
        <v>46221.25</v>
      </c>
      <c r="J42" s="18">
        <f t="shared" si="8"/>
        <v>48</v>
      </c>
      <c r="K42" s="19">
        <f t="shared" si="4"/>
        <v>46439.999999999993</v>
      </c>
      <c r="L42" s="19">
        <f>IF(ISBLANK($M42),$K42+(J42/(Timeline!$B$3/7)),$M42)</f>
        <v>46456.799999999996</v>
      </c>
      <c r="M42" s="20"/>
      <c r="N42" s="18" t="s">
        <v>70</v>
      </c>
      <c r="O42" s="18">
        <v>6</v>
      </c>
      <c r="P42" s="10" t="s">
        <v>110</v>
      </c>
      <c r="Q42" s="11" t="s">
        <v>92</v>
      </c>
    </row>
    <row r="43" spans="1:17" x14ac:dyDescent="0.25">
      <c r="A43" s="12">
        <f t="shared" si="2"/>
        <v>41</v>
      </c>
      <c r="B43" s="7" t="s">
        <v>71</v>
      </c>
      <c r="C43" s="16" t="s">
        <v>63</v>
      </c>
      <c r="D43" s="17">
        <v>4</v>
      </c>
      <c r="E43" s="18">
        <v>6</v>
      </c>
      <c r="F43" s="18">
        <v>6</v>
      </c>
      <c r="G43" s="18">
        <f t="shared" si="7"/>
        <v>24</v>
      </c>
      <c r="H43" s="19">
        <f t="shared" si="3"/>
        <v>46221.25</v>
      </c>
      <c r="I43" s="19">
        <f>IF(ISBLANK($M43),$H43+(G43/(Timeline!$B$3/7)),$M43)</f>
        <v>46229.65</v>
      </c>
      <c r="J43" s="18">
        <f t="shared" si="8"/>
        <v>24</v>
      </c>
      <c r="K43" s="19">
        <f t="shared" si="4"/>
        <v>46456.799999999996</v>
      </c>
      <c r="L43" s="19">
        <f>IF(ISBLANK($M43),$K43+(J43/(Timeline!$B$3/7)),$M43)</f>
        <v>46465.2</v>
      </c>
      <c r="M43" s="20"/>
      <c r="N43" s="18" t="s">
        <v>72</v>
      </c>
      <c r="O43" s="18">
        <v>6</v>
      </c>
      <c r="P43" s="10" t="s">
        <v>110</v>
      </c>
      <c r="Q43" s="11" t="s">
        <v>93</v>
      </c>
    </row>
    <row r="44" spans="1:17" x14ac:dyDescent="0.25">
      <c r="A44" s="12">
        <f t="shared" si="2"/>
        <v>42</v>
      </c>
      <c r="B44" s="7" t="s">
        <v>94</v>
      </c>
      <c r="C44" s="16" t="s">
        <v>95</v>
      </c>
      <c r="D44" s="17">
        <v>4</v>
      </c>
      <c r="E44" s="18">
        <v>0</v>
      </c>
      <c r="F44" s="18">
        <v>0</v>
      </c>
      <c r="G44" s="18">
        <f t="shared" si="7"/>
        <v>0</v>
      </c>
      <c r="H44" s="19">
        <f t="shared" si="3"/>
        <v>46229.65</v>
      </c>
      <c r="I44" s="19">
        <f>IF(ISBLANK($M44),$H44+(G44/(Timeline!$B$3/7)),$M44)</f>
        <v>46229.65</v>
      </c>
      <c r="J44" s="18">
        <f t="shared" si="8"/>
        <v>0</v>
      </c>
      <c r="K44" s="19">
        <f t="shared" si="4"/>
        <v>46465.2</v>
      </c>
      <c r="L44" s="19">
        <f>IF(ISBLANK($M44),$K44+(J44/(Timeline!$B$3/7)),$M44)</f>
        <v>46465.2</v>
      </c>
      <c r="M44" s="20"/>
      <c r="N44" s="18" t="s">
        <v>96</v>
      </c>
      <c r="O44" s="18">
        <v>6</v>
      </c>
      <c r="P44" s="10" t="s">
        <v>104</v>
      </c>
      <c r="Q44" s="11" t="s">
        <v>99</v>
      </c>
    </row>
    <row r="45" spans="1:17" x14ac:dyDescent="0.25">
      <c r="A45" s="12">
        <f t="shared" ref="A45:A61" si="9">A44+1</f>
        <v>43</v>
      </c>
      <c r="B45" s="7" t="s">
        <v>100</v>
      </c>
      <c r="C45" s="16" t="s">
        <v>95</v>
      </c>
      <c r="D45" s="17">
        <v>4</v>
      </c>
      <c r="E45" s="18">
        <v>0</v>
      </c>
      <c r="F45" s="18">
        <v>0</v>
      </c>
      <c r="G45" s="18">
        <f t="shared" ref="G45:G46" si="10">E45*D45</f>
        <v>0</v>
      </c>
      <c r="H45" s="19">
        <f t="shared" ref="H45:H46" si="11">IF(ISBLANK($M44),I44,$M44)</f>
        <v>46229.65</v>
      </c>
      <c r="I45" s="19">
        <f>IF(ISBLANK($M45),$H45+(G45/(Timeline!$B$3/7)),$M45)</f>
        <v>46229.65</v>
      </c>
      <c r="J45" s="18">
        <f t="shared" ref="J45:J46" si="12">F45*D45</f>
        <v>0</v>
      </c>
      <c r="K45" s="19">
        <f t="shared" ref="K45:K46" si="13">IF(ISBLANK($M44),L44,$M44)</f>
        <v>46465.2</v>
      </c>
      <c r="L45" s="19">
        <f>IF(ISBLANK($M45),$K45+(J45/(Timeline!$B$3/7)),$M45)</f>
        <v>46465.2</v>
      </c>
      <c r="M45" s="29"/>
      <c r="N45" s="27" t="str">
        <f>B44</f>
        <v>Computation Structures 1: Digital Circuits</v>
      </c>
      <c r="O45" s="27">
        <v>6</v>
      </c>
      <c r="P45" s="30"/>
      <c r="Q45" s="14"/>
    </row>
    <row r="46" spans="1:17" x14ac:dyDescent="0.25">
      <c r="A46" s="12">
        <f t="shared" si="9"/>
        <v>44</v>
      </c>
      <c r="B46" s="7" t="s">
        <v>101</v>
      </c>
      <c r="C46" s="16" t="s">
        <v>95</v>
      </c>
      <c r="D46" s="17">
        <v>4</v>
      </c>
      <c r="E46" s="18">
        <v>0</v>
      </c>
      <c r="F46" s="18">
        <v>0</v>
      </c>
      <c r="G46" s="18">
        <f t="shared" si="10"/>
        <v>0</v>
      </c>
      <c r="H46" s="19">
        <f t="shared" si="11"/>
        <v>46229.65</v>
      </c>
      <c r="I46" s="19">
        <f>IF(ISBLANK($M46),$H46+(G46/(Timeline!$B$3/7)),$M46)</f>
        <v>46229.65</v>
      </c>
      <c r="J46" s="18">
        <f t="shared" si="12"/>
        <v>0</v>
      </c>
      <c r="K46" s="19">
        <f t="shared" si="13"/>
        <v>46465.2</v>
      </c>
      <c r="L46" s="19">
        <f>IF(ISBLANK($M46),$K46+(J46/(Timeline!$B$3/7)),$M46)</f>
        <v>46465.2</v>
      </c>
      <c r="M46" s="29"/>
      <c r="N46" s="27" t="str">
        <f>B45</f>
        <v>Computation Structures 2: Computer Architecture</v>
      </c>
      <c r="O46" s="27">
        <v>6</v>
      </c>
      <c r="P46" s="30"/>
      <c r="Q46" s="14"/>
    </row>
    <row r="47" spans="1:17" x14ac:dyDescent="0.25">
      <c r="A47" s="12">
        <f t="shared" si="9"/>
        <v>45</v>
      </c>
      <c r="B47" s="40" t="s">
        <v>114</v>
      </c>
      <c r="C47" s="25" t="s">
        <v>111</v>
      </c>
      <c r="D47" s="26">
        <v>13</v>
      </c>
      <c r="E47" s="18">
        <v>0</v>
      </c>
      <c r="F47" s="18">
        <v>0</v>
      </c>
      <c r="G47" s="18">
        <f t="shared" ref="G47:G56" si="14">E47*D47</f>
        <v>0</v>
      </c>
      <c r="H47" s="19">
        <f t="shared" ref="H47:H49" si="15">IF(ISBLANK($M46),I46,$M46)</f>
        <v>46229.65</v>
      </c>
      <c r="I47" s="19">
        <f>IF(ISBLANK($M47),$H47+(G47/(Timeline!$B$3/7)),$M47)</f>
        <v>46229.65</v>
      </c>
      <c r="J47" s="18">
        <f t="shared" ref="J47:J49" si="16">F47*D47</f>
        <v>0</v>
      </c>
      <c r="K47" s="19">
        <f t="shared" ref="K47:K49" si="17">IF(ISBLANK($M46),L46,$M46)</f>
        <v>46465.2</v>
      </c>
      <c r="L47" s="19">
        <f>IF(ISBLANK($M47),$K47+(J47/(Timeline!$B$3/7)),$M47)</f>
        <v>46465.2</v>
      </c>
      <c r="M47" s="29"/>
      <c r="N47" s="27" t="s">
        <v>117</v>
      </c>
      <c r="O47" s="27">
        <v>10</v>
      </c>
      <c r="P47" s="30"/>
      <c r="Q47" s="14"/>
    </row>
    <row r="48" spans="1:17" x14ac:dyDescent="0.25">
      <c r="A48" s="12">
        <f t="shared" si="9"/>
        <v>46</v>
      </c>
      <c r="B48" s="7" t="s">
        <v>115</v>
      </c>
      <c r="C48" s="25" t="s">
        <v>111</v>
      </c>
      <c r="D48" s="26">
        <v>16</v>
      </c>
      <c r="E48" s="18">
        <v>0</v>
      </c>
      <c r="F48" s="18">
        <v>0</v>
      </c>
      <c r="G48" s="18">
        <f t="shared" si="14"/>
        <v>0</v>
      </c>
      <c r="H48" s="19">
        <f t="shared" si="15"/>
        <v>46229.65</v>
      </c>
      <c r="I48" s="19">
        <f>IF(ISBLANK($M48),$H48+(G48/(Timeline!$B$3/7)),$M48)</f>
        <v>46229.65</v>
      </c>
      <c r="J48" s="18">
        <f t="shared" si="16"/>
        <v>0</v>
      </c>
      <c r="K48" s="19">
        <f t="shared" si="17"/>
        <v>46465.2</v>
      </c>
      <c r="L48" s="19">
        <f>IF(ISBLANK($M48),$K48+(J48/(Timeline!$B$3/7)),$M48)</f>
        <v>46465.2</v>
      </c>
      <c r="M48" s="29"/>
      <c r="N48" s="27" t="s">
        <v>118</v>
      </c>
      <c r="O48" s="27">
        <v>8</v>
      </c>
      <c r="P48" s="30"/>
      <c r="Q48" s="14"/>
    </row>
    <row r="49" spans="1:17" x14ac:dyDescent="0.25">
      <c r="A49" s="12">
        <f t="shared" si="9"/>
        <v>47</v>
      </c>
      <c r="B49" s="7" t="s">
        <v>116</v>
      </c>
      <c r="C49" s="25" t="s">
        <v>111</v>
      </c>
      <c r="D49" s="26">
        <v>8</v>
      </c>
      <c r="E49" s="18">
        <v>0</v>
      </c>
      <c r="F49" s="18">
        <v>0</v>
      </c>
      <c r="G49" s="18">
        <f t="shared" si="14"/>
        <v>0</v>
      </c>
      <c r="H49" s="19">
        <f t="shared" si="15"/>
        <v>46229.65</v>
      </c>
      <c r="I49" s="19">
        <f>IF(ISBLANK($M49),$H49+(G49/(Timeline!$B$3/7)),$M49)</f>
        <v>46229.65</v>
      </c>
      <c r="J49" s="18">
        <f t="shared" si="16"/>
        <v>0</v>
      </c>
      <c r="K49" s="19">
        <f t="shared" si="17"/>
        <v>46465.2</v>
      </c>
      <c r="L49" s="19">
        <f>IF(ISBLANK($M49),$K49+(J49/(Timeline!$B$3/7)),$M49)</f>
        <v>46465.2</v>
      </c>
      <c r="M49" s="29"/>
      <c r="N49" s="27" t="s">
        <v>119</v>
      </c>
      <c r="O49" s="27">
        <v>3</v>
      </c>
      <c r="P49" s="30"/>
      <c r="Q49" s="14"/>
    </row>
    <row r="50" spans="1:17" x14ac:dyDescent="0.25">
      <c r="A50" s="12">
        <f t="shared" si="9"/>
        <v>48</v>
      </c>
      <c r="B50" s="41" t="s">
        <v>120</v>
      </c>
      <c r="C50" s="25" t="s">
        <v>112</v>
      </c>
      <c r="D50" s="26">
        <v>5</v>
      </c>
      <c r="E50" s="18">
        <v>0</v>
      </c>
      <c r="F50" s="18">
        <v>0</v>
      </c>
      <c r="G50" s="27">
        <f t="shared" si="14"/>
        <v>0</v>
      </c>
      <c r="H50" s="19">
        <f t="shared" ref="H50:H55" si="18">IF(ISBLANK($M49),I49,$M49)</f>
        <v>46229.65</v>
      </c>
      <c r="I50" s="19">
        <f>IF(ISBLANK($M50),$H50+(G50/(Timeline!$B$3/7)),$M50)</f>
        <v>46229.65</v>
      </c>
      <c r="J50" s="18">
        <f t="shared" ref="J50:J55" si="19">F50*D50</f>
        <v>0</v>
      </c>
      <c r="K50" s="19">
        <f t="shared" ref="K50:K55" si="20">IF(ISBLANK($M49),L49,$M49)</f>
        <v>46465.2</v>
      </c>
      <c r="L50" s="19">
        <f>IF(ISBLANK($M50),$K50+(J50/(Timeline!$B$3/7)),$M50)</f>
        <v>46465.2</v>
      </c>
      <c r="M50" s="29"/>
      <c r="N50" s="27" t="s">
        <v>126</v>
      </c>
      <c r="O50" s="42" t="s">
        <v>128</v>
      </c>
      <c r="P50" s="30"/>
      <c r="Q50" s="14"/>
    </row>
    <row r="51" spans="1:17" x14ac:dyDescent="0.25">
      <c r="A51" s="12">
        <f t="shared" si="9"/>
        <v>49</v>
      </c>
      <c r="B51" s="41" t="s">
        <v>121</v>
      </c>
      <c r="C51" s="25" t="s">
        <v>112</v>
      </c>
      <c r="D51" s="26">
        <v>3</v>
      </c>
      <c r="E51" s="18">
        <v>0</v>
      </c>
      <c r="F51" s="18">
        <v>0</v>
      </c>
      <c r="G51" s="27">
        <f t="shared" si="14"/>
        <v>0</v>
      </c>
      <c r="H51" s="19">
        <f t="shared" si="18"/>
        <v>46229.65</v>
      </c>
      <c r="I51" s="19">
        <f>IF(ISBLANK($M51),$H51+(G51/(Timeline!$B$3/7)),$M51)</f>
        <v>46229.65</v>
      </c>
      <c r="J51" s="18">
        <f t="shared" si="19"/>
        <v>0</v>
      </c>
      <c r="K51" s="19">
        <f t="shared" si="20"/>
        <v>46465.2</v>
      </c>
      <c r="L51" s="19">
        <f>IF(ISBLANK($M51),$K51+(J51/(Timeline!$B$3/7)),$M51)</f>
        <v>46465.2</v>
      </c>
      <c r="M51" s="29"/>
      <c r="N51" s="27" t="s">
        <v>10</v>
      </c>
      <c r="O51" s="27">
        <v>3</v>
      </c>
      <c r="P51" s="30"/>
      <c r="Q51" s="14"/>
    </row>
    <row r="52" spans="1:17" x14ac:dyDescent="0.25">
      <c r="A52" s="12">
        <f t="shared" si="9"/>
        <v>50</v>
      </c>
      <c r="B52" s="41" t="s">
        <v>122</v>
      </c>
      <c r="C52" s="25" t="s">
        <v>112</v>
      </c>
      <c r="D52" s="26">
        <v>3</v>
      </c>
      <c r="E52" s="18">
        <v>0</v>
      </c>
      <c r="F52" s="18">
        <v>0</v>
      </c>
      <c r="G52" s="27">
        <f t="shared" si="14"/>
        <v>0</v>
      </c>
      <c r="H52" s="19">
        <f t="shared" si="18"/>
        <v>46229.65</v>
      </c>
      <c r="I52" s="19">
        <f>IF(ISBLANK($M52),$H52+(G52/(Timeline!$B$3/7)),$M52)</f>
        <v>46229.65</v>
      </c>
      <c r="J52" s="18">
        <f t="shared" si="19"/>
        <v>0</v>
      </c>
      <c r="K52" s="19">
        <f t="shared" si="20"/>
        <v>46465.2</v>
      </c>
      <c r="L52" s="19">
        <f>IF(ISBLANK($M52),$K52+(J52/(Timeline!$B$3/7)),$M52)</f>
        <v>46465.2</v>
      </c>
      <c r="M52" s="29"/>
      <c r="N52" s="27" t="s">
        <v>45</v>
      </c>
      <c r="O52" s="42" t="s">
        <v>129</v>
      </c>
      <c r="P52" s="30"/>
      <c r="Q52" s="14"/>
    </row>
    <row r="53" spans="1:17" x14ac:dyDescent="0.25">
      <c r="A53" s="12">
        <f t="shared" si="9"/>
        <v>51</v>
      </c>
      <c r="B53" s="41" t="s">
        <v>123</v>
      </c>
      <c r="C53" s="25" t="s">
        <v>112</v>
      </c>
      <c r="D53" s="26">
        <v>7</v>
      </c>
      <c r="E53" s="18">
        <v>0</v>
      </c>
      <c r="F53" s="18">
        <v>0</v>
      </c>
      <c r="G53" s="27">
        <f t="shared" si="14"/>
        <v>0</v>
      </c>
      <c r="H53" s="19">
        <f t="shared" si="18"/>
        <v>46229.65</v>
      </c>
      <c r="I53" s="19">
        <f>IF(ISBLANK($M53),$H53+(G53/(Timeline!$B$3/7)),$M53)</f>
        <v>46229.65</v>
      </c>
      <c r="J53" s="18">
        <f t="shared" si="19"/>
        <v>0</v>
      </c>
      <c r="K53" s="19">
        <f t="shared" si="20"/>
        <v>46465.2</v>
      </c>
      <c r="L53" s="19">
        <f>IF(ISBLANK($M53),$K53+(J53/(Timeline!$B$3/7)),$M53)</f>
        <v>46465.2</v>
      </c>
      <c r="M53" s="29"/>
      <c r="N53" s="27" t="s">
        <v>127</v>
      </c>
      <c r="O53" s="42" t="s">
        <v>130</v>
      </c>
      <c r="P53" s="30"/>
      <c r="Q53" s="14"/>
    </row>
    <row r="54" spans="1:17" x14ac:dyDescent="0.25">
      <c r="A54" s="12">
        <f t="shared" si="9"/>
        <v>52</v>
      </c>
      <c r="B54" s="41" t="s">
        <v>124</v>
      </c>
      <c r="C54" s="25" t="s">
        <v>112</v>
      </c>
      <c r="D54" s="26">
        <v>7</v>
      </c>
      <c r="E54" s="18">
        <v>0</v>
      </c>
      <c r="F54" s="18">
        <v>0</v>
      </c>
      <c r="G54" s="27">
        <f t="shared" si="14"/>
        <v>0</v>
      </c>
      <c r="H54" s="19">
        <f t="shared" si="18"/>
        <v>46229.65</v>
      </c>
      <c r="I54" s="19">
        <f>IF(ISBLANK($M54),$H54+(G54/(Timeline!$B$3/7)),$M54)</f>
        <v>46229.65</v>
      </c>
      <c r="J54" s="18">
        <f t="shared" si="19"/>
        <v>0</v>
      </c>
      <c r="K54" s="19">
        <f t="shared" si="20"/>
        <v>46465.2</v>
      </c>
      <c r="L54" s="19">
        <f>IF(ISBLANK($M54),$K54+(J54/(Timeline!$B$3/7)),$M54)</f>
        <v>46465.2</v>
      </c>
      <c r="M54" s="29"/>
      <c r="N54" s="27" t="str">
        <f>B53</f>
        <v>Secure Software Development: Requirements, Design, and Reuse</v>
      </c>
      <c r="O54" s="42" t="s">
        <v>130</v>
      </c>
      <c r="P54" s="30"/>
      <c r="Q54" s="14"/>
    </row>
    <row r="55" spans="1:17" x14ac:dyDescent="0.25">
      <c r="A55" s="12">
        <f t="shared" si="9"/>
        <v>53</v>
      </c>
      <c r="B55" s="41" t="s">
        <v>125</v>
      </c>
      <c r="C55" s="25" t="s">
        <v>112</v>
      </c>
      <c r="D55" s="26">
        <v>7</v>
      </c>
      <c r="E55" s="18">
        <v>0</v>
      </c>
      <c r="F55" s="18">
        <v>0</v>
      </c>
      <c r="G55" s="27">
        <f t="shared" si="14"/>
        <v>0</v>
      </c>
      <c r="H55" s="19">
        <f t="shared" si="18"/>
        <v>46229.65</v>
      </c>
      <c r="I55" s="19">
        <f>IF(ISBLANK($M55),$H55+(G55/(Timeline!$B$3/7)),$M55)</f>
        <v>46229.65</v>
      </c>
      <c r="J55" s="18">
        <f t="shared" si="19"/>
        <v>0</v>
      </c>
      <c r="K55" s="19">
        <f t="shared" si="20"/>
        <v>46465.2</v>
      </c>
      <c r="L55" s="19">
        <f>IF(ISBLANK($M55),$K55+(J55/(Timeline!$B$3/7)),$M55)</f>
        <v>46465.2</v>
      </c>
      <c r="M55" s="29"/>
      <c r="N55" s="27" t="str">
        <f>B54</f>
        <v>Secure Software Development: Implementation</v>
      </c>
      <c r="O55" s="42" t="s">
        <v>130</v>
      </c>
      <c r="P55" s="30"/>
      <c r="Q55" s="14"/>
    </row>
    <row r="56" spans="1:17" x14ac:dyDescent="0.25">
      <c r="A56" s="12">
        <f t="shared" si="9"/>
        <v>54</v>
      </c>
      <c r="B56" s="7" t="s">
        <v>132</v>
      </c>
      <c r="C56" s="25" t="s">
        <v>113</v>
      </c>
      <c r="D56" s="26">
        <v>5</v>
      </c>
      <c r="E56" s="27">
        <v>0</v>
      </c>
      <c r="F56" s="27">
        <v>0</v>
      </c>
      <c r="G56" s="27">
        <f t="shared" si="14"/>
        <v>0</v>
      </c>
      <c r="H56" s="19">
        <f t="shared" ref="H56:H60" si="21">IF(ISBLANK($M55),I55,$M55)</f>
        <v>46229.65</v>
      </c>
      <c r="I56" s="19">
        <f>IF(ISBLANK($M56),$H56+(G56/(Timeline!$B$3/7)),$M56)</f>
        <v>46229.65</v>
      </c>
      <c r="J56" s="18">
        <f t="shared" ref="J56:J60" si="22">F56*D56</f>
        <v>0</v>
      </c>
      <c r="K56" s="19">
        <f t="shared" ref="K56:K60" si="23">IF(ISBLANK($M55),L55,$M55)</f>
        <v>46465.2</v>
      </c>
      <c r="L56" s="19">
        <f>IF(ISBLANK($M56),$K56+(J56/(Timeline!$B$3/7)),$M56)</f>
        <v>46465.2</v>
      </c>
      <c r="M56" s="29"/>
      <c r="N56" s="27" t="s">
        <v>22</v>
      </c>
      <c r="O56" s="27">
        <v>4</v>
      </c>
      <c r="P56" s="30"/>
      <c r="Q56" s="14"/>
    </row>
    <row r="57" spans="1:17" x14ac:dyDescent="0.25">
      <c r="A57" s="12">
        <f t="shared" si="9"/>
        <v>55</v>
      </c>
      <c r="B57" s="7" t="s">
        <v>133</v>
      </c>
      <c r="C57" s="25" t="s">
        <v>113</v>
      </c>
      <c r="D57" s="26">
        <v>14</v>
      </c>
      <c r="E57" s="27">
        <v>0</v>
      </c>
      <c r="F57" s="27">
        <v>0</v>
      </c>
      <c r="G57" s="27">
        <f t="shared" ref="G57:G60" si="24">E57*D57</f>
        <v>0</v>
      </c>
      <c r="H57" s="19">
        <f t="shared" si="21"/>
        <v>46229.65</v>
      </c>
      <c r="I57" s="19">
        <f>IF(ISBLANK($M57),$H57+(G57/(Timeline!$B$3/7)),$M57)</f>
        <v>46229.65</v>
      </c>
      <c r="J57" s="18">
        <f t="shared" si="22"/>
        <v>0</v>
      </c>
      <c r="K57" s="19">
        <f t="shared" si="23"/>
        <v>46465.2</v>
      </c>
      <c r="L57" s="19">
        <f>IF(ISBLANK($M57),$K57+(J57/(Timeline!$B$3/7)),$M57)</f>
        <v>46465.2</v>
      </c>
      <c r="M57" s="29"/>
      <c r="N57" s="27" t="str">
        <f>B56</f>
        <v>Essence of Linear Algebra</v>
      </c>
      <c r="O57" s="27">
        <v>12</v>
      </c>
      <c r="P57" s="30"/>
      <c r="Q57" s="14"/>
    </row>
    <row r="58" spans="1:17" x14ac:dyDescent="0.25">
      <c r="A58" s="12">
        <f t="shared" si="9"/>
        <v>56</v>
      </c>
      <c r="B58" s="7" t="s">
        <v>134</v>
      </c>
      <c r="C58" s="25" t="s">
        <v>113</v>
      </c>
      <c r="D58" s="26">
        <v>14</v>
      </c>
      <c r="E58" s="27">
        <v>0</v>
      </c>
      <c r="F58" s="27">
        <v>0</v>
      </c>
      <c r="G58" s="27">
        <f t="shared" si="24"/>
        <v>0</v>
      </c>
      <c r="H58" s="19">
        <f t="shared" si="21"/>
        <v>46229.65</v>
      </c>
      <c r="I58" s="19">
        <f>IF(ISBLANK($M58),$H58+(G58/(Timeline!$B$3/7)),$M58)</f>
        <v>46229.65</v>
      </c>
      <c r="J58" s="18">
        <f t="shared" si="22"/>
        <v>0</v>
      </c>
      <c r="K58" s="19">
        <f t="shared" si="23"/>
        <v>46465.2</v>
      </c>
      <c r="L58" s="19">
        <f>IF(ISBLANK($M58),$K58+(J58/(Timeline!$B$3/7)),$M58)</f>
        <v>46465.2</v>
      </c>
      <c r="M58" s="29"/>
      <c r="N58" s="27" t="str">
        <f>B57</f>
        <v>Linear Algebra</v>
      </c>
      <c r="O58" s="27">
        <v>12</v>
      </c>
      <c r="P58" s="30"/>
      <c r="Q58" s="14"/>
    </row>
    <row r="59" spans="1:17" x14ac:dyDescent="0.25">
      <c r="A59" s="12">
        <f t="shared" si="9"/>
        <v>57</v>
      </c>
      <c r="B59" s="7" t="s">
        <v>135</v>
      </c>
      <c r="C59" s="25" t="s">
        <v>113</v>
      </c>
      <c r="D59" s="26">
        <v>10</v>
      </c>
      <c r="E59" s="27">
        <v>0</v>
      </c>
      <c r="F59" s="27">
        <v>0</v>
      </c>
      <c r="G59" s="27">
        <f t="shared" si="24"/>
        <v>0</v>
      </c>
      <c r="H59" s="19">
        <f t="shared" si="21"/>
        <v>46229.65</v>
      </c>
      <c r="I59" s="19">
        <f>IF(ISBLANK($M59),$H59+(G59/(Timeline!$B$3/7)),$M59)</f>
        <v>46229.65</v>
      </c>
      <c r="J59" s="18">
        <f t="shared" si="22"/>
        <v>0</v>
      </c>
      <c r="K59" s="19">
        <f t="shared" si="23"/>
        <v>46465.2</v>
      </c>
      <c r="L59" s="19">
        <f>IF(ISBLANK($M59),$K59+(J59/(Timeline!$B$3/7)),$M59)</f>
        <v>46465.2</v>
      </c>
      <c r="M59" s="29"/>
      <c r="N59" s="8" t="s">
        <v>139</v>
      </c>
      <c r="O59" s="42" t="s">
        <v>137</v>
      </c>
      <c r="P59" s="30"/>
      <c r="Q59" s="14"/>
    </row>
    <row r="60" spans="1:17" x14ac:dyDescent="0.25">
      <c r="A60" s="12">
        <f t="shared" si="9"/>
        <v>58</v>
      </c>
      <c r="B60" s="7" t="s">
        <v>136</v>
      </c>
      <c r="C60" s="25" t="s">
        <v>113</v>
      </c>
      <c r="D60" s="26">
        <v>15</v>
      </c>
      <c r="E60" s="27">
        <v>0</v>
      </c>
      <c r="F60" s="27">
        <v>0</v>
      </c>
      <c r="G60" s="27">
        <f t="shared" si="24"/>
        <v>0</v>
      </c>
      <c r="H60" s="19">
        <f t="shared" si="21"/>
        <v>46229.65</v>
      </c>
      <c r="I60" s="19">
        <f>IF(ISBLANK($M60),$H60+(G60/(Timeline!$B$3/7)),$M60)</f>
        <v>46229.65</v>
      </c>
      <c r="J60" s="18">
        <f t="shared" si="22"/>
        <v>0</v>
      </c>
      <c r="K60" s="19">
        <f t="shared" si="23"/>
        <v>46465.2</v>
      </c>
      <c r="L60" s="19">
        <f>IF(ISBLANK($M60),$K60+(J60/(Timeline!$B$3/7)),$M60)</f>
        <v>46465.2</v>
      </c>
      <c r="M60" s="29"/>
      <c r="N60" s="27" t="s">
        <v>21</v>
      </c>
      <c r="O60" s="42" t="s">
        <v>138</v>
      </c>
      <c r="P60" s="30"/>
      <c r="Q60" s="14"/>
    </row>
    <row r="61" spans="1:17" x14ac:dyDescent="0.25">
      <c r="A61" s="12">
        <f t="shared" si="9"/>
        <v>59</v>
      </c>
      <c r="B61" s="7" t="s">
        <v>73</v>
      </c>
      <c r="C61" s="25" t="s">
        <v>73</v>
      </c>
      <c r="D61" s="31"/>
      <c r="E61" s="27">
        <v>0</v>
      </c>
      <c r="F61" s="27">
        <v>0</v>
      </c>
      <c r="G61" s="27">
        <f>E61*D61</f>
        <v>0</v>
      </c>
      <c r="H61" s="28">
        <f>IF(ISBLANK($M43),I43,$M43)</f>
        <v>46229.65</v>
      </c>
      <c r="I61" s="28">
        <f>IF(ISBLANK($M61),$H61+(G61/(Timeline!$B$3/7)),$M61)</f>
        <v>46229.65</v>
      </c>
      <c r="J61" s="27">
        <f>F61*D61</f>
        <v>0</v>
      </c>
      <c r="K61" s="28">
        <f>IF(ISBLANK($M43),L43,$M43)</f>
        <v>46465.2</v>
      </c>
      <c r="L61" s="19">
        <f>IF(ISBLANK($M61),$K61+(J61/(Timeline!$B$3/7)),$M61)</f>
        <v>46465.2</v>
      </c>
      <c r="M61" s="29"/>
      <c r="N61" s="27"/>
      <c r="O61" s="27"/>
      <c r="P61" s="30"/>
      <c r="Q61" s="14"/>
    </row>
    <row r="62" spans="1:17" x14ac:dyDescent="0.25">
      <c r="B62" s="32"/>
      <c r="C62" s="33"/>
      <c r="D62" s="34"/>
      <c r="E62" s="33"/>
      <c r="F62" s="33"/>
      <c r="G62" s="33"/>
      <c r="H62" s="35"/>
      <c r="I62" s="33"/>
      <c r="J62" s="33"/>
      <c r="K62" s="35"/>
      <c r="L62" s="33"/>
      <c r="M62" s="33"/>
      <c r="N62" s="36"/>
      <c r="O62" s="33"/>
      <c r="P62" s="33"/>
    </row>
    <row r="63" spans="1:17" x14ac:dyDescent="0.25">
      <c r="D63" s="37"/>
    </row>
  </sheetData>
  <mergeCells count="16">
    <mergeCell ref="Q1:Q2"/>
    <mergeCell ref="O1:O2"/>
    <mergeCell ref="A1:A2"/>
    <mergeCell ref="B1:B2"/>
    <mergeCell ref="C1:C2"/>
    <mergeCell ref="D1:D2"/>
    <mergeCell ref="E1:F1"/>
    <mergeCell ref="N1:N2"/>
    <mergeCell ref="K1:K2"/>
    <mergeCell ref="G1:G2"/>
    <mergeCell ref="I1:I2"/>
    <mergeCell ref="J1:J2"/>
    <mergeCell ref="L1:L2"/>
    <mergeCell ref="M1:M2"/>
    <mergeCell ref="P1:P2"/>
    <mergeCell ref="H1:H2"/>
  </mergeCells>
  <conditionalFormatting sqref="E3:F61">
    <cfRule type="cellIs" dxfId="0" priority="1" operator="equal">
      <formula>0</formula>
    </cfRule>
  </conditionalFormatting>
  <hyperlinks>
    <hyperlink ref="B3" r:id="rId1" xr:uid="{BCDDAA16-E8DE-45D5-9CC4-F5BE01F4362E}"/>
    <hyperlink ref="N3" r:id="rId2" display="https://www.khanacademy.org/math/algebra-home" xr:uid="{00C75FAC-0C9D-4265-A357-C012DD996792}"/>
    <hyperlink ref="B6" r:id="rId3" display="https://www.coursera.org/learn/programming-languages" xr:uid="{B5655B65-4145-4B94-B2DE-A1C3198C86FB}"/>
    <hyperlink ref="B7" r:id="rId4" display="https://www.coursera.org/learn/programming-languages-part-b" xr:uid="{DC7B3B80-7311-459F-A89C-0FB01D92D1B1}"/>
    <hyperlink ref="B8" r:id="rId5" display="https://www.coursera.org/learn/programming-languages-part-c" xr:uid="{81819DEF-375C-4197-9AFB-6533ED1F6124}"/>
    <hyperlink ref="B11" r:id="rId6" display="https://openlearninglibrary.mit.edu/courses/course-v1:MITx+18.01.1x+2T2019/about" xr:uid="{10897C17-8169-482F-A730-3ABA89A9F8F2}"/>
    <hyperlink ref="N11" r:id="rId7" location="how-can-i-review-the-math-prerequisites" display="https://github.com/ossu/computer-science/blob/master/FAQ.md - how-can-i-review-the-math-prerequisites" xr:uid="{1ABDDCB3-1925-4CC9-B261-F06E1C91A687}"/>
    <hyperlink ref="B12" r:id="rId8" display="https://openlearninglibrary.mit.edu/courses/course-v1:MITx+18.01.2x+3T2019/about" xr:uid="{59B2F8CE-DE63-4255-9010-83357DE24D1F}"/>
    <hyperlink ref="B13" r:id="rId9" display="https://openlearninglibrary.mit.edu/courses/course-v1:MITx+18.01.3x+1T2020/about" xr:uid="{033112B9-E596-4F2A-A753-594AD6094932}"/>
    <hyperlink ref="B14" r:id="rId10" display="https://openlearninglibrary.mit.edu/courses/course-v1:OCW+6.042J+2T2019/about" xr:uid="{7754A001-C841-41D5-91F9-A8BDB6A2741A}"/>
    <hyperlink ref="B15" r:id="rId11" display="https://missing.csail.mit.edu/" xr:uid="{FCF2D864-B3F9-4DE2-8334-826A349B3AFF}"/>
    <hyperlink ref="B16" r:id="rId12" display="https://www.coursera.org/learn/build-a-computer" xr:uid="{DF48F35A-3334-4EFB-8E98-22DE49C780DC}"/>
    <hyperlink ref="B17" r:id="rId13" display="https://www.coursera.org/learn/nand2tetris2" xr:uid="{E2515F94-1F5E-46DA-89C9-84F291E01791}"/>
    <hyperlink ref="B18" r:id="rId14" xr:uid="{4EB6F244-BC90-4685-9939-AD63EECD53FD}"/>
    <hyperlink ref="B20" r:id="rId15" display="https://www.coursera.org/learn/algorithms-divide-conquer" xr:uid="{87E7675B-C98F-402D-9201-548F63D588C2}"/>
    <hyperlink ref="B21" r:id="rId16" display="https://www.coursera.org/learn/algorithms-graphs-data-structures" xr:uid="{3E9D0A89-9E86-48C0-84A0-2BE68F0B318B}"/>
    <hyperlink ref="B22" r:id="rId17" display="https://www.coursera.org/learn/algorithms-greedy" xr:uid="{19FAE8FE-7BAF-4B06-A385-B20138DBC2B8}"/>
    <hyperlink ref="B23" r:id="rId18" display="https://www.coursera.org/learn/algorithms-npcomplete" xr:uid="{6BB388AD-697C-4FEE-8D87-814EF89FE1F3}"/>
    <hyperlink ref="B24" r:id="rId19" display="https://www.edx.org/course/cybersecurity-fundamentals" xr:uid="{984F126F-12D7-4325-AF86-565A518440DE}"/>
    <hyperlink ref="B25" r:id="rId20" display="https://www.coursera.org/learn/secure-coding-principles" xr:uid="{28156C31-4097-4B9E-B514-843B19C605E7}"/>
    <hyperlink ref="B29" r:id="rId21" display="https://www.edx.org/course/modeling-and-theory" xr:uid="{A7BCD301-4CF2-4E65-99BF-D7580BCFAA0F}"/>
    <hyperlink ref="B30" r:id="rId22" display="https://www.edx.org/course/databases-5-sql" xr:uid="{43B5E241-71A4-43DC-9E97-BB2CCCB5BE6D}"/>
    <hyperlink ref="B31" r:id="rId23" display="https://www.edx.org/course/semistructured-data" xr:uid="{ED58CCD7-4114-4B27-9FFC-3674FCC0C68B}"/>
    <hyperlink ref="B32" r:id="rId24" xr:uid="{AA8CEE9C-BB31-4DF5-AAFA-A8DD18F45105}"/>
    <hyperlink ref="B33" r:id="rId25" display="https://www.edx.org/course/computer-graphics-uc-san-diegox-cse167x" xr:uid="{C7648BFC-EC11-4C2B-9367-8371FB3F5869}"/>
    <hyperlink ref="B34" r:id="rId26" display="https://www.edx.org/course/software-engineering-introduction-ubcx-softeng1x" xr:uid="{BC16160B-069F-4225-B184-2ED42B09F245}"/>
    <hyperlink ref="B35" r:id="rId27" display="https://www.coursera.org/learn/ethics-technology-engineering" xr:uid="{F95A9D0C-C56A-4188-8E3A-B07852CBEA5B}"/>
    <hyperlink ref="B36" r:id="rId28" xr:uid="{9C66A845-2D63-415D-9850-EA8F00DA094A}"/>
    <hyperlink ref="B37" r:id="rId29" display="https://www.coursera.org/learn/northeastern-data-privacy" xr:uid="{EE8DB795-3761-439C-B416-647694F54FB1}"/>
    <hyperlink ref="B38" r:id="rId30" display="https://www.coursera.org/learn/parprog1" xr:uid="{D9282D1B-3641-46A1-B1E4-B768DFB168F7}"/>
    <hyperlink ref="B39" r:id="rId31" display="https://www.edx.org/course/compilers" xr:uid="{85D3FE57-969C-4596-A0D4-021749A44A6B}"/>
    <hyperlink ref="B40" r:id="rId32" display="https://www.seas.upenn.edu/~cis194/fall16/" xr:uid="{0BFB3FFE-DC75-4992-81BE-372B98FE8E02}"/>
    <hyperlink ref="B41" r:id="rId33" display="http://www.learnprolognow.org/lpnpage.php?pageid=online" xr:uid="{565B75B5-4809-4909-AE05-0DEB718E7882}"/>
    <hyperlink ref="B42" r:id="rId34" xr:uid="{A4F0F68C-DAF3-438D-AF42-F772A4C90F6B}"/>
    <hyperlink ref="B43" r:id="rId35" display="https://www.udacity.com/course/software-testing--cs258" xr:uid="{B92BCCB5-312F-4455-9B0F-296C92590BC6}"/>
    <hyperlink ref="B61" r:id="rId36" location="final-project" display="https://github.com/ossu/computer-science - final-project" xr:uid="{56707870-E6F0-4A37-8403-E7D40ABE4091}"/>
    <hyperlink ref="B9" r:id="rId37" xr:uid="{C6F70485-1307-4B6B-B079-EEB9C2808E86}"/>
    <hyperlink ref="B5" r:id="rId38" xr:uid="{71068598-BB5E-48CD-8F66-8A6FDA35D484}"/>
    <hyperlink ref="B10" r:id="rId39" xr:uid="{60D58E59-6B8D-40F9-B427-DE1378A55F11}"/>
    <hyperlink ref="B19" r:id="rId40" xr:uid="{67DC75F4-1C8D-4634-8F6E-514C24E5514D}"/>
    <hyperlink ref="B26" r:id="rId41" xr:uid="{58F5046F-7CB6-462C-9902-735ADAB83546}"/>
    <hyperlink ref="B27" r:id="rId42" xr:uid="{22D1556E-A924-40B1-9BFD-CE5343971938}"/>
    <hyperlink ref="B28" r:id="rId43" display="Alternative: Exploiting and Securing Vulnerabilities in Java Applications" xr:uid="{E186CACF-DFA9-4FA0-AB9E-DC8F2F1E2DB2}"/>
    <hyperlink ref="B44" r:id="rId44" xr:uid="{8F608CC2-2C75-420E-83DE-2A19C8B09784}"/>
    <hyperlink ref="N6" r:id="rId45" xr:uid="{181019D3-B755-485F-AAC5-588612F9E017}"/>
    <hyperlink ref="N34" r:id="rId46" location="why-require-experience-with-a-sizable-project-before-the-Software-Engineering-courses" xr:uid="{153B7940-C578-4ABC-904A-00C5CEDB3AAC}"/>
    <hyperlink ref="B45" r:id="rId47" xr:uid="{84711EDE-EAC8-4DD3-AE74-54AFC6C48F55}"/>
    <hyperlink ref="B46" r:id="rId48" xr:uid="{18919FD8-2B85-49C9-A3C8-667D3DEA7BAB}"/>
    <hyperlink ref="Q42" r:id="rId49" xr:uid="{DC622396-A767-4BDD-83F3-F3B41571FAA2}"/>
    <hyperlink ref="Q43" r:id="rId50" xr:uid="{FCFEE485-595E-498E-9E9B-8F78C0A9A32D}"/>
    <hyperlink ref="Q44" r:id="rId51" xr:uid="{2B738541-3FC4-406E-B738-E31AD61086CD}"/>
    <hyperlink ref="B47" r:id="rId52" display="https://ocw.mit.edu/courses/18-404j-theory-of-computation-fall-2020/" xr:uid="{05C876FC-DF52-437A-A635-1834D59E8979}"/>
    <hyperlink ref="B48" r:id="rId53" xr:uid="{A20BF4E5-D766-412B-8C7C-67B0F8D6F698}"/>
    <hyperlink ref="B49" r:id="rId54" xr:uid="{D8FC66B6-C23C-4355-ABF7-5363FD093448}"/>
    <hyperlink ref="B50" r:id="rId55" display="https://www.edx.org/course/web-security-fundamentals" xr:uid="{4E83B680-186B-496B-BC2D-91364289C48E}"/>
    <hyperlink ref="B51" r:id="rId56" display="https://www.coursera.org/learn/security-governance-compliance" xr:uid="{592793E9-4EB0-4197-868F-3B03B1ABC4CD}"/>
    <hyperlink ref="B52" r:id="rId57" display="https://www.coursera.org/learn/digital-forensics-concepts" xr:uid="{4087C0FC-DEEA-48D9-BE84-280D9FD628BB}"/>
    <hyperlink ref="B53" r:id="rId58" display="https://www.edx.org/course/secure-software-development-requirements-design-and-reuse" xr:uid="{8CE877C0-F5EF-43B3-B476-8FB79909BFAE}"/>
    <hyperlink ref="B54" r:id="rId59" display="https://www.edx.org/course/secure-software-development-implementation" xr:uid="{CCD72EB9-F52B-4B6C-86C3-413A2039D09F}"/>
    <hyperlink ref="B55" r:id="rId60" display="https://www.edx.org/course/secure-software-development-verification-and-more-specialized-topics" xr:uid="{7103E1A5-3395-4ACB-8CFB-66F54154D48D}"/>
    <hyperlink ref="B56" r:id="rId61" xr:uid="{B53DB93D-9814-4DD7-B0B4-3DDE1A3FAF1B}"/>
    <hyperlink ref="B57" r:id="rId62" xr:uid="{06C623F2-9132-404D-90AB-F0952496FADA}"/>
    <hyperlink ref="B58" r:id="rId63" xr:uid="{94CB5695-A751-4192-8874-876A04BB3EED}"/>
    <hyperlink ref="B59" r:id="rId64" xr:uid="{B30E560F-F86C-4B9E-A5C6-9687772C46B9}"/>
    <hyperlink ref="B60" r:id="rId65" xr:uid="{0FFA7F95-BB0C-4C09-B724-3B207BB6F307}"/>
    <hyperlink ref="N59" r:id="rId66" xr:uid="{BE71FC42-5FFB-49EC-89CA-6B8D9284A928}"/>
  </hyperlinks>
  <pageMargins left="0.7" right="0.7" top="0.75" bottom="0.75" header="0.3" footer="0.3"/>
  <pageSetup paperSize="9"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Curriculum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Doan</dc:creator>
  <cp:lastModifiedBy>Tu Doan</cp:lastModifiedBy>
  <dcterms:created xsi:type="dcterms:W3CDTF">2015-06-05T18:17:20Z</dcterms:created>
  <dcterms:modified xsi:type="dcterms:W3CDTF">2024-12-17T03:34:12Z</dcterms:modified>
</cp:coreProperties>
</file>