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F10" i="1" l="1"/>
  <c r="D10" i="1" s="1"/>
  <c r="D6" i="1" l="1"/>
  <c r="A18" i="1" s="1"/>
  <c r="D4" i="1" l="1"/>
  <c r="D3" i="1"/>
  <c r="D2" i="1"/>
  <c r="B9" i="1" l="1"/>
  <c r="B10" i="1" s="1"/>
  <c r="B15" i="1" s="1"/>
  <c r="C18" i="1" l="1"/>
  <c r="D15" i="1"/>
  <c r="A21" i="1" l="1"/>
  <c r="B26" i="1" l="1"/>
  <c r="B33" i="1"/>
  <c r="B29" i="1"/>
  <c r="B27" i="1"/>
  <c r="B28" i="1"/>
  <c r="B32" i="1"/>
  <c r="B25" i="1"/>
  <c r="B30" i="1"/>
  <c r="B31" i="1"/>
</calcChain>
</file>

<file path=xl/sharedStrings.xml><?xml version="1.0" encoding="utf-8"?>
<sst xmlns="http://schemas.openxmlformats.org/spreadsheetml/2006/main" count="36" uniqueCount="32">
  <si>
    <t>width</t>
  </si>
  <si>
    <t>length</t>
  </si>
  <si>
    <t>weight</t>
  </si>
  <si>
    <t>pressure</t>
  </si>
  <si>
    <t>area</t>
  </si>
  <si>
    <t>ft</t>
  </si>
  <si>
    <t>lbs</t>
  </si>
  <si>
    <t>m^2</t>
  </si>
  <si>
    <t>m</t>
  </si>
  <si>
    <t>kg</t>
  </si>
  <si>
    <t>Pascal</t>
  </si>
  <si>
    <t>air density</t>
  </si>
  <si>
    <t>kg/m^3</t>
  </si>
  <si>
    <t>m/s</t>
  </si>
  <si>
    <t>velocity</t>
  </si>
  <si>
    <t>mph</t>
  </si>
  <si>
    <t>thrust</t>
  </si>
  <si>
    <t>N</t>
  </si>
  <si>
    <t>in^2</t>
  </si>
  <si>
    <t>cfm</t>
  </si>
  <si>
    <t>psi</t>
  </si>
  <si>
    <t>in water</t>
  </si>
  <si>
    <t>Inputs</t>
  </si>
  <si>
    <t>Calculation Variables</t>
  </si>
  <si>
    <t>Bernoulli's Equation</t>
  </si>
  <si>
    <r>
      <t>Nozzle Area after F=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A</t>
    </r>
  </si>
  <si>
    <t>Blower Specs</t>
  </si>
  <si>
    <t>Flowrate at operating pressure</t>
  </si>
  <si>
    <t>Pressure (in. water)</t>
  </si>
  <si>
    <t>Volume (cfm)</t>
  </si>
  <si>
    <t>angle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</si>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</sst>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2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Blower Specs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Sheet1!$B$24</c:f>
              <c:strCache>
                <c:ptCount val="1"/>
                <c:pt idx="0">
                  <c:v>Volume (cfm)</c:v>
                </c:pt>
              </c:strCache>
            </c:strRef>
          </c:tx>
          <c:marker>
            <c:symbol val="none"/>
          </c:marker>
          <c:cat>
            <c:numRef>
              <c:f>Sheet1!$A$25:$A$33</c:f>
              <c:numCache>
                <c:formatCode>0.00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cat>
          <c:val>
            <c:numRef>
              <c:f>Sheet1!$B$25:$B$33</c:f>
              <c:numCache>
                <c:formatCode>0.00</c:formatCode>
                <c:ptCount val="9"/>
                <c:pt idx="0">
                  <c:v>15732.028416558396</c:v>
                </c:pt>
                <c:pt idx="1">
                  <c:v>10488.018944372265</c:v>
                </c:pt>
                <c:pt idx="2">
                  <c:v>7866.0142082791981</c:v>
                </c:pt>
                <c:pt idx="3">
                  <c:v>6292.8113666233585</c:v>
                </c:pt>
                <c:pt idx="4">
                  <c:v>5244.0094721861324</c:v>
                </c:pt>
                <c:pt idx="5">
                  <c:v>4494.8652618738279</c:v>
                </c:pt>
                <c:pt idx="6">
                  <c:v>3933.0071041395991</c:v>
                </c:pt>
                <c:pt idx="7">
                  <c:v>3496.0063147907549</c:v>
                </c:pt>
                <c:pt idx="8">
                  <c:v>3146.4056833116792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60512"/>
        <c:axId val="123009216"/>
      </c:lineChart>
      <c:catAx>
        <c:axId val="18496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(in. water)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3009216"/>
        <c:crosses val="autoZero"/>
        <c:auto val="1"/>
        <c:lblAlgn val="ctr"/>
        <c:lblOffset val="100"/>
        <c:noMultiLvlLbl val="0"/>
      </c:catAx>
      <c:valAx>
        <c:axId val="12300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 (cfm)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496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19</xdr:row>
      <xdr:rowOff>64770</xdr:rowOff>
    </xdr:from>
    <xdr:to>
      <xdr:col>10</xdr:col>
      <xdr:colOff>304800</xdr:colOff>
      <xdr:row>35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85" zoomScaleNormal="85" workbookViewId="0">
      <selection activeCell="B6" sqref="B6"/>
    </sheetView>
  </sheetViews>
  <sheetFormatPr defaultRowHeight="14.4" x14ac:dyDescent="0.3"/>
  <cols>
    <col min="1" max="1" width="17.6640625" bestFit="1" customWidth="1"/>
    <col min="2" max="2" width="12.21875" bestFit="1" customWidth="1"/>
  </cols>
  <sheetData>
    <row r="1" spans="1:7" x14ac:dyDescent="0.3">
      <c r="A1" s="13" t="s">
        <v>22</v>
      </c>
      <c r="B1" s="14"/>
      <c r="C1" s="14"/>
      <c r="D1" s="14"/>
      <c r="E1" s="15"/>
    </row>
    <row r="2" spans="1:7" x14ac:dyDescent="0.3">
      <c r="A2" s="4" t="s">
        <v>0</v>
      </c>
      <c r="B2" s="9">
        <v>3</v>
      </c>
      <c r="C2" s="6" t="s">
        <v>5</v>
      </c>
      <c r="D2" s="7">
        <f>B2*0.3048</f>
        <v>0.9144000000000001</v>
      </c>
      <c r="E2" s="6" t="s">
        <v>8</v>
      </c>
    </row>
    <row r="3" spans="1:7" x14ac:dyDescent="0.3">
      <c r="A3" s="4" t="s">
        <v>1</v>
      </c>
      <c r="B3" s="9">
        <v>5</v>
      </c>
      <c r="C3" s="6" t="s">
        <v>5</v>
      </c>
      <c r="D3" s="7">
        <f>B3*0.3048</f>
        <v>1.524</v>
      </c>
      <c r="E3" s="6" t="s">
        <v>8</v>
      </c>
    </row>
    <row r="4" spans="1:7" x14ac:dyDescent="0.3">
      <c r="A4" s="4" t="s">
        <v>2</v>
      </c>
      <c r="B4" s="9">
        <v>300</v>
      </c>
      <c r="C4" s="6" t="s">
        <v>6</v>
      </c>
      <c r="D4" s="7">
        <f>B4*0.45</f>
        <v>135</v>
      </c>
      <c r="E4" s="6" t="s">
        <v>9</v>
      </c>
    </row>
    <row r="5" spans="1:7" x14ac:dyDescent="0.3">
      <c r="A5" s="1" t="s">
        <v>30</v>
      </c>
      <c r="B5" s="10">
        <v>2</v>
      </c>
      <c r="C5" s="3" t="s">
        <v>31</v>
      </c>
      <c r="D5" s="8"/>
      <c r="E5" s="3"/>
    </row>
    <row r="6" spans="1:7" x14ac:dyDescent="0.3">
      <c r="A6" s="1" t="s">
        <v>16</v>
      </c>
      <c r="B6" s="10">
        <f>SIN(B5*PI()/180)*B4</f>
        <v>10.469849010750291</v>
      </c>
      <c r="C6" s="3" t="s">
        <v>6</v>
      </c>
      <c r="D6" s="8">
        <f>B6/0.225</f>
        <v>46.532662270001296</v>
      </c>
      <c r="E6" s="3" t="s">
        <v>17</v>
      </c>
    </row>
    <row r="8" spans="1:7" x14ac:dyDescent="0.3">
      <c r="A8" s="13" t="s">
        <v>23</v>
      </c>
      <c r="B8" s="14"/>
      <c r="C8" s="14"/>
      <c r="D8" s="14"/>
      <c r="E8" s="14"/>
      <c r="F8" s="14"/>
      <c r="G8" s="15"/>
    </row>
    <row r="9" spans="1:7" x14ac:dyDescent="0.3">
      <c r="A9" s="1" t="s">
        <v>4</v>
      </c>
      <c r="B9" s="10">
        <f>D2*D3</f>
        <v>1.3935456000000002</v>
      </c>
      <c r="C9" s="3" t="s">
        <v>7</v>
      </c>
      <c r="D9" s="4"/>
      <c r="E9" s="6"/>
      <c r="F9" s="5"/>
      <c r="G9" s="6"/>
    </row>
    <row r="10" spans="1:7" x14ac:dyDescent="0.3">
      <c r="A10" s="4" t="s">
        <v>3</v>
      </c>
      <c r="B10" s="9">
        <f>(D4*9.8) /B9</f>
        <v>949.37689875379738</v>
      </c>
      <c r="C10" s="6" t="s">
        <v>10</v>
      </c>
      <c r="D10" s="9">
        <f>F10*27.71</f>
        <v>3.8486111111111114</v>
      </c>
      <c r="E10" s="6" t="s">
        <v>21</v>
      </c>
      <c r="F10" s="7">
        <f>B4/((B2*B3)*144)</f>
        <v>0.1388888888888889</v>
      </c>
      <c r="G10" s="6" t="s">
        <v>20</v>
      </c>
    </row>
    <row r="11" spans="1:7" x14ac:dyDescent="0.3">
      <c r="A11" s="1" t="s">
        <v>11</v>
      </c>
      <c r="B11" s="1">
        <v>1.2250000000000001</v>
      </c>
      <c r="C11" s="3" t="s">
        <v>12</v>
      </c>
      <c r="D11" s="1"/>
      <c r="E11" s="3"/>
      <c r="F11" s="2"/>
      <c r="G11" s="3"/>
    </row>
    <row r="14" spans="1:7" x14ac:dyDescent="0.3">
      <c r="A14" s="13" t="s">
        <v>24</v>
      </c>
      <c r="B14" s="14"/>
      <c r="C14" s="14"/>
      <c r="D14" s="14"/>
      <c r="E14" s="15"/>
    </row>
    <row r="15" spans="1:7" x14ac:dyDescent="0.3">
      <c r="A15" s="1" t="s">
        <v>14</v>
      </c>
      <c r="B15" s="10">
        <f>SQRT((2*B10)/B11)</f>
        <v>39.370078740157474</v>
      </c>
      <c r="C15" s="3" t="s">
        <v>13</v>
      </c>
      <c r="D15" s="8">
        <f>B15*3.28 *3600/5280</f>
        <v>88.045812455261256</v>
      </c>
      <c r="E15" s="3" t="s">
        <v>15</v>
      </c>
    </row>
    <row r="17" spans="1:4" ht="16.2" x14ac:dyDescent="0.3">
      <c r="A17" s="13" t="s">
        <v>25</v>
      </c>
      <c r="B17" s="14"/>
      <c r="C17" s="14"/>
      <c r="D17" s="15"/>
    </row>
    <row r="18" spans="1:4" x14ac:dyDescent="0.3">
      <c r="A18" s="10">
        <f>D6/(B15^2*B11)</f>
        <v>2.4506948889889014E-2</v>
      </c>
      <c r="B18" s="6" t="s">
        <v>7</v>
      </c>
      <c r="C18" s="8">
        <f>A18*144/(0.3048^2)</f>
        <v>37.985846751021469</v>
      </c>
      <c r="D18" s="3" t="s">
        <v>18</v>
      </c>
    </row>
    <row r="20" spans="1:4" x14ac:dyDescent="0.3">
      <c r="A20" s="13" t="s">
        <v>27</v>
      </c>
      <c r="B20" s="15"/>
    </row>
    <row r="21" spans="1:4" x14ac:dyDescent="0.3">
      <c r="A21" s="10">
        <f>(D15*5280/60)*(C18/144)</f>
        <v>2043.8578960523357</v>
      </c>
      <c r="B21" s="3" t="s">
        <v>19</v>
      </c>
    </row>
    <row r="23" spans="1:4" x14ac:dyDescent="0.3">
      <c r="A23" s="16" t="s">
        <v>26</v>
      </c>
      <c r="B23" s="16"/>
    </row>
    <row r="24" spans="1:4" x14ac:dyDescent="0.3">
      <c r="A24" s="11" t="s">
        <v>28</v>
      </c>
      <c r="B24" s="11" t="s">
        <v>29</v>
      </c>
    </row>
    <row r="25" spans="1:4" x14ac:dyDescent="0.3">
      <c r="A25" s="12">
        <v>0.5</v>
      </c>
      <c r="B25" s="12">
        <f t="shared" ref="B25:B33" si="0">($D$10*$A$21)/A25</f>
        <v>15732.028416558396</v>
      </c>
    </row>
    <row r="26" spans="1:4" x14ac:dyDescent="0.3">
      <c r="A26" s="12">
        <v>0.75</v>
      </c>
      <c r="B26" s="12">
        <f t="shared" si="0"/>
        <v>10488.018944372265</v>
      </c>
    </row>
    <row r="27" spans="1:4" x14ac:dyDescent="0.3">
      <c r="A27" s="12">
        <v>1</v>
      </c>
      <c r="B27" s="12">
        <f t="shared" si="0"/>
        <v>7866.0142082791981</v>
      </c>
    </row>
    <row r="28" spans="1:4" x14ac:dyDescent="0.3">
      <c r="A28" s="12">
        <v>1.25</v>
      </c>
      <c r="B28" s="12">
        <f t="shared" si="0"/>
        <v>6292.8113666233585</v>
      </c>
    </row>
    <row r="29" spans="1:4" x14ac:dyDescent="0.3">
      <c r="A29" s="12">
        <v>1.5</v>
      </c>
      <c r="B29" s="12">
        <f t="shared" si="0"/>
        <v>5244.0094721861324</v>
      </c>
    </row>
    <row r="30" spans="1:4" x14ac:dyDescent="0.3">
      <c r="A30" s="12">
        <v>1.75</v>
      </c>
      <c r="B30" s="12">
        <f t="shared" si="0"/>
        <v>4494.8652618738279</v>
      </c>
    </row>
    <row r="31" spans="1:4" x14ac:dyDescent="0.3">
      <c r="A31" s="12">
        <v>2</v>
      </c>
      <c r="B31" s="12">
        <f t="shared" si="0"/>
        <v>3933.0071041395991</v>
      </c>
    </row>
    <row r="32" spans="1:4" x14ac:dyDescent="0.3">
      <c r="A32" s="12">
        <v>2.25</v>
      </c>
      <c r="B32" s="12">
        <f t="shared" si="0"/>
        <v>3496.0063147907549</v>
      </c>
    </row>
    <row r="33" spans="1:2" x14ac:dyDescent="0.3">
      <c r="A33" s="12">
        <v>2.5</v>
      </c>
      <c r="B33" s="12">
        <f t="shared" si="0"/>
        <v>3146.4056833116792</v>
      </c>
    </row>
  </sheetData>
  <mergeCells count="6">
    <mergeCell ref="A1:E1"/>
    <mergeCell ref="A14:E14"/>
    <mergeCell ref="A8:G8"/>
    <mergeCell ref="A17:D17"/>
    <mergeCell ref="A23:B23"/>
    <mergeCell ref="A20:B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and Vy</dc:creator>
  <cp:lastModifiedBy>Ian and Vy</cp:lastModifiedBy>
  <dcterms:created xsi:type="dcterms:W3CDTF">2016-06-16T11:33:51Z</dcterms:created>
  <dcterms:modified xsi:type="dcterms:W3CDTF">2016-06-19T18:48:13Z</dcterms:modified>
</cp:coreProperties>
</file>