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<sst xmlns="http://schemas.openxmlformats.org/spreadsheetml/2006/main" count="84" uniqueCount="83">
  <si>
    <t xml:space="preserve">Chương 7: Bài 1</t>
  </si>
  <si>
    <t xml:space="preserve">Bước khởi động</t>
  </si>
  <si>
    <t xml:space="preserve">PROB(flower/ART) = </t>
  </si>
  <si>
    <t xml:space="preserve">N=4 là ART, N, V , P</t>
  </si>
  <si>
    <t xml:space="preserve">PROB(flower/N) = </t>
  </si>
  <si>
    <t xml:space="preserve">SEQSCORE(1, 1) = PROB(flower/ART)*PROB(ART/Ø) = </t>
  </si>
  <si>
    <t xml:space="preserve">PROB(flower/V) = </t>
  </si>
  <si>
    <t xml:space="preserve">BACKPTR(1, 1) = 0</t>
  </si>
  <si>
    <t xml:space="preserve">PROB(flower/P) = </t>
  </si>
  <si>
    <t xml:space="preserve">SEQSCORE(2, 1) = PROB(flower/N)*PROB(N/Ø) = </t>
  </si>
  <si>
    <t xml:space="preserve">BACKPTR(2, 1) = 0</t>
  </si>
  <si>
    <t xml:space="preserve">PROB(flowers/ART) = </t>
  </si>
  <si>
    <t xml:space="preserve">SEQSCORE(3, 1) = PROB(flower/V)*PROB(V/Ø) = </t>
  </si>
  <si>
    <t xml:space="preserve">PROB(flowers/N) = </t>
  </si>
  <si>
    <t xml:space="preserve">BACKPTR(3, 1) = 0</t>
  </si>
  <si>
    <t xml:space="preserve">PROB(flowers/V) = </t>
  </si>
  <si>
    <t xml:space="preserve">SEQSCORE(4, 1) = PROB(flower/P)*PROB(P/Ø) = </t>
  </si>
  <si>
    <t xml:space="preserve">PROB(flowers/P) = </t>
  </si>
  <si>
    <t xml:space="preserve">BACKPTR(4, 1) = 0</t>
  </si>
  <si>
    <t xml:space="preserve">PROB(like/ART) = </t>
  </si>
  <si>
    <t xml:space="preserve">Bước lặp</t>
  </si>
  <si>
    <t xml:space="preserve">PROB(like/N) =</t>
  </si>
  <si>
    <t xml:space="preserve">t = 2, i = 1</t>
  </si>
  <si>
    <t xml:space="preserve">PROB(like/V) = </t>
  </si>
  <si>
    <t xml:space="preserve">SEQSCORE(1, 2) = Max(SEQSCORE(2,1)*PROB(ART/N), SEQSCORE(3, 1)*PROB(ART/V))*PROB(flowers/ART) = </t>
  </si>
  <si>
    <t xml:space="preserve">PROB(like/P) = </t>
  </si>
  <si>
    <t xml:space="preserve">t = 2, i = 2</t>
  </si>
  <si>
    <t xml:space="preserve">SEQSCORE(2, 2) = Max(SEQSCORE(2,1)*PROB(N/N), SEQSCORE(3, 1)*PROB(N/V))*PROB(flowers/N) = </t>
  </si>
  <si>
    <t xml:space="preserve">BACKPTR(2, 2) = 2</t>
  </si>
  <si>
    <t xml:space="preserve">t = 2, i = 3</t>
  </si>
  <si>
    <t xml:space="preserve">SEQSCORE(3, 2) = Max(SEQSCORE(2,1)*PROB(V/N), SEQSCORE(3, 1)*PROB(V/V))*PROB(flowers/V) = </t>
  </si>
  <si>
    <t xml:space="preserve">BACKPTR(3, 2) = 2</t>
  </si>
  <si>
    <t xml:space="preserve">t = 2, i = 4</t>
  </si>
  <si>
    <t xml:space="preserve">SEQSCORE(4, 2) = Max(SEQSCORE(2,1)*PROB(P/N), SEQSCORE(3, 1)*PROB(P/V))*PROB(flowers/P) = </t>
  </si>
  <si>
    <t xml:space="preserve">t = 3, i = 1</t>
  </si>
  <si>
    <t xml:space="preserve">SEQSCORE(1, 3) = Max(SEQSCORE(2, 2)*PROB(ART/N), SEQSCORE(3, 2)*PROB(ART/V))*PROB(like/ART) = </t>
  </si>
  <si>
    <t xml:space="preserve">t = 3, i = 2</t>
  </si>
  <si>
    <t xml:space="preserve">SEQSCORE(2, 3) = Max(SEQSCORE(2, 2)*PROB(N/N), SEQSCORE(3, 2)*PROB(N/V))*PROB(like/N) = </t>
  </si>
  <si>
    <t xml:space="preserve">BACKPTR(2, 3) = 3</t>
  </si>
  <si>
    <t xml:space="preserve">t = 3, i = 3</t>
  </si>
  <si>
    <t xml:space="preserve">SEQSCORE(3, 3) = Max(SEQSCORE(2, 2)*PROB(V/N), SEQSCORE(3, 2)*PROB(V/V))*PROB(like/V) = </t>
  </si>
  <si>
    <t xml:space="preserve">BACKPTR(3, 3) = 2</t>
  </si>
  <si>
    <t xml:space="preserve">t = 3, i = 4</t>
  </si>
  <si>
    <t xml:space="preserve">SEQSCORE(4, 3) = Max(SEQSCORE(2, 2)*PROB(P/N), SEQSCORE(3, 2)*PROB(P/V))*PROB(like/P) = </t>
  </si>
  <si>
    <t xml:space="preserve">BACKPTR(4, 3) = 2</t>
  </si>
  <si>
    <t xml:space="preserve">t = 4, i = 1</t>
  </si>
  <si>
    <t xml:space="preserve">SEQSCORE(1, 4) = Max(SEQSCORE(2, 3)*PROB(ART/N), SEQSCORE(3, 3)*PROB(ART/V), SEQSCORE(4,3)*PROB(ART/P))*PROB(flower/ART) = </t>
  </si>
  <si>
    <t xml:space="preserve">t = 4, i = 2</t>
  </si>
  <si>
    <t xml:space="preserve">SEQSCORE(2, 4) = Max(SEQSCORE(2, 3)*PROB(N/N), SEQSCORE(3, 3)*PROB(N/V), SEQSCORE(4, 3)*PROB(N/P))*PROB(flower/N) = </t>
  </si>
  <si>
    <t xml:space="preserve">BACKPTR(4, 2) = 3</t>
  </si>
  <si>
    <t xml:space="preserve">t = 4, i = 3</t>
  </si>
  <si>
    <t xml:space="preserve">SEQSCORE(3, 4) = Max(SEQSCORE(2, 3)*PROB(V/N), SEQSCORE(3, 3)*PROB(V/V), SEQSCORE(4, 3)*PROB(V/P))*PROB(flower/V) = </t>
  </si>
  <si>
    <t xml:space="preserve">t = 4, i = 4</t>
  </si>
  <si>
    <t xml:space="preserve">SEQSCORE(4, 4) = Max(SEQSCORE(2, 3)*PROB(P/N), SEQSCORE(3, 3)*PROB(P/V), SEQSCORE(4, 3)*PROB(P/P))*PROB(flower/P) = </t>
  </si>
  <si>
    <t xml:space="preserve">Bước xác định chuỗi từ loại</t>
  </si>
  <si>
    <t xml:space="preserve">C(4) = 2</t>
  </si>
  <si>
    <t xml:space="preserve">C(3) = BACKPTR(C(4), 4) =</t>
  </si>
  <si>
    <t xml:space="preserve">C(2) = BACKPTR(C(3), 3) =</t>
  </si>
  <si>
    <t xml:space="preserve">C(1) = BACKPTR(C(2), 2) = </t>
  </si>
  <si>
    <t xml:space="preserve">Vậy chuỗi từ loại phù hợp nhất là: N N V N</t>
  </si>
  <si>
    <t xml:space="preserve">Chương 8: Bài 3</t>
  </si>
  <si>
    <t xml:space="preserve">George ate a pizza at every road stop</t>
  </si>
  <si>
    <t xml:space="preserve">(PAST(EAT1 l1 [AGENT (NAME j1 “George”)] [THEME (A p1: (PIZZA1 p1)] [AT-LOC (EVERY r1: (STOP2 s1))]</t>
  </si>
  <si>
    <t xml:space="preserve">Several employees from every company bought a pizza </t>
  </si>
  <si>
    <t xml:space="preserve">Phần lớn nhân viên của từng công ty mua chung 1 pizza</t>
  </si>
  <si>
    <t xml:space="preserve">George chỉ ăn một pizza ở tất cả road stop</t>
  </si>
  <si>
    <t xml:space="preserve">(A p1: (PIZZA1 p1) (PAST(BUY1 (EVERY c1 :(COMPANY c1) (SEVERAL e1: ((PLUR EMPLOYEE) e1) (FROM-POSS e1 c1)) p1))</t>
  </si>
  <si>
    <t xml:space="preserve">(&lt;PAST EAT&gt; (NAME q1 “George”) (A p1: (PIZZA p1) (EVERY m1: (ROAD STOP m1)) (EAT q1 p1))</t>
  </si>
  <si>
    <t xml:space="preserve">George ăn một pizza ở mỗi road stop </t>
  </si>
  <si>
    <t xml:space="preserve">Phần lớn nhân viên từ nhiều công ty mua chung 1 pizza</t>
  </si>
  <si>
    <t xml:space="preserve">(&lt;PAST EAT&gt; (NAME q1 “George”) (EVERY m1: (ROAD STOP m1) A p1: (PIZZA p1))  (EAT q1 p1))</t>
  </si>
  <si>
    <t xml:space="preserve">(A p1: (PIZZA1 p1) (PAST(BUY1 (EVERY e1: ((PLUR EMPLOYEE) e1) (EVERY c1: (COMPANY c1) (FROM-POSS e1 c1)))) p1))</t>
  </si>
  <si>
    <t xml:space="preserve">Nhiều nhân viên đến từ tất cả công ty mà từng nhân viên mua mỗi người 1 pizza</t>
  </si>
  <si>
    <t xml:space="preserve">Phần lớn nhân viên của từng công ty mua pizza cho mỗi người</t>
  </si>
  <si>
    <t xml:space="preserve">(&lt;PAST BUY b1&gt; ((SEVERAL e1: EMPLOYEE e1) FROM ec1: (EVERY c1: COMPANY c1) ec1))((A p1: PIZZA p1)(b1 ec1 p1) )) </t>
  </si>
  <si>
    <t xml:space="preserve">(EVERY c1 :(COMPANY c1) (SEVERAL e1: ((PLUR EMPLOYEE) e1) (FROM-POSS e1 c1) (A p1: (PIZZA1 p1) (PAST BUY1 e1 p1)))</t>
  </si>
  <si>
    <t xml:space="preserve">Nhiều nhân viên đến từ tất cả công ty mà những nhân viên này chỉ mua đúng 1 pizza</t>
  </si>
  <si>
    <t xml:space="preserve">Phần lớn nhân viên từ nhiều công ty mua pizza cho mỗi người</t>
  </si>
  <si>
    <t xml:space="preserve">(&lt;PAST BUY b1&gt; ((SEVERAL e1: EMPLOYEE e1) ( A p1: PIZZA p1) (FROM e1 (EVERY c1: COMPANY c1)) (b1 e1 p1)</t>
  </si>
  <si>
    <t xml:space="preserve">(EVERY e1: ((PLUR EMPLOYEE1) e1) (EVERY c1: (COMPANY1 c1) (FROM-POSS e1 c1))))  (A p1: (PIZZA1 p1) (PAST BUY1 e1 p1)))</t>
  </si>
  <si>
    <t xml:space="preserve">We saw John in the park by the beach </t>
  </si>
  <si>
    <t xml:space="preserve">Chúng tôi thấy John trong công viên (công viên ở bãi biển)</t>
  </si>
  <si>
    <t xml:space="preserve">PAST(SEE1 [AGENT (PRO m1 WE1)] [THEME (NAME n1 “John”] [FROM-LOC (PARK1 p1 [FROM-LOC (BEACH1 b1)] 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</si>
</sst>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0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J106" activeCellId="0" sqref="J106"/>
    </sheetView>
  </sheetViews>
  <sheetFormatPr defaultRowHeight="12.8"/>
  <cols>
    <col collapsed="false" hidden="false" max="2" min="1" style="0" width="8.50510204081633"/>
    <col collapsed="false" hidden="false" max="3" min="3" style="0" width="13.0918367346939"/>
    <col collapsed="false" hidden="false" max="1025" min="4" style="0" width="8.50510204081633"/>
  </cols>
  <sheetData>
    <row r="1" customFormat="false" ht="16.15" hidden="false" customHeight="false" outlineLevel="0" collapsed="false">
      <c r="A1" s="1" t="s">
        <v>0</v>
      </c>
    </row>
    <row r="3" customFormat="false" ht="12.8" hidden="false" customHeight="false" outlineLevel="0" collapsed="false">
      <c r="B3" s="2" t="s">
        <v>1</v>
      </c>
      <c r="J3" s="3" t="s">
        <v>2</v>
      </c>
      <c r="K3" s="3"/>
      <c r="L3" s="0" t="n">
        <v>0</v>
      </c>
    </row>
    <row r="4" customFormat="false" ht="12.8" hidden="false" customHeight="false" outlineLevel="0" collapsed="false">
      <c r="B4" s="4" t="s">
        <v>3</v>
      </c>
      <c r="C4" s="4"/>
      <c r="J4" s="3" t="s">
        <v>4</v>
      </c>
      <c r="K4" s="3"/>
      <c r="L4" s="0" t="n">
        <f aca="false">53/833</f>
        <v>0.063625450180072</v>
      </c>
    </row>
    <row r="5" customFormat="false" ht="12.8" hidden="false" customHeight="false" outlineLevel="0" collapsed="false">
      <c r="B5" s="3" t="s">
        <v>5</v>
      </c>
      <c r="C5" s="3"/>
      <c r="D5" s="3"/>
      <c r="E5" s="3"/>
      <c r="F5" s="3"/>
      <c r="G5" s="0" t="n">
        <v>0</v>
      </c>
      <c r="J5" s="3" t="s">
        <v>6</v>
      </c>
      <c r="K5" s="3"/>
      <c r="L5" s="0" t="n">
        <f aca="false">15/300</f>
        <v>0.05</v>
      </c>
    </row>
    <row r="6" customFormat="false" ht="12.8" hidden="false" customHeight="false" outlineLevel="0" collapsed="false">
      <c r="B6" s="3" t="s">
        <v>7</v>
      </c>
      <c r="C6" s="3"/>
      <c r="J6" s="3" t="s">
        <v>8</v>
      </c>
      <c r="K6" s="3"/>
      <c r="L6" s="0" t="n">
        <v>0</v>
      </c>
    </row>
    <row r="7" customFormat="false" ht="12.8" hidden="false" customHeight="false" outlineLevel="0" collapsed="false">
      <c r="B7" s="3" t="s">
        <v>9</v>
      </c>
      <c r="C7" s="3"/>
      <c r="D7" s="3"/>
      <c r="E7" s="3"/>
      <c r="F7" s="3"/>
      <c r="G7" s="0" t="n">
        <f aca="false">L4*0.29</f>
        <v>0.0184513805522209</v>
      </c>
    </row>
    <row r="8" customFormat="false" ht="12.8" hidden="false" customHeight="false" outlineLevel="0" collapsed="false">
      <c r="B8" s="3" t="s">
        <v>10</v>
      </c>
      <c r="C8" s="3"/>
      <c r="J8" s="3" t="s">
        <v>11</v>
      </c>
      <c r="K8" s="3"/>
      <c r="L8" s="0" t="n">
        <v>0</v>
      </c>
    </row>
    <row r="9" customFormat="false" ht="12.8" hidden="false" customHeight="false" outlineLevel="0" collapsed="false">
      <c r="B9" s="3" t="s">
        <v>12</v>
      </c>
      <c r="C9" s="3"/>
      <c r="D9" s="3"/>
      <c r="E9" s="3"/>
      <c r="F9" s="3"/>
      <c r="G9" s="0" t="n">
        <f aca="false">L5*0.0001</f>
        <v>5E-006</v>
      </c>
      <c r="J9" s="3" t="s">
        <v>13</v>
      </c>
      <c r="K9" s="3"/>
      <c r="L9" s="0" t="n">
        <f aca="false">42/833</f>
        <v>0.0504201680672269</v>
      </c>
    </row>
    <row r="10" customFormat="false" ht="12.8" hidden="false" customHeight="false" outlineLevel="0" collapsed="false">
      <c r="B10" s="3" t="s">
        <v>14</v>
      </c>
      <c r="C10" s="3"/>
      <c r="J10" s="3" t="s">
        <v>15</v>
      </c>
      <c r="K10" s="3"/>
      <c r="L10" s="0" t="n">
        <f aca="false">16/300</f>
        <v>0.0533333333333333</v>
      </c>
    </row>
    <row r="11" customFormat="false" ht="12.8" hidden="false" customHeight="false" outlineLevel="0" collapsed="false">
      <c r="B11" s="3" t="s">
        <v>16</v>
      </c>
      <c r="C11" s="3"/>
      <c r="D11" s="3"/>
      <c r="E11" s="3"/>
      <c r="F11" s="3"/>
      <c r="G11" s="0" t="n">
        <v>0</v>
      </c>
      <c r="J11" s="3" t="s">
        <v>17</v>
      </c>
      <c r="K11" s="3"/>
      <c r="L11" s="0" t="n">
        <v>0</v>
      </c>
    </row>
    <row r="12" customFormat="false" ht="12.8" hidden="false" customHeight="false" outlineLevel="0" collapsed="false">
      <c r="B12" s="3" t="s">
        <v>18</v>
      </c>
      <c r="C12" s="3"/>
    </row>
    <row r="13" customFormat="false" ht="12.8" hidden="false" customHeight="false" outlineLevel="0" collapsed="false">
      <c r="J13" s="0" t="s">
        <v>19</v>
      </c>
      <c r="L13" s="0" t="n">
        <v>0</v>
      </c>
    </row>
    <row r="14" customFormat="false" ht="12.8" hidden="false" customHeight="false" outlineLevel="0" collapsed="false">
      <c r="B14" s="2" t="s">
        <v>20</v>
      </c>
      <c r="J14" s="0" t="s">
        <v>21</v>
      </c>
      <c r="L14" s="0" t="n">
        <v>0.012</v>
      </c>
    </row>
    <row r="15" customFormat="false" ht="12.8" hidden="false" customHeight="false" outlineLevel="0" collapsed="false">
      <c r="B15" s="0" t="s">
        <v>22</v>
      </c>
      <c r="J15" s="0" t="s">
        <v>23</v>
      </c>
      <c r="L15" s="0" t="n">
        <v>0.1</v>
      </c>
    </row>
    <row r="16" customFormat="false" ht="12.8" hidden="false" customHeight="true" outlineLevel="0" collapsed="false">
      <c r="B16" s="5" t="s">
        <v>24</v>
      </c>
      <c r="C16" s="5"/>
      <c r="D16" s="5"/>
      <c r="E16" s="5"/>
      <c r="F16" s="5"/>
      <c r="G16" s="0" t="n">
        <f aca="false">MAX(G7*1, G9*0.0001)*L8</f>
        <v>0</v>
      </c>
      <c r="J16" s="0" t="s">
        <v>25</v>
      </c>
      <c r="L16" s="0" t="n">
        <v>0.068</v>
      </c>
    </row>
    <row r="17" customFormat="false" ht="23.95" hidden="false" customHeight="true" outlineLevel="0" collapsed="false">
      <c r="B17" s="5"/>
      <c r="C17" s="5"/>
      <c r="D17" s="5"/>
      <c r="E17" s="5"/>
      <c r="F17" s="5"/>
    </row>
    <row r="18" customFormat="false" ht="12.8" hidden="false" customHeight="false" outlineLevel="0" collapsed="false">
      <c r="B18" s="3"/>
      <c r="C18" s="3"/>
    </row>
    <row r="19" customFormat="false" ht="12.8" hidden="false" customHeight="false" outlineLevel="0" collapsed="false">
      <c r="B19" s="6"/>
    </row>
    <row r="20" customFormat="false" ht="12.8" hidden="false" customHeight="false" outlineLevel="0" collapsed="false">
      <c r="B20" s="0" t="s">
        <v>26</v>
      </c>
    </row>
    <row r="21" customFormat="false" ht="12.8" hidden="false" customHeight="true" outlineLevel="0" collapsed="false">
      <c r="B21" s="5" t="s">
        <v>27</v>
      </c>
      <c r="C21" s="5"/>
      <c r="D21" s="5"/>
      <c r="E21" s="5"/>
      <c r="F21" s="5"/>
      <c r="G21" s="0" t="n">
        <f aca="false">MAX(G7*0.13, G9*0.35)*L9</f>
        <v>0.000120941822106994</v>
      </c>
      <c r="H21" s="0" t="n">
        <f aca="false">G7*0.13</f>
        <v>0.00239867947178871</v>
      </c>
    </row>
    <row r="22" customFormat="false" ht="12.8" hidden="false" customHeight="false" outlineLevel="0" collapsed="false">
      <c r="B22" s="5"/>
      <c r="C22" s="5"/>
      <c r="D22" s="5"/>
      <c r="E22" s="5"/>
      <c r="F22" s="5"/>
      <c r="H22" s="0" t="n">
        <f aca="false">G9*0.35</f>
        <v>1.75E-006</v>
      </c>
    </row>
    <row r="23" customFormat="false" ht="12.8" hidden="false" customHeight="false" outlineLevel="0" collapsed="false">
      <c r="B23" s="3" t="s">
        <v>28</v>
      </c>
      <c r="C23" s="3"/>
    </row>
    <row r="24" customFormat="false" ht="12.8" hidden="false" customHeight="false" outlineLevel="0" collapsed="false">
      <c r="B24" s="3"/>
      <c r="C24" s="3"/>
    </row>
    <row r="25" customFormat="false" ht="12.8" hidden="false" customHeight="false" outlineLevel="0" collapsed="false">
      <c r="B25" s="0" t="s">
        <v>29</v>
      </c>
    </row>
    <row r="26" customFormat="false" ht="12.8" hidden="false" customHeight="true" outlineLevel="0" collapsed="false">
      <c r="B26" s="5" t="s">
        <v>30</v>
      </c>
      <c r="C26" s="5"/>
      <c r="D26" s="5"/>
      <c r="E26" s="5"/>
      <c r="F26" s="5"/>
      <c r="G26" s="0" t="n">
        <f aca="false">MAX(G7*0.43, G9*0.0001)*L10</f>
        <v>0.000423151660664265</v>
      </c>
      <c r="H26" s="0" t="n">
        <f aca="false">G7*0.43</f>
        <v>0.00793409363745498</v>
      </c>
    </row>
    <row r="27" customFormat="false" ht="12.8" hidden="false" customHeight="false" outlineLevel="0" collapsed="false">
      <c r="B27" s="5"/>
      <c r="C27" s="5"/>
      <c r="D27" s="5"/>
      <c r="E27" s="5"/>
      <c r="F27" s="5"/>
      <c r="H27" s="0" t="n">
        <f aca="false">G9*0.0001</f>
        <v>5E-010</v>
      </c>
    </row>
    <row r="28" customFormat="false" ht="12.8" hidden="false" customHeight="false" outlineLevel="0" collapsed="false">
      <c r="B28" s="3" t="s">
        <v>31</v>
      </c>
      <c r="C28" s="3"/>
    </row>
    <row r="30" customFormat="false" ht="12.8" hidden="false" customHeight="false" outlineLevel="0" collapsed="false">
      <c r="B30" s="0" t="s">
        <v>32</v>
      </c>
    </row>
    <row r="31" customFormat="false" ht="12.8" hidden="false" customHeight="true" outlineLevel="0" collapsed="false">
      <c r="B31" s="5" t="s">
        <v>33</v>
      </c>
      <c r="C31" s="5"/>
      <c r="D31" s="5"/>
      <c r="E31" s="5"/>
      <c r="F31" s="5"/>
      <c r="G31" s="0" t="n">
        <v>0</v>
      </c>
    </row>
    <row r="32" customFormat="false" ht="12.8" hidden="false" customHeight="false" outlineLevel="0" collapsed="false">
      <c r="B32" s="5"/>
      <c r="C32" s="5"/>
      <c r="D32" s="5"/>
      <c r="E32" s="5"/>
      <c r="F32" s="5"/>
    </row>
    <row r="33" customFormat="false" ht="12.8" hidden="false" customHeight="false" outlineLevel="0" collapsed="false">
      <c r="B33" s="3"/>
      <c r="C33" s="3"/>
    </row>
    <row r="34" customFormat="false" ht="12.8" hidden="false" customHeight="false" outlineLevel="0" collapsed="false">
      <c r="B34" s="0" t="s">
        <v>34</v>
      </c>
    </row>
    <row r="35" customFormat="false" ht="12.8" hidden="false" customHeight="true" outlineLevel="0" collapsed="false">
      <c r="B35" s="5" t="s">
        <v>35</v>
      </c>
      <c r="C35" s="5"/>
      <c r="D35" s="5"/>
      <c r="E35" s="5"/>
      <c r="F35" s="5"/>
      <c r="G35" s="0" t="n">
        <v>0</v>
      </c>
    </row>
    <row r="36" customFormat="false" ht="12.8" hidden="false" customHeight="false" outlineLevel="0" collapsed="false">
      <c r="B36" s="5"/>
      <c r="C36" s="5"/>
      <c r="D36" s="5"/>
      <c r="E36" s="5"/>
      <c r="F36" s="5"/>
    </row>
    <row r="37" customFormat="false" ht="12.8" hidden="false" customHeight="false" outlineLevel="0" collapsed="false">
      <c r="B37" s="3"/>
      <c r="C37" s="3"/>
    </row>
    <row r="39" customFormat="false" ht="12.8" hidden="false" customHeight="false" outlineLevel="0" collapsed="false">
      <c r="B39" s="0" t="s">
        <v>36</v>
      </c>
    </row>
    <row r="40" customFormat="false" ht="12.8" hidden="false" customHeight="true" outlineLevel="0" collapsed="false">
      <c r="B40" s="5" t="s">
        <v>37</v>
      </c>
      <c r="C40" s="5"/>
      <c r="D40" s="5"/>
      <c r="E40" s="5"/>
      <c r="F40" s="5"/>
      <c r="G40" s="0" t="n">
        <f aca="false">MAX(G21*0.13, G26*0.35)*L14</f>
        <v>1.77723697478991E-006</v>
      </c>
      <c r="H40" s="0" t="n">
        <f aca="false">G21*0.13</f>
        <v>1.57224368739092E-005</v>
      </c>
    </row>
    <row r="41" customFormat="false" ht="12.8" hidden="false" customHeight="false" outlineLevel="0" collapsed="false">
      <c r="B41" s="5"/>
      <c r="C41" s="5"/>
      <c r="D41" s="5"/>
      <c r="E41" s="5"/>
      <c r="F41" s="5"/>
      <c r="H41" s="0" t="n">
        <f aca="false">G26*0.35</f>
        <v>0.000148103081232493</v>
      </c>
    </row>
    <row r="42" customFormat="false" ht="12.8" hidden="false" customHeight="false" outlineLevel="0" collapsed="false">
      <c r="B42" s="3" t="s">
        <v>38</v>
      </c>
      <c r="C42" s="3"/>
    </row>
    <row r="44" customFormat="false" ht="12.8" hidden="false" customHeight="false" outlineLevel="0" collapsed="false">
      <c r="B44" s="0" t="s">
        <v>39</v>
      </c>
    </row>
    <row r="45" customFormat="false" ht="12.8" hidden="false" customHeight="true" outlineLevel="0" collapsed="false">
      <c r="B45" s="5" t="s">
        <v>40</v>
      </c>
      <c r="C45" s="5"/>
      <c r="D45" s="5"/>
      <c r="E45" s="5"/>
      <c r="F45" s="5"/>
      <c r="G45" s="0" t="n">
        <f aca="false">MAX(G21*0.43, G26*0.0001)*L15</f>
        <v>5.20049835060074E-006</v>
      </c>
      <c r="H45" s="0" t="n">
        <f aca="false">G21*0.43</f>
        <v>5.20049835060074E-005</v>
      </c>
    </row>
    <row r="46" customFormat="false" ht="12.8" hidden="false" customHeight="false" outlineLevel="0" collapsed="false">
      <c r="B46" s="5"/>
      <c r="C46" s="5"/>
      <c r="D46" s="5"/>
      <c r="E46" s="5"/>
      <c r="F46" s="5"/>
      <c r="H46" s="0" t="n">
        <f aca="false">G26*0.0001</f>
        <v>4.23151660664265E-008</v>
      </c>
    </row>
    <row r="47" customFormat="false" ht="12.8" hidden="false" customHeight="false" outlineLevel="0" collapsed="false">
      <c r="B47" s="3" t="s">
        <v>41</v>
      </c>
      <c r="C47" s="3"/>
    </row>
    <row r="49" customFormat="false" ht="12.8" hidden="false" customHeight="false" outlineLevel="0" collapsed="false">
      <c r="B49" s="0" t="s">
        <v>42</v>
      </c>
    </row>
    <row r="50" customFormat="false" ht="12.8" hidden="false" customHeight="true" outlineLevel="0" collapsed="false">
      <c r="B50" s="5" t="s">
        <v>43</v>
      </c>
      <c r="C50" s="5"/>
      <c r="D50" s="5"/>
      <c r="E50" s="5"/>
      <c r="F50" s="5"/>
      <c r="G50" s="0" t="n">
        <f aca="false">MAX(G21*0.44, G26*0.0001)*L16</f>
        <v>3.61857931744126E-006</v>
      </c>
      <c r="H50" s="0" t="n">
        <f aca="false">G21*0.44</f>
        <v>5.32144017270774E-005</v>
      </c>
    </row>
    <row r="51" customFormat="false" ht="12.8" hidden="false" customHeight="false" outlineLevel="0" collapsed="false">
      <c r="B51" s="5"/>
      <c r="C51" s="5"/>
      <c r="D51" s="5"/>
      <c r="E51" s="5"/>
      <c r="F51" s="5"/>
      <c r="H51" s="0" t="n">
        <f aca="false">G26*0.0001</f>
        <v>4.23151660664265E-008</v>
      </c>
    </row>
    <row r="52" customFormat="false" ht="12.8" hidden="false" customHeight="false" outlineLevel="0" collapsed="false">
      <c r="B52" s="3" t="s">
        <v>44</v>
      </c>
      <c r="C52" s="3"/>
    </row>
    <row r="54" customFormat="false" ht="12.8" hidden="false" customHeight="false" outlineLevel="0" collapsed="false">
      <c r="B54" s="0" t="s">
        <v>45</v>
      </c>
    </row>
    <row r="55" customFormat="false" ht="12.8" hidden="false" customHeight="true" outlineLevel="0" collapsed="false">
      <c r="B55" s="5" t="s">
        <v>46</v>
      </c>
      <c r="C55" s="5"/>
      <c r="D55" s="5"/>
      <c r="E55" s="5"/>
      <c r="F55" s="5"/>
      <c r="G55" s="0" t="n">
        <v>0</v>
      </c>
    </row>
    <row r="56" customFormat="false" ht="12.8" hidden="false" customHeight="false" outlineLevel="0" collapsed="false">
      <c r="B56" s="5"/>
      <c r="C56" s="5"/>
      <c r="D56" s="5"/>
      <c r="E56" s="5"/>
      <c r="F56" s="5"/>
    </row>
    <row r="57" customFormat="false" ht="12.8" hidden="false" customHeight="false" outlineLevel="0" collapsed="false">
      <c r="B57" s="5"/>
      <c r="C57" s="5"/>
      <c r="D57" s="5"/>
      <c r="E57" s="5"/>
      <c r="F57" s="5"/>
    </row>
    <row r="58" customFormat="false" ht="12.8" hidden="false" customHeight="false" outlineLevel="0" collapsed="false">
      <c r="B58" s="3"/>
      <c r="C58" s="3"/>
    </row>
    <row r="60" customFormat="false" ht="12.8" hidden="false" customHeight="false" outlineLevel="0" collapsed="false">
      <c r="B60" s="0" t="s">
        <v>47</v>
      </c>
    </row>
    <row r="61" customFormat="false" ht="12.8" hidden="false" customHeight="true" outlineLevel="0" collapsed="false">
      <c r="B61" s="5" t="s">
        <v>48</v>
      </c>
      <c r="C61" s="5"/>
      <c r="D61" s="5"/>
      <c r="E61" s="5"/>
      <c r="F61" s="5"/>
      <c r="G61" s="0" t="n">
        <f aca="false">MAX(G40*0.13, G45*0.35, G50*0.26)*L4</f>
        <v>1.15809417051193E-007</v>
      </c>
      <c r="H61" s="0" t="n">
        <f aca="false">G40*0.13</f>
        <v>2.31040806722689E-007</v>
      </c>
    </row>
    <row r="62" customFormat="false" ht="12.8" hidden="false" customHeight="false" outlineLevel="0" collapsed="false">
      <c r="B62" s="5"/>
      <c r="C62" s="5"/>
      <c r="D62" s="5"/>
      <c r="E62" s="5"/>
      <c r="F62" s="5"/>
      <c r="H62" s="0" t="n">
        <f aca="false">G45*0.35</f>
        <v>1.82017442271026E-006</v>
      </c>
    </row>
    <row r="63" customFormat="false" ht="12.8" hidden="false" customHeight="false" outlineLevel="0" collapsed="false">
      <c r="B63" s="5"/>
      <c r="C63" s="5"/>
      <c r="D63" s="5"/>
      <c r="E63" s="5"/>
      <c r="F63" s="5"/>
      <c r="H63" s="0" t="n">
        <f aca="false">G50*0.26</f>
        <v>9.40830622534728E-007</v>
      </c>
    </row>
    <row r="64" customFormat="false" ht="12.8" hidden="false" customHeight="false" outlineLevel="0" collapsed="false">
      <c r="B64" s="3" t="s">
        <v>49</v>
      </c>
      <c r="C64" s="3"/>
    </row>
    <row r="66" customFormat="false" ht="12.8" hidden="false" customHeight="false" outlineLevel="0" collapsed="false">
      <c r="B66" s="0" t="s">
        <v>50</v>
      </c>
    </row>
    <row r="67" customFormat="false" ht="12.8" hidden="false" customHeight="true" outlineLevel="0" collapsed="false">
      <c r="B67" s="5" t="s">
        <v>51</v>
      </c>
      <c r="C67" s="5"/>
      <c r="D67" s="5"/>
      <c r="E67" s="5"/>
      <c r="F67" s="5"/>
      <c r="G67" s="0" t="n">
        <f aca="false">MAX(G40*0.43, G45*0.0001, G50*0.0001)*L5</f>
        <v>3.82105949579832E-008</v>
      </c>
      <c r="H67" s="0" t="n">
        <f aca="false">G40*0.43</f>
        <v>7.64211899159663E-007</v>
      </c>
    </row>
    <row r="68" customFormat="false" ht="12.8" hidden="false" customHeight="false" outlineLevel="0" collapsed="false">
      <c r="B68" s="5"/>
      <c r="C68" s="5"/>
      <c r="D68" s="5"/>
      <c r="E68" s="5"/>
      <c r="F68" s="5"/>
      <c r="H68" s="0" t="n">
        <f aca="false">G45*0.0001</f>
        <v>5.20049835060074E-010</v>
      </c>
    </row>
    <row r="69" customFormat="false" ht="12.8" hidden="false" customHeight="false" outlineLevel="0" collapsed="false">
      <c r="B69" s="5"/>
      <c r="C69" s="5"/>
      <c r="D69" s="5"/>
      <c r="E69" s="5"/>
      <c r="F69" s="5"/>
      <c r="H69" s="0" t="n">
        <f aca="false">G50*0.0001</f>
        <v>3.61857931744126E-010</v>
      </c>
    </row>
    <row r="70" customFormat="false" ht="12.8" hidden="false" customHeight="false" outlineLevel="0" collapsed="false">
      <c r="B70" s="3" t="s">
        <v>44</v>
      </c>
      <c r="C70" s="3"/>
    </row>
    <row r="72" customFormat="false" ht="12.8" hidden="false" customHeight="false" outlineLevel="0" collapsed="false">
      <c r="B72" s="0" t="s">
        <v>52</v>
      </c>
    </row>
    <row r="73" customFormat="false" ht="12.8" hidden="false" customHeight="true" outlineLevel="0" collapsed="false">
      <c r="B73" s="5" t="s">
        <v>53</v>
      </c>
      <c r="C73" s="5"/>
      <c r="D73" s="5"/>
      <c r="E73" s="5"/>
      <c r="F73" s="5"/>
      <c r="G73" s="0" t="n">
        <f aca="false">0</f>
        <v>0</v>
      </c>
    </row>
    <row r="74" customFormat="false" ht="12.8" hidden="false" customHeight="false" outlineLevel="0" collapsed="false">
      <c r="B74" s="5"/>
      <c r="C74" s="5"/>
      <c r="D74" s="5"/>
      <c r="E74" s="5"/>
      <c r="F74" s="5"/>
    </row>
    <row r="75" customFormat="false" ht="12.8" hidden="false" customHeight="false" outlineLevel="0" collapsed="false">
      <c r="B75" s="5"/>
      <c r="C75" s="5"/>
      <c r="D75" s="5"/>
      <c r="E75" s="5"/>
      <c r="F75" s="5"/>
    </row>
    <row r="76" customFormat="false" ht="12.8" hidden="false" customHeight="false" outlineLevel="0" collapsed="false">
      <c r="B76" s="3"/>
      <c r="C76" s="3"/>
    </row>
    <row r="77" customFormat="false" ht="12.8" hidden="false" customHeight="false" outlineLevel="0" collapsed="false">
      <c r="B77" s="2" t="s">
        <v>54</v>
      </c>
    </row>
    <row r="78" customFormat="false" ht="12.8" hidden="false" customHeight="false" outlineLevel="0" collapsed="false">
      <c r="B78" s="0" t="s">
        <v>55</v>
      </c>
    </row>
    <row r="79" customFormat="false" ht="12.8" hidden="false" customHeight="false" outlineLevel="0" collapsed="false">
      <c r="B79" s="0" t="s">
        <v>56</v>
      </c>
      <c r="D79" s="0" t="n">
        <v>3</v>
      </c>
    </row>
    <row r="80" customFormat="false" ht="12.8" hidden="false" customHeight="false" outlineLevel="0" collapsed="false">
      <c r="B80" s="0" t="s">
        <v>57</v>
      </c>
      <c r="D80" s="0" t="n">
        <v>2</v>
      </c>
    </row>
    <row r="81" customFormat="false" ht="12.8" hidden="false" customHeight="false" outlineLevel="0" collapsed="false">
      <c r="B81" s="0" t="s">
        <v>58</v>
      </c>
      <c r="D81" s="0" t="n">
        <v>2</v>
      </c>
    </row>
    <row r="83" customFormat="false" ht="12.8" hidden="false" customHeight="false" outlineLevel="0" collapsed="false">
      <c r="B83" s="0" t="s">
        <v>59</v>
      </c>
    </row>
    <row r="86" customFormat="false" ht="16.15" hidden="false" customHeight="false" outlineLevel="0" collapsed="false">
      <c r="A86" s="1" t="s">
        <v>60</v>
      </c>
    </row>
    <row r="88" customFormat="false" ht="12.8" hidden="false" customHeight="false" outlineLevel="0" collapsed="false">
      <c r="B88" s="2" t="s">
        <v>61</v>
      </c>
      <c r="C88" s="2"/>
      <c r="D88" s="2"/>
    </row>
    <row r="89" customFormat="false" ht="12.8" hidden="false" customHeight="false" outlineLevel="0" collapsed="false">
      <c r="B89" s="3" t="s">
        <v>62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1" customFormat="false" ht="12.8" hidden="false" customHeight="false" outlineLevel="0" collapsed="false">
      <c r="B91" s="2" t="s">
        <v>63</v>
      </c>
      <c r="C91" s="2"/>
      <c r="D91" s="2"/>
      <c r="E91" s="2"/>
    </row>
    <row r="92" customFormat="false" ht="12.8" hidden="false" customHeight="false" outlineLevel="0" collapsed="false">
      <c r="B92" s="0" t="s">
        <v>64</v>
      </c>
      <c r="J92" s="7" t="s">
        <v>65</v>
      </c>
    </row>
    <row r="93" customFormat="false" ht="12.8" hidden="false" customHeight="true" outlineLevel="0" collapsed="false">
      <c r="B93" s="5" t="s">
        <v>66</v>
      </c>
      <c r="C93" s="5"/>
      <c r="D93" s="5"/>
      <c r="E93" s="5"/>
      <c r="F93" s="5"/>
      <c r="G93" s="5"/>
      <c r="H93" s="5"/>
      <c r="I93" s="5"/>
      <c r="J93" s="7" t="s">
        <v>67</v>
      </c>
    </row>
    <row r="94" customFormat="false" ht="12.8" hidden="false" customHeight="false" outlineLevel="0" collapsed="false">
      <c r="B94" s="5"/>
      <c r="C94" s="5"/>
      <c r="D94" s="5"/>
      <c r="E94" s="5"/>
      <c r="F94" s="5"/>
      <c r="G94" s="5"/>
      <c r="H94" s="5"/>
      <c r="I94" s="5"/>
    </row>
    <row r="95" customFormat="false" ht="12.8" hidden="false" customHeight="false" outlineLevel="0" collapsed="false">
      <c r="J95" s="7" t="s">
        <v>68</v>
      </c>
    </row>
    <row r="96" customFormat="false" ht="12.8" hidden="false" customHeight="false" outlineLevel="0" collapsed="false">
      <c r="B96" s="0" t="s">
        <v>69</v>
      </c>
      <c r="J96" s="7" t="s">
        <v>70</v>
      </c>
    </row>
    <row r="97" customFormat="false" ht="12.8" hidden="false" customHeight="true" outlineLevel="0" collapsed="false">
      <c r="B97" s="5" t="s">
        <v>71</v>
      </c>
      <c r="C97" s="5"/>
      <c r="D97" s="5"/>
      <c r="E97" s="5"/>
      <c r="F97" s="5"/>
      <c r="G97" s="5"/>
      <c r="H97" s="5"/>
      <c r="I97" s="5"/>
    </row>
    <row r="98" customFormat="false" ht="12.8" hidden="false" customHeight="false" outlineLevel="0" collapsed="false">
      <c r="B98" s="5"/>
      <c r="C98" s="5"/>
      <c r="D98" s="5"/>
      <c r="E98" s="5"/>
      <c r="F98" s="5"/>
      <c r="G98" s="5"/>
      <c r="H98" s="5"/>
      <c r="I98" s="5"/>
    </row>
    <row r="99" customFormat="false" ht="12.8" hidden="false" customHeight="false" outlineLevel="0" collapsed="false">
      <c r="J99" s="7" t="s">
        <v>72</v>
      </c>
    </row>
    <row r="100" customFormat="false" ht="12.8" hidden="false" customHeight="true" outlineLevel="0" collapsed="false">
      <c r="B100" s="0" t="s">
        <v>73</v>
      </c>
      <c r="J100" s="8" t="s">
        <v>74</v>
      </c>
      <c r="K100" s="8"/>
      <c r="L100" s="8"/>
      <c r="M100" s="8"/>
      <c r="N100" s="8"/>
      <c r="O100" s="8"/>
      <c r="P100" s="8"/>
      <c r="Q100" s="8"/>
      <c r="R100" s="8"/>
      <c r="S100" s="8"/>
    </row>
    <row r="101" customFormat="false" ht="12.8" hidden="false" customHeight="true" outlineLevel="0" collapsed="false">
      <c r="B101" s="5" t="s">
        <v>75</v>
      </c>
      <c r="C101" s="5"/>
      <c r="D101" s="5"/>
      <c r="E101" s="5"/>
      <c r="F101" s="5"/>
      <c r="G101" s="5"/>
      <c r="H101" s="5"/>
      <c r="I101" s="5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customFormat="false" ht="12.8" hidden="false" customHeight="false" outlineLevel="0" collapsed="false">
      <c r="B102" s="5"/>
      <c r="C102" s="5"/>
      <c r="D102" s="5"/>
      <c r="E102" s="5"/>
      <c r="F102" s="5"/>
      <c r="G102" s="5"/>
      <c r="H102" s="5"/>
      <c r="I102" s="5"/>
    </row>
    <row r="103" customFormat="false" ht="12.8" hidden="false" customHeight="false" outlineLevel="0" collapsed="false">
      <c r="J103" s="7" t="s">
        <v>76</v>
      </c>
    </row>
    <row r="104" customFormat="false" ht="12.8" hidden="false" customHeight="true" outlineLevel="0" collapsed="false">
      <c r="B104" s="9" t="s">
        <v>77</v>
      </c>
      <c r="C104" s="9"/>
      <c r="D104" s="9"/>
      <c r="E104" s="9"/>
      <c r="F104" s="9"/>
      <c r="G104" s="9"/>
      <c r="H104" s="9"/>
      <c r="I104" s="9"/>
      <c r="J104" s="8" t="s">
        <v>78</v>
      </c>
      <c r="K104" s="8"/>
      <c r="L104" s="8"/>
      <c r="M104" s="8"/>
      <c r="N104" s="8"/>
      <c r="O104" s="8"/>
      <c r="P104" s="8"/>
      <c r="Q104" s="8"/>
      <c r="R104" s="8"/>
      <c r="S104" s="8"/>
    </row>
    <row r="105" customFormat="false" ht="12.8" hidden="false" customHeight="true" outlineLevel="0" collapsed="false">
      <c r="B105" s="5" t="s">
        <v>79</v>
      </c>
      <c r="C105" s="5"/>
      <c r="D105" s="5"/>
      <c r="E105" s="5"/>
      <c r="F105" s="5"/>
      <c r="G105" s="5"/>
      <c r="H105" s="5"/>
      <c r="I105" s="5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customFormat="false" ht="12.8" hidden="false" customHeight="false" outlineLevel="0" collapsed="false">
      <c r="B106" s="5"/>
      <c r="C106" s="5"/>
      <c r="D106" s="5"/>
      <c r="E106" s="5"/>
      <c r="F106" s="5"/>
      <c r="G106" s="5"/>
      <c r="H106" s="5"/>
      <c r="I106" s="5"/>
    </row>
    <row r="108" customFormat="false" ht="12.8" hidden="false" customHeight="false" outlineLevel="0" collapsed="false">
      <c r="B108" s="2" t="s">
        <v>80</v>
      </c>
    </row>
    <row r="109" customFormat="false" ht="12.8" hidden="false" customHeight="false" outlineLevel="0" collapsed="false">
      <c r="B109" s="9" t="s">
        <v>81</v>
      </c>
    </row>
    <row r="110" customFormat="false" ht="12.8" hidden="false" customHeight="false" outlineLevel="0" collapsed="false">
      <c r="B110" s="0" t="s">
        <v>82</v>
      </c>
    </row>
  </sheetData>
  <mergeCells count="49">
    <mergeCell ref="J3:K3"/>
    <mergeCell ref="B4:C4"/>
    <mergeCell ref="J4:K4"/>
    <mergeCell ref="B5:F5"/>
    <mergeCell ref="J5:K5"/>
    <mergeCell ref="B6:C6"/>
    <mergeCell ref="J6:K6"/>
    <mergeCell ref="B7:F7"/>
    <mergeCell ref="B8:C8"/>
    <mergeCell ref="J8:K8"/>
    <mergeCell ref="B9:F9"/>
    <mergeCell ref="J9:K9"/>
    <mergeCell ref="B10:C10"/>
    <mergeCell ref="J10:K10"/>
    <mergeCell ref="B11:F11"/>
    <mergeCell ref="J11:K11"/>
    <mergeCell ref="B12:C12"/>
    <mergeCell ref="B16:F17"/>
    <mergeCell ref="B18:C18"/>
    <mergeCell ref="B21:F22"/>
    <mergeCell ref="B23:C23"/>
    <mergeCell ref="B24:C24"/>
    <mergeCell ref="B26:F27"/>
    <mergeCell ref="B28:C28"/>
    <mergeCell ref="B31:F32"/>
    <mergeCell ref="B33:C33"/>
    <mergeCell ref="B35:F36"/>
    <mergeCell ref="B37:C37"/>
    <mergeCell ref="B40:F41"/>
    <mergeCell ref="B42:C42"/>
    <mergeCell ref="B45:F46"/>
    <mergeCell ref="B47:C47"/>
    <mergeCell ref="B50:F51"/>
    <mergeCell ref="B52:C52"/>
    <mergeCell ref="B55:F57"/>
    <mergeCell ref="B58:C58"/>
    <mergeCell ref="B61:F63"/>
    <mergeCell ref="B64:C64"/>
    <mergeCell ref="B67:F69"/>
    <mergeCell ref="B70:C70"/>
    <mergeCell ref="B73:F75"/>
    <mergeCell ref="B76:C76"/>
    <mergeCell ref="B89:L89"/>
    <mergeCell ref="B93:I94"/>
    <mergeCell ref="B97:I98"/>
    <mergeCell ref="J100:S101"/>
    <mergeCell ref="B101:I102"/>
    <mergeCell ref="J104:S105"/>
    <mergeCell ref="B105:I1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2017-10-02T06:34:10Z</dcterms:created>
  <dc:creator/>
  <dc:description/>
  <dc:language>en-US</dc:language>
  <cp:lastModifiedBy/>
  <dcterms:modified xsi:type="dcterms:W3CDTF">2017-10-03T15:43:43Z</dcterms:modified>
  <cp:revision>4</cp:revision>
  <dc:subject/>
  <dc:title/>
</cp:coreProperties>
</file>