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HCMUTE_Lecture\TT_Vi_Dieu_Khien\Doc_Firmware\OLD_CLASS\thi nghien VDK\"/>
    </mc:Choice>
  </mc:AlternateContent>
  <xr:revisionPtr revIDLastSave="0" documentId="13_ncr:1_{A3628354-1F6F-4778-A0A2-13F28F3AD8E2}" xr6:coauthVersionLast="47" xr6:coauthVersionMax="47" xr10:uidLastSave="{00000000-0000-0000-0000-000000000000}"/>
  <bookViews>
    <workbookView xWindow="0" yWindow="30" windowWidth="20460" windowHeight="114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15" i="1"/>
  <c r="G16" i="1"/>
  <c r="G17" i="1"/>
  <c r="G18" i="1"/>
  <c r="F4" i="1"/>
  <c r="F5" i="1"/>
  <c r="F6" i="1"/>
  <c r="F7" i="1"/>
  <c r="F8" i="1"/>
  <c r="F9" i="1"/>
  <c r="F10" i="1"/>
  <c r="F30" i="1" l="1"/>
  <c r="G30" i="1" s="1"/>
  <c r="F32" i="1"/>
  <c r="F31" i="1"/>
  <c r="G31" i="1" s="1"/>
</calcChain>
</file>

<file path=xl/sharedStrings.xml><?xml version="1.0" encoding="utf-8"?>
<sst xmlns="http://schemas.openxmlformats.org/spreadsheetml/2006/main" count="22" uniqueCount="22">
  <si>
    <t>Bộ chia Pre</t>
  </si>
  <si>
    <t>Timer 0</t>
  </si>
  <si>
    <t>Timer 1</t>
  </si>
  <si>
    <t>TMR0</t>
  </si>
  <si>
    <t>Số lần tràn T0</t>
  </si>
  <si>
    <t>Chu kỳ( Us)</t>
  </si>
  <si>
    <t>XTAL(Mhz)</t>
  </si>
  <si>
    <t>PWM</t>
  </si>
  <si>
    <t>Prescale</t>
  </si>
  <si>
    <t>Duty Cycle</t>
  </si>
  <si>
    <t>Prescale T2</t>
  </si>
  <si>
    <t>Xtal</t>
  </si>
  <si>
    <t>PR2</t>
  </si>
  <si>
    <t>gia tri 10%</t>
  </si>
  <si>
    <t>Chu kỳ định thời ( Us)</t>
  </si>
  <si>
    <t>Xtal (Mhz)</t>
  </si>
  <si>
    <t>TMR1H</t>
  </si>
  <si>
    <t>TMR1L</t>
  </si>
  <si>
    <t>Số lần tràn T1</t>
  </si>
  <si>
    <t>Tự đinh TMR1H và TMR1L. Măc định 11 và 220</t>
  </si>
  <si>
    <t>Tần số PWM(Hz)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</si>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</sst>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/>
    <xf numFmtId="0" fontId="1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5"/>
  <sheetViews>
    <sheetView tabSelected="1" zoomScale="145" zoomScaleNormal="145" workbookViewId="0">
      <selection activeCell="B11" sqref="B11"/>
    </sheetView>
  </sheetViews>
  <sheetFormatPr defaultRowHeight="15" x14ac:dyDescent="0.25"/>
  <cols>
    <col min="2" max="2" width="20.85546875" customWidth="1"/>
    <col min="3" max="3" width="13.140625" customWidth="1"/>
    <col min="4" max="4" width="19.140625" customWidth="1"/>
    <col min="5" max="5" width="13" customWidth="1"/>
    <col min="6" max="6" width="14.7109375" customWidth="1"/>
    <col min="7" max="7" width="14.140625" customWidth="1"/>
  </cols>
  <sheetData>
    <row r="2" spans="1:7" x14ac:dyDescent="0.25">
      <c r="B2" s="8" t="s">
        <v>5</v>
      </c>
      <c r="C2" s="8" t="s">
        <v>6</v>
      </c>
      <c r="D2" s="8" t="s">
        <v>0</v>
      </c>
      <c r="E2" s="8" t="s">
        <v>3</v>
      </c>
      <c r="F2" s="8" t="s">
        <v>4</v>
      </c>
    </row>
    <row r="3" spans="1:7" x14ac:dyDescent="0.25">
      <c r="A3" s="10" t="s">
        <v>1</v>
      </c>
      <c r="B3" s="12">
        <v>20000</v>
      </c>
      <c r="C3" s="13">
        <v>20</v>
      </c>
      <c r="D3" s="1">
        <v>2</v>
      </c>
      <c r="E3">
        <v>6</v>
      </c>
      <c r="F3">
        <f>(($B$3*$C$3)/((256-E3)*4*D3))</f>
        <v>200</v>
      </c>
    </row>
    <row r="4" spans="1:7" x14ac:dyDescent="0.25">
      <c r="A4" s="10"/>
      <c r="B4" s="12"/>
      <c r="C4" s="13"/>
      <c r="D4" s="1">
        <v>4</v>
      </c>
      <c r="E4">
        <v>6</v>
      </c>
      <c r="F4">
        <f>(($B$3*$C$3)/((256-E4)*4*D4))</f>
        <v>100</v>
      </c>
    </row>
    <row r="5" spans="1:7" x14ac:dyDescent="0.25">
      <c r="A5" s="10"/>
      <c r="B5" s="12"/>
      <c r="C5" s="13"/>
      <c r="D5" s="1">
        <v>8</v>
      </c>
      <c r="E5">
        <v>6</v>
      </c>
      <c r="F5">
        <f t="shared" ref="F5:F10" si="0">(($B$3*$C$3)/((256-E5)*4*D5))</f>
        <v>50</v>
      </c>
    </row>
    <row r="6" spans="1:7" x14ac:dyDescent="0.25">
      <c r="A6" s="10"/>
      <c r="B6" s="12"/>
      <c r="C6" s="13"/>
      <c r="D6" s="2">
        <v>16</v>
      </c>
      <c r="E6">
        <v>6</v>
      </c>
      <c r="F6">
        <f t="shared" si="0"/>
        <v>25</v>
      </c>
    </row>
    <row r="7" spans="1:7" x14ac:dyDescent="0.25">
      <c r="A7" s="10"/>
      <c r="B7" s="12"/>
      <c r="C7" s="13"/>
      <c r="D7" s="1">
        <v>32</v>
      </c>
      <c r="E7">
        <v>6</v>
      </c>
      <c r="F7">
        <f>(($B$3*$C$3)/((256-E7)*4*D7))</f>
        <v>12.5</v>
      </c>
    </row>
    <row r="8" spans="1:7" x14ac:dyDescent="0.25">
      <c r="A8" s="10"/>
      <c r="B8" s="12"/>
      <c r="C8" s="13"/>
      <c r="D8" s="1">
        <v>64</v>
      </c>
      <c r="E8">
        <v>6</v>
      </c>
      <c r="F8">
        <f t="shared" si="0"/>
        <v>6.25</v>
      </c>
    </row>
    <row r="9" spans="1:7" x14ac:dyDescent="0.25">
      <c r="A9" s="10"/>
      <c r="B9" s="12"/>
      <c r="C9" s="13"/>
      <c r="D9" s="1">
        <v>128</v>
      </c>
      <c r="E9">
        <v>6</v>
      </c>
      <c r="F9">
        <f t="shared" si="0"/>
        <v>3.125</v>
      </c>
    </row>
    <row r="10" spans="1:7" x14ac:dyDescent="0.25">
      <c r="A10" s="11"/>
      <c r="B10" s="12"/>
      <c r="C10" s="13"/>
      <c r="D10" s="1">
        <v>256</v>
      </c>
      <c r="E10">
        <v>6</v>
      </c>
      <c r="F10">
        <f t="shared" si="0"/>
        <v>1.5625</v>
      </c>
    </row>
    <row r="11" spans="1:7" x14ac:dyDescent="0.25">
      <c r="A11" s="10" t="s">
        <v>2</v>
      </c>
    </row>
    <row r="12" spans="1:7" x14ac:dyDescent="0.25">
      <c r="A12" s="10"/>
    </row>
    <row r="13" spans="1:7" x14ac:dyDescent="0.25">
      <c r="A13" s="10"/>
      <c r="B13" s="19" t="s">
        <v>19</v>
      </c>
      <c r="C13" s="19"/>
      <c r="D13" s="19"/>
      <c r="E13" s="19"/>
      <c r="F13" s="19"/>
    </row>
    <row r="14" spans="1:7" x14ac:dyDescent="0.25">
      <c r="A14" s="10"/>
      <c r="B14" s="7" t="s">
        <v>14</v>
      </c>
      <c r="C14" s="7" t="s">
        <v>15</v>
      </c>
      <c r="D14" s="7" t="s">
        <v>8</v>
      </c>
      <c r="E14" s="7" t="s">
        <v>16</v>
      </c>
      <c r="F14" s="7" t="s">
        <v>17</v>
      </c>
      <c r="G14" s="7" t="s">
        <v>18</v>
      </c>
    </row>
    <row r="15" spans="1:7" x14ac:dyDescent="0.25">
      <c r="A15" s="10"/>
      <c r="B15" s="17">
        <v>50000</v>
      </c>
      <c r="C15" s="18">
        <v>20</v>
      </c>
      <c r="D15" s="9">
        <v>1</v>
      </c>
      <c r="E15" s="15">
        <v>11</v>
      </c>
      <c r="F15" s="15">
        <v>220</v>
      </c>
      <c r="G15" s="9">
        <f>($B$15*$C$15)/((65536-($E$15*256+$F$15))*D15*4)</f>
        <v>4</v>
      </c>
    </row>
    <row r="16" spans="1:7" x14ac:dyDescent="0.25">
      <c r="A16" s="10"/>
      <c r="B16" s="17"/>
      <c r="C16" s="18"/>
      <c r="D16" s="3">
        <v>2</v>
      </c>
      <c r="E16" s="15"/>
      <c r="F16" s="15"/>
      <c r="G16" s="9">
        <f t="shared" ref="G16:G18" si="1">($B$15*$C$15)/((65536-($E$15*256+$F$15))*D16*4)</f>
        <v>2</v>
      </c>
    </row>
    <row r="17" spans="1:7" x14ac:dyDescent="0.25">
      <c r="A17" s="10"/>
      <c r="B17" s="17"/>
      <c r="C17" s="18"/>
      <c r="D17" s="3">
        <v>4</v>
      </c>
      <c r="E17" s="15"/>
      <c r="F17" s="15"/>
      <c r="G17" s="9">
        <f t="shared" si="1"/>
        <v>1</v>
      </c>
    </row>
    <row r="18" spans="1:7" x14ac:dyDescent="0.25">
      <c r="A18" s="11"/>
      <c r="B18" s="17"/>
      <c r="C18" s="18"/>
      <c r="D18" s="3">
        <v>8</v>
      </c>
      <c r="E18" s="15"/>
      <c r="F18" s="15"/>
      <c r="G18" s="9">
        <f t="shared" si="1"/>
        <v>0.5</v>
      </c>
    </row>
    <row r="19" spans="1:7" x14ac:dyDescent="0.25">
      <c r="A19" s="11"/>
      <c r="B19" s="17"/>
      <c r="C19" s="18"/>
    </row>
    <row r="20" spans="1:7" x14ac:dyDescent="0.25">
      <c r="A20" s="11"/>
      <c r="B20" s="17"/>
      <c r="C20" s="18"/>
    </row>
    <row r="21" spans="1:7" x14ac:dyDescent="0.25">
      <c r="A21" s="11"/>
      <c r="B21" s="17"/>
      <c r="C21" s="18"/>
      <c r="E21">
        <v>158</v>
      </c>
      <c r="F21">
        <v>88</v>
      </c>
    </row>
    <row r="22" spans="1:7" x14ac:dyDescent="0.25">
      <c r="A22" s="11"/>
    </row>
    <row r="24" spans="1:7" x14ac:dyDescent="0.25">
      <c r="D24" t="s">
        <v>21</v>
      </c>
    </row>
    <row r="28" spans="1:7" x14ac:dyDescent="0.25">
      <c r="A28" s="10" t="s">
        <v>7</v>
      </c>
      <c r="B28" s="7" t="s">
        <v>10</v>
      </c>
      <c r="C28" s="7" t="s">
        <v>11</v>
      </c>
      <c r="D28" s="7" t="s">
        <v>20</v>
      </c>
      <c r="E28" s="7" t="s">
        <v>9</v>
      </c>
      <c r="F28" s="7" t="s">
        <v>12</v>
      </c>
      <c r="G28" s="7" t="s">
        <v>13</v>
      </c>
    </row>
    <row r="29" spans="1:7" x14ac:dyDescent="0.25">
      <c r="A29" s="10"/>
      <c r="C29" s="14">
        <v>8000000</v>
      </c>
      <c r="D29" s="16">
        <v>5000</v>
      </c>
    </row>
    <row r="30" spans="1:7" x14ac:dyDescent="0.25">
      <c r="A30" s="10"/>
      <c r="B30" s="1">
        <v>1</v>
      </c>
      <c r="C30" s="14"/>
      <c r="D30" s="16"/>
      <c r="F30">
        <f>(C29)/(4*B30*D29)-1</f>
        <v>399</v>
      </c>
      <c r="G30">
        <f>(F30+1)/10</f>
        <v>40</v>
      </c>
    </row>
    <row r="31" spans="1:7" x14ac:dyDescent="0.25">
      <c r="A31" s="10"/>
      <c r="B31" s="5">
        <v>4</v>
      </c>
      <c r="C31" s="14"/>
      <c r="D31" s="16"/>
      <c r="E31" s="4"/>
      <c r="F31" s="4">
        <f>(C29)/(D29*4*B31)-1</f>
        <v>99</v>
      </c>
      <c r="G31" s="6">
        <f>(F31+1)/10</f>
        <v>10</v>
      </c>
    </row>
    <row r="32" spans="1:7" x14ac:dyDescent="0.25">
      <c r="A32" s="10"/>
      <c r="B32" s="1">
        <v>16</v>
      </c>
      <c r="C32" s="14"/>
      <c r="D32" s="16"/>
      <c r="F32">
        <f>(C29)/(4*B32*D29)-1</f>
        <v>24</v>
      </c>
    </row>
    <row r="33" spans="1:4" x14ac:dyDescent="0.25">
      <c r="A33" s="10"/>
      <c r="C33" s="14"/>
      <c r="D33" s="16"/>
    </row>
    <row r="34" spans="1:4" x14ac:dyDescent="0.25">
      <c r="C34" s="14"/>
      <c r="D34" s="16"/>
    </row>
    <row r="35" spans="1:4" x14ac:dyDescent="0.25">
      <c r="C35" s="14"/>
      <c r="D35" s="16"/>
    </row>
  </sheetData>
  <mergeCells count="12">
    <mergeCell ref="A3:A10"/>
    <mergeCell ref="B3:B10"/>
    <mergeCell ref="C3:C10"/>
    <mergeCell ref="C29:C35"/>
    <mergeCell ref="E15:E18"/>
    <mergeCell ref="D29:D35"/>
    <mergeCell ref="A28:A33"/>
    <mergeCell ref="A11:A22"/>
    <mergeCell ref="B15:B21"/>
    <mergeCell ref="C15:C21"/>
    <mergeCell ref="B13:F13"/>
    <mergeCell ref="F15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Duy Huynh</cp:lastModifiedBy>
  <dcterms:created xsi:type="dcterms:W3CDTF">2013-11-17T03:58:20Z</dcterms:created>
  <dcterms:modified xsi:type="dcterms:W3CDTF">2022-05-13T16:13:28Z</dcterms:modified>
</cp:coreProperties>
</file>