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s_paolino6_studenti_unisa_it/Documents/"/>
    </mc:Choice>
  </mc:AlternateContent>
  <xr:revisionPtr revIDLastSave="0" documentId="8_{A80A7257-2A5F-4012-A7D0-F115857F8838}" xr6:coauthVersionLast="47" xr6:coauthVersionMax="47" xr10:uidLastSave="{00000000-0000-0000-0000-000000000000}"/>
  <bookViews>
    <workbookView xWindow="-120" yWindow="-120" windowWidth="29040" windowHeight="15840" xr2:uid="{FC4B963A-39AA-4BE9-ABFA-2DE905BB5794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N7" i="1"/>
  <c r="O7" i="1"/>
  <c r="P7" i="1" s="1"/>
  <c r="Q7" i="1" s="1"/>
  <c r="H12" i="1"/>
  <c r="H13" i="1"/>
  <c r="H14" i="1"/>
  <c r="B12" i="1"/>
  <c r="C45" i="1"/>
  <c r="N45" i="1"/>
  <c r="O45" i="1"/>
  <c r="P45" i="1"/>
  <c r="Q45" i="1"/>
  <c r="M45" i="1"/>
  <c r="M46" i="1"/>
  <c r="M47" i="1"/>
  <c r="M48" i="1"/>
  <c r="L45" i="1"/>
  <c r="L46" i="1"/>
  <c r="L47" i="1"/>
  <c r="L48" i="1"/>
  <c r="K45" i="1"/>
  <c r="K46" i="1"/>
  <c r="K47" i="1"/>
  <c r="K48" i="1"/>
  <c r="J45" i="1"/>
  <c r="J46" i="1"/>
  <c r="J47" i="1"/>
  <c r="J48" i="1"/>
  <c r="I45" i="1"/>
  <c r="I46" i="1"/>
  <c r="I47" i="1"/>
  <c r="I48" i="1"/>
  <c r="G45" i="1"/>
  <c r="G46" i="1"/>
  <c r="G47" i="1"/>
  <c r="G48" i="1"/>
  <c r="F45" i="1"/>
  <c r="F46" i="1"/>
  <c r="F47" i="1"/>
  <c r="F48" i="1"/>
  <c r="E45" i="1"/>
  <c r="E46" i="1"/>
  <c r="E47" i="1"/>
  <c r="E48" i="1"/>
  <c r="D45" i="1"/>
  <c r="D46" i="1"/>
  <c r="D47" i="1"/>
  <c r="D48" i="1"/>
  <c r="C46" i="1"/>
  <c r="C47" i="1"/>
  <c r="C48" i="1"/>
  <c r="B45" i="1"/>
  <c r="B46" i="1"/>
  <c r="B47" i="1"/>
  <c r="N41" i="1"/>
  <c r="O41" i="1"/>
  <c r="P41" i="1"/>
  <c r="Q41" i="1"/>
  <c r="N39" i="1"/>
  <c r="O39" i="1"/>
  <c r="P39" i="1"/>
  <c r="Q39" i="1"/>
  <c r="N36" i="1"/>
  <c r="O36" i="1"/>
  <c r="P36" i="1"/>
  <c r="Q36" i="1"/>
  <c r="N2" i="1"/>
  <c r="N5" i="1"/>
  <c r="N9" i="1"/>
  <c r="N12" i="1"/>
  <c r="M12" i="1"/>
  <c r="L12" i="1"/>
  <c r="K12" i="1"/>
  <c r="J12" i="1"/>
  <c r="I12" i="1"/>
  <c r="G12" i="1"/>
  <c r="F12" i="1"/>
  <c r="E12" i="1"/>
  <c r="D12" i="1"/>
  <c r="C12" i="1"/>
  <c r="B13" i="1"/>
  <c r="O12" i="1"/>
  <c r="P12" i="1"/>
  <c r="Q12" i="1"/>
  <c r="O9" i="1"/>
  <c r="P9" i="1"/>
  <c r="Q9" i="1"/>
  <c r="O5" i="1"/>
  <c r="P5" i="1"/>
  <c r="Q5" i="1"/>
  <c r="C13" i="1"/>
  <c r="C14" i="1"/>
  <c r="E13" i="1"/>
  <c r="E14" i="1"/>
  <c r="E15" i="1"/>
  <c r="F13" i="1"/>
  <c r="F14" i="1"/>
  <c r="F15" i="1"/>
  <c r="G13" i="1"/>
  <c r="G14" i="1"/>
  <c r="G15" i="1"/>
  <c r="I13" i="1"/>
  <c r="I14" i="1"/>
  <c r="I15" i="1"/>
  <c r="J13" i="1"/>
  <c r="J14" i="1"/>
  <c r="J15" i="1"/>
  <c r="K13" i="1"/>
  <c r="K14" i="1"/>
  <c r="K15" i="1"/>
  <c r="L13" i="1"/>
  <c r="L14" i="1"/>
  <c r="L15" i="1"/>
  <c r="M13" i="1"/>
  <c r="M14" i="1"/>
  <c r="M15" i="1"/>
  <c r="B14" i="1"/>
  <c r="B15" i="1"/>
  <c r="D13" i="1"/>
  <c r="D14" i="1"/>
  <c r="D15" i="1"/>
  <c r="C15" i="1"/>
  <c r="O14" i="1"/>
  <c r="O16" i="1"/>
  <c r="B48" i="1"/>
  <c r="O47" i="1"/>
  <c r="O49" i="1"/>
  <c r="O2" i="1"/>
  <c r="P2" i="1"/>
  <c r="Q2" i="1"/>
</calcChain>
</file>

<file path=xl/sharedStrings.xml><?xml version="1.0" encoding="utf-8"?>
<sst xmlns="http://schemas.openxmlformats.org/spreadsheetml/2006/main" count="179" uniqueCount="50">
  <si>
    <t>MICHELE</t>
  </si>
  <si>
    <t>fully-disconnected-1000000</t>
  </si>
  <si>
    <t>fully-connected-12500</t>
  </si>
  <si>
    <t>random-150000</t>
  </si>
  <si>
    <t>random-250000</t>
  </si>
  <si>
    <t>random-500000</t>
  </si>
  <si>
    <t>random-1000000</t>
  </si>
  <si>
    <t>bipartite-500000</t>
  </si>
  <si>
    <t>tile-52000</t>
  </si>
  <si>
    <t>tile-205000</t>
  </si>
  <si>
    <t>tile-410000</t>
  </si>
  <si>
    <t>tile-820000</t>
  </si>
  <si>
    <t>g_Roget</t>
  </si>
  <si>
    <t>totale solo sequenziale in SEC</t>
  </si>
  <si>
    <t>totale sequenziale con tutte le ottimizzazioni 4 in SEC</t>
  </si>
  <si>
    <t>totale sequenziale con tutte le ottimizzazioni 4 in (hh:mm:ss)</t>
  </si>
  <si>
    <t>totale tempo per numero di test</t>
  </si>
  <si>
    <t>Sequenziale</t>
  </si>
  <si>
    <t>mpi-2</t>
  </si>
  <si>
    <t>mpi-4</t>
  </si>
  <si>
    <t>totale solo MPI in SEC</t>
  </si>
  <si>
    <t>totaleMPI con tutte le ottimizzazioni 4 in SEC</t>
  </si>
  <si>
    <t>totale MPI con tutte le ottimizzazioni 4 in (hh:mm:ss)</t>
  </si>
  <si>
    <t>mpi-8</t>
  </si>
  <si>
    <t>mpi-16</t>
  </si>
  <si>
    <t>totale solo sequenziale_pre in SEC</t>
  </si>
  <si>
    <t>totale sequenziale_pre con tutte le ottimizzazioni 4 in SEC</t>
  </si>
  <si>
    <t>totale sequenziale_pre con tutte le ottimizzazioni 4 in (hh:mm:ss)</t>
  </si>
  <si>
    <t>Sequenziale_pre</t>
  </si>
  <si>
    <t>cuda-only</t>
  </si>
  <si>
    <t>totale solo CUDA in SEC</t>
  </si>
  <si>
    <t>totale CUDA con tutte le ottimizzazioni 4 in SEC</t>
  </si>
  <si>
    <t>totale CUDA con tutte le ottimizzazioni 4 in (hh:mm:ss)</t>
  </si>
  <si>
    <t>cuda+mpi 2</t>
  </si>
  <si>
    <t>cuda+mpi 4</t>
  </si>
  <si>
    <t>cuda+mpi 8</t>
  </si>
  <si>
    <t>totale solo CUDA+MPI in SEC</t>
  </si>
  <si>
    <t>totale CUDA+MPI con tutte le ottimizzazioni 4 in SEC</t>
  </si>
  <si>
    <t>totale CUDA+MPI con tutte le ottimizzazioni 4 in (hh:mm:ss)</t>
  </si>
  <si>
    <t>singola misurazione grafo in SEC</t>
  </si>
  <si>
    <t>tutte le ottimizzazioni(4) in SEC</t>
  </si>
  <si>
    <t>tempo in (hh:mm:ss)</t>
  </si>
  <si>
    <t>totale complessivi</t>
  </si>
  <si>
    <t>tempo in (hh:mm:ss) * numero di test</t>
  </si>
  <si>
    <t>numero di test</t>
  </si>
  <si>
    <t>tempo totale per numero di test</t>
  </si>
  <si>
    <t>CLUSTER (master michel, slave due antonio)</t>
  </si>
  <si>
    <t>g roget</t>
  </si>
  <si>
    <t>MISURAZIONI EFFETTUATE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</si>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</sst>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444444"/>
      <name val="Calibri"/>
      <charset val="1"/>
    </font>
    <font>
      <sz val="10"/>
      <color theme="1"/>
      <name val="Var(--Ff-Mono)"/>
      <charset val="1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095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2E8BA"/>
        <bgColor indexed="64"/>
      </patternFill>
    </fill>
    <fill>
      <patternFill patternType="solid">
        <fgColor rgb="FF9AC49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2" fillId="0" borderId="0" xfId="0" quotePrefix="1" applyFont="1"/>
    <xf numFmtId="0" fontId="0" fillId="2" borderId="0" xfId="0" applyFill="1"/>
    <xf numFmtId="21" fontId="0" fillId="2" borderId="0" xfId="0" applyNumberFormat="1" applyFill="1"/>
    <xf numFmtId="0" fontId="1" fillId="2" borderId="0" xfId="0" applyFont="1" applyFill="1"/>
    <xf numFmtId="46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46" fontId="1" fillId="5" borderId="0" xfId="0" applyNumberFormat="1" applyFont="1" applyFill="1"/>
    <xf numFmtId="0" fontId="0" fillId="5" borderId="0" xfId="0" applyFill="1"/>
    <xf numFmtId="46" fontId="0" fillId="5" borderId="0" xfId="0" applyNumberFormat="1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46" fontId="0" fillId="3" borderId="0" xfId="0" applyNumberFormat="1" applyFill="1"/>
    <xf numFmtId="46" fontId="0" fillId="4" borderId="0" xfId="0" applyNumberFormat="1" applyFill="1"/>
    <xf numFmtId="46" fontId="0" fillId="6" borderId="0" xfId="0" applyNumberFormat="1" applyFill="1"/>
    <xf numFmtId="46" fontId="0" fillId="7" borderId="0" xfId="0" applyNumberFormat="1" applyFill="1"/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2" borderId="0" xfId="0" applyFill="1" applyAlignment="1">
      <alignment vertical="center"/>
    </xf>
    <xf numFmtId="21" fontId="0" fillId="2" borderId="0" xfId="0" applyNumberFormat="1" applyFill="1" applyAlignment="1">
      <alignment vertical="center"/>
    </xf>
    <xf numFmtId="46" fontId="0" fillId="2" borderId="0" xfId="0" applyNumberFormat="1" applyFill="1" applyAlignment="1">
      <alignment vertical="center"/>
    </xf>
    <xf numFmtId="0" fontId="0" fillId="9" borderId="0" xfId="0" applyFill="1" applyAlignment="1">
      <alignment horizontal="center" vertical="center"/>
    </xf>
    <xf numFmtId="46" fontId="0" fillId="3" borderId="1" xfId="0" applyNumberFormat="1" applyFill="1" applyBorder="1"/>
    <xf numFmtId="0" fontId="0" fillId="12" borderId="0" xfId="0" applyFill="1"/>
    <xf numFmtId="46" fontId="0" fillId="12" borderId="0" xfId="0" applyNumberFormat="1" applyFill="1"/>
    <xf numFmtId="0" fontId="4" fillId="12" borderId="0" xfId="0" applyFont="1" applyFill="1"/>
    <xf numFmtId="0" fontId="0" fillId="9" borderId="0" xfId="0" applyFill="1" applyAlignment="1">
      <alignment horizontal="right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AC491"/>
      <color rgb="FFB6F0AA"/>
      <color rgb="FFC2E8BA"/>
      <color rgb="FFF095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9ECF-3AC2-4439-A548-D3D72C1C862E}">
  <dimension ref="A1:Q64"/>
  <sheetViews>
    <sheetView tabSelected="1" topLeftCell="A42" zoomScaleNormal="100" workbookViewId="0">
      <selection activeCell="K53" sqref="K53"/>
    </sheetView>
  </sheetViews>
  <sheetFormatPr defaultRowHeight="15"/>
  <cols>
    <col min="1" max="1" width="38" customWidth="1"/>
    <col min="2" max="2" width="25.85546875" customWidth="1"/>
    <col min="3" max="3" width="23.140625" customWidth="1"/>
    <col min="4" max="4" width="15.7109375" customWidth="1"/>
    <col min="5" max="5" width="24.28515625" customWidth="1"/>
    <col min="6" max="6" width="16" customWidth="1"/>
    <col min="7" max="8" width="17.85546875" customWidth="1"/>
    <col min="9" max="9" width="10.5703125" customWidth="1"/>
    <col min="10" max="10" width="13.7109375" customWidth="1"/>
    <col min="11" max="11" width="11.140625" customWidth="1"/>
    <col min="12" max="12" width="11" customWidth="1"/>
    <col min="13" max="13" width="11.5703125" customWidth="1"/>
    <col min="14" max="14" width="41.28515625" customWidth="1"/>
    <col min="15" max="15" width="56.140625" customWidth="1"/>
    <col min="16" max="16" width="74.42578125" customWidth="1"/>
    <col min="17" max="17" width="36.7109375" customWidth="1"/>
  </cols>
  <sheetData>
    <row r="1" spans="1:17">
      <c r="A1" s="16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>
      <c r="A2" s="8" t="s">
        <v>17</v>
      </c>
      <c r="B2" s="26">
        <v>0.2</v>
      </c>
      <c r="C2" s="26">
        <v>12.3</v>
      </c>
      <c r="D2" s="26">
        <v>0.19</v>
      </c>
      <c r="E2" s="26">
        <v>0.31</v>
      </c>
      <c r="F2" s="26">
        <v>0.74</v>
      </c>
      <c r="G2" s="26">
        <v>0</v>
      </c>
      <c r="H2" s="26">
        <v>0</v>
      </c>
      <c r="I2" s="26">
        <v>0.02</v>
      </c>
      <c r="J2" s="26">
        <v>0.08</v>
      </c>
      <c r="K2" s="26">
        <v>0.16</v>
      </c>
      <c r="L2" s="26">
        <v>0.33</v>
      </c>
      <c r="M2" s="26">
        <v>0</v>
      </c>
      <c r="N2" s="8">
        <f>SUM(B2:M2)</f>
        <v>14.33</v>
      </c>
      <c r="O2" s="8">
        <f>N2 *4</f>
        <v>57.32</v>
      </c>
      <c r="P2" s="31">
        <f>O2/(60*60*24)</f>
        <v>6.6342592592592592E-4</v>
      </c>
      <c r="Q2" s="21">
        <f>P2*O15</f>
        <v>1.6585648148148148E-2</v>
      </c>
    </row>
    <row r="3" spans="1:17">
      <c r="A3" s="9" t="s">
        <v>18</v>
      </c>
      <c r="B3" s="26">
        <v>4.13</v>
      </c>
      <c r="C3" s="26">
        <v>38.86</v>
      </c>
      <c r="D3" s="26">
        <v>4.68</v>
      </c>
      <c r="E3" s="26">
        <v>8.82</v>
      </c>
      <c r="F3" s="26">
        <v>26.27</v>
      </c>
      <c r="G3" s="26">
        <v>0</v>
      </c>
      <c r="H3" s="26">
        <v>0</v>
      </c>
      <c r="I3" s="26">
        <v>0.48</v>
      </c>
      <c r="J3" s="26">
        <v>2.5499999999999998</v>
      </c>
      <c r="K3" s="26">
        <v>4.2300000000000004</v>
      </c>
      <c r="L3" s="26">
        <v>6.06</v>
      </c>
      <c r="M3" s="26">
        <v>0</v>
      </c>
    </row>
    <row r="4" spans="1:17">
      <c r="A4" s="9" t="s">
        <v>19</v>
      </c>
      <c r="B4" s="26">
        <v>2.94</v>
      </c>
      <c r="C4" s="26">
        <v>30.13</v>
      </c>
      <c r="D4" s="26">
        <v>4.3899999999999997</v>
      </c>
      <c r="E4" s="26">
        <v>6.29</v>
      </c>
      <c r="F4" s="26">
        <v>22.79</v>
      </c>
      <c r="G4" s="26">
        <v>0</v>
      </c>
      <c r="H4" s="26">
        <v>0</v>
      </c>
      <c r="I4" s="26">
        <v>0.41</v>
      </c>
      <c r="J4" s="26">
        <v>2.2400000000000002</v>
      </c>
      <c r="K4" s="26">
        <v>2.7</v>
      </c>
      <c r="L4" s="26">
        <v>2.38</v>
      </c>
      <c r="M4" s="26">
        <v>0</v>
      </c>
      <c r="N4" s="9" t="s">
        <v>20</v>
      </c>
      <c r="O4" s="9" t="s">
        <v>21</v>
      </c>
      <c r="P4" s="9" t="s">
        <v>22</v>
      </c>
      <c r="Q4" s="9" t="s">
        <v>16</v>
      </c>
    </row>
    <row r="5" spans="1:17">
      <c r="A5" s="9" t="s">
        <v>23</v>
      </c>
      <c r="B5" s="26">
        <v>2.84</v>
      </c>
      <c r="C5" s="26">
        <v>35.6</v>
      </c>
      <c r="D5" s="26">
        <v>4.4400000000000004</v>
      </c>
      <c r="E5" s="26">
        <v>8.02</v>
      </c>
      <c r="F5" s="26">
        <v>23.97</v>
      </c>
      <c r="G5" s="26">
        <v>0</v>
      </c>
      <c r="H5" s="26">
        <v>0</v>
      </c>
      <c r="I5" s="26">
        <v>0.42</v>
      </c>
      <c r="J5" s="26">
        <v>2.25</v>
      </c>
      <c r="K5" s="26">
        <v>1.24</v>
      </c>
      <c r="L5" s="26">
        <v>3.98</v>
      </c>
      <c r="M5" s="26">
        <v>0</v>
      </c>
      <c r="N5" s="9">
        <f>SUM(B3:M6)</f>
        <v>378.89999999999986</v>
      </c>
      <c r="O5" s="9">
        <f>N5*4</f>
        <v>1515.5999999999995</v>
      </c>
      <c r="P5" s="22">
        <f>O5/(60*60*24)</f>
        <v>1.754166666666666E-2</v>
      </c>
      <c r="Q5" s="22">
        <f>O15*P5</f>
        <v>0.4385416666666665</v>
      </c>
    </row>
    <row r="6" spans="1:17">
      <c r="A6" s="9" t="s">
        <v>24</v>
      </c>
      <c r="B6" s="26">
        <v>3.06</v>
      </c>
      <c r="C6" s="26">
        <v>79.150000000000006</v>
      </c>
      <c r="D6" s="26">
        <v>4.46</v>
      </c>
      <c r="E6" s="26">
        <v>8.4700000000000006</v>
      </c>
      <c r="F6" s="26">
        <v>23.02</v>
      </c>
      <c r="G6" s="26">
        <v>0</v>
      </c>
      <c r="H6" s="26">
        <v>0</v>
      </c>
      <c r="I6" s="26">
        <v>0.51</v>
      </c>
      <c r="J6" s="26">
        <v>0.9</v>
      </c>
      <c r="K6" s="26">
        <v>3.13</v>
      </c>
      <c r="L6" s="26">
        <v>3.09</v>
      </c>
      <c r="M6" s="26">
        <v>0</v>
      </c>
      <c r="N6" s="32" t="s">
        <v>25</v>
      </c>
      <c r="O6" s="32" t="s">
        <v>26</v>
      </c>
      <c r="P6" s="32" t="s">
        <v>27</v>
      </c>
      <c r="Q6" s="34" t="s">
        <v>16</v>
      </c>
    </row>
    <row r="7" spans="1:17">
      <c r="A7" s="32" t="s">
        <v>28</v>
      </c>
      <c r="B7" s="35">
        <v>1.43</v>
      </c>
      <c r="C7" s="35">
        <v>13</v>
      </c>
      <c r="D7" s="35">
        <v>12.41</v>
      </c>
      <c r="E7" s="35">
        <v>34.08</v>
      </c>
      <c r="F7" s="35">
        <v>134.94</v>
      </c>
      <c r="G7" s="35">
        <v>0</v>
      </c>
      <c r="H7" s="35">
        <v>0</v>
      </c>
      <c r="I7" s="35">
        <v>1.7</v>
      </c>
      <c r="J7" s="35">
        <v>28.36</v>
      </c>
      <c r="K7" s="35">
        <v>109.59</v>
      </c>
      <c r="L7" s="35">
        <v>438.21</v>
      </c>
      <c r="M7" s="35"/>
      <c r="N7" s="32">
        <f>SUM(B7:M7)</f>
        <v>773.72</v>
      </c>
      <c r="O7" s="32">
        <f>N7*4</f>
        <v>3094.88</v>
      </c>
      <c r="P7" s="33">
        <f>O7/(60*60*24)</f>
        <v>3.582037037037037E-2</v>
      </c>
      <c r="Q7" s="33">
        <f>O15*P7</f>
        <v>0.89550925925925928</v>
      </c>
    </row>
    <row r="8" spans="1:17">
      <c r="A8" s="14" t="s">
        <v>29</v>
      </c>
      <c r="B8" s="26">
        <v>0.14000000000000001</v>
      </c>
      <c r="C8" s="26">
        <v>14.43</v>
      </c>
      <c r="D8" s="26">
        <v>1.79</v>
      </c>
      <c r="E8" s="26">
        <v>5.63</v>
      </c>
      <c r="F8" s="26">
        <v>21.61</v>
      </c>
      <c r="G8" s="26">
        <v>0</v>
      </c>
      <c r="H8" s="26">
        <v>0</v>
      </c>
      <c r="I8" s="26">
        <v>0.23</v>
      </c>
      <c r="J8" s="26">
        <v>1.57</v>
      </c>
      <c r="K8" s="26">
        <v>5.71</v>
      </c>
      <c r="L8" s="26">
        <v>35</v>
      </c>
      <c r="M8" s="26">
        <v>0</v>
      </c>
      <c r="N8" s="14" t="s">
        <v>30</v>
      </c>
      <c r="O8" s="14" t="s">
        <v>31</v>
      </c>
      <c r="P8" s="14" t="s">
        <v>32</v>
      </c>
      <c r="Q8" s="14" t="s">
        <v>16</v>
      </c>
    </row>
    <row r="9" spans="1:17">
      <c r="A9" s="15" t="s">
        <v>33</v>
      </c>
      <c r="B9" s="26">
        <v>2.56</v>
      </c>
      <c r="C9" s="26">
        <v>38</v>
      </c>
      <c r="D9" s="26">
        <v>4.46</v>
      </c>
      <c r="E9" s="26">
        <v>8.32</v>
      </c>
      <c r="F9" s="26">
        <v>23.9</v>
      </c>
      <c r="G9" s="26">
        <v>0</v>
      </c>
      <c r="H9" s="26">
        <v>0</v>
      </c>
      <c r="I9" s="26">
        <v>2.8</v>
      </c>
      <c r="J9" s="26">
        <v>4.8499999999999996</v>
      </c>
      <c r="K9" s="26">
        <v>11.74</v>
      </c>
      <c r="L9" s="26">
        <v>54.3</v>
      </c>
      <c r="M9" s="26">
        <v>0</v>
      </c>
      <c r="N9" s="14">
        <f>SUM(B8:M8)</f>
        <v>86.109999999999985</v>
      </c>
      <c r="O9" s="14">
        <f>N9*4</f>
        <v>344.43999999999994</v>
      </c>
      <c r="P9" s="23">
        <f>O9/(60*60*24)</f>
        <v>3.9865740740740738E-3</v>
      </c>
      <c r="Q9" s="23">
        <f>O15*P9</f>
        <v>9.9664351851851851E-2</v>
      </c>
    </row>
    <row r="10" spans="1:17">
      <c r="A10" s="15" t="s">
        <v>34</v>
      </c>
      <c r="B10" s="26">
        <v>2.2200000000000002</v>
      </c>
      <c r="C10" s="26">
        <v>34</v>
      </c>
      <c r="D10" s="26">
        <v>4.24</v>
      </c>
      <c r="E10" s="26">
        <v>8.81</v>
      </c>
      <c r="F10" s="26">
        <v>22.49</v>
      </c>
      <c r="G10" s="26">
        <v>0</v>
      </c>
      <c r="H10" s="26">
        <v>0</v>
      </c>
      <c r="I10" s="26">
        <v>0.68</v>
      </c>
      <c r="J10" s="26">
        <v>2.96</v>
      </c>
      <c r="K10" s="26">
        <v>11.31</v>
      </c>
      <c r="L10" s="26">
        <v>45.61</v>
      </c>
      <c r="M10" s="26">
        <v>0</v>
      </c>
    </row>
    <row r="11" spans="1:17">
      <c r="A11" s="15" t="s">
        <v>35</v>
      </c>
      <c r="B11" s="26">
        <v>0.46</v>
      </c>
      <c r="C11" s="26">
        <v>180</v>
      </c>
      <c r="D11" s="26">
        <v>4.46</v>
      </c>
      <c r="E11" s="26">
        <v>6.17</v>
      </c>
      <c r="F11" s="26">
        <v>22.61</v>
      </c>
      <c r="G11" s="26">
        <v>0</v>
      </c>
      <c r="H11" s="26">
        <v>0</v>
      </c>
      <c r="I11" s="26">
        <v>2.41</v>
      </c>
      <c r="J11" s="26">
        <v>2.95</v>
      </c>
      <c r="K11" s="26">
        <v>11.95</v>
      </c>
      <c r="L11" s="26">
        <v>45.77</v>
      </c>
      <c r="M11" s="26">
        <v>0</v>
      </c>
      <c r="N11" s="15" t="s">
        <v>36</v>
      </c>
      <c r="O11" s="15" t="s">
        <v>37</v>
      </c>
      <c r="P11" s="15" t="s">
        <v>38</v>
      </c>
      <c r="Q11" s="15" t="s">
        <v>16</v>
      </c>
    </row>
    <row r="12" spans="1:17">
      <c r="A12" s="4" t="s">
        <v>39</v>
      </c>
      <c r="B12" s="27">
        <f>SUM(B2:B11)</f>
        <v>19.98</v>
      </c>
      <c r="C12" s="27">
        <f t="shared" ref="C12:M12" si="0">SUM(C2:C11)</f>
        <v>475.47</v>
      </c>
      <c r="D12" s="27">
        <f t="shared" si="0"/>
        <v>45.52</v>
      </c>
      <c r="E12" s="27">
        <f t="shared" si="0"/>
        <v>94.92</v>
      </c>
      <c r="F12" s="27">
        <f t="shared" si="0"/>
        <v>322.33999999999997</v>
      </c>
      <c r="G12" s="27">
        <f t="shared" si="0"/>
        <v>0</v>
      </c>
      <c r="H12" s="27">
        <f>SUM(H2:H11)</f>
        <v>0</v>
      </c>
      <c r="I12" s="27">
        <f t="shared" si="0"/>
        <v>9.66</v>
      </c>
      <c r="J12" s="27">
        <f t="shared" si="0"/>
        <v>48.71</v>
      </c>
      <c r="K12" s="27">
        <f t="shared" si="0"/>
        <v>161.76</v>
      </c>
      <c r="L12" s="27">
        <f t="shared" si="0"/>
        <v>634.7299999999999</v>
      </c>
      <c r="M12" s="27">
        <f t="shared" si="0"/>
        <v>0</v>
      </c>
      <c r="N12" s="15">
        <f>SUM(B9:M11)</f>
        <v>560.03000000000009</v>
      </c>
      <c r="O12" s="15">
        <f>N12*4</f>
        <v>2240.1200000000003</v>
      </c>
      <c r="P12" s="24">
        <f>O12/(60*60*24)</f>
        <v>2.592731481481482E-2</v>
      </c>
      <c r="Q12" s="24">
        <f>O15*P12</f>
        <v>0.64818287037037048</v>
      </c>
    </row>
    <row r="13" spans="1:17">
      <c r="A13" s="4" t="s">
        <v>40</v>
      </c>
      <c r="B13" s="27">
        <f>B12*4</f>
        <v>79.92</v>
      </c>
      <c r="C13" s="27">
        <f t="shared" ref="C13:M13" si="1">C12*4</f>
        <v>1901.88</v>
      </c>
      <c r="D13" s="27">
        <f t="shared" si="1"/>
        <v>182.08</v>
      </c>
      <c r="E13" s="27">
        <f t="shared" si="1"/>
        <v>379.68</v>
      </c>
      <c r="F13" s="27">
        <f t="shared" si="1"/>
        <v>1289.3599999999999</v>
      </c>
      <c r="G13" s="27">
        <f t="shared" si="1"/>
        <v>0</v>
      </c>
      <c r="H13" s="27">
        <f t="shared" ref="H13" si="2">H12*4</f>
        <v>0</v>
      </c>
      <c r="I13" s="27">
        <f t="shared" si="1"/>
        <v>38.64</v>
      </c>
      <c r="J13" s="27">
        <f t="shared" si="1"/>
        <v>194.84</v>
      </c>
      <c r="K13" s="27">
        <f t="shared" si="1"/>
        <v>647.04</v>
      </c>
      <c r="L13" s="27">
        <f t="shared" si="1"/>
        <v>2538.9199999999996</v>
      </c>
      <c r="M13" s="27">
        <f t="shared" si="1"/>
        <v>0</v>
      </c>
      <c r="N13" s="2"/>
    </row>
    <row r="14" spans="1:17">
      <c r="A14" s="4" t="s">
        <v>41</v>
      </c>
      <c r="B14" s="28">
        <f t="shared" ref="B14:M14" si="3">B13/(60*60*24)</f>
        <v>9.2500000000000004E-4</v>
      </c>
      <c r="C14" s="28">
        <f t="shared" si="3"/>
        <v>2.2012500000000001E-2</v>
      </c>
      <c r="D14" s="28">
        <f t="shared" si="3"/>
        <v>2.1074074074074077E-3</v>
      </c>
      <c r="E14" s="28">
        <f t="shared" si="3"/>
        <v>4.3944444444444447E-3</v>
      </c>
      <c r="F14" s="28">
        <f t="shared" si="3"/>
        <v>1.4923148148148147E-2</v>
      </c>
      <c r="G14" s="28">
        <f t="shared" si="3"/>
        <v>0</v>
      </c>
      <c r="H14" s="28">
        <f t="shared" ref="H14" si="4">H13/(60*60*24)</f>
        <v>0</v>
      </c>
      <c r="I14" s="28">
        <f t="shared" si="3"/>
        <v>4.4722222222222223E-4</v>
      </c>
      <c r="J14" s="28">
        <f t="shared" si="3"/>
        <v>2.2550925925925928E-3</v>
      </c>
      <c r="K14" s="28">
        <f t="shared" si="3"/>
        <v>7.4888888888888887E-3</v>
      </c>
      <c r="L14" s="28">
        <f t="shared" si="3"/>
        <v>2.9385648148148143E-2</v>
      </c>
      <c r="M14" s="28">
        <f t="shared" si="3"/>
        <v>0</v>
      </c>
      <c r="N14" s="10" t="s">
        <v>42</v>
      </c>
      <c r="O14" s="11">
        <f>SUM(B14:M14)</f>
        <v>8.3939351851851848E-2</v>
      </c>
    </row>
    <row r="15" spans="1:17">
      <c r="A15" s="6" t="s">
        <v>43</v>
      </c>
      <c r="B15" s="29">
        <f>B14 * O15</f>
        <v>2.3125E-2</v>
      </c>
      <c r="C15" s="29">
        <f>C14 * O15</f>
        <v>0.55031249999999998</v>
      </c>
      <c r="D15" s="29">
        <f>D14 * O15</f>
        <v>5.2685185185185189E-2</v>
      </c>
      <c r="E15" s="29">
        <f>E14 * O15</f>
        <v>0.10986111111111112</v>
      </c>
      <c r="F15" s="29">
        <f>F14 * O15</f>
        <v>0.37307870370370366</v>
      </c>
      <c r="G15" s="29">
        <f>G14 * O15</f>
        <v>0</v>
      </c>
      <c r="H15" s="29">
        <f>H14 * O15</f>
        <v>0</v>
      </c>
      <c r="I15" s="29">
        <f>I14 * O15</f>
        <v>1.1180555555555556E-2</v>
      </c>
      <c r="J15" s="29">
        <f>J14 * O15</f>
        <v>5.6377314814814818E-2</v>
      </c>
      <c r="K15" s="29">
        <f>K14 * O15</f>
        <v>0.18722222222222221</v>
      </c>
      <c r="L15" s="29">
        <f>L14 * O15</f>
        <v>0.73464120370370356</v>
      </c>
      <c r="M15" s="29">
        <f>M14 * O15</f>
        <v>0</v>
      </c>
      <c r="N15" s="19" t="s">
        <v>44</v>
      </c>
      <c r="O15" s="20">
        <v>25</v>
      </c>
    </row>
    <row r="16" spans="1:17">
      <c r="F16" s="3"/>
      <c r="N16" s="12" t="s">
        <v>45</v>
      </c>
      <c r="O16" s="13">
        <f>O14*O15</f>
        <v>2.0984837962962963</v>
      </c>
    </row>
    <row r="32" spans="16:17">
      <c r="P32" s="1"/>
      <c r="Q32" s="1"/>
    </row>
    <row r="35" spans="1:17">
      <c r="A35" s="16" t="s">
        <v>46</v>
      </c>
      <c r="B35" s="18" t="s">
        <v>1</v>
      </c>
      <c r="C35" s="18" t="s">
        <v>2</v>
      </c>
      <c r="D35" s="18" t="s">
        <v>3</v>
      </c>
      <c r="E35" s="18" t="s">
        <v>4</v>
      </c>
      <c r="F35" s="18" t="s">
        <v>5</v>
      </c>
      <c r="G35" s="18" t="s">
        <v>6</v>
      </c>
      <c r="H35" s="18"/>
      <c r="I35" s="18" t="s">
        <v>8</v>
      </c>
      <c r="J35" s="18" t="s">
        <v>9</v>
      </c>
      <c r="K35" s="18" t="s">
        <v>10</v>
      </c>
      <c r="L35" s="18" t="s">
        <v>11</v>
      </c>
      <c r="M35" s="18" t="s">
        <v>47</v>
      </c>
      <c r="N35" s="8" t="s">
        <v>13</v>
      </c>
      <c r="O35" s="8" t="s">
        <v>14</v>
      </c>
      <c r="P35" s="8" t="s">
        <v>15</v>
      </c>
      <c r="Q35" s="8" t="s">
        <v>16</v>
      </c>
    </row>
    <row r="36" spans="1:17">
      <c r="A36" s="8" t="s">
        <v>17</v>
      </c>
      <c r="B36" s="17">
        <v>0.2</v>
      </c>
      <c r="C36" s="17">
        <v>12.3</v>
      </c>
      <c r="D36" s="17">
        <v>0.19</v>
      </c>
      <c r="E36" s="17">
        <v>0.31</v>
      </c>
      <c r="F36" s="17">
        <v>0.74</v>
      </c>
      <c r="G36" s="17"/>
      <c r="H36" s="17"/>
      <c r="I36" s="17">
        <v>0.02</v>
      </c>
      <c r="J36" s="17">
        <v>0.08</v>
      </c>
      <c r="K36" s="17">
        <v>0.16</v>
      </c>
      <c r="L36" s="17">
        <v>0.33</v>
      </c>
      <c r="M36" s="17">
        <v>0</v>
      </c>
      <c r="N36" s="8">
        <f>SUM(B36:M36)</f>
        <v>14.33</v>
      </c>
      <c r="O36" s="8">
        <f>N36 *4</f>
        <v>57.32</v>
      </c>
      <c r="P36" s="21">
        <f>O36/(60*60*24)</f>
        <v>6.6342592592592592E-4</v>
      </c>
      <c r="Q36" s="21">
        <f>P36*O48</f>
        <v>1.6585648148148148E-2</v>
      </c>
    </row>
    <row r="37" spans="1:17">
      <c r="A37" s="9" t="s">
        <v>18</v>
      </c>
      <c r="B37" s="17">
        <v>4.13</v>
      </c>
      <c r="C37" s="17">
        <v>65.7</v>
      </c>
      <c r="D37" s="17">
        <v>4.68</v>
      </c>
      <c r="E37" s="17">
        <v>8.82</v>
      </c>
      <c r="F37" s="17">
        <v>26.27</v>
      </c>
      <c r="G37" s="17"/>
      <c r="H37" s="17"/>
      <c r="I37" s="17">
        <v>0.48</v>
      </c>
      <c r="J37" s="17">
        <v>2.5499999999999998</v>
      </c>
      <c r="K37" s="17">
        <v>4.2300000000000004</v>
      </c>
      <c r="L37" s="17">
        <v>6.06</v>
      </c>
      <c r="M37" s="17">
        <v>0</v>
      </c>
    </row>
    <row r="38" spans="1:17">
      <c r="A38" s="9" t="s">
        <v>19</v>
      </c>
      <c r="B38" s="17">
        <v>2.94</v>
      </c>
      <c r="C38" s="17">
        <v>45</v>
      </c>
      <c r="D38" s="17">
        <v>4.3899999999999997</v>
      </c>
      <c r="E38" s="17">
        <v>6.29</v>
      </c>
      <c r="F38" s="17">
        <v>22.79</v>
      </c>
      <c r="G38" s="17"/>
      <c r="H38" s="17"/>
      <c r="I38" s="17">
        <v>0.41</v>
      </c>
      <c r="J38" s="17">
        <v>2.2400000000000002</v>
      </c>
      <c r="K38" s="17">
        <v>2.7</v>
      </c>
      <c r="L38" s="17">
        <v>2.38</v>
      </c>
      <c r="M38" s="17">
        <v>0</v>
      </c>
      <c r="N38" s="9" t="s">
        <v>20</v>
      </c>
      <c r="O38" s="9" t="s">
        <v>21</v>
      </c>
      <c r="P38" s="9" t="s">
        <v>22</v>
      </c>
      <c r="Q38" s="9" t="s">
        <v>16</v>
      </c>
    </row>
    <row r="39" spans="1:17">
      <c r="A39" s="9" t="s">
        <v>23</v>
      </c>
      <c r="B39" s="17">
        <v>2.84</v>
      </c>
      <c r="C39" s="17">
        <v>40</v>
      </c>
      <c r="D39" s="17">
        <v>4.4400000000000004</v>
      </c>
      <c r="E39" s="17">
        <v>8.02</v>
      </c>
      <c r="F39" s="17">
        <v>23.97</v>
      </c>
      <c r="G39" s="17"/>
      <c r="H39" s="17"/>
      <c r="I39" s="17">
        <v>0.42</v>
      </c>
      <c r="J39" s="17">
        <v>2.25</v>
      </c>
      <c r="K39" s="17">
        <v>1.24</v>
      </c>
      <c r="L39" s="17">
        <v>3.98</v>
      </c>
      <c r="M39" s="17">
        <v>0</v>
      </c>
      <c r="N39" s="9">
        <f>SUM(B37:M40)</f>
        <v>299.21999999999997</v>
      </c>
      <c r="O39" s="9">
        <f>N39*4</f>
        <v>1196.8799999999999</v>
      </c>
      <c r="P39" s="22">
        <f>O39/(60*60*24)</f>
        <v>1.3852777777777776E-2</v>
      </c>
      <c r="Q39" s="22">
        <f>O48*P39</f>
        <v>0.3463194444444444</v>
      </c>
    </row>
    <row r="40" spans="1:17">
      <c r="A40" s="9" t="s">
        <v>24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4" t="s">
        <v>30</v>
      </c>
      <c r="O40" s="14" t="s">
        <v>31</v>
      </c>
      <c r="P40" s="14" t="s">
        <v>32</v>
      </c>
      <c r="Q40" s="14" t="s">
        <v>16</v>
      </c>
    </row>
    <row r="41" spans="1:17">
      <c r="A41" s="14" t="s">
        <v>29</v>
      </c>
      <c r="B41" s="17">
        <v>0.14000000000000001</v>
      </c>
      <c r="C41" s="17">
        <v>14.43</v>
      </c>
      <c r="D41" s="17">
        <v>1.79</v>
      </c>
      <c r="E41" s="17">
        <v>5.63</v>
      </c>
      <c r="F41" s="17">
        <v>21.61</v>
      </c>
      <c r="G41" s="17"/>
      <c r="H41" s="17"/>
      <c r="I41" s="17">
        <v>0.23</v>
      </c>
      <c r="J41" s="17">
        <v>1.57</v>
      </c>
      <c r="K41" s="17">
        <v>5.71</v>
      </c>
      <c r="L41" s="17">
        <v>35</v>
      </c>
      <c r="M41" s="17">
        <v>0</v>
      </c>
      <c r="N41" s="14" t="e">
        <f>SUM(#REF!)</f>
        <v>#REF!</v>
      </c>
      <c r="O41" s="14" t="e">
        <f>N41*4</f>
        <v>#REF!</v>
      </c>
      <c r="P41" s="23" t="e">
        <f>O41/(60*60*24)</f>
        <v>#REF!</v>
      </c>
      <c r="Q41" s="23" t="e">
        <f>O48*P41</f>
        <v>#REF!</v>
      </c>
    </row>
    <row r="42" spans="1:17">
      <c r="A42" s="15" t="s">
        <v>33</v>
      </c>
      <c r="B42" s="17">
        <v>2.56</v>
      </c>
      <c r="C42" s="17">
        <v>45</v>
      </c>
      <c r="D42" s="17">
        <v>4.46</v>
      </c>
      <c r="E42" s="17">
        <v>8.32</v>
      </c>
      <c r="F42" s="17">
        <v>23.9</v>
      </c>
      <c r="G42" s="17"/>
      <c r="H42" s="17"/>
      <c r="I42" s="17">
        <v>2.8</v>
      </c>
      <c r="J42" s="17">
        <v>4.8499999999999996</v>
      </c>
      <c r="K42" s="17">
        <v>11.74</v>
      </c>
      <c r="L42" s="17">
        <v>54.3</v>
      </c>
      <c r="M42" s="17">
        <v>0</v>
      </c>
    </row>
    <row r="43" spans="1:17">
      <c r="A43" s="15" t="s">
        <v>34</v>
      </c>
      <c r="B43" s="17">
        <v>2.2200000000000002</v>
      </c>
      <c r="C43" s="17">
        <v>70</v>
      </c>
      <c r="D43" s="17">
        <v>4.24</v>
      </c>
      <c r="E43" s="17">
        <v>8.81</v>
      </c>
      <c r="F43" s="17">
        <v>22.49</v>
      </c>
      <c r="G43" s="17"/>
      <c r="H43" s="17"/>
      <c r="I43" s="17">
        <v>0.68</v>
      </c>
      <c r="J43" s="17">
        <v>2.96</v>
      </c>
      <c r="K43" s="17">
        <v>11.31</v>
      </c>
      <c r="L43" s="17">
        <v>45.61</v>
      </c>
      <c r="M43" s="17">
        <v>0</v>
      </c>
    </row>
    <row r="44" spans="1:17">
      <c r="A44" s="15" t="s">
        <v>35</v>
      </c>
      <c r="B44" s="17">
        <v>0.46</v>
      </c>
      <c r="C44" s="17">
        <v>70</v>
      </c>
      <c r="D44" s="17">
        <v>4.46</v>
      </c>
      <c r="E44" s="17">
        <v>6.17</v>
      </c>
      <c r="F44" s="17">
        <v>22.61</v>
      </c>
      <c r="G44" s="17"/>
      <c r="H44" s="17"/>
      <c r="I44" s="17">
        <v>2.41</v>
      </c>
      <c r="J44" s="17">
        <v>2.95</v>
      </c>
      <c r="K44" s="17">
        <v>11.95</v>
      </c>
      <c r="L44" s="17">
        <v>45.77</v>
      </c>
      <c r="M44" s="17">
        <v>0</v>
      </c>
      <c r="N44" s="15" t="s">
        <v>36</v>
      </c>
      <c r="O44" s="15" t="s">
        <v>37</v>
      </c>
      <c r="P44" s="15" t="s">
        <v>38</v>
      </c>
      <c r="Q44" s="15" t="s">
        <v>16</v>
      </c>
    </row>
    <row r="45" spans="1:17">
      <c r="A45" s="4" t="s">
        <v>39</v>
      </c>
      <c r="B45" s="4">
        <f t="shared" ref="B45:M45" si="5">SUM(B36:B44)</f>
        <v>15.490000000000002</v>
      </c>
      <c r="C45" s="4">
        <f t="shared" si="5"/>
        <v>362.43</v>
      </c>
      <c r="D45" s="4">
        <f t="shared" si="5"/>
        <v>28.65</v>
      </c>
      <c r="E45" s="4">
        <f t="shared" si="5"/>
        <v>52.370000000000005</v>
      </c>
      <c r="F45" s="4">
        <f t="shared" si="5"/>
        <v>164.38</v>
      </c>
      <c r="G45" s="4">
        <f t="shared" si="5"/>
        <v>0</v>
      </c>
      <c r="H45" s="4"/>
      <c r="I45" s="4">
        <f t="shared" si="5"/>
        <v>7.4499999999999993</v>
      </c>
      <c r="J45" s="4">
        <f t="shared" si="5"/>
        <v>19.45</v>
      </c>
      <c r="K45" s="4">
        <f t="shared" si="5"/>
        <v>49.040000000000006</v>
      </c>
      <c r="L45" s="4">
        <f t="shared" si="5"/>
        <v>193.43</v>
      </c>
      <c r="M45" s="4">
        <f t="shared" si="5"/>
        <v>0</v>
      </c>
      <c r="N45" s="15">
        <f>SUM(B42:M44)</f>
        <v>493.03</v>
      </c>
      <c r="O45" s="15">
        <f>N45*4</f>
        <v>1972.12</v>
      </c>
      <c r="P45" s="24">
        <f>O45/(60*60*24)</f>
        <v>2.2825462962962961E-2</v>
      </c>
      <c r="Q45" s="24">
        <f>O48*P45</f>
        <v>0.57063657407407398</v>
      </c>
    </row>
    <row r="46" spans="1:17">
      <c r="A46" s="4" t="s">
        <v>40</v>
      </c>
      <c r="B46" s="4">
        <f>B45*4</f>
        <v>61.960000000000008</v>
      </c>
      <c r="C46" s="4">
        <f t="shared" ref="C46:M46" si="6">C45*4</f>
        <v>1449.72</v>
      </c>
      <c r="D46" s="4">
        <f t="shared" si="6"/>
        <v>114.6</v>
      </c>
      <c r="E46" s="4">
        <f t="shared" si="6"/>
        <v>209.48000000000002</v>
      </c>
      <c r="F46" s="4">
        <f t="shared" si="6"/>
        <v>657.52</v>
      </c>
      <c r="G46" s="4">
        <f t="shared" si="6"/>
        <v>0</v>
      </c>
      <c r="H46" s="4"/>
      <c r="I46" s="4">
        <f t="shared" si="6"/>
        <v>29.799999999999997</v>
      </c>
      <c r="J46" s="4">
        <f t="shared" si="6"/>
        <v>77.8</v>
      </c>
      <c r="K46" s="4">
        <f t="shared" si="6"/>
        <v>196.16000000000003</v>
      </c>
      <c r="L46" s="4">
        <f t="shared" si="6"/>
        <v>773.72</v>
      </c>
      <c r="M46" s="4">
        <f t="shared" si="6"/>
        <v>0</v>
      </c>
      <c r="N46" s="2"/>
    </row>
    <row r="47" spans="1:17">
      <c r="A47" s="4" t="s">
        <v>41</v>
      </c>
      <c r="B47" s="5">
        <f t="shared" ref="B47:M47" si="7">B46/(60*60*24)</f>
        <v>7.1712962962962974E-4</v>
      </c>
      <c r="C47" s="5">
        <f t="shared" si="7"/>
        <v>1.6779166666666668E-2</v>
      </c>
      <c r="D47" s="5">
        <f t="shared" si="7"/>
        <v>1.3263888888888889E-3</v>
      </c>
      <c r="E47" s="5">
        <f t="shared" si="7"/>
        <v>2.4245370370370371E-3</v>
      </c>
      <c r="F47" s="5">
        <f t="shared" si="7"/>
        <v>7.6101851851851851E-3</v>
      </c>
      <c r="G47" s="5">
        <f t="shared" si="7"/>
        <v>0</v>
      </c>
      <c r="H47" s="5"/>
      <c r="I47" s="5">
        <f t="shared" si="7"/>
        <v>3.4490740740740738E-4</v>
      </c>
      <c r="J47" s="5">
        <f t="shared" si="7"/>
        <v>9.0046296296296294E-4</v>
      </c>
      <c r="K47" s="5">
        <f t="shared" si="7"/>
        <v>2.2703703703703705E-3</v>
      </c>
      <c r="L47" s="5">
        <f t="shared" si="7"/>
        <v>8.9550925925925926E-3</v>
      </c>
      <c r="M47" s="5">
        <f t="shared" si="7"/>
        <v>0</v>
      </c>
      <c r="N47" s="10" t="s">
        <v>42</v>
      </c>
      <c r="O47" s="11">
        <f>SUM(B47:M47)</f>
        <v>4.1328240740740742E-2</v>
      </c>
    </row>
    <row r="48" spans="1:17">
      <c r="A48" s="6" t="s">
        <v>43</v>
      </c>
      <c r="B48" s="7">
        <f>B47 * O48</f>
        <v>1.7928240740740745E-2</v>
      </c>
      <c r="C48" s="7">
        <f>C47 * O48</f>
        <v>0.41947916666666668</v>
      </c>
      <c r="D48" s="7">
        <f>D47 * O48</f>
        <v>3.3159722222222222E-2</v>
      </c>
      <c r="E48" s="7">
        <f>E47 * O48</f>
        <v>6.0613425925925925E-2</v>
      </c>
      <c r="F48" s="7">
        <f>F47 * O48</f>
        <v>0.19025462962962963</v>
      </c>
      <c r="G48" s="7">
        <f>G47 * O48</f>
        <v>0</v>
      </c>
      <c r="H48" s="7"/>
      <c r="I48" s="7">
        <f>I47 * O48</f>
        <v>8.6226851851851846E-3</v>
      </c>
      <c r="J48" s="7">
        <f>J47 * O48</f>
        <v>2.2511574074074073E-2</v>
      </c>
      <c r="K48" s="7">
        <f>K47 * O48</f>
        <v>5.6759259259259259E-2</v>
      </c>
      <c r="L48" s="7">
        <f>L47 * O48</f>
        <v>0.22387731481481482</v>
      </c>
      <c r="M48" s="7">
        <f>M47 * O48</f>
        <v>0</v>
      </c>
      <c r="N48" s="19" t="s">
        <v>44</v>
      </c>
      <c r="O48" s="20">
        <v>25</v>
      </c>
    </row>
    <row r="49" spans="1:17">
      <c r="F49" s="3"/>
      <c r="N49" s="12" t="s">
        <v>45</v>
      </c>
      <c r="O49" s="13">
        <f>O47*O48</f>
        <v>1.0332060185185186</v>
      </c>
    </row>
    <row r="53" spans="1:17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7">
      <c r="A54" s="16" t="s">
        <v>48</v>
      </c>
      <c r="B54" s="25" t="s">
        <v>1</v>
      </c>
      <c r="C54" s="25" t="s">
        <v>2</v>
      </c>
      <c r="D54" s="25" t="s">
        <v>3</v>
      </c>
      <c r="E54" s="25" t="s">
        <v>4</v>
      </c>
      <c r="F54" s="25" t="s">
        <v>5</v>
      </c>
      <c r="G54" s="25" t="s">
        <v>6</v>
      </c>
      <c r="H54" s="25"/>
      <c r="I54" s="25" t="s">
        <v>8</v>
      </c>
      <c r="J54" s="25" t="s">
        <v>9</v>
      </c>
      <c r="K54" s="25" t="s">
        <v>10</v>
      </c>
      <c r="L54" s="25" t="s">
        <v>11</v>
      </c>
      <c r="M54" s="25" t="s">
        <v>12</v>
      </c>
    </row>
    <row r="55" spans="1:17">
      <c r="A55" s="8" t="s">
        <v>17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</row>
    <row r="56" spans="1:17">
      <c r="A56" s="9" t="s">
        <v>18</v>
      </c>
      <c r="B56" s="30" t="s">
        <v>49</v>
      </c>
      <c r="C56" s="30" t="s">
        <v>49</v>
      </c>
      <c r="D56" s="30" t="s">
        <v>49</v>
      </c>
      <c r="E56" s="30" t="s">
        <v>49</v>
      </c>
      <c r="F56" s="30" t="s">
        <v>49</v>
      </c>
      <c r="G56" s="30"/>
      <c r="H56" s="30"/>
      <c r="I56" s="30" t="s">
        <v>49</v>
      </c>
      <c r="J56" s="30" t="s">
        <v>49</v>
      </c>
      <c r="K56" s="30" t="s">
        <v>49</v>
      </c>
      <c r="L56" s="30" t="s">
        <v>49</v>
      </c>
      <c r="M56" s="30"/>
      <c r="P56" s="1"/>
      <c r="Q56" s="1"/>
    </row>
    <row r="57" spans="1:17">
      <c r="A57" s="9" t="s">
        <v>19</v>
      </c>
      <c r="B57" s="30" t="s">
        <v>49</v>
      </c>
      <c r="C57" s="30" t="s">
        <v>49</v>
      </c>
      <c r="D57" s="30" t="s">
        <v>49</v>
      </c>
      <c r="E57" s="30" t="s">
        <v>49</v>
      </c>
      <c r="F57" s="30" t="s">
        <v>49</v>
      </c>
      <c r="G57" s="30"/>
      <c r="H57" s="30"/>
      <c r="I57" s="30" t="s">
        <v>49</v>
      </c>
      <c r="J57" s="30" t="s">
        <v>49</v>
      </c>
      <c r="K57" s="30" t="s">
        <v>49</v>
      </c>
      <c r="L57" s="30" t="s">
        <v>49</v>
      </c>
      <c r="M57" s="30"/>
    </row>
    <row r="58" spans="1:17">
      <c r="A58" s="9" t="s">
        <v>23</v>
      </c>
      <c r="B58" s="30" t="s">
        <v>49</v>
      </c>
      <c r="C58" s="30" t="s">
        <v>49</v>
      </c>
      <c r="D58" s="30" t="s">
        <v>49</v>
      </c>
      <c r="E58" s="30" t="s">
        <v>49</v>
      </c>
      <c r="F58" s="30" t="s">
        <v>49</v>
      </c>
      <c r="G58" s="30"/>
      <c r="H58" s="30"/>
      <c r="I58" s="30" t="s">
        <v>49</v>
      </c>
      <c r="J58" s="30" t="s">
        <v>49</v>
      </c>
      <c r="K58" s="30" t="s">
        <v>49</v>
      </c>
      <c r="L58" s="30" t="s">
        <v>49</v>
      </c>
      <c r="M58" s="30"/>
    </row>
    <row r="59" spans="1:17">
      <c r="A59" s="32" t="s">
        <v>28</v>
      </c>
      <c r="B59" s="30" t="s">
        <v>49</v>
      </c>
      <c r="C59" s="30" t="s">
        <v>49</v>
      </c>
      <c r="D59" s="30" t="s">
        <v>49</v>
      </c>
      <c r="E59" s="30" t="s">
        <v>49</v>
      </c>
      <c r="F59" s="30" t="s">
        <v>49</v>
      </c>
      <c r="G59" s="30"/>
      <c r="H59" s="30"/>
      <c r="I59" s="30" t="s">
        <v>49</v>
      </c>
      <c r="J59" s="30" t="s">
        <v>49</v>
      </c>
      <c r="K59" s="30" t="s">
        <v>49</v>
      </c>
      <c r="L59" s="30" t="s">
        <v>49</v>
      </c>
      <c r="M59" s="30"/>
    </row>
    <row r="60" spans="1:17">
      <c r="A60" s="9" t="s">
        <v>24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</row>
    <row r="61" spans="1:17">
      <c r="A61" s="14" t="s">
        <v>29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</row>
    <row r="62" spans="1:17">
      <c r="A62" s="15" t="s">
        <v>33</v>
      </c>
      <c r="B62" s="30" t="s">
        <v>49</v>
      </c>
      <c r="C62" s="30" t="s">
        <v>49</v>
      </c>
      <c r="D62" s="30" t="s">
        <v>49</v>
      </c>
      <c r="E62" s="30" t="s">
        <v>49</v>
      </c>
      <c r="F62" s="30" t="s">
        <v>49</v>
      </c>
      <c r="G62" s="30"/>
      <c r="H62" s="30"/>
      <c r="I62" s="30" t="s">
        <v>49</v>
      </c>
      <c r="J62" s="30" t="s">
        <v>49</v>
      </c>
      <c r="K62" s="30" t="s">
        <v>49</v>
      </c>
      <c r="L62" s="30" t="s">
        <v>49</v>
      </c>
      <c r="M62" s="30"/>
    </row>
    <row r="63" spans="1:17">
      <c r="A63" s="15" t="s">
        <v>34</v>
      </c>
      <c r="B63" s="30" t="s">
        <v>49</v>
      </c>
      <c r="C63" s="30" t="s">
        <v>49</v>
      </c>
      <c r="D63" s="30" t="s">
        <v>49</v>
      </c>
      <c r="E63" s="30" t="s">
        <v>49</v>
      </c>
      <c r="F63" s="30" t="s">
        <v>49</v>
      </c>
      <c r="G63" s="30"/>
      <c r="H63" s="30"/>
      <c r="I63" s="30" t="s">
        <v>49</v>
      </c>
      <c r="J63" s="30" t="s">
        <v>49</v>
      </c>
      <c r="K63" s="30" t="s">
        <v>49</v>
      </c>
      <c r="L63" s="30" t="s">
        <v>49</v>
      </c>
      <c r="M63" s="30"/>
    </row>
    <row r="64" spans="1:17">
      <c r="A64" s="15" t="s">
        <v>35</v>
      </c>
      <c r="B64" s="30" t="s">
        <v>49</v>
      </c>
      <c r="C64" s="30" t="s">
        <v>49</v>
      </c>
      <c r="D64" s="30" t="s">
        <v>49</v>
      </c>
      <c r="E64" s="30" t="s">
        <v>49</v>
      </c>
      <c r="F64" s="30" t="s">
        <v>49</v>
      </c>
      <c r="G64" s="30"/>
      <c r="H64" s="30"/>
      <c r="I64" s="30" t="s">
        <v>49</v>
      </c>
      <c r="J64" s="30" t="s">
        <v>49</v>
      </c>
      <c r="K64" s="30" t="s">
        <v>49</v>
      </c>
      <c r="L64" s="30" t="s">
        <v>49</v>
      </c>
      <c r="M64" s="3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2" ma:contentTypeDescription="Creare un nuovo documento." ma:contentTypeScope="" ma:versionID="2a8e929e0d6130b9831fa335dde05043">
  <xsd:schema xmlns:xsd="http://www.w3.org/2001/XMLSchema" xmlns:xs="http://www.w3.org/2001/XMLSchema" xmlns:p="http://schemas.microsoft.com/office/2006/metadata/properties" xmlns:ns3="25379ffa-1be3-456e-9b5c-56d073d73bb0" xmlns:ns4="c1651439-6e46-4f78-9acb-4a905f92618b" targetNamespace="http://schemas.microsoft.com/office/2006/metadata/properties" ma:root="true" ma:fieldsID="fb85d1f597f8a01f9f9a47de8ba25999" ns3:_="" ns4:_="">
    <xsd:import namespace="25379ffa-1be3-456e-9b5c-56d073d73bb0"/>
    <xsd:import namespace="c1651439-6e46-4f78-9acb-4a905f92618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651439-6e46-4f78-9acb-4a905f92618b" xsi:nil="true"/>
  </documentManagement>
</p:properties>
</file>

<file path=customXml/itemProps1.xml><?xml version="1.0" encoding="utf-8"?>
<ds:datastoreItem xmlns:ds="http://schemas.openxmlformats.org/officeDocument/2006/customXml" ds:itemID="{FDC0BEFF-059C-4EA1-9A2E-981A88BA9CB0}"/>
</file>

<file path=customXml/itemProps2.xml><?xml version="1.0" encoding="utf-8"?>
<ds:datastoreItem xmlns:ds="http://schemas.openxmlformats.org/officeDocument/2006/customXml" ds:itemID="{C6E1979A-68A9-4B36-BBAE-F3ADDCD4AC64}"/>
</file>

<file path=customXml/itemProps3.xml><?xml version="1.0" encoding="utf-8"?>
<ds:datastoreItem xmlns:ds="http://schemas.openxmlformats.org/officeDocument/2006/customXml" ds:itemID="{04703733-EF70-41A3-9A0B-5DBF9B5CC2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lastModifiedBy/>
  <cp:revision/>
  <dcterms:created xsi:type="dcterms:W3CDTF">2022-12-26T13:57:07Z</dcterms:created>
  <dcterms:modified xsi:type="dcterms:W3CDTF">2023-01-28T10:35:37Z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