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5\Programmation\Projets\ICM20948\Outils Ludo ECM20948\"/>
    </mc:Choice>
  </mc:AlternateContent>
  <xr:revisionPtr revIDLastSave="0" documentId="13_ncr:1_{825E54A2-1154-41EE-BA06-0004806D0781}" xr6:coauthVersionLast="47" xr6:coauthVersionMax="47" xr10:uidLastSave="{00000000-0000-0000-0000-000000000000}"/>
  <bookViews>
    <workbookView xWindow="-120" yWindow="-120" windowWidth="51840" windowHeight="21120" activeTab="6" xr2:uid="{5056667F-56B0-4E54-9F26-805D9A8FFA30}"/>
  </bookViews>
  <sheets>
    <sheet name="Logique" sheetId="7" r:id="rId1"/>
    <sheet name="1-Sensors List" sheetId="2" r:id="rId2"/>
    <sheet name="2.1 Android report Ctrl bits" sheetId="11" r:id="rId3"/>
    <sheet name="2.2 Android sensor Ctrl bits" sheetId="6" r:id="rId4"/>
    <sheet name="3-Needed Masks" sheetId="5" r:id="rId5"/>
    <sheet name="4-Data Ready" sheetId="8" r:id="rId6"/>
    <sheet name="5-Motion Event" sheetId="10" r:id="rId7"/>
    <sheet name="6-Data Output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" i="5" l="1"/>
  <c r="L19" i="5" s="1"/>
  <c r="M9" i="5"/>
  <c r="L18" i="5" s="1"/>
  <c r="M8" i="5"/>
  <c r="L17" i="5" s="1"/>
  <c r="M7" i="5"/>
  <c r="L16" i="5" s="1"/>
  <c r="M6" i="5"/>
  <c r="L15" i="5" s="1"/>
  <c r="M5" i="5"/>
  <c r="L14" i="5" s="1"/>
  <c r="M4" i="5"/>
  <c r="L13" i="5" s="1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17" i="10"/>
  <c r="E5" i="8"/>
  <c r="E6" i="8"/>
  <c r="E4" i="8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" i="6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3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26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3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26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3" i="2"/>
  <c r="M3" i="5"/>
  <c r="L12" i="5" s="1"/>
</calcChain>
</file>

<file path=xl/sharedStrings.xml><?xml version="1.0" encoding="utf-8"?>
<sst xmlns="http://schemas.openxmlformats.org/spreadsheetml/2006/main" count="609" uniqueCount="350">
  <si>
    <t>INV_ICM20948_SENSOR_ACCELEROMETER</t>
  </si>
  <si>
    <t>INV_ICM20948_SENSOR_GYROSCOPE</t>
  </si>
  <si>
    <t>INV_ICM20948_SENSOR_RAW_ACCELEROMETER</t>
  </si>
  <si>
    <t>INV_ICM20948_SENSOR_RAW_GYROSCOPE</t>
  </si>
  <si>
    <t>INV_ICM20948_SENSOR_MAGNETIC_FIELD_UNCALIBRATED</t>
  </si>
  <si>
    <t>INV_ICM20948_SENSOR_GYROSCOPE_UNCALIBRATED</t>
  </si>
  <si>
    <t>INV_ICM20948_SENSOR_ACTIVITY_CLASSIFICATON</t>
  </si>
  <si>
    <t>INV_ICM20948_SENSOR_STEP_DETECTOR</t>
  </si>
  <si>
    <t>INV_ICM20948_SENSOR_STEP_COUNTER</t>
  </si>
  <si>
    <t>INV_ICM20948_SENSOR_GAME_ROTATION_VECTOR</t>
  </si>
  <si>
    <t>INV_ICM20948_SENSOR_ROTATION_VECTOR</t>
  </si>
  <si>
    <t>INV_ICM20948_SENSOR_GEOMAGNETIC_ROTATION_VECTOR</t>
  </si>
  <si>
    <t>INV_ICM20948_SENSOR_GEOMAGNETIC_FIELD</t>
  </si>
  <si>
    <t>INV_ICM20948_SENSOR_WAKEUP_SIGNIFICANT_MOTION</t>
  </si>
  <si>
    <t>INV_ICM20948_SENSOR_FLIP_PICKUP</t>
  </si>
  <si>
    <t>INV_ICM20948_SENSOR_WAKEUP_TILT_DETECTOR</t>
  </si>
  <si>
    <t>INV_ICM20948_SENSOR_GRAVITY</t>
  </si>
  <si>
    <t>INV_ICM20948_SENSOR_LINEAR_ACCELERATION</t>
  </si>
  <si>
    <t>INV_ICM20948_SENSOR_ORIENTATION</t>
  </si>
  <si>
    <t>INV_ICM20948_SENSOR_B2S</t>
  </si>
  <si>
    <t>ANDROID_SENSOR_NUM_MAX</t>
  </si>
  <si>
    <t>ANDROID_SENSOR_ACCELEROMETER</t>
  </si>
  <si>
    <t>ANDROID_SENSOR_GYROSCOPE</t>
  </si>
  <si>
    <t>ANDROID_SENSOR_RAW_ACCELEROMETER</t>
  </si>
  <si>
    <t>ANDROID_SENSOR_RAW_GYROSCOPE</t>
  </si>
  <si>
    <t>ANDROID_SENSOR_MAGNETIC_FIELD_UNCALIBRATED</t>
  </si>
  <si>
    <t>ANDROID_SENSOR_GYROSCOPE_UNCALIBRATED</t>
  </si>
  <si>
    <t>ANDROID_SENSOR_ACTIVITY_CLASSIFICATON</t>
  </si>
  <si>
    <t>ANDROID_SENSOR_STEP_DETECTOR</t>
  </si>
  <si>
    <t>ANDROID_SENSOR_STEP_COUNTER</t>
  </si>
  <si>
    <t>ANDROID_SENSOR_GAME_ROTATION_VECTOR</t>
  </si>
  <si>
    <t>ANDROID_SENSOR_ROTATION_VECTOR</t>
  </si>
  <si>
    <t>ANDROID_SENSOR_GEOMAGNETIC_ROTATION_VECTOR</t>
  </si>
  <si>
    <t>ANDROID_SENSOR_GEOMAGNETIC_FIELD</t>
  </si>
  <si>
    <t>ANDROID_SENSOR_WAKEUP_SIGNIFICANT_MOTION</t>
  </si>
  <si>
    <t>ANDROID_SENSOR_FLIP_PICKUP</t>
  </si>
  <si>
    <t>ANDROID_SENSOR_WAKEUP_TILT_DETECTOR</t>
  </si>
  <si>
    <t>ANDROID_SENSOR_GRAVITY</t>
  </si>
  <si>
    <t>ANDROID_SENSOR_LINEAR_ACCELERATION</t>
  </si>
  <si>
    <t>ANDROID_SENSOR_ORIENTATION</t>
  </si>
  <si>
    <t>ANDROID_SENSOR_B2S</t>
  </si>
  <si>
    <t>ANDROID_SENSOR_META_DATA</t>
  </si>
  <si>
    <t>ANDROID_SENSOR_LIGHT</t>
  </si>
  <si>
    <t>ANDROID_SENSOR_PRESSURE</t>
  </si>
  <si>
    <t>ANDROID_SENSOR_TEMPERATURE</t>
  </si>
  <si>
    <t>ANDROID_SENSOR_WAKEUP_PROXIMITY</t>
  </si>
  <si>
    <t>ANDROID_SENSOR_HUMIDITY</t>
  </si>
  <si>
    <t>ANDROID_SENSOR_AMBIENT_TEMPERATURE</t>
  </si>
  <si>
    <t>ANDROID_SENSOR_HEART_RATE</t>
  </si>
  <si>
    <t>ANDROID_SENSOR_PROXIMITY</t>
  </si>
  <si>
    <t>ANDROID_SENSOR_WAKEUP_ACCELEROMETER</t>
  </si>
  <si>
    <t>ANDROID_SENSOR_WAKEUP_MAGNETIC_FIELD</t>
  </si>
  <si>
    <t>ANDROID_SENSOR_WAKEUP_ORIENTATION</t>
  </si>
  <si>
    <t>ANDROID_SENSOR_WAKEUP_GYROSCOPE</t>
  </si>
  <si>
    <t>ANDROID_SENSOR_WAKEUP_LIGHT</t>
  </si>
  <si>
    <t>ANDROID_SENSOR_WAKEUP_PRESSURE</t>
  </si>
  <si>
    <t>ANDROID_SENSOR_WAKEUP_GRAVITY</t>
  </si>
  <si>
    <t>ANDROID_SENSOR_WAKEUP_LINEAR_ACCELERATION</t>
  </si>
  <si>
    <t>ANDROID_SENSOR_WAKEUP_ROTATION_VECTOR</t>
  </si>
  <si>
    <t>ANDROID_SENSOR_WAKEUP_RELATIVE_HUMIDITY</t>
  </si>
  <si>
    <t>ANDROID_SENSOR_WAKEUP_AMBIENT_TEMPERATURE</t>
  </si>
  <si>
    <t>ANDROID_SENSOR_WAKEUP_MAGNETIC_FIELD_UNCALIBRATED</t>
  </si>
  <si>
    <t>ANDROID_SENSOR_WAKEUP_GAME_ROTATION_VECTOR</t>
  </si>
  <si>
    <t>ANDROID_SENSOR_WAKEUP_GYROSCOPE_UNCALIBRATED</t>
  </si>
  <si>
    <t>ANDROID_SENSOR_WAKEUP_STEP_DETECTOR</t>
  </si>
  <si>
    <t>ANDROID_SENSOR_WAKEUP_STEP_COUNTER</t>
  </si>
  <si>
    <t>ANDROID_SENSOR_WAKEUP_GEOMAGNETIC_ROTATION_VECTOR</t>
  </si>
  <si>
    <t>ANDROID_SENSOR_WAKEUP_HEART_RATE</t>
  </si>
  <si>
    <t>ANDROID_SENSOR_SCREEN_ROTATION</t>
  </si>
  <si>
    <t>SELF_TEST</t>
  </si>
  <si>
    <t>SETUP</t>
  </si>
  <si>
    <t>GENERAL_SENSORS_MAX</t>
  </si>
  <si>
    <t>default</t>
  </si>
  <si>
    <t>INV_ICM20948_SENSOR_MAX</t>
  </si>
  <si>
    <t>INV_ICM20948_SENSOR_RAW_MAGNETOMETER</t>
  </si>
  <si>
    <t>Liste senseur ICM</t>
  </si>
  <si>
    <t>Liste senseur ANDROID</t>
  </si>
  <si>
    <t>&gt;</t>
  </si>
  <si>
    <t>Bit Function</t>
  </si>
  <si>
    <t>BIT Interruption Register</t>
  </si>
  <si>
    <t>Mask</t>
  </si>
  <si>
    <t>ACCEL</t>
  </si>
  <si>
    <t>GYRO</t>
  </si>
  <si>
    <t>COMPAS</t>
  </si>
  <si>
    <t>PRESSURE</t>
  </si>
  <si>
    <t>Byte</t>
  </si>
  <si>
    <t>Control Bits</t>
  </si>
  <si>
    <t>Name</t>
  </si>
  <si>
    <t>Nb</t>
  </si>
  <si>
    <t>0xFFFF</t>
  </si>
  <si>
    <t>0x8008</t>
  </si>
  <si>
    <t>0x0028</t>
  </si>
  <si>
    <t>0x0408</t>
  </si>
  <si>
    <t>0x4048</t>
  </si>
  <si>
    <t>0x1008</t>
  </si>
  <si>
    <t>0x0088</t>
  </si>
  <si>
    <t>0x0808</t>
  </si>
  <si>
    <t>0x8808</t>
  </si>
  <si>
    <t>0x2008</t>
  </si>
  <si>
    <t>0x4008</t>
  </si>
  <si>
    <t>0x0000</t>
  </si>
  <si>
    <t>0x0018</t>
  </si>
  <si>
    <t>0x0010</t>
  </si>
  <si>
    <t>0x0108</t>
  </si>
  <si>
    <t>ICM Sensor</t>
  </si>
  <si>
    <t>Android Sensor</t>
  </si>
  <si>
    <t>Store Android Sensor bit</t>
  </si>
  <si>
    <t>ICM Sensor = 0 (Accelerometer)</t>
  </si>
  <si>
    <t>Android Sensor = 1 (Accelerometer)</t>
  </si>
  <si>
    <t>Reconstruction DATA_OUT_CTL1</t>
  </si>
  <si>
    <t>delta</t>
  </si>
  <si>
    <t>delta = Control Bits
(for selected sensor)</t>
  </si>
  <si>
    <t>delta = 0x8008, if 0xFFFF we stop otherwise we store sensor bit</t>
  </si>
  <si>
    <t>delta
(for all sensors activated)</t>
  </si>
  <si>
    <t>enable_android_0
enable_android_1</t>
  </si>
  <si>
    <t>enable_ancroid_0 = 0b0100000…. (enable_android has Bit n°1 up to remeber Android sensor = 1 is activated)
enable_android_1 is the same but for android_sensor &gt;=32</t>
  </si>
  <si>
    <t>DMP_Data_ready_Secondary_Compass = 0x0008</t>
  </si>
  <si>
    <t>DMP_Data_ready_Gyro = 0x0001</t>
  </si>
  <si>
    <t>DMP_Data_ready_Accel = 0x0002</t>
  </si>
  <si>
    <t>0x0008</t>
  </si>
  <si>
    <t>0x0002</t>
  </si>
  <si>
    <t>0x0001</t>
  </si>
  <si>
    <t>DMP_Data_ready_Gyro</t>
  </si>
  <si>
    <t>DMP_Data_ready_Accel</t>
  </si>
  <si>
    <t>DMP_Data_ready_Secondary_Compass</t>
  </si>
  <si>
    <t>DMP_Motion_Event_Control_Activity_Recog_Pedom_Accel</t>
  </si>
  <si>
    <t>DMP_Motion_Event_Control_Bring_Look_To_See</t>
  </si>
  <si>
    <t>0x0004</t>
  </si>
  <si>
    <t>DMP_Motion_Event_Control_Geomag</t>
  </si>
  <si>
    <t>DMP_Motion_Event_Control_Pickup</t>
  </si>
  <si>
    <t>DMP_Motion_Event_Control_BTS</t>
  </si>
  <si>
    <t>0x0020</t>
  </si>
  <si>
    <t>DMP_Motion_Event_Control_9axis</t>
  </si>
  <si>
    <t>0x0040</t>
  </si>
  <si>
    <t>DMP_Motion_Event_Control_Compass_Calibr</t>
  </si>
  <si>
    <t>0x0080</t>
  </si>
  <si>
    <t>DMP_Motion_Event_Control_Gyro_Calibr</t>
  </si>
  <si>
    <t>0x0100</t>
  </si>
  <si>
    <t>DMP_Motion_Event_Control_Accel_Calibr</t>
  </si>
  <si>
    <t>0x0200</t>
  </si>
  <si>
    <t>DMP_Motion_Event_Control_Significant_Motion_Det</t>
  </si>
  <si>
    <t>0x0800</t>
  </si>
  <si>
    <t>DMP_Motion_Event_Control_Tilt_Interrupt</t>
  </si>
  <si>
    <t>0x1000</t>
  </si>
  <si>
    <t>DMP_Motion_Event_Control_Pedometer_Interrupt</t>
  </si>
  <si>
    <t>0x2000</t>
  </si>
  <si>
    <t>DMP_Motion_Event_Control_Activity_Recog_Pedom</t>
  </si>
  <si>
    <t>0x4000</t>
  </si>
  <si>
    <t>DMP_Motion_Event_Control_BAC_Wearable</t>
  </si>
  <si>
    <t>0x8000</t>
  </si>
  <si>
    <t>inv_event_control</t>
  </si>
  <si>
    <t>MASK1</t>
  </si>
  <si>
    <t>INV_NEEDS_ACCEL_MASK0</t>
  </si>
  <si>
    <t>INV_NEEDS_GYRO_MASK0</t>
  </si>
  <si>
    <t>INV_NEEDS_COMPAS_MASK0</t>
  </si>
  <si>
    <t>INV_NEEDS_PRES_MASK0</t>
  </si>
  <si>
    <t>INV_NEEDS_ACCEL_MASK1</t>
  </si>
  <si>
    <t>INV_NEEDS_COMPAS_MASK1</t>
  </si>
  <si>
    <t>INV_NEEDS_GYRO_MASK1</t>
  </si>
  <si>
    <t>INV_NEEDS_PRES_MASK1</t>
  </si>
  <si>
    <t>delta_rdy_status
inv_event_control</t>
  </si>
  <si>
    <t>Convert to Android Sensor (1-1)</t>
  </si>
  <si>
    <t>1-1 Conversion ICM vers ANDROID SENSOR</t>
  </si>
  <si>
    <t>Select Android Control Bits (2)</t>
  </si>
  <si>
    <t>1-2 Conversion ANDROID SENSOR vers ICM</t>
  </si>
  <si>
    <t>Check if enable_android_0 bits matches Needed_mask (3)
if so, activate the correspondind Data_Ready (4) and In_Event (5)</t>
  </si>
  <si>
    <t>Exit LP mode or sleep mode</t>
  </si>
  <si>
    <t>DMP_Data_Output_Control_1_Accel = 0x8000 #16 bit</t>
  </si>
  <si>
    <t>DMP_Data_Output_Control_1_Gyro = 0x4000 #16 bit</t>
  </si>
  <si>
    <t>DMP_Data_Output_Control_1_Compass = 0x2000 #16 bit</t>
  </si>
  <si>
    <t>DMP_Data_Output_Control_1_ALS = 0x1000 #16 bit</t>
  </si>
  <si>
    <t>DMP_Data_Output_Control_1_Quat6 = 0x0800 #32 bit 6 axis</t>
  </si>
  <si>
    <t>DMP_Data_Output_Control_1_Quat9 = 0x0400 #32 bit 6 axis</t>
  </si>
  <si>
    <t>DMP_Data_Output_Control_1_Pedom_Quat6 = 0x0200 #16 bit</t>
  </si>
  <si>
    <t>DMP_Data_Output_Control_1_Geomag = 0x0100 # 32 bit + heading accuracy</t>
  </si>
  <si>
    <t>DMP_Data_Output_Control_1_Pressure = 0x0080 #16 bit</t>
  </si>
  <si>
    <t>DMP_Data_Output_Control_1_Gyro_Calibr = 0x0040 #32 bit</t>
  </si>
  <si>
    <t>DMP_Data_Output_Control_1_Compass_Calibr = 0x0020 #32 bit</t>
  </si>
  <si>
    <t>DMP_Data_Output_Control_1_Step_Detector = 0x0010 #Pedometer Step detector</t>
  </si>
  <si>
    <t>DMP_Data_Output_Control_1_Header2 = 0x0008 #Header 2</t>
  </si>
  <si>
    <t>DMP_Data_Output_Control_1_Step_Ind_2 = 0x0004 #Pedometer Step Indicator Bit 2</t>
  </si>
  <si>
    <t>DMP_Data_Output_Control_1_Step_Ind_1 = 0x0002 #Pedometer Step Indicator Bit 1</t>
  </si>
  <si>
    <t>DMP_Data_Output_Control_1_Step_Ind_0 = 0x0001 #Pedometer Step Indicator Bit 0</t>
  </si>
  <si>
    <t>DMP_Data_Output_Control_2_Accel_Accuracy = 0x4000</t>
  </si>
  <si>
    <t>DMP_Data_Output_Control_2_Gyro_Accuracy = 0x2000</t>
  </si>
  <si>
    <t>DMP_Data_Output_Control_2_Compass_Accuracy = 0x1000</t>
  </si>
  <si>
    <t>DMP_Data_Output_Control_2_Fsync = 0x0800</t>
  </si>
  <si>
    <t>DMP_Data_Output_Control_2_Pickup = 0x0400</t>
  </si>
  <si>
    <t>DMP_Data_Output_Control_2_Batch_Mode_Enable = 0x0100</t>
  </si>
  <si>
    <t>DMP_Data_Output_Control_2_Activity_Recog = 0x0080</t>
  </si>
  <si>
    <t>DMP_Data_Output_Control_2_Secondary_On_Off = 0x0040</t>
  </si>
  <si>
    <t>delta2</t>
  </si>
  <si>
    <t>X</t>
  </si>
  <si>
    <t>Check if we need to ask for accuracy data
with header 2 (6)</t>
  </si>
  <si>
    <t>Build Header 2</t>
  </si>
  <si>
    <t>Write Data Output Control</t>
  </si>
  <si>
    <t>DATA_OUT_CTL1</t>
  </si>
  <si>
    <t>Write Sensor Control bit</t>
  </si>
  <si>
    <t>write Data Ready</t>
  </si>
  <si>
    <t>Reconstruction of DTA_RDY_STATUS
and INV_EVENT_CONTROL</t>
  </si>
  <si>
    <t>ICM Sensor -&gt;</t>
  </si>
  <si>
    <t>Android Sensor -&gt;</t>
  </si>
  <si>
    <t>delta -&gt;</t>
  </si>
  <si>
    <t>Inputs</t>
  </si>
  <si>
    <t>Outputs</t>
  </si>
  <si>
    <t>Observation</t>
  </si>
  <si>
    <t>Step</t>
  </si>
  <si>
    <t>Explaination</t>
  </si>
  <si>
    <t>Complete INV_EVENT_CONTROL</t>
  </si>
  <si>
    <t>Check if Data_Output requires specific atcitation of Inv_Events (6)</t>
  </si>
  <si>
    <t>DATA_OUT_CTL2</t>
  </si>
  <si>
    <t>data_rdy_status</t>
  </si>
  <si>
    <t>DATA_RDY_STATUS</t>
  </si>
  <si>
    <t>MOTION_EVENT_CTL</t>
  </si>
  <si>
    <t>Set Low power</t>
  </si>
  <si>
    <t>INV_NEEDS_PRES_MASK1 = 0b00000000000000000000000000000000</t>
  </si>
  <si>
    <t>1 : 0,</t>
  </si>
  <si>
    <t>4 : 1,</t>
  </si>
  <si>
    <t>42 : 2,</t>
  </si>
  <si>
    <t>43 : 3,</t>
  </si>
  <si>
    <t>14 : 4,</t>
  </si>
  <si>
    <t>16 : 5,</t>
  </si>
  <si>
    <t>47 : 6,</t>
  </si>
  <si>
    <t>18 : 7,</t>
  </si>
  <si>
    <t>19 : 8,</t>
  </si>
  <si>
    <t>15 : 9,</t>
  </si>
  <si>
    <t>11 : 10,</t>
  </si>
  <si>
    <t>20 : 11,</t>
  </si>
  <si>
    <t>2 : 12,</t>
  </si>
  <si>
    <t>17 : 13,</t>
  </si>
  <si>
    <t>46 : 14,</t>
  </si>
  <si>
    <t>41 : 15,</t>
  </si>
  <si>
    <t>9 : 16,</t>
  </si>
  <si>
    <t>10 : 17,</t>
  </si>
  <si>
    <t>3 : 18,</t>
  </si>
  <si>
    <t>45 : 19,</t>
  </si>
  <si>
    <t>0 : 0xFFFF,</t>
  </si>
  <si>
    <t>1 : 0x8008,</t>
  </si>
  <si>
    <t>2 : 0x0028,</t>
  </si>
  <si>
    <t>3 : 0x0408,</t>
  </si>
  <si>
    <t>4 : 0x4048,</t>
  </si>
  <si>
    <t>5 : 0x1008,</t>
  </si>
  <si>
    <t>6 : 0x0088,</t>
  </si>
  <si>
    <t>7 : 0xFFFF,</t>
  </si>
  <si>
    <t>8 : 0xFFFF,</t>
  </si>
  <si>
    <t>9 : 0x0808,</t>
  </si>
  <si>
    <t>10 : 0x8808,</t>
  </si>
  <si>
    <t>11 : 0x0408,</t>
  </si>
  <si>
    <t>12 : 0xFFFF,</t>
  </si>
  <si>
    <t>13 : 0xFFFF,</t>
  </si>
  <si>
    <t>14 : 0x2008,</t>
  </si>
  <si>
    <t>15 : 0x0808,</t>
  </si>
  <si>
    <t>16 : 0x4008,</t>
  </si>
  <si>
    <t>17 : 0x0000,</t>
  </si>
  <si>
    <t>18 : 0x0018,</t>
  </si>
  <si>
    <t>19 : 0x0010,</t>
  </si>
  <si>
    <t>20 : 0x0108,</t>
  </si>
  <si>
    <t>21 : 0xFFFF,</t>
  </si>
  <si>
    <t>22 : 0xFFFF,</t>
  </si>
  <si>
    <t>23 : 0x8008,</t>
  </si>
  <si>
    <t>24 : 0x0028,</t>
  </si>
  <si>
    <t>25 : 0x0408,</t>
  </si>
  <si>
    <t>26 : 0x4048,</t>
  </si>
  <si>
    <t>27 : 0x1008,</t>
  </si>
  <si>
    <t>28 : 0x0088,</t>
  </si>
  <si>
    <t>29 : 0x0808,</t>
  </si>
  <si>
    <t>30 : 0x8808,</t>
  </si>
  <si>
    <t>31 : 0x0408,</t>
  </si>
  <si>
    <t>32 : 0xFFFF,</t>
  </si>
  <si>
    <t>33 : 0xFFFF,</t>
  </si>
  <si>
    <t>34 : 0x2008,</t>
  </si>
  <si>
    <t>35 : 0x0808,</t>
  </si>
  <si>
    <t>36 : 0x4008,</t>
  </si>
  <si>
    <t>37 : 0x0018,</t>
  </si>
  <si>
    <t>38 : 0x0010,</t>
  </si>
  <si>
    <t>39 : 0x0108,</t>
  </si>
  <si>
    <t>40 : 0xFFFF,</t>
  </si>
  <si>
    <t>41 : 0x0000,</t>
  </si>
  <si>
    <t>42 : 0x8008,</t>
  </si>
  <si>
    <t>43 : 0x4048,</t>
  </si>
  <si>
    <t>0xF028 for exemple, we need to reconstruct to avoid setting down a bit mask for one sensor that was also required for another sensor…
We have to check both enable_android_0 and 1 and process Android Control Bits (2)</t>
  </si>
  <si>
    <t>DMP_Motion_Event_Control_BAC_Wearable = 0x8000</t>
  </si>
  <si>
    <t>DMP_Motion_Event_Control_Activity_Recog_Pedom = 0x4000</t>
  </si>
  <si>
    <t>DMP_Motion_Event_Control_Pedometer_Interrupt = 0x2000</t>
  </si>
  <si>
    <t>DMP_Motion_Event_Control_Tilt_Interrupt = 0x1000</t>
  </si>
  <si>
    <t>DMP_Motion_Event_Control_Significant_Motion_Det = 0x0800</t>
  </si>
  <si>
    <t>DMP_Motion_Event_Control_Accel_Calibr = 0x0200</t>
  </si>
  <si>
    <t>DMP_Motion_Event_Control_Gyro_Calibr = 0x0100</t>
  </si>
  <si>
    <t>DMP_Motion_Event_Control_Compass_Calibr = 0x0080</t>
  </si>
  <si>
    <t>DMP_Motion_Event_Control_9axis = 0x0040</t>
  </si>
  <si>
    <t>DMP_Motion_Event_Control_BTS = 0x0020</t>
  </si>
  <si>
    <t>DMP_Motion_Event_Control_Pickup = 0x0010</t>
  </si>
  <si>
    <t>DMP_Motion_Event_Control_Geomag = 0x0008</t>
  </si>
  <si>
    <t>DMP_Motion_Event_Control_Bring_Look_To_See = 0x0004</t>
  </si>
  <si>
    <t>DMP_Motion_Event_Control_Activity_Recog_Pedom_Accel = 0x0002</t>
  </si>
  <si>
    <t>Bit</t>
  </si>
  <si>
    <t>INV_NEEDS_ACCEL_MASK0 = 0b11100010100111101000111000001010</t>
  </si>
  <si>
    <t>INV_NEEDS_ACCEL_MASK1 = 0b00000000000000000000011011101000</t>
  </si>
  <si>
    <t>INV_NEEDS_GYRO_MASK0 = 0b11100110000000011000111000011000</t>
  </si>
  <si>
    <t>INV_NEEDS_GYRO_MASK1 = 0b00000000000000000000100000011000</t>
  </si>
  <si>
    <t>INV_NEEDS_COMPAS_MASK0 = 0b10000011000100000100100000001100</t>
  </si>
  <si>
    <t>INV_NEEDS_COMPAS_MASK1 = 0b00000000000000000000000010000100</t>
  </si>
  <si>
    <t>INV_NEEDS_PRES_MASK0 = 0b00010000000000000000000001000000</t>
  </si>
  <si>
    <t>MASK0</t>
  </si>
  <si>
    <t>ANDROID Sensor</t>
  </si>
  <si>
    <t>Bit Nb</t>
  </si>
  <si>
    <t>Hex Val</t>
  </si>
  <si>
    <t>x0800</t>
  </si>
  <si>
    <t>Accelerometer</t>
  </si>
  <si>
    <t>Compass</t>
  </si>
  <si>
    <t>ALS</t>
  </si>
  <si>
    <t>Quaternion 6</t>
  </si>
  <si>
    <t>Quaternion 9</t>
  </si>
  <si>
    <t>Pedom Quat 6</t>
  </si>
  <si>
    <t>Geomag</t>
  </si>
  <si>
    <t>Pressure</t>
  </si>
  <si>
    <t>0x400</t>
  </si>
  <si>
    <t>0x200</t>
  </si>
  <si>
    <t>0x100</t>
  </si>
  <si>
    <t>0x80</t>
  </si>
  <si>
    <t>0x40</t>
  </si>
  <si>
    <t>0x20</t>
  </si>
  <si>
    <t>0x10</t>
  </si>
  <si>
    <t>Gyro Calibration</t>
  </si>
  <si>
    <t>Compass Calibration</t>
  </si>
  <si>
    <t>Step Detection</t>
  </si>
  <si>
    <t>0x8</t>
  </si>
  <si>
    <t>Header 2 required</t>
  </si>
  <si>
    <t>2-0</t>
  </si>
  <si>
    <t>3 bit Steps indicator</t>
  </si>
  <si>
    <t>Gyroscope</t>
  </si>
  <si>
    <t>Gyroscope accuracy</t>
  </si>
  <si>
    <t>Accelerometer accuracy</t>
  </si>
  <si>
    <t>Compass accuracy</t>
  </si>
  <si>
    <t>F synch</t>
  </si>
  <si>
    <t>Pickup</t>
  </si>
  <si>
    <t>Batch mode enable</t>
  </si>
  <si>
    <t>Activity Recognition</t>
  </si>
  <si>
    <t>Secondary On/Off</t>
  </si>
  <si>
    <t>0x4</t>
  </si>
  <si>
    <t>0x2</t>
  </si>
  <si>
    <t>0x1</t>
  </si>
  <si>
    <t>Android reports control bits (Header 1)</t>
  </si>
  <si>
    <t>Android reports control bits (Header 2)</t>
  </si>
  <si>
    <t>Sensor Nb</t>
  </si>
  <si>
    <t>Value</t>
  </si>
  <si>
    <t>Data Ready by sensor type</t>
  </si>
  <si>
    <t>Data Ready</t>
  </si>
  <si>
    <t>Montion Event by sensor</t>
  </si>
  <si>
    <t>Motion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</si>
</sst>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0" fillId="2" borderId="7" xfId="0" applyFill="1" applyBorder="1" applyAlignment="1">
      <alignment horizontal="center"/>
    </xf>
    <xf numFmtId="0" fontId="0" fillId="0" borderId="8" xfId="0" applyBorder="1"/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textRotation="90"/>
    </xf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22" xfId="0" applyBorder="1"/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0" borderId="20" xfId="0" applyBorder="1" applyAlignment="1">
      <alignment horizontal="center" vertical="center" textRotation="90"/>
    </xf>
    <xf numFmtId="0" fontId="0" fillId="0" borderId="2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3" xfId="0" applyBorder="1" applyAlignment="1">
      <alignment horizontal="center" vertical="center" textRotation="90"/>
    </xf>
    <xf numFmtId="0" fontId="0" fillId="2" borderId="9" xfId="0" applyFill="1" applyBorder="1" applyAlignment="1">
      <alignment horizontal="center"/>
    </xf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2" xfId="0" applyBorder="1"/>
    <xf numFmtId="0" fontId="0" fillId="0" borderId="26" xfId="0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9" xfId="0" applyFill="1" applyBorder="1" applyAlignment="1">
      <alignment horizontal="center" wrapText="1"/>
    </xf>
    <xf numFmtId="0" fontId="0" fillId="2" borderId="30" xfId="0" applyFill="1" applyBorder="1" applyAlignment="1">
      <alignment horizontal="center" wrapText="1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3" borderId="11" xfId="0" applyFill="1" applyBorder="1"/>
    <xf numFmtId="0" fontId="0" fillId="3" borderId="31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6EEEA-C11D-4388-95B2-BB342D65E3CE}">
  <dimension ref="B2:F16"/>
  <sheetViews>
    <sheetView workbookViewId="0">
      <selection activeCell="F8" sqref="F8"/>
    </sheetView>
  </sheetViews>
  <sheetFormatPr baseColWidth="10" defaultRowHeight="15" x14ac:dyDescent="0.25"/>
  <cols>
    <col min="1" max="2" width="5.28515625" customWidth="1"/>
    <col min="3" max="3" width="31.28515625" customWidth="1"/>
    <col min="4" max="4" width="16.85546875" customWidth="1"/>
    <col min="5" max="5" width="24.42578125" customWidth="1"/>
    <col min="6" max="6" width="48.140625" customWidth="1"/>
  </cols>
  <sheetData>
    <row r="2" spans="2:6" x14ac:dyDescent="0.25">
      <c r="B2" t="s">
        <v>206</v>
      </c>
      <c r="C2" t="s">
        <v>207</v>
      </c>
      <c r="D2" t="s">
        <v>203</v>
      </c>
      <c r="E2" t="s">
        <v>204</v>
      </c>
      <c r="F2" t="s">
        <v>205</v>
      </c>
    </row>
    <row r="3" spans="2:6" x14ac:dyDescent="0.25">
      <c r="D3" t="s">
        <v>104</v>
      </c>
      <c r="F3" t="s">
        <v>107</v>
      </c>
    </row>
    <row r="4" spans="2:6" x14ac:dyDescent="0.25">
      <c r="B4">
        <v>1</v>
      </c>
      <c r="C4" t="s">
        <v>161</v>
      </c>
      <c r="D4" t="s">
        <v>200</v>
      </c>
      <c r="E4" t="s">
        <v>105</v>
      </c>
      <c r="F4" t="s">
        <v>108</v>
      </c>
    </row>
    <row r="5" spans="2:6" ht="30" x14ac:dyDescent="0.25">
      <c r="B5">
        <v>2</v>
      </c>
      <c r="C5" t="s">
        <v>163</v>
      </c>
      <c r="D5" t="s">
        <v>201</v>
      </c>
      <c r="E5" s="25" t="s">
        <v>111</v>
      </c>
      <c r="F5" t="s">
        <v>112</v>
      </c>
    </row>
    <row r="6" spans="2:6" ht="75" x14ac:dyDescent="0.25">
      <c r="B6">
        <v>3</v>
      </c>
      <c r="C6" t="s">
        <v>106</v>
      </c>
      <c r="D6" t="s">
        <v>202</v>
      </c>
      <c r="E6" s="25" t="s">
        <v>114</v>
      </c>
      <c r="F6" s="25" t="s">
        <v>115</v>
      </c>
    </row>
    <row r="7" spans="2:6" ht="75" x14ac:dyDescent="0.25">
      <c r="B7">
        <v>4</v>
      </c>
      <c r="C7" s="25" t="s">
        <v>109</v>
      </c>
      <c r="D7" s="27" t="s">
        <v>114</v>
      </c>
      <c r="E7" s="25" t="s">
        <v>113</v>
      </c>
      <c r="F7" s="25" t="s">
        <v>280</v>
      </c>
    </row>
    <row r="8" spans="2:6" ht="60" x14ac:dyDescent="0.25">
      <c r="B8">
        <v>5</v>
      </c>
      <c r="C8" s="27" t="s">
        <v>199</v>
      </c>
      <c r="D8" s="28" t="s">
        <v>114</v>
      </c>
      <c r="E8" s="25" t="s">
        <v>160</v>
      </c>
      <c r="F8" s="25" t="s">
        <v>165</v>
      </c>
    </row>
    <row r="9" spans="2:6" ht="30" x14ac:dyDescent="0.25">
      <c r="B9">
        <v>6</v>
      </c>
      <c r="C9" s="25" t="s">
        <v>208</v>
      </c>
      <c r="D9" s="29" t="s">
        <v>110</v>
      </c>
      <c r="E9" s="25" t="s">
        <v>150</v>
      </c>
      <c r="F9" s="25" t="s">
        <v>209</v>
      </c>
    </row>
    <row r="10" spans="2:6" x14ac:dyDescent="0.25">
      <c r="B10">
        <v>7</v>
      </c>
      <c r="C10" t="s">
        <v>166</v>
      </c>
      <c r="E10" s="25"/>
      <c r="F10" s="25"/>
    </row>
    <row r="11" spans="2:6" ht="30" x14ac:dyDescent="0.25">
      <c r="B11">
        <v>8</v>
      </c>
      <c r="C11" s="25" t="s">
        <v>194</v>
      </c>
      <c r="D11" t="s">
        <v>110</v>
      </c>
      <c r="E11" s="25" t="s">
        <v>191</v>
      </c>
      <c r="F11" s="25" t="s">
        <v>193</v>
      </c>
    </row>
    <row r="12" spans="2:6" x14ac:dyDescent="0.25">
      <c r="B12">
        <v>9</v>
      </c>
      <c r="C12" t="s">
        <v>197</v>
      </c>
      <c r="D12" t="s">
        <v>110</v>
      </c>
      <c r="E12" t="s">
        <v>196</v>
      </c>
    </row>
    <row r="13" spans="2:6" x14ac:dyDescent="0.25">
      <c r="B13">
        <v>10</v>
      </c>
      <c r="C13" t="s">
        <v>195</v>
      </c>
      <c r="D13" t="s">
        <v>191</v>
      </c>
      <c r="E13" t="s">
        <v>210</v>
      </c>
    </row>
    <row r="14" spans="2:6" x14ac:dyDescent="0.25">
      <c r="B14">
        <v>11</v>
      </c>
      <c r="C14" t="s">
        <v>198</v>
      </c>
      <c r="D14" t="s">
        <v>211</v>
      </c>
      <c r="E14" t="s">
        <v>212</v>
      </c>
    </row>
    <row r="15" spans="2:6" x14ac:dyDescent="0.25">
      <c r="B15">
        <v>12</v>
      </c>
      <c r="C15" t="s">
        <v>198</v>
      </c>
      <c r="D15" t="s">
        <v>150</v>
      </c>
      <c r="E15" t="s">
        <v>213</v>
      </c>
    </row>
    <row r="16" spans="2:6" x14ac:dyDescent="0.25">
      <c r="B16">
        <v>13</v>
      </c>
      <c r="C16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80371-7A30-4392-8688-88169ECA4EFD}">
  <dimension ref="B1:J100"/>
  <sheetViews>
    <sheetView workbookViewId="0">
      <selection activeCell="B15" sqref="B15"/>
    </sheetView>
  </sheetViews>
  <sheetFormatPr baseColWidth="10" defaultRowHeight="15" x14ac:dyDescent="0.25"/>
  <cols>
    <col min="1" max="1" width="4.7109375" customWidth="1"/>
    <col min="2" max="2" width="59.85546875" customWidth="1"/>
    <col min="3" max="3" width="6" customWidth="1"/>
    <col min="4" max="4" width="4.5703125" customWidth="1"/>
    <col min="5" max="5" width="56.42578125" customWidth="1"/>
    <col min="6" max="6" width="4.7109375" customWidth="1"/>
  </cols>
  <sheetData>
    <row r="1" spans="2:10" ht="15.75" thickBot="1" x14ac:dyDescent="0.3"/>
    <row r="2" spans="2:10" x14ac:dyDescent="0.25">
      <c r="B2" s="34" t="s">
        <v>162</v>
      </c>
      <c r="C2" s="35"/>
      <c r="D2" s="35"/>
      <c r="E2" s="35"/>
      <c r="F2" s="36"/>
    </row>
    <row r="3" spans="2:10" ht="15" customHeight="1" x14ac:dyDescent="0.25">
      <c r="B3" s="3" t="s">
        <v>0</v>
      </c>
      <c r="C3">
        <f>VLOOKUP(B3,$B$49:$C$70,2,FALSE)</f>
        <v>0</v>
      </c>
      <c r="D3" s="37" t="s">
        <v>77</v>
      </c>
      <c r="E3" t="s">
        <v>21</v>
      </c>
      <c r="F3" s="5">
        <f>VLOOKUP($E3,$E$49:$F$100,2,FALSE)</f>
        <v>1</v>
      </c>
      <c r="H3" t="str">
        <f>CONCATENATE(C3," : ",F3,",")</f>
        <v>0 : 1,</v>
      </c>
      <c r="I3" t="str">
        <f>CONCATENATE(F3," : ",C3,",")</f>
        <v>1 : 0,</v>
      </c>
      <c r="J3" t="s">
        <v>216</v>
      </c>
    </row>
    <row r="4" spans="2:10" ht="15" customHeight="1" x14ac:dyDescent="0.25">
      <c r="B4" s="3" t="s">
        <v>1</v>
      </c>
      <c r="C4">
        <f t="shared" ref="C4:C23" si="0">VLOOKUP(B4,$B$49:$C$70,2,FALSE)</f>
        <v>1</v>
      </c>
      <c r="D4" s="37"/>
      <c r="E4" t="s">
        <v>22</v>
      </c>
      <c r="F4" s="5">
        <f t="shared" ref="F4:F23" si="1">VLOOKUP($E4,$E$49:$F$100,2,FALSE)</f>
        <v>4</v>
      </c>
      <c r="H4" t="str">
        <f t="shared" ref="H4:H22" si="2">CONCATENATE(C4," : ",F4,",")</f>
        <v>1 : 4,</v>
      </c>
      <c r="I4" t="str">
        <f t="shared" ref="I4:I22" si="3">CONCATENATE(F4," : ",C4,",")</f>
        <v>4 : 1,</v>
      </c>
      <c r="J4" t="s">
        <v>228</v>
      </c>
    </row>
    <row r="5" spans="2:10" ht="15" customHeight="1" x14ac:dyDescent="0.25">
      <c r="B5" s="3" t="s">
        <v>2</v>
      </c>
      <c r="C5">
        <f t="shared" si="0"/>
        <v>2</v>
      </c>
      <c r="D5" s="37"/>
      <c r="E5" t="s">
        <v>23</v>
      </c>
      <c r="F5" s="5">
        <f t="shared" si="1"/>
        <v>42</v>
      </c>
      <c r="H5" t="str">
        <f t="shared" si="2"/>
        <v>2 : 42,</v>
      </c>
      <c r="I5" t="str">
        <f t="shared" si="3"/>
        <v>42 : 2,</v>
      </c>
      <c r="J5" t="s">
        <v>234</v>
      </c>
    </row>
    <row r="6" spans="2:10" ht="15" customHeight="1" x14ac:dyDescent="0.25">
      <c r="B6" s="3" t="s">
        <v>3</v>
      </c>
      <c r="C6">
        <f t="shared" si="0"/>
        <v>3</v>
      </c>
      <c r="D6" s="37"/>
      <c r="E6" t="s">
        <v>24</v>
      </c>
      <c r="F6" s="5">
        <f t="shared" si="1"/>
        <v>43</v>
      </c>
      <c r="H6" t="str">
        <f t="shared" si="2"/>
        <v>3 : 43,</v>
      </c>
      <c r="I6" t="str">
        <f t="shared" si="3"/>
        <v>43 : 3,</v>
      </c>
      <c r="J6" t="s">
        <v>217</v>
      </c>
    </row>
    <row r="7" spans="2:10" ht="15" customHeight="1" x14ac:dyDescent="0.25">
      <c r="B7" s="3" t="s">
        <v>4</v>
      </c>
      <c r="C7">
        <f t="shared" si="0"/>
        <v>4</v>
      </c>
      <c r="D7" s="37"/>
      <c r="E7" t="s">
        <v>25</v>
      </c>
      <c r="F7" s="5">
        <f t="shared" si="1"/>
        <v>14</v>
      </c>
      <c r="H7" t="str">
        <f t="shared" si="2"/>
        <v>4 : 14,</v>
      </c>
      <c r="I7" t="str">
        <f t="shared" si="3"/>
        <v>14 : 4,</v>
      </c>
      <c r="J7" t="s">
        <v>232</v>
      </c>
    </row>
    <row r="8" spans="2:10" ht="15" customHeight="1" x14ac:dyDescent="0.25">
      <c r="B8" s="3" t="s">
        <v>5</v>
      </c>
      <c r="C8">
        <f t="shared" si="0"/>
        <v>5</v>
      </c>
      <c r="D8" s="37"/>
      <c r="E8" t="s">
        <v>26</v>
      </c>
      <c r="F8" s="5">
        <f t="shared" si="1"/>
        <v>16</v>
      </c>
      <c r="H8" t="str">
        <f t="shared" si="2"/>
        <v>5 : 16,</v>
      </c>
      <c r="I8" t="str">
        <f t="shared" si="3"/>
        <v>16 : 5,</v>
      </c>
      <c r="J8" t="s">
        <v>233</v>
      </c>
    </row>
    <row r="9" spans="2:10" ht="15" customHeight="1" x14ac:dyDescent="0.25">
      <c r="B9" s="3" t="s">
        <v>6</v>
      </c>
      <c r="C9">
        <f t="shared" si="0"/>
        <v>6</v>
      </c>
      <c r="D9" s="37"/>
      <c r="E9" t="s">
        <v>27</v>
      </c>
      <c r="F9" s="5">
        <f t="shared" si="1"/>
        <v>47</v>
      </c>
      <c r="H9" t="str">
        <f t="shared" si="2"/>
        <v>6 : 47,</v>
      </c>
      <c r="I9" t="str">
        <f t="shared" si="3"/>
        <v>47 : 6,</v>
      </c>
      <c r="J9" t="s">
        <v>226</v>
      </c>
    </row>
    <row r="10" spans="2:10" ht="15" customHeight="1" x14ac:dyDescent="0.25">
      <c r="B10" s="3" t="s">
        <v>7</v>
      </c>
      <c r="C10">
        <f t="shared" si="0"/>
        <v>7</v>
      </c>
      <c r="D10" s="37"/>
      <c r="E10" t="s">
        <v>28</v>
      </c>
      <c r="F10" s="5">
        <f t="shared" si="1"/>
        <v>18</v>
      </c>
      <c r="H10" t="str">
        <f t="shared" si="2"/>
        <v>7 : 18,</v>
      </c>
      <c r="I10" t="str">
        <f t="shared" si="3"/>
        <v>18 : 7,</v>
      </c>
      <c r="J10" t="s">
        <v>220</v>
      </c>
    </row>
    <row r="11" spans="2:10" ht="15" customHeight="1" x14ac:dyDescent="0.25">
      <c r="B11" s="3" t="s">
        <v>8</v>
      </c>
      <c r="C11">
        <f t="shared" si="0"/>
        <v>8</v>
      </c>
      <c r="D11" s="37"/>
      <c r="E11" t="s">
        <v>29</v>
      </c>
      <c r="F11" s="5">
        <f t="shared" si="1"/>
        <v>19</v>
      </c>
      <c r="H11" t="str">
        <f t="shared" si="2"/>
        <v>8 : 19,</v>
      </c>
      <c r="I11" t="str">
        <f t="shared" si="3"/>
        <v>19 : 8,</v>
      </c>
      <c r="J11" t="s">
        <v>225</v>
      </c>
    </row>
    <row r="12" spans="2:10" ht="15" customHeight="1" x14ac:dyDescent="0.25">
      <c r="B12" s="3" t="s">
        <v>9</v>
      </c>
      <c r="C12">
        <f t="shared" si="0"/>
        <v>9</v>
      </c>
      <c r="D12" s="37"/>
      <c r="E12" t="s">
        <v>30</v>
      </c>
      <c r="F12" s="5">
        <f t="shared" si="1"/>
        <v>15</v>
      </c>
      <c r="H12" t="str">
        <f t="shared" si="2"/>
        <v>9 : 15,</v>
      </c>
      <c r="I12" t="str">
        <f t="shared" si="3"/>
        <v>15 : 9,</v>
      </c>
      <c r="J12" t="s">
        <v>221</v>
      </c>
    </row>
    <row r="13" spans="2:10" ht="15" customHeight="1" x14ac:dyDescent="0.25">
      <c r="B13" s="3" t="s">
        <v>10</v>
      </c>
      <c r="C13">
        <f t="shared" si="0"/>
        <v>10</v>
      </c>
      <c r="D13" s="37"/>
      <c r="E13" t="s">
        <v>31</v>
      </c>
      <c r="F13" s="5">
        <f t="shared" si="1"/>
        <v>11</v>
      </c>
      <c r="H13" t="str">
        <f t="shared" si="2"/>
        <v>10 : 11,</v>
      </c>
      <c r="I13" t="str">
        <f t="shared" si="3"/>
        <v>11 : 10,</v>
      </c>
      <c r="J13" t="s">
        <v>229</v>
      </c>
    </row>
    <row r="14" spans="2:10" ht="15" customHeight="1" x14ac:dyDescent="0.25">
      <c r="B14" s="3" t="s">
        <v>11</v>
      </c>
      <c r="C14">
        <f t="shared" si="0"/>
        <v>11</v>
      </c>
      <c r="D14" s="37"/>
      <c r="E14" t="s">
        <v>32</v>
      </c>
      <c r="F14" s="5">
        <f t="shared" si="1"/>
        <v>20</v>
      </c>
      <c r="H14" t="str">
        <f t="shared" si="2"/>
        <v>11 : 20,</v>
      </c>
      <c r="I14" t="str">
        <f t="shared" si="3"/>
        <v>20 : 11,</v>
      </c>
      <c r="J14" t="s">
        <v>223</v>
      </c>
    </row>
    <row r="15" spans="2:10" ht="15" customHeight="1" x14ac:dyDescent="0.25">
      <c r="B15" s="3" t="s">
        <v>12</v>
      </c>
      <c r="C15">
        <f t="shared" si="0"/>
        <v>12</v>
      </c>
      <c r="D15" s="37"/>
      <c r="E15" t="s">
        <v>33</v>
      </c>
      <c r="F15" s="5">
        <f t="shared" si="1"/>
        <v>2</v>
      </c>
      <c r="H15" t="str">
        <f t="shared" si="2"/>
        <v>12 : 2,</v>
      </c>
      <c r="I15" t="str">
        <f t="shared" si="3"/>
        <v>2 : 12,</v>
      </c>
      <c r="J15" t="s">
        <v>224</v>
      </c>
    </row>
    <row r="16" spans="2:10" ht="15" customHeight="1" x14ac:dyDescent="0.25">
      <c r="B16" s="3" t="s">
        <v>13</v>
      </c>
      <c r="C16">
        <f t="shared" si="0"/>
        <v>13</v>
      </c>
      <c r="D16" s="37"/>
      <c r="E16" t="s">
        <v>34</v>
      </c>
      <c r="F16" s="5">
        <f t="shared" si="1"/>
        <v>17</v>
      </c>
      <c r="H16" t="str">
        <f t="shared" si="2"/>
        <v>13 : 17,</v>
      </c>
      <c r="I16" t="str">
        <f t="shared" si="3"/>
        <v>17 : 13,</v>
      </c>
      <c r="J16" t="s">
        <v>227</v>
      </c>
    </row>
    <row r="17" spans="2:10" ht="15" customHeight="1" x14ac:dyDescent="0.25">
      <c r="B17" s="3" t="s">
        <v>14</v>
      </c>
      <c r="C17">
        <f t="shared" si="0"/>
        <v>14</v>
      </c>
      <c r="D17" s="37"/>
      <c r="E17" t="s">
        <v>35</v>
      </c>
      <c r="F17" s="5">
        <f t="shared" si="1"/>
        <v>46</v>
      </c>
      <c r="H17" t="str">
        <f t="shared" si="2"/>
        <v>14 : 46,</v>
      </c>
      <c r="I17" t="str">
        <f t="shared" si="3"/>
        <v>46 : 14,</v>
      </c>
      <c r="J17" t="s">
        <v>231</v>
      </c>
    </row>
    <row r="18" spans="2:10" ht="15" customHeight="1" x14ac:dyDescent="0.25">
      <c r="B18" s="3" t="s">
        <v>15</v>
      </c>
      <c r="C18">
        <f t="shared" si="0"/>
        <v>15</v>
      </c>
      <c r="D18" s="37"/>
      <c r="E18" t="s">
        <v>36</v>
      </c>
      <c r="F18" s="5">
        <f t="shared" si="1"/>
        <v>41</v>
      </c>
      <c r="H18" t="str">
        <f t="shared" si="2"/>
        <v>15 : 41,</v>
      </c>
      <c r="I18" t="str">
        <f t="shared" si="3"/>
        <v>41 : 15,</v>
      </c>
      <c r="J18" t="s">
        <v>218</v>
      </c>
    </row>
    <row r="19" spans="2:10" ht="15" customHeight="1" x14ac:dyDescent="0.25">
      <c r="B19" s="3" t="s">
        <v>16</v>
      </c>
      <c r="C19">
        <f t="shared" si="0"/>
        <v>16</v>
      </c>
      <c r="D19" s="37"/>
      <c r="E19" t="s">
        <v>37</v>
      </c>
      <c r="F19" s="5">
        <f t="shared" si="1"/>
        <v>9</v>
      </c>
      <c r="H19" t="str">
        <f t="shared" si="2"/>
        <v>16 : 9,</v>
      </c>
      <c r="I19" t="str">
        <f t="shared" si="3"/>
        <v>9 : 16,</v>
      </c>
      <c r="J19" t="s">
        <v>219</v>
      </c>
    </row>
    <row r="20" spans="2:10" ht="15" customHeight="1" x14ac:dyDescent="0.25">
      <c r="B20" s="3" t="s">
        <v>17</v>
      </c>
      <c r="C20">
        <f t="shared" si="0"/>
        <v>17</v>
      </c>
      <c r="D20" s="37"/>
      <c r="E20" t="s">
        <v>38</v>
      </c>
      <c r="F20" s="5">
        <f t="shared" si="1"/>
        <v>10</v>
      </c>
      <c r="H20" t="str">
        <f t="shared" si="2"/>
        <v>17 : 10,</v>
      </c>
      <c r="I20" t="str">
        <f t="shared" si="3"/>
        <v>10 : 17,</v>
      </c>
      <c r="J20" t="s">
        <v>235</v>
      </c>
    </row>
    <row r="21" spans="2:10" ht="15" customHeight="1" x14ac:dyDescent="0.25">
      <c r="B21" s="3" t="s">
        <v>18</v>
      </c>
      <c r="C21">
        <f t="shared" si="0"/>
        <v>18</v>
      </c>
      <c r="D21" s="37"/>
      <c r="E21" t="s">
        <v>39</v>
      </c>
      <c r="F21" s="5">
        <f t="shared" si="1"/>
        <v>3</v>
      </c>
      <c r="H21" t="str">
        <f t="shared" si="2"/>
        <v>18 : 3,</v>
      </c>
      <c r="I21" t="str">
        <f t="shared" si="3"/>
        <v>3 : 18,</v>
      </c>
      <c r="J21" t="s">
        <v>230</v>
      </c>
    </row>
    <row r="22" spans="2:10" ht="15" customHeight="1" x14ac:dyDescent="0.25">
      <c r="B22" s="3" t="s">
        <v>19</v>
      </c>
      <c r="C22">
        <f t="shared" si="0"/>
        <v>19</v>
      </c>
      <c r="D22" s="37"/>
      <c r="E22" t="s">
        <v>40</v>
      </c>
      <c r="F22" s="5">
        <f t="shared" si="1"/>
        <v>45</v>
      </c>
      <c r="H22" t="str">
        <f t="shared" si="2"/>
        <v>19 : 45,</v>
      </c>
      <c r="I22" t="str">
        <f t="shared" si="3"/>
        <v>45 : 19,</v>
      </c>
      <c r="J22" t="s">
        <v>222</v>
      </c>
    </row>
    <row r="23" spans="2:10" ht="15.75" customHeight="1" thickBot="1" x14ac:dyDescent="0.3">
      <c r="B23" s="4" t="s">
        <v>72</v>
      </c>
      <c r="C23" s="9" t="e">
        <f t="shared" si="0"/>
        <v>#N/A</v>
      </c>
      <c r="D23" s="38"/>
      <c r="E23" s="9" t="s">
        <v>20</v>
      </c>
      <c r="F23" s="6">
        <f t="shared" si="1"/>
        <v>44</v>
      </c>
    </row>
    <row r="24" spans="2:10" ht="15.75" thickBot="1" x14ac:dyDescent="0.3"/>
    <row r="25" spans="2:10" x14ac:dyDescent="0.25">
      <c r="B25" s="34" t="s">
        <v>164</v>
      </c>
      <c r="C25" s="35"/>
      <c r="D25" s="35"/>
      <c r="E25" s="35"/>
      <c r="F25" s="36"/>
    </row>
    <row r="26" spans="2:10" ht="15" customHeight="1" x14ac:dyDescent="0.25">
      <c r="B26" s="3" t="s">
        <v>21</v>
      </c>
      <c r="C26">
        <f>VLOOKUP(B26,$E$3:$F$23,2,FALSE)</f>
        <v>1</v>
      </c>
      <c r="D26" s="37" t="s">
        <v>77</v>
      </c>
      <c r="E26" t="s">
        <v>0</v>
      </c>
      <c r="F26" s="5">
        <f t="shared" ref="F26:F46" si="4">VLOOKUP($E26,$B$49:$C$70,2,FALSE)</f>
        <v>0</v>
      </c>
    </row>
    <row r="27" spans="2:10" ht="15" customHeight="1" x14ac:dyDescent="0.25">
      <c r="B27" s="3" t="s">
        <v>22</v>
      </c>
      <c r="C27">
        <f t="shared" ref="C27:C46" si="5">VLOOKUP(B27,$E$3:$F$23,2,FALSE)</f>
        <v>4</v>
      </c>
      <c r="D27" s="37"/>
      <c r="E27" t="s">
        <v>1</v>
      </c>
      <c r="F27" s="5">
        <f t="shared" si="4"/>
        <v>1</v>
      </c>
    </row>
    <row r="28" spans="2:10" ht="15" customHeight="1" x14ac:dyDescent="0.25">
      <c r="B28" s="3" t="s">
        <v>23</v>
      </c>
      <c r="C28">
        <f t="shared" si="5"/>
        <v>42</v>
      </c>
      <c r="D28" s="37"/>
      <c r="E28" t="s">
        <v>2</v>
      </c>
      <c r="F28" s="5">
        <f t="shared" si="4"/>
        <v>2</v>
      </c>
    </row>
    <row r="29" spans="2:10" ht="15" customHeight="1" x14ac:dyDescent="0.25">
      <c r="B29" s="3" t="s">
        <v>24</v>
      </c>
      <c r="C29">
        <f t="shared" si="5"/>
        <v>43</v>
      </c>
      <c r="D29" s="37"/>
      <c r="E29" t="s">
        <v>3</v>
      </c>
      <c r="F29" s="5">
        <f t="shared" si="4"/>
        <v>3</v>
      </c>
    </row>
    <row r="30" spans="2:10" ht="15" customHeight="1" x14ac:dyDescent="0.25">
      <c r="B30" s="3" t="s">
        <v>25</v>
      </c>
      <c r="C30">
        <f t="shared" si="5"/>
        <v>14</v>
      </c>
      <c r="D30" s="37"/>
      <c r="E30" t="s">
        <v>4</v>
      </c>
      <c r="F30" s="5">
        <f t="shared" si="4"/>
        <v>4</v>
      </c>
    </row>
    <row r="31" spans="2:10" ht="15" customHeight="1" x14ac:dyDescent="0.25">
      <c r="B31" s="3" t="s">
        <v>26</v>
      </c>
      <c r="C31">
        <f t="shared" si="5"/>
        <v>16</v>
      </c>
      <c r="D31" s="37"/>
      <c r="E31" t="s">
        <v>5</v>
      </c>
      <c r="F31" s="5">
        <f t="shared" si="4"/>
        <v>5</v>
      </c>
    </row>
    <row r="32" spans="2:10" ht="15" customHeight="1" x14ac:dyDescent="0.25">
      <c r="B32" s="3" t="s">
        <v>27</v>
      </c>
      <c r="C32">
        <f t="shared" si="5"/>
        <v>47</v>
      </c>
      <c r="D32" s="37"/>
      <c r="E32" t="s">
        <v>6</v>
      </c>
      <c r="F32" s="5">
        <f t="shared" si="4"/>
        <v>6</v>
      </c>
    </row>
    <row r="33" spans="2:6" ht="15" customHeight="1" x14ac:dyDescent="0.25">
      <c r="B33" s="3" t="s">
        <v>28</v>
      </c>
      <c r="C33">
        <f t="shared" si="5"/>
        <v>18</v>
      </c>
      <c r="D33" s="37"/>
      <c r="E33" t="s">
        <v>7</v>
      </c>
      <c r="F33" s="5">
        <f t="shared" si="4"/>
        <v>7</v>
      </c>
    </row>
    <row r="34" spans="2:6" ht="15" customHeight="1" x14ac:dyDescent="0.25">
      <c r="B34" s="3" t="s">
        <v>29</v>
      </c>
      <c r="C34">
        <f t="shared" si="5"/>
        <v>19</v>
      </c>
      <c r="D34" s="37"/>
      <c r="E34" t="s">
        <v>8</v>
      </c>
      <c r="F34" s="5">
        <f t="shared" si="4"/>
        <v>8</v>
      </c>
    </row>
    <row r="35" spans="2:6" ht="15" customHeight="1" x14ac:dyDescent="0.25">
      <c r="B35" s="3" t="s">
        <v>30</v>
      </c>
      <c r="C35">
        <f t="shared" si="5"/>
        <v>15</v>
      </c>
      <c r="D35" s="37"/>
      <c r="E35" t="s">
        <v>9</v>
      </c>
      <c r="F35" s="5">
        <f t="shared" si="4"/>
        <v>9</v>
      </c>
    </row>
    <row r="36" spans="2:6" ht="15" customHeight="1" x14ac:dyDescent="0.25">
      <c r="B36" s="3" t="s">
        <v>31</v>
      </c>
      <c r="C36">
        <f t="shared" si="5"/>
        <v>11</v>
      </c>
      <c r="D36" s="37"/>
      <c r="E36" t="s">
        <v>10</v>
      </c>
      <c r="F36" s="5">
        <f t="shared" si="4"/>
        <v>10</v>
      </c>
    </row>
    <row r="37" spans="2:6" ht="15" customHeight="1" x14ac:dyDescent="0.25">
      <c r="B37" s="3" t="s">
        <v>32</v>
      </c>
      <c r="C37">
        <f t="shared" si="5"/>
        <v>20</v>
      </c>
      <c r="D37" s="37"/>
      <c r="E37" t="s">
        <v>11</v>
      </c>
      <c r="F37" s="5">
        <f t="shared" si="4"/>
        <v>11</v>
      </c>
    </row>
    <row r="38" spans="2:6" ht="15" customHeight="1" x14ac:dyDescent="0.25">
      <c r="B38" s="3" t="s">
        <v>33</v>
      </c>
      <c r="C38">
        <f t="shared" si="5"/>
        <v>2</v>
      </c>
      <c r="D38" s="37"/>
      <c r="E38" t="s">
        <v>12</v>
      </c>
      <c r="F38" s="5">
        <f t="shared" si="4"/>
        <v>12</v>
      </c>
    </row>
    <row r="39" spans="2:6" ht="15" customHeight="1" x14ac:dyDescent="0.25">
      <c r="B39" s="3" t="s">
        <v>34</v>
      </c>
      <c r="C39">
        <f t="shared" si="5"/>
        <v>17</v>
      </c>
      <c r="D39" s="37"/>
      <c r="E39" t="s">
        <v>13</v>
      </c>
      <c r="F39" s="5">
        <f t="shared" si="4"/>
        <v>13</v>
      </c>
    </row>
    <row r="40" spans="2:6" ht="15" customHeight="1" x14ac:dyDescent="0.25">
      <c r="B40" s="3" t="s">
        <v>35</v>
      </c>
      <c r="C40">
        <f t="shared" si="5"/>
        <v>46</v>
      </c>
      <c r="D40" s="37"/>
      <c r="E40" t="s">
        <v>14</v>
      </c>
      <c r="F40" s="5">
        <f t="shared" si="4"/>
        <v>14</v>
      </c>
    </row>
    <row r="41" spans="2:6" ht="15" customHeight="1" x14ac:dyDescent="0.25">
      <c r="B41" s="3" t="s">
        <v>36</v>
      </c>
      <c r="C41">
        <f t="shared" si="5"/>
        <v>41</v>
      </c>
      <c r="D41" s="37"/>
      <c r="E41" t="s">
        <v>15</v>
      </c>
      <c r="F41" s="5">
        <f t="shared" si="4"/>
        <v>15</v>
      </c>
    </row>
    <row r="42" spans="2:6" ht="15" customHeight="1" x14ac:dyDescent="0.25">
      <c r="B42" s="3" t="s">
        <v>37</v>
      </c>
      <c r="C42">
        <f t="shared" si="5"/>
        <v>9</v>
      </c>
      <c r="D42" s="37"/>
      <c r="E42" t="s">
        <v>16</v>
      </c>
      <c r="F42" s="5">
        <f t="shared" si="4"/>
        <v>16</v>
      </c>
    </row>
    <row r="43" spans="2:6" ht="15" customHeight="1" x14ac:dyDescent="0.25">
      <c r="B43" s="3" t="s">
        <v>38</v>
      </c>
      <c r="C43">
        <f t="shared" si="5"/>
        <v>10</v>
      </c>
      <c r="D43" s="37"/>
      <c r="E43" t="s">
        <v>17</v>
      </c>
      <c r="F43" s="5">
        <f t="shared" si="4"/>
        <v>17</v>
      </c>
    </row>
    <row r="44" spans="2:6" ht="15" customHeight="1" x14ac:dyDescent="0.25">
      <c r="B44" s="3" t="s">
        <v>39</v>
      </c>
      <c r="C44">
        <f t="shared" si="5"/>
        <v>3</v>
      </c>
      <c r="D44" s="37"/>
      <c r="E44" t="s">
        <v>18</v>
      </c>
      <c r="F44" s="5">
        <f t="shared" si="4"/>
        <v>18</v>
      </c>
    </row>
    <row r="45" spans="2:6" ht="15" customHeight="1" x14ac:dyDescent="0.25">
      <c r="B45" s="3" t="s">
        <v>40</v>
      </c>
      <c r="C45">
        <f t="shared" si="5"/>
        <v>45</v>
      </c>
      <c r="D45" s="37"/>
      <c r="E45" t="s">
        <v>19</v>
      </c>
      <c r="F45" s="5">
        <f t="shared" si="4"/>
        <v>19</v>
      </c>
    </row>
    <row r="46" spans="2:6" ht="15.75" customHeight="1" thickBot="1" x14ac:dyDescent="0.3">
      <c r="B46" s="4" t="s">
        <v>72</v>
      </c>
      <c r="C46" s="9" t="e">
        <f t="shared" si="5"/>
        <v>#N/A</v>
      </c>
      <c r="D46" s="38"/>
      <c r="E46" s="9" t="s">
        <v>73</v>
      </c>
      <c r="F46" s="6">
        <f t="shared" si="4"/>
        <v>21</v>
      </c>
    </row>
    <row r="47" spans="2:6" ht="15.75" thickBot="1" x14ac:dyDescent="0.3"/>
    <row r="48" spans="2:6" x14ac:dyDescent="0.25">
      <c r="B48" s="34" t="s">
        <v>75</v>
      </c>
      <c r="C48" s="36"/>
      <c r="E48" s="34" t="s">
        <v>76</v>
      </c>
      <c r="F48" s="36"/>
    </row>
    <row r="49" spans="2:6" x14ac:dyDescent="0.25">
      <c r="B49" s="3" t="s">
        <v>0</v>
      </c>
      <c r="C49" s="5">
        <v>0</v>
      </c>
      <c r="E49" s="3" t="s">
        <v>41</v>
      </c>
      <c r="F49" s="5">
        <v>0</v>
      </c>
    </row>
    <row r="50" spans="2:6" x14ac:dyDescent="0.25">
      <c r="B50" s="3" t="s">
        <v>1</v>
      </c>
      <c r="C50" s="5">
        <v>1</v>
      </c>
      <c r="E50" s="3" t="s">
        <v>21</v>
      </c>
      <c r="F50" s="5">
        <v>1</v>
      </c>
    </row>
    <row r="51" spans="2:6" x14ac:dyDescent="0.25">
      <c r="B51" s="3" t="s">
        <v>2</v>
      </c>
      <c r="C51" s="5">
        <v>2</v>
      </c>
      <c r="E51" s="3" t="s">
        <v>33</v>
      </c>
      <c r="F51" s="5">
        <v>2</v>
      </c>
    </row>
    <row r="52" spans="2:6" x14ac:dyDescent="0.25">
      <c r="B52" s="3" t="s">
        <v>3</v>
      </c>
      <c r="C52" s="5">
        <v>3</v>
      </c>
      <c r="E52" s="3" t="s">
        <v>39</v>
      </c>
      <c r="F52" s="5">
        <v>3</v>
      </c>
    </row>
    <row r="53" spans="2:6" x14ac:dyDescent="0.25">
      <c r="B53" s="3" t="s">
        <v>4</v>
      </c>
      <c r="C53" s="5">
        <v>4</v>
      </c>
      <c r="E53" s="3" t="s">
        <v>22</v>
      </c>
      <c r="F53" s="5">
        <v>4</v>
      </c>
    </row>
    <row r="54" spans="2:6" x14ac:dyDescent="0.25">
      <c r="B54" s="3" t="s">
        <v>5</v>
      </c>
      <c r="C54" s="5">
        <v>5</v>
      </c>
      <c r="E54" s="3" t="s">
        <v>42</v>
      </c>
      <c r="F54" s="5">
        <v>5</v>
      </c>
    </row>
    <row r="55" spans="2:6" x14ac:dyDescent="0.25">
      <c r="B55" s="3" t="s">
        <v>6</v>
      </c>
      <c r="C55" s="5">
        <v>6</v>
      </c>
      <c r="E55" s="3" t="s">
        <v>43</v>
      </c>
      <c r="F55" s="5">
        <v>6</v>
      </c>
    </row>
    <row r="56" spans="2:6" x14ac:dyDescent="0.25">
      <c r="B56" s="3" t="s">
        <v>7</v>
      </c>
      <c r="C56" s="5">
        <v>7</v>
      </c>
      <c r="E56" s="3" t="s">
        <v>44</v>
      </c>
      <c r="F56" s="5">
        <v>7</v>
      </c>
    </row>
    <row r="57" spans="2:6" x14ac:dyDescent="0.25">
      <c r="B57" s="3" t="s">
        <v>8</v>
      </c>
      <c r="C57" s="5">
        <v>8</v>
      </c>
      <c r="E57" s="3" t="s">
        <v>45</v>
      </c>
      <c r="F57" s="5">
        <v>8</v>
      </c>
    </row>
    <row r="58" spans="2:6" x14ac:dyDescent="0.25">
      <c r="B58" s="3" t="s">
        <v>9</v>
      </c>
      <c r="C58" s="5">
        <v>9</v>
      </c>
      <c r="E58" s="3" t="s">
        <v>37</v>
      </c>
      <c r="F58" s="5">
        <v>9</v>
      </c>
    </row>
    <row r="59" spans="2:6" x14ac:dyDescent="0.25">
      <c r="B59" s="3" t="s">
        <v>10</v>
      </c>
      <c r="C59" s="5">
        <v>10</v>
      </c>
      <c r="E59" s="3" t="s">
        <v>38</v>
      </c>
      <c r="F59" s="5">
        <v>10</v>
      </c>
    </row>
    <row r="60" spans="2:6" x14ac:dyDescent="0.25">
      <c r="B60" s="3" t="s">
        <v>11</v>
      </c>
      <c r="C60" s="5">
        <v>11</v>
      </c>
      <c r="E60" s="3" t="s">
        <v>31</v>
      </c>
      <c r="F60" s="5">
        <v>11</v>
      </c>
    </row>
    <row r="61" spans="2:6" x14ac:dyDescent="0.25">
      <c r="B61" s="3" t="s">
        <v>12</v>
      </c>
      <c r="C61" s="5">
        <v>12</v>
      </c>
      <c r="E61" s="3" t="s">
        <v>46</v>
      </c>
      <c r="F61" s="5">
        <v>12</v>
      </c>
    </row>
    <row r="62" spans="2:6" x14ac:dyDescent="0.25">
      <c r="B62" s="3" t="s">
        <v>13</v>
      </c>
      <c r="C62" s="5">
        <v>13</v>
      </c>
      <c r="E62" s="3" t="s">
        <v>47</v>
      </c>
      <c r="F62" s="5">
        <v>13</v>
      </c>
    </row>
    <row r="63" spans="2:6" x14ac:dyDescent="0.25">
      <c r="B63" s="3" t="s">
        <v>14</v>
      </c>
      <c r="C63" s="5">
        <v>14</v>
      </c>
      <c r="E63" s="3" t="s">
        <v>25</v>
      </c>
      <c r="F63" s="5">
        <v>14</v>
      </c>
    </row>
    <row r="64" spans="2:6" x14ac:dyDescent="0.25">
      <c r="B64" s="3" t="s">
        <v>15</v>
      </c>
      <c r="C64" s="5">
        <v>15</v>
      </c>
      <c r="E64" s="3" t="s">
        <v>30</v>
      </c>
      <c r="F64" s="5">
        <v>15</v>
      </c>
    </row>
    <row r="65" spans="2:6" x14ac:dyDescent="0.25">
      <c r="B65" s="3" t="s">
        <v>16</v>
      </c>
      <c r="C65" s="5">
        <v>16</v>
      </c>
      <c r="E65" s="3" t="s">
        <v>26</v>
      </c>
      <c r="F65" s="5">
        <v>16</v>
      </c>
    </row>
    <row r="66" spans="2:6" x14ac:dyDescent="0.25">
      <c r="B66" s="3" t="s">
        <v>17</v>
      </c>
      <c r="C66" s="5">
        <v>17</v>
      </c>
      <c r="E66" s="3" t="s">
        <v>34</v>
      </c>
      <c r="F66" s="5">
        <v>17</v>
      </c>
    </row>
    <row r="67" spans="2:6" x14ac:dyDescent="0.25">
      <c r="B67" s="3" t="s">
        <v>18</v>
      </c>
      <c r="C67" s="5">
        <v>18</v>
      </c>
      <c r="E67" s="3" t="s">
        <v>28</v>
      </c>
      <c r="F67" s="5">
        <v>18</v>
      </c>
    </row>
    <row r="68" spans="2:6" x14ac:dyDescent="0.25">
      <c r="B68" s="3" t="s">
        <v>19</v>
      </c>
      <c r="C68" s="5">
        <v>19</v>
      </c>
      <c r="E68" s="3" t="s">
        <v>29</v>
      </c>
      <c r="F68" s="5">
        <v>19</v>
      </c>
    </row>
    <row r="69" spans="2:6" x14ac:dyDescent="0.25">
      <c r="B69" s="3" t="s">
        <v>74</v>
      </c>
      <c r="C69" s="5">
        <v>20</v>
      </c>
      <c r="E69" s="3" t="s">
        <v>32</v>
      </c>
      <c r="F69" s="5">
        <v>20</v>
      </c>
    </row>
    <row r="70" spans="2:6" ht="15.75" thickBot="1" x14ac:dyDescent="0.3">
      <c r="B70" s="4" t="s">
        <v>73</v>
      </c>
      <c r="C70" s="6">
        <v>21</v>
      </c>
      <c r="E70" s="3" t="s">
        <v>48</v>
      </c>
      <c r="F70" s="5">
        <v>21</v>
      </c>
    </row>
    <row r="71" spans="2:6" x14ac:dyDescent="0.25">
      <c r="E71" s="3" t="s">
        <v>49</v>
      </c>
      <c r="F71" s="5">
        <v>22</v>
      </c>
    </row>
    <row r="72" spans="2:6" x14ac:dyDescent="0.25">
      <c r="E72" s="3" t="s">
        <v>50</v>
      </c>
      <c r="F72" s="5">
        <v>23</v>
      </c>
    </row>
    <row r="73" spans="2:6" x14ac:dyDescent="0.25">
      <c r="E73" s="3" t="s">
        <v>51</v>
      </c>
      <c r="F73" s="5">
        <v>24</v>
      </c>
    </row>
    <row r="74" spans="2:6" x14ac:dyDescent="0.25">
      <c r="E74" s="3" t="s">
        <v>52</v>
      </c>
      <c r="F74" s="5">
        <v>25</v>
      </c>
    </row>
    <row r="75" spans="2:6" x14ac:dyDescent="0.25">
      <c r="E75" s="3" t="s">
        <v>53</v>
      </c>
      <c r="F75" s="5">
        <v>26</v>
      </c>
    </row>
    <row r="76" spans="2:6" x14ac:dyDescent="0.25">
      <c r="E76" s="3" t="s">
        <v>54</v>
      </c>
      <c r="F76" s="5">
        <v>27</v>
      </c>
    </row>
    <row r="77" spans="2:6" x14ac:dyDescent="0.25">
      <c r="E77" s="3" t="s">
        <v>55</v>
      </c>
      <c r="F77" s="5">
        <v>28</v>
      </c>
    </row>
    <row r="78" spans="2:6" x14ac:dyDescent="0.25">
      <c r="E78" s="3" t="s">
        <v>56</v>
      </c>
      <c r="F78" s="5">
        <v>29</v>
      </c>
    </row>
    <row r="79" spans="2:6" x14ac:dyDescent="0.25">
      <c r="E79" s="3" t="s">
        <v>57</v>
      </c>
      <c r="F79" s="5">
        <v>30</v>
      </c>
    </row>
    <row r="80" spans="2:6" x14ac:dyDescent="0.25">
      <c r="E80" s="3" t="s">
        <v>58</v>
      </c>
      <c r="F80" s="5">
        <v>31</v>
      </c>
    </row>
    <row r="81" spans="5:6" x14ac:dyDescent="0.25">
      <c r="E81" s="3" t="s">
        <v>59</v>
      </c>
      <c r="F81" s="5">
        <v>32</v>
      </c>
    </row>
    <row r="82" spans="5:6" x14ac:dyDescent="0.25">
      <c r="E82" s="3" t="s">
        <v>60</v>
      </c>
      <c r="F82" s="5">
        <v>33</v>
      </c>
    </row>
    <row r="83" spans="5:6" x14ac:dyDescent="0.25">
      <c r="E83" s="3" t="s">
        <v>61</v>
      </c>
      <c r="F83" s="5">
        <v>34</v>
      </c>
    </row>
    <row r="84" spans="5:6" x14ac:dyDescent="0.25">
      <c r="E84" s="3" t="s">
        <v>62</v>
      </c>
      <c r="F84" s="5">
        <v>35</v>
      </c>
    </row>
    <row r="85" spans="5:6" x14ac:dyDescent="0.25">
      <c r="E85" s="3" t="s">
        <v>63</v>
      </c>
      <c r="F85" s="5">
        <v>36</v>
      </c>
    </row>
    <row r="86" spans="5:6" x14ac:dyDescent="0.25">
      <c r="E86" s="3" t="s">
        <v>64</v>
      </c>
      <c r="F86" s="5">
        <v>37</v>
      </c>
    </row>
    <row r="87" spans="5:6" x14ac:dyDescent="0.25">
      <c r="E87" s="3" t="s">
        <v>65</v>
      </c>
      <c r="F87" s="5">
        <v>38</v>
      </c>
    </row>
    <row r="88" spans="5:6" x14ac:dyDescent="0.25">
      <c r="E88" s="3" t="s">
        <v>66</v>
      </c>
      <c r="F88" s="5">
        <v>39</v>
      </c>
    </row>
    <row r="89" spans="5:6" x14ac:dyDescent="0.25">
      <c r="E89" s="3" t="s">
        <v>67</v>
      </c>
      <c r="F89" s="5">
        <v>40</v>
      </c>
    </row>
    <row r="90" spans="5:6" x14ac:dyDescent="0.25">
      <c r="E90" s="3" t="s">
        <v>36</v>
      </c>
      <c r="F90" s="5">
        <v>41</v>
      </c>
    </row>
    <row r="91" spans="5:6" x14ac:dyDescent="0.25">
      <c r="E91" s="3" t="s">
        <v>23</v>
      </c>
      <c r="F91" s="5">
        <v>42</v>
      </c>
    </row>
    <row r="92" spans="5:6" x14ac:dyDescent="0.25">
      <c r="E92" s="3" t="s">
        <v>24</v>
      </c>
      <c r="F92" s="5">
        <v>43</v>
      </c>
    </row>
    <row r="93" spans="5:6" x14ac:dyDescent="0.25">
      <c r="E93" s="3" t="s">
        <v>20</v>
      </c>
      <c r="F93" s="5">
        <v>44</v>
      </c>
    </row>
    <row r="94" spans="5:6" x14ac:dyDescent="0.25">
      <c r="E94" s="3" t="s">
        <v>40</v>
      </c>
      <c r="F94" s="5">
        <v>45</v>
      </c>
    </row>
    <row r="95" spans="5:6" x14ac:dyDescent="0.25">
      <c r="E95" s="3" t="s">
        <v>35</v>
      </c>
      <c r="F95" s="5">
        <v>46</v>
      </c>
    </row>
    <row r="96" spans="5:6" x14ac:dyDescent="0.25">
      <c r="E96" s="3" t="s">
        <v>27</v>
      </c>
      <c r="F96" s="5">
        <v>47</v>
      </c>
    </row>
    <row r="97" spans="5:6" x14ac:dyDescent="0.25">
      <c r="E97" s="3" t="s">
        <v>68</v>
      </c>
      <c r="F97" s="5">
        <v>48</v>
      </c>
    </row>
    <row r="98" spans="5:6" x14ac:dyDescent="0.25">
      <c r="E98" s="3" t="s">
        <v>69</v>
      </c>
      <c r="F98" s="5">
        <v>49</v>
      </c>
    </row>
    <row r="99" spans="5:6" x14ac:dyDescent="0.25">
      <c r="E99" s="3" t="s">
        <v>70</v>
      </c>
      <c r="F99" s="5">
        <v>50</v>
      </c>
    </row>
    <row r="100" spans="5:6" ht="15.75" thickBot="1" x14ac:dyDescent="0.3">
      <c r="E100" s="4" t="s">
        <v>71</v>
      </c>
      <c r="F100" s="6">
        <v>51</v>
      </c>
    </row>
  </sheetData>
  <sortState xmlns:xlrd2="http://schemas.microsoft.com/office/spreadsheetml/2017/richdata2" ref="J3:J22">
    <sortCondition ref="J3:J22"/>
  </sortState>
  <mergeCells count="6">
    <mergeCell ref="B2:F2"/>
    <mergeCell ref="B25:F25"/>
    <mergeCell ref="B48:C48"/>
    <mergeCell ref="E48:F48"/>
    <mergeCell ref="D26:D46"/>
    <mergeCell ref="D3:D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A9CB-108E-4909-8545-F3064618C36D}">
  <dimension ref="B2:H19"/>
  <sheetViews>
    <sheetView zoomScale="115" zoomScaleNormal="115" workbookViewId="0">
      <selection activeCell="K15" sqref="K15"/>
    </sheetView>
  </sheetViews>
  <sheetFormatPr baseColWidth="10" defaultRowHeight="15" x14ac:dyDescent="0.25"/>
  <cols>
    <col min="2" max="2" width="13.7109375" customWidth="1"/>
    <col min="4" max="4" width="25.7109375" customWidth="1"/>
    <col min="8" max="8" width="31.42578125" customWidth="1"/>
  </cols>
  <sheetData>
    <row r="2" spans="2:8" x14ac:dyDescent="0.25">
      <c r="B2" s="54" t="s">
        <v>342</v>
      </c>
      <c r="C2" s="62"/>
      <c r="D2" s="55"/>
      <c r="F2" s="54" t="s">
        <v>343</v>
      </c>
      <c r="G2" s="62"/>
      <c r="H2" s="55"/>
    </row>
    <row r="3" spans="2:8" x14ac:dyDescent="0.25">
      <c r="B3" s="63" t="s">
        <v>305</v>
      </c>
      <c r="C3" s="64" t="s">
        <v>306</v>
      </c>
      <c r="D3" s="65" t="s">
        <v>87</v>
      </c>
      <c r="F3" s="63" t="s">
        <v>305</v>
      </c>
      <c r="G3" s="64" t="s">
        <v>306</v>
      </c>
      <c r="H3" s="65" t="s">
        <v>87</v>
      </c>
    </row>
    <row r="4" spans="2:8" x14ac:dyDescent="0.25">
      <c r="B4" s="14">
        <v>15</v>
      </c>
      <c r="C4" s="50" t="s">
        <v>149</v>
      </c>
      <c r="D4" s="51" t="s">
        <v>308</v>
      </c>
      <c r="F4" s="14">
        <v>15</v>
      </c>
      <c r="G4" s="50" t="s">
        <v>149</v>
      </c>
      <c r="H4" s="51"/>
    </row>
    <row r="5" spans="2:8" x14ac:dyDescent="0.25">
      <c r="B5" s="69">
        <v>14</v>
      </c>
      <c r="C5" s="70" t="s">
        <v>147</v>
      </c>
      <c r="D5" s="68" t="s">
        <v>330</v>
      </c>
      <c r="F5" s="14">
        <v>14</v>
      </c>
      <c r="G5" s="50" t="s">
        <v>147</v>
      </c>
      <c r="H5" s="51" t="s">
        <v>332</v>
      </c>
    </row>
    <row r="6" spans="2:8" x14ac:dyDescent="0.25">
      <c r="B6" s="14">
        <v>13</v>
      </c>
      <c r="C6" s="50" t="s">
        <v>145</v>
      </c>
      <c r="D6" s="51" t="s">
        <v>309</v>
      </c>
      <c r="F6" s="69">
        <v>13</v>
      </c>
      <c r="G6" s="70" t="s">
        <v>145</v>
      </c>
      <c r="H6" s="68" t="s">
        <v>331</v>
      </c>
    </row>
    <row r="7" spans="2:8" x14ac:dyDescent="0.25">
      <c r="B7" s="14">
        <v>12</v>
      </c>
      <c r="C7" s="50" t="s">
        <v>143</v>
      </c>
      <c r="D7" s="51" t="s">
        <v>310</v>
      </c>
      <c r="F7" s="14">
        <v>12</v>
      </c>
      <c r="G7" s="50" t="s">
        <v>143</v>
      </c>
      <c r="H7" s="51" t="s">
        <v>333</v>
      </c>
    </row>
    <row r="8" spans="2:8" x14ac:dyDescent="0.25">
      <c r="B8" s="14">
        <v>11</v>
      </c>
      <c r="C8" s="50" t="s">
        <v>307</v>
      </c>
      <c r="D8" s="51" t="s">
        <v>311</v>
      </c>
      <c r="F8" s="14">
        <v>11</v>
      </c>
      <c r="G8" s="50" t="s">
        <v>307</v>
      </c>
      <c r="H8" s="51" t="s">
        <v>334</v>
      </c>
    </row>
    <row r="9" spans="2:8" x14ac:dyDescent="0.25">
      <c r="B9" s="14">
        <v>10</v>
      </c>
      <c r="C9" s="50" t="s">
        <v>316</v>
      </c>
      <c r="D9" s="51" t="s">
        <v>312</v>
      </c>
      <c r="F9" s="14">
        <v>10</v>
      </c>
      <c r="G9" s="50" t="s">
        <v>316</v>
      </c>
      <c r="H9" s="51" t="s">
        <v>335</v>
      </c>
    </row>
    <row r="10" spans="2:8" x14ac:dyDescent="0.25">
      <c r="B10" s="14">
        <v>9</v>
      </c>
      <c r="C10" s="50" t="s">
        <v>317</v>
      </c>
      <c r="D10" s="51" t="s">
        <v>313</v>
      </c>
      <c r="F10" s="14">
        <v>9</v>
      </c>
      <c r="G10" s="50" t="s">
        <v>317</v>
      </c>
      <c r="H10" s="51"/>
    </row>
    <row r="11" spans="2:8" x14ac:dyDescent="0.25">
      <c r="B11" s="14">
        <v>8</v>
      </c>
      <c r="C11" s="50" t="s">
        <v>318</v>
      </c>
      <c r="D11" s="51" t="s">
        <v>314</v>
      </c>
      <c r="F11" s="14">
        <v>8</v>
      </c>
      <c r="G11" s="50" t="s">
        <v>318</v>
      </c>
      <c r="H11" s="51" t="s">
        <v>336</v>
      </c>
    </row>
    <row r="12" spans="2:8" x14ac:dyDescent="0.25">
      <c r="B12" s="14">
        <v>7</v>
      </c>
      <c r="C12" s="50" t="s">
        <v>319</v>
      </c>
      <c r="D12" s="51" t="s">
        <v>315</v>
      </c>
      <c r="F12" s="14">
        <v>7</v>
      </c>
      <c r="G12" s="50" t="s">
        <v>319</v>
      </c>
      <c r="H12" s="51" t="s">
        <v>337</v>
      </c>
    </row>
    <row r="13" spans="2:8" x14ac:dyDescent="0.25">
      <c r="B13" s="14">
        <v>6</v>
      </c>
      <c r="C13" s="50" t="s">
        <v>320</v>
      </c>
      <c r="D13" s="51" t="s">
        <v>323</v>
      </c>
      <c r="F13" s="14">
        <v>6</v>
      </c>
      <c r="G13" s="50" t="s">
        <v>320</v>
      </c>
      <c r="H13" s="51" t="s">
        <v>338</v>
      </c>
    </row>
    <row r="14" spans="2:8" x14ac:dyDescent="0.25">
      <c r="B14" s="14">
        <v>5</v>
      </c>
      <c r="C14" s="50" t="s">
        <v>321</v>
      </c>
      <c r="D14" s="51" t="s">
        <v>324</v>
      </c>
      <c r="F14" s="14">
        <v>5</v>
      </c>
      <c r="G14" s="50" t="s">
        <v>321</v>
      </c>
      <c r="H14" s="51"/>
    </row>
    <row r="15" spans="2:8" x14ac:dyDescent="0.25">
      <c r="B15" s="14">
        <v>4</v>
      </c>
      <c r="C15" s="50" t="s">
        <v>322</v>
      </c>
      <c r="D15" s="51" t="s">
        <v>325</v>
      </c>
      <c r="F15" s="14">
        <v>4</v>
      </c>
      <c r="G15" s="50" t="s">
        <v>322</v>
      </c>
      <c r="H15" s="51"/>
    </row>
    <row r="16" spans="2:8" x14ac:dyDescent="0.25">
      <c r="B16" s="14">
        <v>3</v>
      </c>
      <c r="C16" s="50" t="s">
        <v>326</v>
      </c>
      <c r="D16" s="51" t="s">
        <v>327</v>
      </c>
      <c r="F16" s="14">
        <v>3</v>
      </c>
      <c r="G16" s="50" t="s">
        <v>326</v>
      </c>
      <c r="H16" s="51"/>
    </row>
    <row r="17" spans="2:8" x14ac:dyDescent="0.25">
      <c r="B17" s="15" t="s">
        <v>328</v>
      </c>
      <c r="C17" s="11"/>
      <c r="D17" s="53" t="s">
        <v>329</v>
      </c>
      <c r="F17" s="14">
        <v>2</v>
      </c>
      <c r="G17" s="50" t="s">
        <v>339</v>
      </c>
      <c r="H17" s="51"/>
    </row>
    <row r="18" spans="2:8" x14ac:dyDescent="0.25">
      <c r="F18" s="14">
        <v>1</v>
      </c>
      <c r="G18" s="50" t="s">
        <v>340</v>
      </c>
      <c r="H18" s="51"/>
    </row>
    <row r="19" spans="2:8" x14ac:dyDescent="0.25">
      <c r="F19" s="15">
        <v>0</v>
      </c>
      <c r="G19" s="11" t="s">
        <v>341</v>
      </c>
      <c r="H19" s="53"/>
    </row>
  </sheetData>
  <mergeCells count="2">
    <mergeCell ref="B2:D2"/>
    <mergeCell ref="F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C212-6C68-4A1A-B6A9-D85D8510E459}">
  <dimension ref="B2:H47"/>
  <sheetViews>
    <sheetView zoomScale="115" zoomScaleNormal="115" workbookViewId="0">
      <selection activeCell="B16" sqref="B16"/>
    </sheetView>
  </sheetViews>
  <sheetFormatPr baseColWidth="10" defaultRowHeight="15" x14ac:dyDescent="0.25"/>
  <cols>
    <col min="2" max="2" width="60.85546875" customWidth="1"/>
    <col min="3" max="3" width="6.28515625" style="1" customWidth="1"/>
    <col min="4" max="4" width="10.42578125" style="1" customWidth="1"/>
    <col min="5" max="5" width="3.140625" customWidth="1"/>
    <col min="7" max="7" width="2.7109375" customWidth="1"/>
  </cols>
  <sheetData>
    <row r="2" spans="2:8" x14ac:dyDescent="0.25">
      <c r="B2" s="54" t="s">
        <v>304</v>
      </c>
      <c r="C2" s="55"/>
      <c r="D2" s="57" t="s">
        <v>86</v>
      </c>
    </row>
    <row r="3" spans="2:8" x14ac:dyDescent="0.25">
      <c r="B3" s="56" t="s">
        <v>87</v>
      </c>
      <c r="C3" s="56" t="s">
        <v>88</v>
      </c>
      <c r="D3" s="58"/>
    </row>
    <row r="4" spans="2:8" x14ac:dyDescent="0.25">
      <c r="B4" s="49" t="s">
        <v>41</v>
      </c>
      <c r="C4" s="59">
        <v>0</v>
      </c>
      <c r="D4" s="51" t="s">
        <v>89</v>
      </c>
      <c r="F4" t="str">
        <f>CONCATENATE(C4," : ",D4, ",")</f>
        <v>0 : 0xFFFF,</v>
      </c>
      <c r="H4" t="s">
        <v>236</v>
      </c>
    </row>
    <row r="5" spans="2:8" x14ac:dyDescent="0.25">
      <c r="B5" s="49" t="s">
        <v>21</v>
      </c>
      <c r="C5" s="60">
        <v>1</v>
      </c>
      <c r="D5" s="51" t="s">
        <v>90</v>
      </c>
      <c r="F5" t="str">
        <f t="shared" ref="F5:F47" si="0">CONCATENATE(C5," : ",D5, ",")</f>
        <v>1 : 0x8008,</v>
      </c>
      <c r="H5" t="s">
        <v>237</v>
      </c>
    </row>
    <row r="6" spans="2:8" x14ac:dyDescent="0.25">
      <c r="B6" s="49" t="s">
        <v>33</v>
      </c>
      <c r="C6" s="60">
        <v>2</v>
      </c>
      <c r="D6" s="51" t="s">
        <v>91</v>
      </c>
      <c r="F6" t="str">
        <f t="shared" si="0"/>
        <v>2 : 0x0028,</v>
      </c>
      <c r="H6" t="s">
        <v>238</v>
      </c>
    </row>
    <row r="7" spans="2:8" x14ac:dyDescent="0.25">
      <c r="B7" s="49" t="s">
        <v>39</v>
      </c>
      <c r="C7" s="60">
        <v>3</v>
      </c>
      <c r="D7" s="51" t="s">
        <v>92</v>
      </c>
      <c r="F7" t="str">
        <f t="shared" si="0"/>
        <v>3 : 0x0408,</v>
      </c>
      <c r="H7" t="s">
        <v>239</v>
      </c>
    </row>
    <row r="8" spans="2:8" x14ac:dyDescent="0.25">
      <c r="B8" s="66" t="s">
        <v>22</v>
      </c>
      <c r="C8" s="67">
        <v>4</v>
      </c>
      <c r="D8" s="68" t="s">
        <v>93</v>
      </c>
      <c r="F8" t="str">
        <f t="shared" si="0"/>
        <v>4 : 0x4048,</v>
      </c>
      <c r="H8" t="s">
        <v>240</v>
      </c>
    </row>
    <row r="9" spans="2:8" x14ac:dyDescent="0.25">
      <c r="B9" s="49" t="s">
        <v>42</v>
      </c>
      <c r="C9" s="60">
        <v>5</v>
      </c>
      <c r="D9" s="51" t="s">
        <v>94</v>
      </c>
      <c r="F9" t="str">
        <f t="shared" si="0"/>
        <v>5 : 0x1008,</v>
      </c>
      <c r="H9" t="s">
        <v>241</v>
      </c>
    </row>
    <row r="10" spans="2:8" x14ac:dyDescent="0.25">
      <c r="B10" s="49" t="s">
        <v>43</v>
      </c>
      <c r="C10" s="60">
        <v>6</v>
      </c>
      <c r="D10" s="51" t="s">
        <v>95</v>
      </c>
      <c r="F10" t="str">
        <f t="shared" si="0"/>
        <v>6 : 0x0088,</v>
      </c>
      <c r="H10" t="s">
        <v>242</v>
      </c>
    </row>
    <row r="11" spans="2:8" x14ac:dyDescent="0.25">
      <c r="B11" s="49" t="s">
        <v>44</v>
      </c>
      <c r="C11" s="60">
        <v>7</v>
      </c>
      <c r="D11" s="51" t="s">
        <v>89</v>
      </c>
      <c r="F11" t="str">
        <f t="shared" si="0"/>
        <v>7 : 0xFFFF,</v>
      </c>
      <c r="H11" t="s">
        <v>243</v>
      </c>
    </row>
    <row r="12" spans="2:8" x14ac:dyDescent="0.25">
      <c r="B12" s="49" t="s">
        <v>45</v>
      </c>
      <c r="C12" s="60">
        <v>8</v>
      </c>
      <c r="D12" s="51" t="s">
        <v>89</v>
      </c>
      <c r="F12" t="str">
        <f t="shared" si="0"/>
        <v>8 : 0xFFFF,</v>
      </c>
      <c r="H12" t="s">
        <v>244</v>
      </c>
    </row>
    <row r="13" spans="2:8" x14ac:dyDescent="0.25">
      <c r="B13" s="49" t="s">
        <v>37</v>
      </c>
      <c r="C13" s="60">
        <v>9</v>
      </c>
      <c r="D13" s="51" t="s">
        <v>96</v>
      </c>
      <c r="F13" t="str">
        <f t="shared" si="0"/>
        <v>9 : 0x0808,</v>
      </c>
      <c r="H13" t="s">
        <v>245</v>
      </c>
    </row>
    <row r="14" spans="2:8" x14ac:dyDescent="0.25">
      <c r="B14" s="49" t="s">
        <v>38</v>
      </c>
      <c r="C14" s="60">
        <v>10</v>
      </c>
      <c r="D14" s="51" t="s">
        <v>97</v>
      </c>
      <c r="F14" t="str">
        <f t="shared" si="0"/>
        <v>10 : 0x8808,</v>
      </c>
      <c r="H14" t="s">
        <v>246</v>
      </c>
    </row>
    <row r="15" spans="2:8" x14ac:dyDescent="0.25">
      <c r="B15" s="49" t="s">
        <v>31</v>
      </c>
      <c r="C15" s="60">
        <v>11</v>
      </c>
      <c r="D15" s="51" t="s">
        <v>92</v>
      </c>
      <c r="F15" t="str">
        <f t="shared" si="0"/>
        <v>11 : 0x0408,</v>
      </c>
      <c r="H15" t="s">
        <v>247</v>
      </c>
    </row>
    <row r="16" spans="2:8" x14ac:dyDescent="0.25">
      <c r="B16" s="49" t="s">
        <v>46</v>
      </c>
      <c r="C16" s="60">
        <v>12</v>
      </c>
      <c r="D16" s="51" t="s">
        <v>89</v>
      </c>
      <c r="F16" t="str">
        <f t="shared" si="0"/>
        <v>12 : 0xFFFF,</v>
      </c>
      <c r="H16" t="s">
        <v>248</v>
      </c>
    </row>
    <row r="17" spans="2:8" x14ac:dyDescent="0.25">
      <c r="B17" s="49" t="s">
        <v>47</v>
      </c>
      <c r="C17" s="60">
        <v>13</v>
      </c>
      <c r="D17" s="51" t="s">
        <v>89</v>
      </c>
      <c r="F17" t="str">
        <f t="shared" si="0"/>
        <v>13 : 0xFFFF,</v>
      </c>
      <c r="H17" t="s">
        <v>249</v>
      </c>
    </row>
    <row r="18" spans="2:8" x14ac:dyDescent="0.25">
      <c r="B18" s="49" t="s">
        <v>25</v>
      </c>
      <c r="C18" s="60">
        <v>14</v>
      </c>
      <c r="D18" s="51" t="s">
        <v>98</v>
      </c>
      <c r="F18" t="str">
        <f t="shared" si="0"/>
        <v>14 : 0x2008,</v>
      </c>
      <c r="H18" t="s">
        <v>250</v>
      </c>
    </row>
    <row r="19" spans="2:8" x14ac:dyDescent="0.25">
      <c r="B19" s="49" t="s">
        <v>30</v>
      </c>
      <c r="C19" s="60">
        <v>15</v>
      </c>
      <c r="D19" s="51" t="s">
        <v>96</v>
      </c>
      <c r="F19" t="str">
        <f t="shared" si="0"/>
        <v>15 : 0x0808,</v>
      </c>
      <c r="H19" t="s">
        <v>251</v>
      </c>
    </row>
    <row r="20" spans="2:8" x14ac:dyDescent="0.25">
      <c r="B20" s="49" t="s">
        <v>26</v>
      </c>
      <c r="C20" s="60">
        <v>16</v>
      </c>
      <c r="D20" s="51" t="s">
        <v>99</v>
      </c>
      <c r="F20" t="str">
        <f t="shared" si="0"/>
        <v>16 : 0x4008,</v>
      </c>
      <c r="H20" t="s">
        <v>252</v>
      </c>
    </row>
    <row r="21" spans="2:8" x14ac:dyDescent="0.25">
      <c r="B21" s="49" t="s">
        <v>34</v>
      </c>
      <c r="C21" s="60">
        <v>17</v>
      </c>
      <c r="D21" s="51" t="s">
        <v>100</v>
      </c>
      <c r="F21" t="str">
        <f t="shared" si="0"/>
        <v>17 : 0x0000,</v>
      </c>
      <c r="H21" t="s">
        <v>253</v>
      </c>
    </row>
    <row r="22" spans="2:8" x14ac:dyDescent="0.25">
      <c r="B22" s="49" t="s">
        <v>28</v>
      </c>
      <c r="C22" s="60">
        <v>18</v>
      </c>
      <c r="D22" s="51" t="s">
        <v>101</v>
      </c>
      <c r="F22" t="str">
        <f t="shared" si="0"/>
        <v>18 : 0x0018,</v>
      </c>
      <c r="H22" t="s">
        <v>254</v>
      </c>
    </row>
    <row r="23" spans="2:8" x14ac:dyDescent="0.25">
      <c r="B23" s="49" t="s">
        <v>29</v>
      </c>
      <c r="C23" s="60">
        <v>19</v>
      </c>
      <c r="D23" s="51" t="s">
        <v>102</v>
      </c>
      <c r="F23" t="str">
        <f t="shared" si="0"/>
        <v>19 : 0x0010,</v>
      </c>
      <c r="H23" t="s">
        <v>255</v>
      </c>
    </row>
    <row r="24" spans="2:8" x14ac:dyDescent="0.25">
      <c r="B24" s="49" t="s">
        <v>32</v>
      </c>
      <c r="C24" s="60">
        <v>20</v>
      </c>
      <c r="D24" s="51" t="s">
        <v>103</v>
      </c>
      <c r="F24" t="str">
        <f t="shared" si="0"/>
        <v>20 : 0x0108,</v>
      </c>
      <c r="H24" t="s">
        <v>256</v>
      </c>
    </row>
    <row r="25" spans="2:8" x14ac:dyDescent="0.25">
      <c r="B25" s="49" t="s">
        <v>48</v>
      </c>
      <c r="C25" s="60">
        <v>21</v>
      </c>
      <c r="D25" s="51" t="s">
        <v>89</v>
      </c>
      <c r="F25" t="str">
        <f t="shared" si="0"/>
        <v>21 : 0xFFFF,</v>
      </c>
      <c r="H25" t="s">
        <v>257</v>
      </c>
    </row>
    <row r="26" spans="2:8" x14ac:dyDescent="0.25">
      <c r="B26" s="49" t="s">
        <v>49</v>
      </c>
      <c r="C26" s="60">
        <v>22</v>
      </c>
      <c r="D26" s="51" t="s">
        <v>89</v>
      </c>
      <c r="F26" t="str">
        <f t="shared" si="0"/>
        <v>22 : 0xFFFF,</v>
      </c>
      <c r="H26" t="s">
        <v>258</v>
      </c>
    </row>
    <row r="27" spans="2:8" x14ac:dyDescent="0.25">
      <c r="B27" s="49" t="s">
        <v>50</v>
      </c>
      <c r="C27" s="60">
        <v>23</v>
      </c>
      <c r="D27" s="51" t="s">
        <v>90</v>
      </c>
      <c r="F27" t="str">
        <f t="shared" si="0"/>
        <v>23 : 0x8008,</v>
      </c>
      <c r="H27" t="s">
        <v>259</v>
      </c>
    </row>
    <row r="28" spans="2:8" x14ac:dyDescent="0.25">
      <c r="B28" s="49" t="s">
        <v>51</v>
      </c>
      <c r="C28" s="60">
        <v>24</v>
      </c>
      <c r="D28" s="51" t="s">
        <v>91</v>
      </c>
      <c r="F28" t="str">
        <f t="shared" si="0"/>
        <v>24 : 0x0028,</v>
      </c>
      <c r="H28" t="s">
        <v>260</v>
      </c>
    </row>
    <row r="29" spans="2:8" x14ac:dyDescent="0.25">
      <c r="B29" s="49" t="s">
        <v>52</v>
      </c>
      <c r="C29" s="60">
        <v>25</v>
      </c>
      <c r="D29" s="51" t="s">
        <v>92</v>
      </c>
      <c r="F29" t="str">
        <f t="shared" si="0"/>
        <v>25 : 0x0408,</v>
      </c>
      <c r="H29" t="s">
        <v>261</v>
      </c>
    </row>
    <row r="30" spans="2:8" x14ac:dyDescent="0.25">
      <c r="B30" s="49" t="s">
        <v>53</v>
      </c>
      <c r="C30" s="60">
        <v>26</v>
      </c>
      <c r="D30" s="51" t="s">
        <v>93</v>
      </c>
      <c r="F30" t="str">
        <f t="shared" si="0"/>
        <v>26 : 0x4048,</v>
      </c>
      <c r="H30" t="s">
        <v>262</v>
      </c>
    </row>
    <row r="31" spans="2:8" x14ac:dyDescent="0.25">
      <c r="B31" s="49" t="s">
        <v>54</v>
      </c>
      <c r="C31" s="60">
        <v>27</v>
      </c>
      <c r="D31" s="51" t="s">
        <v>94</v>
      </c>
      <c r="F31" t="str">
        <f t="shared" si="0"/>
        <v>27 : 0x1008,</v>
      </c>
      <c r="H31" t="s">
        <v>263</v>
      </c>
    </row>
    <row r="32" spans="2:8" x14ac:dyDescent="0.25">
      <c r="B32" s="49" t="s">
        <v>55</v>
      </c>
      <c r="C32" s="60">
        <v>28</v>
      </c>
      <c r="D32" s="51" t="s">
        <v>95</v>
      </c>
      <c r="F32" t="str">
        <f t="shared" si="0"/>
        <v>28 : 0x0088,</v>
      </c>
      <c r="H32" t="s">
        <v>264</v>
      </c>
    </row>
    <row r="33" spans="2:8" x14ac:dyDescent="0.25">
      <c r="B33" s="49" t="s">
        <v>56</v>
      </c>
      <c r="C33" s="60">
        <v>29</v>
      </c>
      <c r="D33" s="51" t="s">
        <v>96</v>
      </c>
      <c r="F33" t="str">
        <f t="shared" si="0"/>
        <v>29 : 0x0808,</v>
      </c>
      <c r="H33" t="s">
        <v>265</v>
      </c>
    </row>
    <row r="34" spans="2:8" x14ac:dyDescent="0.25">
      <c r="B34" s="49" t="s">
        <v>57</v>
      </c>
      <c r="C34" s="60">
        <v>30</v>
      </c>
      <c r="D34" s="51" t="s">
        <v>97</v>
      </c>
      <c r="F34" t="str">
        <f t="shared" si="0"/>
        <v>30 : 0x8808,</v>
      </c>
      <c r="H34" t="s">
        <v>266</v>
      </c>
    </row>
    <row r="35" spans="2:8" x14ac:dyDescent="0.25">
      <c r="B35" s="49" t="s">
        <v>58</v>
      </c>
      <c r="C35" s="60">
        <v>31</v>
      </c>
      <c r="D35" s="51" t="s">
        <v>92</v>
      </c>
      <c r="F35" t="str">
        <f t="shared" si="0"/>
        <v>31 : 0x0408,</v>
      </c>
      <c r="H35" t="s">
        <v>267</v>
      </c>
    </row>
    <row r="36" spans="2:8" x14ac:dyDescent="0.25">
      <c r="B36" s="49" t="s">
        <v>59</v>
      </c>
      <c r="C36" s="60">
        <v>32</v>
      </c>
      <c r="D36" s="51" t="s">
        <v>89</v>
      </c>
      <c r="F36" t="str">
        <f t="shared" si="0"/>
        <v>32 : 0xFFFF,</v>
      </c>
      <c r="H36" t="s">
        <v>268</v>
      </c>
    </row>
    <row r="37" spans="2:8" x14ac:dyDescent="0.25">
      <c r="B37" s="49" t="s">
        <v>60</v>
      </c>
      <c r="C37" s="60">
        <v>33</v>
      </c>
      <c r="D37" s="51" t="s">
        <v>89</v>
      </c>
      <c r="F37" t="str">
        <f t="shared" si="0"/>
        <v>33 : 0xFFFF,</v>
      </c>
      <c r="H37" t="s">
        <v>269</v>
      </c>
    </row>
    <row r="38" spans="2:8" x14ac:dyDescent="0.25">
      <c r="B38" s="49" t="s">
        <v>61</v>
      </c>
      <c r="C38" s="60">
        <v>34</v>
      </c>
      <c r="D38" s="51" t="s">
        <v>98</v>
      </c>
      <c r="F38" t="str">
        <f t="shared" si="0"/>
        <v>34 : 0x2008,</v>
      </c>
      <c r="H38" t="s">
        <v>270</v>
      </c>
    </row>
    <row r="39" spans="2:8" x14ac:dyDescent="0.25">
      <c r="B39" s="49" t="s">
        <v>62</v>
      </c>
      <c r="C39" s="60">
        <v>35</v>
      </c>
      <c r="D39" s="51" t="s">
        <v>96</v>
      </c>
      <c r="F39" t="str">
        <f t="shared" si="0"/>
        <v>35 : 0x0808,</v>
      </c>
      <c r="H39" t="s">
        <v>271</v>
      </c>
    </row>
    <row r="40" spans="2:8" x14ac:dyDescent="0.25">
      <c r="B40" s="49" t="s">
        <v>63</v>
      </c>
      <c r="C40" s="60">
        <v>36</v>
      </c>
      <c r="D40" s="51" t="s">
        <v>99</v>
      </c>
      <c r="F40" t="str">
        <f t="shared" si="0"/>
        <v>36 : 0x4008,</v>
      </c>
      <c r="H40" t="s">
        <v>272</v>
      </c>
    </row>
    <row r="41" spans="2:8" x14ac:dyDescent="0.25">
      <c r="B41" s="49" t="s">
        <v>64</v>
      </c>
      <c r="C41" s="60">
        <v>37</v>
      </c>
      <c r="D41" s="51" t="s">
        <v>101</v>
      </c>
      <c r="F41" t="str">
        <f t="shared" si="0"/>
        <v>37 : 0x0018,</v>
      </c>
      <c r="H41" t="s">
        <v>273</v>
      </c>
    </row>
    <row r="42" spans="2:8" x14ac:dyDescent="0.25">
      <c r="B42" s="49" t="s">
        <v>65</v>
      </c>
      <c r="C42" s="60">
        <v>38</v>
      </c>
      <c r="D42" s="51" t="s">
        <v>102</v>
      </c>
      <c r="F42" t="str">
        <f t="shared" si="0"/>
        <v>38 : 0x0010,</v>
      </c>
      <c r="H42" t="s">
        <v>274</v>
      </c>
    </row>
    <row r="43" spans="2:8" x14ac:dyDescent="0.25">
      <c r="B43" s="49" t="s">
        <v>66</v>
      </c>
      <c r="C43" s="60">
        <v>39</v>
      </c>
      <c r="D43" s="51" t="s">
        <v>103</v>
      </c>
      <c r="F43" t="str">
        <f t="shared" si="0"/>
        <v>39 : 0x0108,</v>
      </c>
      <c r="H43" t="s">
        <v>275</v>
      </c>
    </row>
    <row r="44" spans="2:8" x14ac:dyDescent="0.25">
      <c r="B44" s="49" t="s">
        <v>67</v>
      </c>
      <c r="C44" s="60">
        <v>40</v>
      </c>
      <c r="D44" s="51" t="s">
        <v>89</v>
      </c>
      <c r="F44" t="str">
        <f t="shared" si="0"/>
        <v>40 : 0xFFFF,</v>
      </c>
      <c r="H44" t="s">
        <v>276</v>
      </c>
    </row>
    <row r="45" spans="2:8" x14ac:dyDescent="0.25">
      <c r="B45" s="49" t="s">
        <v>36</v>
      </c>
      <c r="C45" s="60">
        <v>41</v>
      </c>
      <c r="D45" s="51" t="s">
        <v>100</v>
      </c>
      <c r="F45" t="str">
        <f t="shared" si="0"/>
        <v>41 : 0x0000,</v>
      </c>
      <c r="H45" t="s">
        <v>277</v>
      </c>
    </row>
    <row r="46" spans="2:8" x14ac:dyDescent="0.25">
      <c r="B46" s="49" t="s">
        <v>23</v>
      </c>
      <c r="C46" s="60">
        <v>42</v>
      </c>
      <c r="D46" s="51" t="s">
        <v>90</v>
      </c>
      <c r="F46" t="str">
        <f t="shared" si="0"/>
        <v>42 : 0x8008,</v>
      </c>
      <c r="H46" t="s">
        <v>278</v>
      </c>
    </row>
    <row r="47" spans="2:8" x14ac:dyDescent="0.25">
      <c r="B47" s="52" t="s">
        <v>24</v>
      </c>
      <c r="C47" s="61">
        <v>43</v>
      </c>
      <c r="D47" s="53" t="s">
        <v>93</v>
      </c>
      <c r="F47" t="str">
        <f t="shared" si="0"/>
        <v>43 : 0x4048,</v>
      </c>
      <c r="H47" t="s">
        <v>279</v>
      </c>
    </row>
  </sheetData>
  <mergeCells count="2">
    <mergeCell ref="B2:C2"/>
    <mergeCell ref="D2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4B58-2989-4D27-9EC1-3BAC696C94C3}">
  <dimension ref="B1:M67"/>
  <sheetViews>
    <sheetView zoomScale="70" zoomScaleNormal="70" workbookViewId="0">
      <selection activeCell="M42" sqref="M42"/>
    </sheetView>
  </sheetViews>
  <sheetFormatPr baseColWidth="10" defaultRowHeight="15" x14ac:dyDescent="0.25"/>
  <cols>
    <col min="1" max="1" width="4" customWidth="1"/>
    <col min="2" max="3" width="5.85546875" customWidth="1"/>
    <col min="4" max="4" width="9.28515625" style="1" customWidth="1"/>
    <col min="5" max="5" width="11.7109375" style="1" customWidth="1"/>
    <col min="6" max="6" width="73.7109375" customWidth="1"/>
    <col min="7" max="10" width="9.7109375" style="1" customWidth="1"/>
    <col min="11" max="11" width="5.7109375" customWidth="1"/>
    <col min="12" max="12" width="28" style="7" customWidth="1"/>
    <col min="13" max="13" width="69.85546875" customWidth="1"/>
  </cols>
  <sheetData>
    <row r="1" spans="2:13" ht="15.75" thickBot="1" x14ac:dyDescent="0.3"/>
    <row r="2" spans="2:13" x14ac:dyDescent="0.25">
      <c r="B2" s="2"/>
      <c r="C2" s="8"/>
      <c r="D2" s="35" t="s">
        <v>79</v>
      </c>
      <c r="E2" s="35"/>
      <c r="F2" s="35"/>
      <c r="G2" s="39" t="s">
        <v>80</v>
      </c>
      <c r="H2" s="35"/>
      <c r="I2" s="35"/>
      <c r="J2" s="36"/>
    </row>
    <row r="3" spans="2:13" ht="15.75" thickBot="1" x14ac:dyDescent="0.3">
      <c r="B3" s="17"/>
      <c r="C3" s="13" t="s">
        <v>85</v>
      </c>
      <c r="D3" s="13" t="s">
        <v>295</v>
      </c>
      <c r="E3" s="13" t="s">
        <v>344</v>
      </c>
      <c r="F3" s="13" t="s">
        <v>78</v>
      </c>
      <c r="G3" s="12" t="s">
        <v>81</v>
      </c>
      <c r="H3" s="13" t="s">
        <v>82</v>
      </c>
      <c r="I3" s="13" t="s">
        <v>83</v>
      </c>
      <c r="J3" s="18" t="s">
        <v>84</v>
      </c>
      <c r="L3" s="7" t="s">
        <v>152</v>
      </c>
      <c r="M3" t="str">
        <f>CONCATENATE("0b",_xlfn.TEXTJOIN(,,G36:G67))</f>
        <v>0b11100010100111101000111000001010</v>
      </c>
    </row>
    <row r="4" spans="2:13" x14ac:dyDescent="0.25">
      <c r="B4" s="47" t="s">
        <v>151</v>
      </c>
      <c r="C4" s="42">
        <v>8</v>
      </c>
      <c r="D4" s="31">
        <v>31</v>
      </c>
      <c r="E4" s="31">
        <v>63</v>
      </c>
      <c r="F4" s="32" t="e">
        <v>#N/A</v>
      </c>
      <c r="G4" s="32">
        <v>0</v>
      </c>
      <c r="H4" s="72">
        <v>0</v>
      </c>
      <c r="I4" s="76">
        <v>0</v>
      </c>
      <c r="J4" s="33">
        <v>0</v>
      </c>
      <c r="L4" s="7" t="s">
        <v>156</v>
      </c>
      <c r="M4" t="str">
        <f>CONCATENATE("0b",_xlfn.TEXTJOIN(,,G4:G35))</f>
        <v>0b00000000000000000000011011101000</v>
      </c>
    </row>
    <row r="5" spans="2:13" x14ac:dyDescent="0.25">
      <c r="B5" s="40"/>
      <c r="C5" s="43"/>
      <c r="D5" s="1">
        <v>30</v>
      </c>
      <c r="E5" s="1">
        <v>62</v>
      </c>
      <c r="F5" s="14" t="e">
        <v>#N/A</v>
      </c>
      <c r="G5" s="14">
        <v>0</v>
      </c>
      <c r="H5" s="71">
        <v>0</v>
      </c>
      <c r="I5" s="77">
        <v>0</v>
      </c>
      <c r="J5" s="20">
        <v>0</v>
      </c>
      <c r="L5" s="7" t="s">
        <v>153</v>
      </c>
      <c r="M5" t="str">
        <f>CONCATENATE("0b",_xlfn.TEXTJOIN(,,H36:H67))</f>
        <v>0b11100110000000011000111000011000</v>
      </c>
    </row>
    <row r="6" spans="2:13" x14ac:dyDescent="0.25">
      <c r="B6" s="40"/>
      <c r="C6" s="43"/>
      <c r="D6" s="1">
        <v>29</v>
      </c>
      <c r="E6" s="1">
        <v>61</v>
      </c>
      <c r="F6" s="14" t="e">
        <v>#N/A</v>
      </c>
      <c r="G6" s="14">
        <v>0</v>
      </c>
      <c r="H6" s="71">
        <v>0</v>
      </c>
      <c r="I6" s="77">
        <v>0</v>
      </c>
      <c r="J6" s="20">
        <v>0</v>
      </c>
      <c r="L6" s="7" t="s">
        <v>158</v>
      </c>
      <c r="M6" t="str">
        <f>CONCATENATE("0b",_xlfn.TEXTJOIN(,,H4:H35))</f>
        <v>0b00000000000000000000100000011000</v>
      </c>
    </row>
    <row r="7" spans="2:13" x14ac:dyDescent="0.25">
      <c r="B7" s="40"/>
      <c r="C7" s="43"/>
      <c r="D7" s="1">
        <v>28</v>
      </c>
      <c r="E7" s="1">
        <v>60</v>
      </c>
      <c r="F7" s="14" t="e">
        <v>#N/A</v>
      </c>
      <c r="G7" s="14">
        <v>0</v>
      </c>
      <c r="H7" s="71">
        <v>0</v>
      </c>
      <c r="I7" s="77">
        <v>0</v>
      </c>
      <c r="J7" s="20">
        <v>0</v>
      </c>
      <c r="L7" s="7" t="s">
        <v>154</v>
      </c>
      <c r="M7" t="str">
        <f>CONCATENATE("0b",_xlfn.TEXTJOIN(,,I36:I67))</f>
        <v>0b10000011000100000100100000001100</v>
      </c>
    </row>
    <row r="8" spans="2:13" x14ac:dyDescent="0.25">
      <c r="B8" s="40"/>
      <c r="C8" s="43"/>
      <c r="D8" s="1">
        <v>27</v>
      </c>
      <c r="E8" s="1">
        <v>59</v>
      </c>
      <c r="F8" s="14" t="e">
        <v>#N/A</v>
      </c>
      <c r="G8" s="14">
        <v>0</v>
      </c>
      <c r="H8" s="71">
        <v>0</v>
      </c>
      <c r="I8" s="77">
        <v>0</v>
      </c>
      <c r="J8" s="20">
        <v>0</v>
      </c>
      <c r="L8" s="7" t="s">
        <v>157</v>
      </c>
      <c r="M8" t="str">
        <f>CONCATENATE("0b",_xlfn.TEXTJOIN(,,I4:I35))</f>
        <v>0b00000000000000000000000010000100</v>
      </c>
    </row>
    <row r="9" spans="2:13" x14ac:dyDescent="0.25">
      <c r="B9" s="40"/>
      <c r="C9" s="43"/>
      <c r="D9" s="1">
        <v>26</v>
      </c>
      <c r="E9" s="1">
        <v>58</v>
      </c>
      <c r="F9" s="14" t="e">
        <v>#N/A</v>
      </c>
      <c r="G9" s="14">
        <v>0</v>
      </c>
      <c r="H9" s="71">
        <v>0</v>
      </c>
      <c r="I9" s="77">
        <v>0</v>
      </c>
      <c r="J9" s="20">
        <v>0</v>
      </c>
      <c r="L9" s="7" t="s">
        <v>155</v>
      </c>
      <c r="M9" t="str">
        <f>CONCATENATE("0b",_xlfn.TEXTJOIN(,,J36:J67))</f>
        <v>0b00010000000000000000000001000000</v>
      </c>
    </row>
    <row r="10" spans="2:13" x14ac:dyDescent="0.25">
      <c r="B10" s="40"/>
      <c r="C10" s="43"/>
      <c r="D10" s="1">
        <v>25</v>
      </c>
      <c r="E10" s="1">
        <v>57</v>
      </c>
      <c r="F10" s="14" t="e">
        <v>#N/A</v>
      </c>
      <c r="G10" s="14">
        <v>0</v>
      </c>
      <c r="H10" s="71">
        <v>0</v>
      </c>
      <c r="I10" s="77">
        <v>0</v>
      </c>
      <c r="J10" s="20">
        <v>0</v>
      </c>
      <c r="L10" s="7" t="s">
        <v>159</v>
      </c>
      <c r="M10" t="str">
        <f>CONCATENATE("0b",_xlfn.TEXTJOIN(,,J4:J35))</f>
        <v>0b00000000000000000000000000000000</v>
      </c>
    </row>
    <row r="11" spans="2:13" x14ac:dyDescent="0.25">
      <c r="B11" s="40"/>
      <c r="C11" s="44"/>
      <c r="D11" s="11">
        <v>24</v>
      </c>
      <c r="E11" s="11">
        <v>56</v>
      </c>
      <c r="F11" s="15" t="e">
        <v>#N/A</v>
      </c>
      <c r="G11" s="15">
        <v>0</v>
      </c>
      <c r="H11" s="73">
        <v>0</v>
      </c>
      <c r="I11" s="78">
        <v>0</v>
      </c>
      <c r="J11" s="21">
        <v>0</v>
      </c>
    </row>
    <row r="12" spans="2:13" x14ac:dyDescent="0.25">
      <c r="B12" s="40"/>
      <c r="C12" s="45">
        <v>7</v>
      </c>
      <c r="D12" s="10">
        <v>23</v>
      </c>
      <c r="E12" s="10">
        <v>55</v>
      </c>
      <c r="F12" s="16" t="e">
        <v>#N/A</v>
      </c>
      <c r="G12" s="16">
        <v>0</v>
      </c>
      <c r="H12" s="74">
        <v>0</v>
      </c>
      <c r="I12" s="79">
        <v>0</v>
      </c>
      <c r="J12" s="19">
        <v>0</v>
      </c>
      <c r="L12" s="7" t="str">
        <f>CONCATENATE(L3," = ",M3)</f>
        <v>INV_NEEDS_ACCEL_MASK0 = 0b11100010100111101000111000001010</v>
      </c>
    </row>
    <row r="13" spans="2:13" x14ac:dyDescent="0.25">
      <c r="B13" s="40"/>
      <c r="C13" s="43"/>
      <c r="D13" s="1">
        <v>22</v>
      </c>
      <c r="E13" s="1">
        <v>54</v>
      </c>
      <c r="F13" s="14" t="e">
        <v>#N/A</v>
      </c>
      <c r="G13" s="14">
        <v>0</v>
      </c>
      <c r="H13" s="71">
        <v>0</v>
      </c>
      <c r="I13" s="77">
        <v>0</v>
      </c>
      <c r="J13" s="20">
        <v>0</v>
      </c>
      <c r="L13" s="7" t="str">
        <f t="shared" ref="L13:L19" si="0">CONCATENATE(L4," = ",M4)</f>
        <v>INV_NEEDS_ACCEL_MASK1 = 0b00000000000000000000011011101000</v>
      </c>
    </row>
    <row r="14" spans="2:13" x14ac:dyDescent="0.25">
      <c r="B14" s="40"/>
      <c r="C14" s="43"/>
      <c r="D14" s="1">
        <v>21</v>
      </c>
      <c r="E14" s="1">
        <v>53</v>
      </c>
      <c r="F14" s="14" t="e">
        <v>#N/A</v>
      </c>
      <c r="G14" s="14">
        <v>0</v>
      </c>
      <c r="H14" s="71">
        <v>0</v>
      </c>
      <c r="I14" s="77">
        <v>0</v>
      </c>
      <c r="J14" s="20">
        <v>0</v>
      </c>
      <c r="L14" s="7" t="str">
        <f t="shared" si="0"/>
        <v>INV_NEEDS_GYRO_MASK0 = 0b11100110000000011000111000011000</v>
      </c>
    </row>
    <row r="15" spans="2:13" x14ac:dyDescent="0.25">
      <c r="B15" s="40"/>
      <c r="C15" s="43"/>
      <c r="D15" s="1">
        <v>20</v>
      </c>
      <c r="E15" s="1">
        <v>52</v>
      </c>
      <c r="F15" s="14" t="e">
        <v>#N/A</v>
      </c>
      <c r="G15" s="14">
        <v>0</v>
      </c>
      <c r="H15" s="71">
        <v>0</v>
      </c>
      <c r="I15" s="77">
        <v>0</v>
      </c>
      <c r="J15" s="20">
        <v>0</v>
      </c>
      <c r="L15" s="7" t="str">
        <f t="shared" si="0"/>
        <v>INV_NEEDS_GYRO_MASK1 = 0b00000000000000000000100000011000</v>
      </c>
    </row>
    <row r="16" spans="2:13" x14ac:dyDescent="0.25">
      <c r="B16" s="40"/>
      <c r="C16" s="43"/>
      <c r="D16" s="1">
        <v>19</v>
      </c>
      <c r="E16" s="1">
        <v>51</v>
      </c>
      <c r="F16" s="14" t="e">
        <v>#N/A</v>
      </c>
      <c r="G16" s="14">
        <v>0</v>
      </c>
      <c r="H16" s="71">
        <v>0</v>
      </c>
      <c r="I16" s="77">
        <v>0</v>
      </c>
      <c r="J16" s="20">
        <v>0</v>
      </c>
      <c r="L16" s="7" t="str">
        <f t="shared" si="0"/>
        <v>INV_NEEDS_COMPAS_MASK0 = 0b10000011000100000100100000001100</v>
      </c>
    </row>
    <row r="17" spans="2:12" x14ac:dyDescent="0.25">
      <c r="B17" s="40"/>
      <c r="C17" s="43"/>
      <c r="D17" s="1">
        <v>18</v>
      </c>
      <c r="E17" s="1">
        <v>50</v>
      </c>
      <c r="F17" s="14" t="e">
        <v>#N/A</v>
      </c>
      <c r="G17" s="14">
        <v>0</v>
      </c>
      <c r="H17" s="71">
        <v>0</v>
      </c>
      <c r="I17" s="77">
        <v>0</v>
      </c>
      <c r="J17" s="20">
        <v>0</v>
      </c>
      <c r="L17" s="7" t="str">
        <f t="shared" si="0"/>
        <v>INV_NEEDS_COMPAS_MASK1 = 0b00000000000000000000000010000100</v>
      </c>
    </row>
    <row r="18" spans="2:12" x14ac:dyDescent="0.25">
      <c r="B18" s="40"/>
      <c r="C18" s="43"/>
      <c r="D18" s="1">
        <v>17</v>
      </c>
      <c r="E18" s="1">
        <v>49</v>
      </c>
      <c r="F18" s="14" t="e">
        <v>#N/A</v>
      </c>
      <c r="G18" s="14">
        <v>0</v>
      </c>
      <c r="H18" s="71">
        <v>0</v>
      </c>
      <c r="I18" s="77">
        <v>0</v>
      </c>
      <c r="J18" s="20">
        <v>0</v>
      </c>
      <c r="L18" s="7" t="str">
        <f t="shared" si="0"/>
        <v>INV_NEEDS_PRES_MASK0 = 0b00010000000000000000000001000000</v>
      </c>
    </row>
    <row r="19" spans="2:12" x14ac:dyDescent="0.25">
      <c r="B19" s="40"/>
      <c r="C19" s="44"/>
      <c r="D19" s="11">
        <v>16</v>
      </c>
      <c r="E19" s="11">
        <v>48</v>
      </c>
      <c r="F19" s="15" t="e">
        <v>#N/A</v>
      </c>
      <c r="G19" s="15">
        <v>0</v>
      </c>
      <c r="H19" s="73">
        <v>0</v>
      </c>
      <c r="I19" s="78">
        <v>0</v>
      </c>
      <c r="J19" s="21">
        <v>0</v>
      </c>
      <c r="L19" s="7" t="str">
        <f t="shared" si="0"/>
        <v>INV_NEEDS_PRES_MASK1 = 0b00000000000000000000000000000000</v>
      </c>
    </row>
    <row r="20" spans="2:12" x14ac:dyDescent="0.25">
      <c r="B20" s="40"/>
      <c r="C20" s="45">
        <v>6</v>
      </c>
      <c r="D20" s="10">
        <v>15</v>
      </c>
      <c r="E20" s="10">
        <v>47</v>
      </c>
      <c r="F20" s="16" t="e">
        <v>#N/A</v>
      </c>
      <c r="G20" s="16">
        <v>0</v>
      </c>
      <c r="H20" s="74">
        <v>0</v>
      </c>
      <c r="I20" s="79">
        <v>0</v>
      </c>
      <c r="J20" s="19">
        <v>0</v>
      </c>
    </row>
    <row r="21" spans="2:12" x14ac:dyDescent="0.25">
      <c r="B21" s="40"/>
      <c r="C21" s="43"/>
      <c r="D21" s="1">
        <v>14</v>
      </c>
      <c r="E21" s="1">
        <v>46</v>
      </c>
      <c r="F21" s="14" t="e">
        <v>#N/A</v>
      </c>
      <c r="G21" s="14">
        <v>0</v>
      </c>
      <c r="H21" s="71">
        <v>0</v>
      </c>
      <c r="I21" s="77">
        <v>0</v>
      </c>
      <c r="J21" s="20">
        <v>0</v>
      </c>
      <c r="L21" s="7" t="s">
        <v>296</v>
      </c>
    </row>
    <row r="22" spans="2:12" x14ac:dyDescent="0.25">
      <c r="B22" s="40"/>
      <c r="C22" s="43"/>
      <c r="D22" s="1">
        <v>13</v>
      </c>
      <c r="E22" s="1">
        <v>45</v>
      </c>
      <c r="F22" s="14" t="e">
        <v>#N/A</v>
      </c>
      <c r="G22" s="14">
        <v>0</v>
      </c>
      <c r="H22" s="71">
        <v>0</v>
      </c>
      <c r="I22" s="77">
        <v>0</v>
      </c>
      <c r="J22" s="20">
        <v>0</v>
      </c>
      <c r="L22" s="7" t="s">
        <v>297</v>
      </c>
    </row>
    <row r="23" spans="2:12" x14ac:dyDescent="0.25">
      <c r="B23" s="40"/>
      <c r="C23" s="43"/>
      <c r="D23" s="1">
        <v>12</v>
      </c>
      <c r="E23" s="1">
        <v>44</v>
      </c>
      <c r="F23" s="14" t="e">
        <v>#N/A</v>
      </c>
      <c r="G23" s="14">
        <v>0</v>
      </c>
      <c r="H23" s="71">
        <v>0</v>
      </c>
      <c r="I23" s="77">
        <v>0</v>
      </c>
      <c r="J23" s="20">
        <v>0</v>
      </c>
      <c r="L23" s="7" t="s">
        <v>298</v>
      </c>
    </row>
    <row r="24" spans="2:12" x14ac:dyDescent="0.25">
      <c r="B24" s="40"/>
      <c r="C24" s="43"/>
      <c r="D24" s="1">
        <v>11</v>
      </c>
      <c r="E24" s="1">
        <v>43</v>
      </c>
      <c r="F24" s="14" t="s">
        <v>24</v>
      </c>
      <c r="G24" s="14">
        <v>0</v>
      </c>
      <c r="H24" s="71">
        <v>1</v>
      </c>
      <c r="I24" s="77">
        <v>0</v>
      </c>
      <c r="J24" s="20">
        <v>0</v>
      </c>
      <c r="L24" s="7" t="s">
        <v>299</v>
      </c>
    </row>
    <row r="25" spans="2:12" x14ac:dyDescent="0.25">
      <c r="B25" s="40"/>
      <c r="C25" s="43"/>
      <c r="D25" s="1">
        <v>10</v>
      </c>
      <c r="E25" s="1">
        <v>42</v>
      </c>
      <c r="F25" s="14" t="s">
        <v>23</v>
      </c>
      <c r="G25" s="14">
        <v>1</v>
      </c>
      <c r="H25" s="71">
        <v>0</v>
      </c>
      <c r="I25" s="77">
        <v>0</v>
      </c>
      <c r="J25" s="20">
        <v>0</v>
      </c>
      <c r="L25" s="7" t="s">
        <v>300</v>
      </c>
    </row>
    <row r="26" spans="2:12" x14ac:dyDescent="0.25">
      <c r="B26" s="40"/>
      <c r="C26" s="43"/>
      <c r="D26" s="1">
        <v>9</v>
      </c>
      <c r="E26" s="1">
        <v>41</v>
      </c>
      <c r="F26" s="14" t="s">
        <v>36</v>
      </c>
      <c r="G26" s="14">
        <v>1</v>
      </c>
      <c r="H26" s="71">
        <v>0</v>
      </c>
      <c r="I26" s="77">
        <v>0</v>
      </c>
      <c r="J26" s="20">
        <v>0</v>
      </c>
      <c r="L26" s="7" t="s">
        <v>301</v>
      </c>
    </row>
    <row r="27" spans="2:12" x14ac:dyDescent="0.25">
      <c r="B27" s="40"/>
      <c r="C27" s="44"/>
      <c r="D27" s="11">
        <v>8</v>
      </c>
      <c r="E27" s="11">
        <v>40</v>
      </c>
      <c r="F27" s="15" t="s">
        <v>67</v>
      </c>
      <c r="G27" s="15">
        <v>0</v>
      </c>
      <c r="H27" s="73">
        <v>0</v>
      </c>
      <c r="I27" s="78">
        <v>0</v>
      </c>
      <c r="J27" s="21">
        <v>0</v>
      </c>
      <c r="L27" s="7" t="s">
        <v>302</v>
      </c>
    </row>
    <row r="28" spans="2:12" x14ac:dyDescent="0.25">
      <c r="B28" s="40"/>
      <c r="C28" s="45">
        <v>5</v>
      </c>
      <c r="D28" s="10">
        <v>7</v>
      </c>
      <c r="E28" s="10">
        <v>39</v>
      </c>
      <c r="F28" s="16" t="s">
        <v>66</v>
      </c>
      <c r="G28" s="16">
        <v>1</v>
      </c>
      <c r="H28" s="74">
        <v>0</v>
      </c>
      <c r="I28" s="79">
        <v>1</v>
      </c>
      <c r="J28" s="19">
        <v>0</v>
      </c>
      <c r="L28" s="7" t="s">
        <v>215</v>
      </c>
    </row>
    <row r="29" spans="2:12" x14ac:dyDescent="0.25">
      <c r="B29" s="40"/>
      <c r="C29" s="43"/>
      <c r="D29" s="1">
        <v>6</v>
      </c>
      <c r="E29" s="1">
        <v>38</v>
      </c>
      <c r="F29" s="14" t="s">
        <v>65</v>
      </c>
      <c r="G29" s="14">
        <v>1</v>
      </c>
      <c r="H29" s="71">
        <v>0</v>
      </c>
      <c r="I29" s="77">
        <v>0</v>
      </c>
      <c r="J29" s="20">
        <v>0</v>
      </c>
    </row>
    <row r="30" spans="2:12" x14ac:dyDescent="0.25">
      <c r="B30" s="40"/>
      <c r="C30" s="43"/>
      <c r="D30" s="1">
        <v>5</v>
      </c>
      <c r="E30" s="1">
        <v>37</v>
      </c>
      <c r="F30" s="14" t="s">
        <v>64</v>
      </c>
      <c r="G30" s="14">
        <v>1</v>
      </c>
      <c r="H30" s="71">
        <v>0</v>
      </c>
      <c r="I30" s="77">
        <v>0</v>
      </c>
      <c r="J30" s="20">
        <v>0</v>
      </c>
    </row>
    <row r="31" spans="2:12" x14ac:dyDescent="0.25">
      <c r="B31" s="40"/>
      <c r="C31" s="43"/>
      <c r="D31" s="1">
        <v>4</v>
      </c>
      <c r="E31" s="1">
        <v>36</v>
      </c>
      <c r="F31" s="14" t="s">
        <v>63</v>
      </c>
      <c r="G31" s="14">
        <v>0</v>
      </c>
      <c r="H31" s="71">
        <v>1</v>
      </c>
      <c r="I31" s="77">
        <v>0</v>
      </c>
      <c r="J31" s="20">
        <v>0</v>
      </c>
    </row>
    <row r="32" spans="2:12" x14ac:dyDescent="0.25">
      <c r="B32" s="40"/>
      <c r="C32" s="43"/>
      <c r="D32" s="1">
        <v>3</v>
      </c>
      <c r="E32" s="1">
        <v>35</v>
      </c>
      <c r="F32" s="14" t="s">
        <v>62</v>
      </c>
      <c r="G32" s="14">
        <v>1</v>
      </c>
      <c r="H32" s="71">
        <v>1</v>
      </c>
      <c r="I32" s="77">
        <v>0</v>
      </c>
      <c r="J32" s="20">
        <v>0</v>
      </c>
    </row>
    <row r="33" spans="2:10" x14ac:dyDescent="0.25">
      <c r="B33" s="40"/>
      <c r="C33" s="43"/>
      <c r="D33" s="1">
        <v>2</v>
      </c>
      <c r="E33" s="1">
        <v>34</v>
      </c>
      <c r="F33" s="14" t="s">
        <v>61</v>
      </c>
      <c r="G33" s="14">
        <v>0</v>
      </c>
      <c r="H33" s="71">
        <v>0</v>
      </c>
      <c r="I33" s="77">
        <v>1</v>
      </c>
      <c r="J33" s="20">
        <v>0</v>
      </c>
    </row>
    <row r="34" spans="2:10" x14ac:dyDescent="0.25">
      <c r="B34" s="40"/>
      <c r="C34" s="43"/>
      <c r="D34" s="1">
        <v>1</v>
      </c>
      <c r="E34" s="1">
        <v>33</v>
      </c>
      <c r="F34" s="14" t="s">
        <v>60</v>
      </c>
      <c r="G34" s="14">
        <v>0</v>
      </c>
      <c r="H34" s="71">
        <v>0</v>
      </c>
      <c r="I34" s="77">
        <v>0</v>
      </c>
      <c r="J34" s="20">
        <v>0</v>
      </c>
    </row>
    <row r="35" spans="2:10" ht="15.75" thickBot="1" x14ac:dyDescent="0.3">
      <c r="B35" s="41"/>
      <c r="C35" s="46"/>
      <c r="D35" s="22">
        <v>0</v>
      </c>
      <c r="E35" s="22">
        <v>32</v>
      </c>
      <c r="F35" s="23" t="s">
        <v>59</v>
      </c>
      <c r="G35" s="23">
        <v>0</v>
      </c>
      <c r="H35" s="75">
        <v>0</v>
      </c>
      <c r="I35" s="80">
        <v>0</v>
      </c>
      <c r="J35" s="24">
        <v>0</v>
      </c>
    </row>
    <row r="36" spans="2:10" x14ac:dyDescent="0.25">
      <c r="B36" s="40" t="s">
        <v>303</v>
      </c>
      <c r="C36" s="43">
        <v>4</v>
      </c>
      <c r="D36" s="1">
        <v>31</v>
      </c>
      <c r="E36" s="1">
        <v>31</v>
      </c>
      <c r="F36" s="14" t="s">
        <v>58</v>
      </c>
      <c r="G36" s="14">
        <v>1</v>
      </c>
      <c r="H36" s="71">
        <v>1</v>
      </c>
      <c r="I36" s="77">
        <v>1</v>
      </c>
      <c r="J36" s="20">
        <v>0</v>
      </c>
    </row>
    <row r="37" spans="2:10" x14ac:dyDescent="0.25">
      <c r="B37" s="40"/>
      <c r="C37" s="43"/>
      <c r="D37" s="1">
        <v>30</v>
      </c>
      <c r="E37" s="1">
        <v>30</v>
      </c>
      <c r="F37" s="14" t="s">
        <v>57</v>
      </c>
      <c r="G37" s="14">
        <v>1</v>
      </c>
      <c r="H37" s="71">
        <v>1</v>
      </c>
      <c r="I37" s="77">
        <v>0</v>
      </c>
      <c r="J37" s="20">
        <v>0</v>
      </c>
    </row>
    <row r="38" spans="2:10" x14ac:dyDescent="0.25">
      <c r="B38" s="40"/>
      <c r="C38" s="43"/>
      <c r="D38" s="1">
        <v>29</v>
      </c>
      <c r="E38" s="1">
        <v>29</v>
      </c>
      <c r="F38" s="14" t="s">
        <v>56</v>
      </c>
      <c r="G38" s="14">
        <v>1</v>
      </c>
      <c r="H38" s="71">
        <v>1</v>
      </c>
      <c r="I38" s="77">
        <v>0</v>
      </c>
      <c r="J38" s="20">
        <v>0</v>
      </c>
    </row>
    <row r="39" spans="2:10" x14ac:dyDescent="0.25">
      <c r="B39" s="40"/>
      <c r="C39" s="43"/>
      <c r="D39" s="1">
        <v>28</v>
      </c>
      <c r="E39" s="1">
        <v>28</v>
      </c>
      <c r="F39" s="14" t="s">
        <v>55</v>
      </c>
      <c r="G39" s="14">
        <v>0</v>
      </c>
      <c r="H39" s="71">
        <v>0</v>
      </c>
      <c r="I39" s="77">
        <v>0</v>
      </c>
      <c r="J39" s="20">
        <v>1</v>
      </c>
    </row>
    <row r="40" spans="2:10" x14ac:dyDescent="0.25">
      <c r="B40" s="40"/>
      <c r="C40" s="43"/>
      <c r="D40" s="1">
        <v>27</v>
      </c>
      <c r="E40" s="1">
        <v>27</v>
      </c>
      <c r="F40" s="14" t="s">
        <v>54</v>
      </c>
      <c r="G40" s="14">
        <v>0</v>
      </c>
      <c r="H40" s="71">
        <v>0</v>
      </c>
      <c r="I40" s="77">
        <v>0</v>
      </c>
      <c r="J40" s="20">
        <v>0</v>
      </c>
    </row>
    <row r="41" spans="2:10" x14ac:dyDescent="0.25">
      <c r="B41" s="40"/>
      <c r="C41" s="43"/>
      <c r="D41" s="1">
        <v>26</v>
      </c>
      <c r="E41" s="1">
        <v>26</v>
      </c>
      <c r="F41" s="14" t="s">
        <v>53</v>
      </c>
      <c r="G41" s="14">
        <v>0</v>
      </c>
      <c r="H41" s="71">
        <v>1</v>
      </c>
      <c r="I41" s="77">
        <v>0</v>
      </c>
      <c r="J41" s="20">
        <v>0</v>
      </c>
    </row>
    <row r="42" spans="2:10" x14ac:dyDescent="0.25">
      <c r="B42" s="40"/>
      <c r="C42" s="43"/>
      <c r="D42" s="1">
        <v>25</v>
      </c>
      <c r="E42" s="1">
        <v>25</v>
      </c>
      <c r="F42" s="14" t="s">
        <v>52</v>
      </c>
      <c r="G42" s="14">
        <v>1</v>
      </c>
      <c r="H42" s="71">
        <v>1</v>
      </c>
      <c r="I42" s="77">
        <v>1</v>
      </c>
      <c r="J42" s="20">
        <v>0</v>
      </c>
    </row>
    <row r="43" spans="2:10" x14ac:dyDescent="0.25">
      <c r="B43" s="40"/>
      <c r="C43" s="44"/>
      <c r="D43" s="11">
        <v>24</v>
      </c>
      <c r="E43" s="11">
        <v>24</v>
      </c>
      <c r="F43" s="15" t="s">
        <v>51</v>
      </c>
      <c r="G43" s="15">
        <v>0</v>
      </c>
      <c r="H43" s="73">
        <v>0</v>
      </c>
      <c r="I43" s="78">
        <v>1</v>
      </c>
      <c r="J43" s="21">
        <v>0</v>
      </c>
    </row>
    <row r="44" spans="2:10" x14ac:dyDescent="0.25">
      <c r="B44" s="40"/>
      <c r="C44" s="45">
        <v>3</v>
      </c>
      <c r="D44" s="10">
        <v>23</v>
      </c>
      <c r="E44" s="10">
        <v>23</v>
      </c>
      <c r="F44" s="16" t="s">
        <v>50</v>
      </c>
      <c r="G44" s="16">
        <v>1</v>
      </c>
      <c r="H44" s="74">
        <v>0</v>
      </c>
      <c r="I44" s="79">
        <v>0</v>
      </c>
      <c r="J44" s="19">
        <v>0</v>
      </c>
    </row>
    <row r="45" spans="2:10" x14ac:dyDescent="0.25">
      <c r="B45" s="40"/>
      <c r="C45" s="43"/>
      <c r="D45" s="1">
        <v>22</v>
      </c>
      <c r="E45" s="1">
        <v>22</v>
      </c>
      <c r="F45" s="14" t="s">
        <v>49</v>
      </c>
      <c r="G45" s="14">
        <v>0</v>
      </c>
      <c r="H45" s="71">
        <v>0</v>
      </c>
      <c r="I45" s="77">
        <v>0</v>
      </c>
      <c r="J45" s="20">
        <v>0</v>
      </c>
    </row>
    <row r="46" spans="2:10" x14ac:dyDescent="0.25">
      <c r="B46" s="40"/>
      <c r="C46" s="43"/>
      <c r="D46" s="1">
        <v>21</v>
      </c>
      <c r="E46" s="1">
        <v>21</v>
      </c>
      <c r="F46" s="14" t="s">
        <v>48</v>
      </c>
      <c r="G46" s="14">
        <v>0</v>
      </c>
      <c r="H46" s="71">
        <v>0</v>
      </c>
      <c r="I46" s="77">
        <v>0</v>
      </c>
      <c r="J46" s="20">
        <v>0</v>
      </c>
    </row>
    <row r="47" spans="2:10" x14ac:dyDescent="0.25">
      <c r="B47" s="40"/>
      <c r="C47" s="43"/>
      <c r="D47" s="1">
        <v>20</v>
      </c>
      <c r="E47" s="1">
        <v>20</v>
      </c>
      <c r="F47" s="14" t="s">
        <v>32</v>
      </c>
      <c r="G47" s="14">
        <v>1</v>
      </c>
      <c r="H47" s="71">
        <v>0</v>
      </c>
      <c r="I47" s="77">
        <v>1</v>
      </c>
      <c r="J47" s="20">
        <v>0</v>
      </c>
    </row>
    <row r="48" spans="2:10" x14ac:dyDescent="0.25">
      <c r="B48" s="40"/>
      <c r="C48" s="43"/>
      <c r="D48" s="1">
        <v>19</v>
      </c>
      <c r="E48" s="1">
        <v>19</v>
      </c>
      <c r="F48" s="14" t="s">
        <v>29</v>
      </c>
      <c r="G48" s="14">
        <v>1</v>
      </c>
      <c r="H48" s="71">
        <v>0</v>
      </c>
      <c r="I48" s="77">
        <v>0</v>
      </c>
      <c r="J48" s="20">
        <v>0</v>
      </c>
    </row>
    <row r="49" spans="2:10" x14ac:dyDescent="0.25">
      <c r="B49" s="40"/>
      <c r="C49" s="43"/>
      <c r="D49" s="1">
        <v>18</v>
      </c>
      <c r="E49" s="1">
        <v>18</v>
      </c>
      <c r="F49" s="14" t="s">
        <v>28</v>
      </c>
      <c r="G49" s="14">
        <v>1</v>
      </c>
      <c r="H49" s="71">
        <v>0</v>
      </c>
      <c r="I49" s="77">
        <v>0</v>
      </c>
      <c r="J49" s="20">
        <v>0</v>
      </c>
    </row>
    <row r="50" spans="2:10" x14ac:dyDescent="0.25">
      <c r="B50" s="40"/>
      <c r="C50" s="43"/>
      <c r="D50" s="1">
        <v>17</v>
      </c>
      <c r="E50" s="1">
        <v>17</v>
      </c>
      <c r="F50" s="14" t="s">
        <v>34</v>
      </c>
      <c r="G50" s="14">
        <v>1</v>
      </c>
      <c r="H50" s="71">
        <v>0</v>
      </c>
      <c r="I50" s="77">
        <v>0</v>
      </c>
      <c r="J50" s="20">
        <v>0</v>
      </c>
    </row>
    <row r="51" spans="2:10" x14ac:dyDescent="0.25">
      <c r="B51" s="40"/>
      <c r="C51" s="44"/>
      <c r="D51" s="11">
        <v>16</v>
      </c>
      <c r="E51" s="11">
        <v>16</v>
      </c>
      <c r="F51" s="15" t="s">
        <v>26</v>
      </c>
      <c r="G51" s="15">
        <v>0</v>
      </c>
      <c r="H51" s="73">
        <v>1</v>
      </c>
      <c r="I51" s="78">
        <v>0</v>
      </c>
      <c r="J51" s="21">
        <v>0</v>
      </c>
    </row>
    <row r="52" spans="2:10" x14ac:dyDescent="0.25">
      <c r="B52" s="40"/>
      <c r="C52" s="45">
        <v>2</v>
      </c>
      <c r="D52" s="10">
        <v>15</v>
      </c>
      <c r="E52" s="10">
        <v>15</v>
      </c>
      <c r="F52" s="16" t="s">
        <v>30</v>
      </c>
      <c r="G52" s="16">
        <v>1</v>
      </c>
      <c r="H52" s="74">
        <v>1</v>
      </c>
      <c r="I52" s="79">
        <v>0</v>
      </c>
      <c r="J52" s="19">
        <v>0</v>
      </c>
    </row>
    <row r="53" spans="2:10" x14ac:dyDescent="0.25">
      <c r="B53" s="40"/>
      <c r="C53" s="43"/>
      <c r="D53" s="1">
        <v>14</v>
      </c>
      <c r="E53" s="1">
        <v>14</v>
      </c>
      <c r="F53" s="82" t="s">
        <v>25</v>
      </c>
      <c r="G53" s="82">
        <v>0</v>
      </c>
      <c r="H53" s="71">
        <v>0</v>
      </c>
      <c r="I53" s="81">
        <v>1</v>
      </c>
      <c r="J53" s="20">
        <v>0</v>
      </c>
    </row>
    <row r="54" spans="2:10" x14ac:dyDescent="0.25">
      <c r="B54" s="40"/>
      <c r="C54" s="43"/>
      <c r="D54" s="1">
        <v>13</v>
      </c>
      <c r="E54" s="1">
        <v>13</v>
      </c>
      <c r="F54" s="14" t="s">
        <v>47</v>
      </c>
      <c r="G54" s="14">
        <v>0</v>
      </c>
      <c r="H54" s="71">
        <v>0</v>
      </c>
      <c r="I54" s="1">
        <v>0</v>
      </c>
      <c r="J54" s="20">
        <v>0</v>
      </c>
    </row>
    <row r="55" spans="2:10" x14ac:dyDescent="0.25">
      <c r="B55" s="40"/>
      <c r="C55" s="43"/>
      <c r="D55" s="1">
        <v>12</v>
      </c>
      <c r="E55" s="1">
        <v>12</v>
      </c>
      <c r="F55" s="14" t="s">
        <v>46</v>
      </c>
      <c r="G55" s="14">
        <v>0</v>
      </c>
      <c r="H55" s="71">
        <v>0</v>
      </c>
      <c r="I55" s="1">
        <v>0</v>
      </c>
      <c r="J55" s="20">
        <v>0</v>
      </c>
    </row>
    <row r="56" spans="2:10" x14ac:dyDescent="0.25">
      <c r="B56" s="40"/>
      <c r="C56" s="43"/>
      <c r="D56" s="1">
        <v>11</v>
      </c>
      <c r="E56" s="1">
        <v>11</v>
      </c>
      <c r="F56" s="14" t="s">
        <v>31</v>
      </c>
      <c r="G56" s="14">
        <v>1</v>
      </c>
      <c r="H56" s="71">
        <v>1</v>
      </c>
      <c r="I56" s="1">
        <v>1</v>
      </c>
      <c r="J56" s="20">
        <v>0</v>
      </c>
    </row>
    <row r="57" spans="2:10" x14ac:dyDescent="0.25">
      <c r="B57" s="40"/>
      <c r="C57" s="43"/>
      <c r="D57" s="1">
        <v>10</v>
      </c>
      <c r="E57" s="1">
        <v>10</v>
      </c>
      <c r="F57" s="14" t="s">
        <v>38</v>
      </c>
      <c r="G57" s="14">
        <v>1</v>
      </c>
      <c r="H57" s="71">
        <v>1</v>
      </c>
      <c r="I57" s="1">
        <v>0</v>
      </c>
      <c r="J57" s="20">
        <v>0</v>
      </c>
    </row>
    <row r="58" spans="2:10" x14ac:dyDescent="0.25">
      <c r="B58" s="40"/>
      <c r="C58" s="43"/>
      <c r="D58" s="1">
        <v>9</v>
      </c>
      <c r="E58" s="1">
        <v>9</v>
      </c>
      <c r="F58" s="14" t="s">
        <v>37</v>
      </c>
      <c r="G58" s="14">
        <v>1</v>
      </c>
      <c r="H58" s="71">
        <v>1</v>
      </c>
      <c r="I58" s="1">
        <v>0</v>
      </c>
      <c r="J58" s="20">
        <v>0</v>
      </c>
    </row>
    <row r="59" spans="2:10" x14ac:dyDescent="0.25">
      <c r="B59" s="40"/>
      <c r="C59" s="44"/>
      <c r="D59" s="11">
        <v>8</v>
      </c>
      <c r="E59" s="11">
        <v>8</v>
      </c>
      <c r="F59" s="15" t="s">
        <v>45</v>
      </c>
      <c r="G59" s="15">
        <v>0</v>
      </c>
      <c r="H59" s="73">
        <v>0</v>
      </c>
      <c r="I59" s="11">
        <v>0</v>
      </c>
      <c r="J59" s="21">
        <v>0</v>
      </c>
    </row>
    <row r="60" spans="2:10" x14ac:dyDescent="0.25">
      <c r="B60" s="40"/>
      <c r="C60" s="45">
        <v>1</v>
      </c>
      <c r="D60" s="10">
        <v>7</v>
      </c>
      <c r="E60" s="10">
        <v>7</v>
      </c>
      <c r="F60" s="16" t="s">
        <v>44</v>
      </c>
      <c r="G60" s="16">
        <v>0</v>
      </c>
      <c r="H60" s="74">
        <v>0</v>
      </c>
      <c r="I60" s="10">
        <v>0</v>
      </c>
      <c r="J60" s="19">
        <v>0</v>
      </c>
    </row>
    <row r="61" spans="2:10" x14ac:dyDescent="0.25">
      <c r="B61" s="40"/>
      <c r="C61" s="43"/>
      <c r="D61" s="1">
        <v>6</v>
      </c>
      <c r="E61" s="1">
        <v>6</v>
      </c>
      <c r="F61" s="14" t="s">
        <v>43</v>
      </c>
      <c r="G61" s="14">
        <v>0</v>
      </c>
      <c r="H61" s="71">
        <v>0</v>
      </c>
      <c r="I61" s="1">
        <v>0</v>
      </c>
      <c r="J61" s="20">
        <v>1</v>
      </c>
    </row>
    <row r="62" spans="2:10" x14ac:dyDescent="0.25">
      <c r="B62" s="40"/>
      <c r="C62" s="43"/>
      <c r="D62" s="1">
        <v>5</v>
      </c>
      <c r="E62" s="1">
        <v>5</v>
      </c>
      <c r="F62" s="14" t="s">
        <v>42</v>
      </c>
      <c r="G62" s="14">
        <v>0</v>
      </c>
      <c r="H62" s="71">
        <v>0</v>
      </c>
      <c r="I62" s="1">
        <v>0</v>
      </c>
      <c r="J62" s="20">
        <v>0</v>
      </c>
    </row>
    <row r="63" spans="2:10" x14ac:dyDescent="0.25">
      <c r="B63" s="40"/>
      <c r="C63" s="43"/>
      <c r="D63" s="1">
        <v>4</v>
      </c>
      <c r="E63" s="1">
        <v>4</v>
      </c>
      <c r="F63" s="69" t="s">
        <v>22</v>
      </c>
      <c r="G63" s="69">
        <v>0</v>
      </c>
      <c r="H63" s="84">
        <v>1</v>
      </c>
      <c r="I63" s="77">
        <v>0</v>
      </c>
      <c r="J63" s="83">
        <v>0</v>
      </c>
    </row>
    <row r="64" spans="2:10" x14ac:dyDescent="0.25">
      <c r="B64" s="40"/>
      <c r="C64" s="43"/>
      <c r="D64" s="1">
        <v>3</v>
      </c>
      <c r="E64" s="1">
        <v>3</v>
      </c>
      <c r="F64" s="14" t="s">
        <v>39</v>
      </c>
      <c r="G64" s="14">
        <v>1</v>
      </c>
      <c r="H64" s="1">
        <v>1</v>
      </c>
      <c r="I64" s="1">
        <v>1</v>
      </c>
      <c r="J64" s="20">
        <v>0</v>
      </c>
    </row>
    <row r="65" spans="2:10" x14ac:dyDescent="0.25">
      <c r="B65" s="40"/>
      <c r="C65" s="43"/>
      <c r="D65" s="1">
        <v>2</v>
      </c>
      <c r="E65" s="1">
        <v>2</v>
      </c>
      <c r="F65" s="14" t="s">
        <v>33</v>
      </c>
      <c r="G65" s="14">
        <v>0</v>
      </c>
      <c r="H65" s="1">
        <v>0</v>
      </c>
      <c r="I65" s="1">
        <v>1</v>
      </c>
      <c r="J65" s="20">
        <v>0</v>
      </c>
    </row>
    <row r="66" spans="2:10" x14ac:dyDescent="0.25">
      <c r="B66" s="40"/>
      <c r="C66" s="43"/>
      <c r="D66" s="1">
        <v>1</v>
      </c>
      <c r="E66" s="1">
        <v>1</v>
      </c>
      <c r="F66" s="14" t="s">
        <v>21</v>
      </c>
      <c r="G66" s="14">
        <v>1</v>
      </c>
      <c r="H66" s="1">
        <v>0</v>
      </c>
      <c r="I66" s="1">
        <v>0</v>
      </c>
      <c r="J66" s="20">
        <v>0</v>
      </c>
    </row>
    <row r="67" spans="2:10" ht="15.75" thickBot="1" x14ac:dyDescent="0.3">
      <c r="B67" s="41"/>
      <c r="C67" s="46"/>
      <c r="D67" s="22">
        <v>0</v>
      </c>
      <c r="E67" s="22">
        <v>0</v>
      </c>
      <c r="F67" s="23" t="s">
        <v>41</v>
      </c>
      <c r="G67" s="23">
        <v>0</v>
      </c>
      <c r="H67" s="22">
        <v>0</v>
      </c>
      <c r="I67" s="22">
        <v>0</v>
      </c>
      <c r="J67" s="24">
        <v>0</v>
      </c>
    </row>
  </sheetData>
  <mergeCells count="12">
    <mergeCell ref="D2:F2"/>
    <mergeCell ref="G2:J2"/>
    <mergeCell ref="B36:B67"/>
    <mergeCell ref="C4:C11"/>
    <mergeCell ref="C12:C19"/>
    <mergeCell ref="C20:C27"/>
    <mergeCell ref="C28:C35"/>
    <mergeCell ref="C36:C43"/>
    <mergeCell ref="C44:C51"/>
    <mergeCell ref="C52:C59"/>
    <mergeCell ref="C60:C67"/>
    <mergeCell ref="B4:B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8D92-E977-4292-9E65-3D1C4E29807B}">
  <dimension ref="B2:G6"/>
  <sheetViews>
    <sheetView workbookViewId="0">
      <selection activeCell="E15" sqref="E15"/>
    </sheetView>
  </sheetViews>
  <sheetFormatPr baseColWidth="10" defaultRowHeight="15" x14ac:dyDescent="0.25"/>
  <cols>
    <col min="1" max="1" width="2.5703125" customWidth="1"/>
    <col min="2" max="2" width="40.28515625" customWidth="1"/>
    <col min="3" max="3" width="9.5703125" customWidth="1"/>
    <col min="4" max="4" width="2.42578125" customWidth="1"/>
    <col min="5" max="5" width="46.7109375" customWidth="1"/>
    <col min="6" max="6" width="3" customWidth="1"/>
  </cols>
  <sheetData>
    <row r="2" spans="2:7" x14ac:dyDescent="0.25">
      <c r="B2" s="48" t="s">
        <v>347</v>
      </c>
      <c r="C2" s="85"/>
    </row>
    <row r="3" spans="2:7" x14ac:dyDescent="0.25">
      <c r="B3" s="86" t="s">
        <v>346</v>
      </c>
      <c r="C3" s="56" t="s">
        <v>345</v>
      </c>
    </row>
    <row r="4" spans="2:7" x14ac:dyDescent="0.25">
      <c r="B4" s="66" t="s">
        <v>122</v>
      </c>
      <c r="C4" s="68" t="s">
        <v>121</v>
      </c>
      <c r="E4" t="str">
        <f>CONCATENATE(B4," = ",C4)</f>
        <v>DMP_Data_ready_Gyro = 0x0001</v>
      </c>
      <c r="G4" t="s">
        <v>117</v>
      </c>
    </row>
    <row r="5" spans="2:7" x14ac:dyDescent="0.25">
      <c r="B5" s="49" t="s">
        <v>123</v>
      </c>
      <c r="C5" s="51" t="s">
        <v>120</v>
      </c>
      <c r="E5" t="str">
        <f>CONCATENATE(B5," = ",C5)</f>
        <v>DMP_Data_ready_Accel = 0x0002</v>
      </c>
      <c r="G5" t="s">
        <v>118</v>
      </c>
    </row>
    <row r="6" spans="2:7" x14ac:dyDescent="0.25">
      <c r="B6" s="52" t="s">
        <v>124</v>
      </c>
      <c r="C6" s="53" t="s">
        <v>119</v>
      </c>
      <c r="E6" t="str">
        <f>CONCATENATE(B6," = ",C6)</f>
        <v>DMP_Data_ready_Secondary_Compass = 0x0008</v>
      </c>
      <c r="G6" t="s">
        <v>116</v>
      </c>
    </row>
  </sheetData>
  <mergeCells count="1">
    <mergeCell ref="B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3119F-FFA4-4ADA-8048-FAA1CEA4B847}">
  <dimension ref="B2:G17"/>
  <sheetViews>
    <sheetView tabSelected="1" workbookViewId="0">
      <selection activeCell="E22" sqref="E22"/>
    </sheetView>
  </sheetViews>
  <sheetFormatPr baseColWidth="10" defaultRowHeight="15" x14ac:dyDescent="0.25"/>
  <cols>
    <col min="1" max="1" width="4.140625" customWidth="1"/>
    <col min="2" max="2" width="53.140625" customWidth="1"/>
    <col min="4" max="4" width="2.42578125" customWidth="1"/>
    <col min="5" max="5" width="59.5703125" customWidth="1"/>
    <col min="6" max="6" width="2.85546875" customWidth="1"/>
    <col min="7" max="7" width="65" customWidth="1"/>
  </cols>
  <sheetData>
    <row r="2" spans="2:7" x14ac:dyDescent="0.25">
      <c r="B2" s="48" t="s">
        <v>349</v>
      </c>
      <c r="C2" s="85"/>
    </row>
    <row r="3" spans="2:7" x14ac:dyDescent="0.25">
      <c r="B3" s="86" t="s">
        <v>348</v>
      </c>
      <c r="C3" s="56" t="s">
        <v>345</v>
      </c>
    </row>
    <row r="4" spans="2:7" x14ac:dyDescent="0.25">
      <c r="B4" s="49" t="s">
        <v>148</v>
      </c>
      <c r="C4" s="51" t="s">
        <v>149</v>
      </c>
      <c r="E4" t="str">
        <f t="shared" ref="E4:E17" si="0">CONCATENATE(B4, " = ",C4)</f>
        <v>DMP_Motion_Event_Control_BAC_Wearable = 0x8000</v>
      </c>
      <c r="G4" t="s">
        <v>281</v>
      </c>
    </row>
    <row r="5" spans="2:7" x14ac:dyDescent="0.25">
      <c r="B5" s="49" t="s">
        <v>146</v>
      </c>
      <c r="C5" s="51" t="s">
        <v>147</v>
      </c>
      <c r="E5" t="str">
        <f t="shared" si="0"/>
        <v>DMP_Motion_Event_Control_Activity_Recog_Pedom = 0x4000</v>
      </c>
      <c r="G5" t="s">
        <v>282</v>
      </c>
    </row>
    <row r="6" spans="2:7" x14ac:dyDescent="0.25">
      <c r="B6" s="49" t="s">
        <v>144</v>
      </c>
      <c r="C6" s="51" t="s">
        <v>145</v>
      </c>
      <c r="E6" t="str">
        <f t="shared" si="0"/>
        <v>DMP_Motion_Event_Control_Pedometer_Interrupt = 0x2000</v>
      </c>
      <c r="G6" t="s">
        <v>283</v>
      </c>
    </row>
    <row r="7" spans="2:7" x14ac:dyDescent="0.25">
      <c r="B7" s="49" t="s">
        <v>142</v>
      </c>
      <c r="C7" s="51" t="s">
        <v>143</v>
      </c>
      <c r="E7" t="str">
        <f t="shared" si="0"/>
        <v>DMP_Motion_Event_Control_Tilt_Interrupt = 0x1000</v>
      </c>
      <c r="G7" t="s">
        <v>284</v>
      </c>
    </row>
    <row r="8" spans="2:7" x14ac:dyDescent="0.25">
      <c r="B8" s="49" t="s">
        <v>140</v>
      </c>
      <c r="C8" s="51" t="s">
        <v>141</v>
      </c>
      <c r="E8" t="str">
        <f t="shared" si="0"/>
        <v>DMP_Motion_Event_Control_Significant_Motion_Det = 0x0800</v>
      </c>
      <c r="G8" t="s">
        <v>285</v>
      </c>
    </row>
    <row r="9" spans="2:7" x14ac:dyDescent="0.25">
      <c r="B9" s="49" t="s">
        <v>138</v>
      </c>
      <c r="C9" s="51" t="s">
        <v>139</v>
      </c>
      <c r="E9" t="str">
        <f t="shared" si="0"/>
        <v>DMP_Motion_Event_Control_Accel_Calibr = 0x0200</v>
      </c>
      <c r="G9" t="s">
        <v>286</v>
      </c>
    </row>
    <row r="10" spans="2:7" x14ac:dyDescent="0.25">
      <c r="B10" s="66" t="s">
        <v>136</v>
      </c>
      <c r="C10" s="68" t="s">
        <v>137</v>
      </c>
      <c r="E10" t="str">
        <f t="shared" si="0"/>
        <v>DMP_Motion_Event_Control_Gyro_Calibr = 0x0100</v>
      </c>
      <c r="G10" t="s">
        <v>287</v>
      </c>
    </row>
    <row r="11" spans="2:7" x14ac:dyDescent="0.25">
      <c r="B11" s="49" t="s">
        <v>134</v>
      </c>
      <c r="C11" s="51" t="s">
        <v>135</v>
      </c>
      <c r="E11" t="str">
        <f t="shared" si="0"/>
        <v>DMP_Motion_Event_Control_Compass_Calibr = 0x0080</v>
      </c>
      <c r="G11" t="s">
        <v>288</v>
      </c>
    </row>
    <row r="12" spans="2:7" x14ac:dyDescent="0.25">
      <c r="B12" s="49" t="s">
        <v>132</v>
      </c>
      <c r="C12" s="51" t="s">
        <v>133</v>
      </c>
      <c r="E12" t="str">
        <f t="shared" si="0"/>
        <v>DMP_Motion_Event_Control_9axis = 0x0040</v>
      </c>
      <c r="G12" t="s">
        <v>289</v>
      </c>
    </row>
    <row r="13" spans="2:7" x14ac:dyDescent="0.25">
      <c r="B13" s="49" t="s">
        <v>130</v>
      </c>
      <c r="C13" s="51" t="s">
        <v>131</v>
      </c>
      <c r="E13" t="str">
        <f t="shared" si="0"/>
        <v>DMP_Motion_Event_Control_BTS = 0x0020</v>
      </c>
      <c r="G13" t="s">
        <v>290</v>
      </c>
    </row>
    <row r="14" spans="2:7" x14ac:dyDescent="0.25">
      <c r="B14" s="49" t="s">
        <v>129</v>
      </c>
      <c r="C14" s="51" t="s">
        <v>102</v>
      </c>
      <c r="E14" t="str">
        <f t="shared" si="0"/>
        <v>DMP_Motion_Event_Control_Pickup = 0x0010</v>
      </c>
      <c r="G14" t="s">
        <v>291</v>
      </c>
    </row>
    <row r="15" spans="2:7" x14ac:dyDescent="0.25">
      <c r="B15" s="49" t="s">
        <v>128</v>
      </c>
      <c r="C15" s="51" t="s">
        <v>119</v>
      </c>
      <c r="E15" t="str">
        <f t="shared" si="0"/>
        <v>DMP_Motion_Event_Control_Geomag = 0x0008</v>
      </c>
      <c r="G15" t="s">
        <v>292</v>
      </c>
    </row>
    <row r="16" spans="2:7" x14ac:dyDescent="0.25">
      <c r="B16" s="49" t="s">
        <v>126</v>
      </c>
      <c r="C16" s="51" t="s">
        <v>127</v>
      </c>
      <c r="E16" t="str">
        <f t="shared" si="0"/>
        <v>DMP_Motion_Event_Control_Bring_Look_To_See = 0x0004</v>
      </c>
      <c r="G16" t="s">
        <v>293</v>
      </c>
    </row>
    <row r="17" spans="2:7" x14ac:dyDescent="0.25">
      <c r="B17" s="52" t="s">
        <v>125</v>
      </c>
      <c r="C17" s="53" t="s">
        <v>120</v>
      </c>
      <c r="E17" t="str">
        <f t="shared" si="0"/>
        <v>DMP_Motion_Event_Control_Activity_Recog_Pedom_Accel = 0x0002</v>
      </c>
      <c r="G17" t="s">
        <v>294</v>
      </c>
    </row>
  </sheetData>
  <sortState xmlns:xlrd2="http://schemas.microsoft.com/office/spreadsheetml/2017/richdata2" ref="B4:E17">
    <sortCondition descending="1" ref="C4:C17"/>
  </sortState>
  <mergeCells count="1">
    <mergeCell ref="B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26774-CCA9-48EB-A75D-0B0BBC16FDF0}">
  <dimension ref="B2:Y18"/>
  <sheetViews>
    <sheetView workbookViewId="0">
      <selection activeCell="C3" sqref="C3"/>
    </sheetView>
  </sheetViews>
  <sheetFormatPr baseColWidth="10" defaultColWidth="10.85546875" defaultRowHeight="15" x14ac:dyDescent="0.25"/>
  <cols>
    <col min="1" max="1" width="3.140625" customWidth="1"/>
    <col min="2" max="2" width="79" customWidth="1"/>
    <col min="3" max="25" width="3.28515625" customWidth="1"/>
  </cols>
  <sheetData>
    <row r="2" spans="2:25" ht="288.75" x14ac:dyDescent="0.25">
      <c r="C2" s="26" t="s">
        <v>183</v>
      </c>
      <c r="D2" s="26" t="s">
        <v>184</v>
      </c>
      <c r="E2" s="26" t="s">
        <v>185</v>
      </c>
      <c r="F2" s="26" t="s">
        <v>186</v>
      </c>
      <c r="G2" s="26" t="s">
        <v>187</v>
      </c>
      <c r="H2" s="26" t="s">
        <v>188</v>
      </c>
      <c r="I2" s="26" t="s">
        <v>189</v>
      </c>
      <c r="J2" s="26" t="s">
        <v>190</v>
      </c>
      <c r="L2" s="26" t="s">
        <v>125</v>
      </c>
      <c r="M2" s="26" t="s">
        <v>126</v>
      </c>
      <c r="N2" s="26" t="s">
        <v>128</v>
      </c>
      <c r="O2" s="26" t="s">
        <v>129</v>
      </c>
      <c r="P2" s="26" t="s">
        <v>130</v>
      </c>
      <c r="Q2" s="26" t="s">
        <v>132</v>
      </c>
      <c r="R2" s="26" t="s">
        <v>134</v>
      </c>
      <c r="S2" s="26" t="s">
        <v>136</v>
      </c>
      <c r="T2" s="26" t="s">
        <v>138</v>
      </c>
      <c r="U2" s="26" t="s">
        <v>140</v>
      </c>
      <c r="V2" s="26" t="s">
        <v>142</v>
      </c>
      <c r="W2" s="26" t="s">
        <v>144</v>
      </c>
      <c r="X2" s="26" t="s">
        <v>146</v>
      </c>
      <c r="Y2" s="26" t="s">
        <v>148</v>
      </c>
    </row>
    <row r="3" spans="2:25" x14ac:dyDescent="0.25">
      <c r="B3" t="s">
        <v>167</v>
      </c>
      <c r="C3" s="30" t="s">
        <v>192</v>
      </c>
      <c r="D3" s="30"/>
      <c r="E3" s="30"/>
      <c r="F3" s="30"/>
      <c r="G3" s="30"/>
      <c r="H3" s="30"/>
      <c r="I3" s="30"/>
      <c r="J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</row>
    <row r="4" spans="2:25" x14ac:dyDescent="0.25">
      <c r="B4" t="s">
        <v>168</v>
      </c>
      <c r="C4" s="30"/>
      <c r="D4" s="30" t="s">
        <v>192</v>
      </c>
      <c r="E4" s="30"/>
      <c r="F4" s="30"/>
      <c r="G4" s="30"/>
      <c r="H4" s="30"/>
      <c r="I4" s="30"/>
      <c r="J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</row>
    <row r="5" spans="2:25" x14ac:dyDescent="0.25">
      <c r="B5" t="s">
        <v>169</v>
      </c>
      <c r="C5" s="30"/>
      <c r="D5" s="30"/>
      <c r="E5" s="30" t="s">
        <v>192</v>
      </c>
      <c r="F5" s="30"/>
      <c r="G5" s="30"/>
      <c r="H5" s="30"/>
      <c r="I5" s="30"/>
      <c r="J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</row>
    <row r="6" spans="2:25" x14ac:dyDescent="0.25">
      <c r="B6" t="s">
        <v>170</v>
      </c>
      <c r="C6" s="30"/>
      <c r="D6" s="30"/>
      <c r="E6" s="30"/>
      <c r="F6" s="30"/>
      <c r="G6" s="30"/>
      <c r="H6" s="30"/>
      <c r="I6" s="30"/>
      <c r="J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</row>
    <row r="7" spans="2:25" x14ac:dyDescent="0.25">
      <c r="B7" t="s">
        <v>171</v>
      </c>
      <c r="C7" s="30"/>
      <c r="D7" s="30"/>
      <c r="E7" s="30"/>
      <c r="F7" s="30"/>
      <c r="G7" s="30"/>
      <c r="H7" s="30"/>
      <c r="I7" s="30"/>
      <c r="J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</row>
    <row r="8" spans="2:25" x14ac:dyDescent="0.25">
      <c r="B8" t="s">
        <v>172</v>
      </c>
      <c r="C8" s="30"/>
      <c r="D8" s="30"/>
      <c r="E8" s="30" t="s">
        <v>192</v>
      </c>
      <c r="F8" s="30"/>
      <c r="G8" s="30"/>
      <c r="H8" s="30"/>
      <c r="I8" s="30"/>
      <c r="J8" s="30"/>
      <c r="L8" s="30"/>
      <c r="M8" s="30"/>
      <c r="N8" s="30"/>
      <c r="O8" s="30"/>
      <c r="P8" s="30"/>
      <c r="Q8" s="30" t="s">
        <v>192</v>
      </c>
      <c r="R8" s="30"/>
      <c r="S8" s="30"/>
      <c r="T8" s="30"/>
      <c r="U8" s="30"/>
      <c r="V8" s="30"/>
      <c r="W8" s="30"/>
      <c r="X8" s="30"/>
      <c r="Y8" s="30"/>
    </row>
    <row r="9" spans="2:25" x14ac:dyDescent="0.25">
      <c r="B9" t="s">
        <v>173</v>
      </c>
      <c r="C9" s="30"/>
      <c r="D9" s="30"/>
      <c r="E9" s="30"/>
      <c r="F9" s="30"/>
      <c r="G9" s="30"/>
      <c r="H9" s="30"/>
      <c r="I9" s="30"/>
      <c r="J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 spans="2:25" x14ac:dyDescent="0.25">
      <c r="B10" t="s">
        <v>174</v>
      </c>
      <c r="C10" s="30"/>
      <c r="D10" s="30"/>
      <c r="E10" s="30" t="s">
        <v>192</v>
      </c>
      <c r="F10" s="30"/>
      <c r="G10" s="30"/>
      <c r="H10" s="30"/>
      <c r="I10" s="30"/>
      <c r="J10" s="30"/>
      <c r="L10" s="30"/>
      <c r="M10" s="30"/>
      <c r="N10" s="30" t="s">
        <v>192</v>
      </c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</row>
    <row r="11" spans="2:25" x14ac:dyDescent="0.25">
      <c r="B11" t="s">
        <v>175</v>
      </c>
      <c r="C11" s="30"/>
      <c r="D11" s="30"/>
      <c r="E11" s="30"/>
      <c r="F11" s="30"/>
      <c r="G11" s="30"/>
      <c r="H11" s="30"/>
      <c r="I11" s="30"/>
      <c r="J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</row>
    <row r="12" spans="2:25" x14ac:dyDescent="0.25">
      <c r="B12" t="s">
        <v>176</v>
      </c>
      <c r="C12" s="30"/>
      <c r="D12" s="30" t="s">
        <v>192</v>
      </c>
      <c r="E12" s="30"/>
      <c r="F12" s="30"/>
      <c r="G12" s="30"/>
      <c r="H12" s="30"/>
      <c r="I12" s="30"/>
      <c r="J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</row>
    <row r="13" spans="2:25" x14ac:dyDescent="0.25">
      <c r="B13" t="s">
        <v>177</v>
      </c>
      <c r="C13" s="30"/>
      <c r="D13" s="30"/>
      <c r="E13" s="30" t="s">
        <v>192</v>
      </c>
      <c r="F13" s="30"/>
      <c r="G13" s="30"/>
      <c r="H13" s="30"/>
      <c r="I13" s="30"/>
      <c r="J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</row>
    <row r="14" spans="2:25" x14ac:dyDescent="0.25">
      <c r="B14" t="s">
        <v>178</v>
      </c>
      <c r="C14" s="30"/>
      <c r="D14" s="30"/>
      <c r="E14" s="30"/>
      <c r="F14" s="30"/>
      <c r="G14" s="30"/>
      <c r="H14" s="30"/>
      <c r="I14" s="30"/>
      <c r="J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 t="s">
        <v>192</v>
      </c>
      <c r="X14" s="30"/>
      <c r="Y14" s="30"/>
    </row>
    <row r="15" spans="2:25" x14ac:dyDescent="0.25">
      <c r="B15" t="s">
        <v>179</v>
      </c>
      <c r="C15" s="30"/>
      <c r="D15" s="30"/>
      <c r="E15" s="30"/>
      <c r="F15" s="30"/>
      <c r="G15" s="30"/>
      <c r="H15" s="30"/>
      <c r="I15" s="30"/>
      <c r="J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</row>
    <row r="16" spans="2:25" x14ac:dyDescent="0.25">
      <c r="B16" t="s">
        <v>180</v>
      </c>
      <c r="C16" s="30"/>
      <c r="D16" s="30"/>
      <c r="E16" s="30"/>
      <c r="F16" s="30"/>
      <c r="G16" s="30"/>
      <c r="H16" s="30"/>
      <c r="I16" s="30"/>
      <c r="J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 t="s">
        <v>192</v>
      </c>
      <c r="X16" s="30"/>
      <c r="Y16" s="30"/>
    </row>
    <row r="17" spans="2:25" x14ac:dyDescent="0.25">
      <c r="B17" t="s">
        <v>181</v>
      </c>
      <c r="C17" s="30"/>
      <c r="D17" s="30"/>
      <c r="E17" s="30"/>
      <c r="F17" s="30"/>
      <c r="G17" s="30"/>
      <c r="H17" s="30"/>
      <c r="I17" s="30"/>
      <c r="J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 t="s">
        <v>192</v>
      </c>
      <c r="X17" s="30"/>
      <c r="Y17" s="30"/>
    </row>
    <row r="18" spans="2:25" x14ac:dyDescent="0.25">
      <c r="B18" t="s">
        <v>182</v>
      </c>
      <c r="C18" s="30"/>
      <c r="D18" s="30"/>
      <c r="E18" s="30"/>
      <c r="F18" s="30"/>
      <c r="G18" s="30"/>
      <c r="H18" s="30"/>
      <c r="I18" s="30"/>
      <c r="J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 t="s">
        <v>192</v>
      </c>
      <c r="X18" s="30"/>
      <c r="Y18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Logique</vt:lpstr>
      <vt:lpstr>1-Sensors List</vt:lpstr>
      <vt:lpstr>2.1 Android report Ctrl bits</vt:lpstr>
      <vt:lpstr>2.2 Android sensor Ctrl bits</vt:lpstr>
      <vt:lpstr>3-Needed Masks</vt:lpstr>
      <vt:lpstr>4-Data Ready</vt:lpstr>
      <vt:lpstr>5-Motion Event</vt:lpstr>
      <vt:lpstr>6-Data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BOLDU</dc:creator>
  <cp:lastModifiedBy>Ludovic BOLDU</cp:lastModifiedBy>
  <dcterms:created xsi:type="dcterms:W3CDTF">2024-11-09T15:49:40Z</dcterms:created>
  <dcterms:modified xsi:type="dcterms:W3CDTF">2024-12-21T08:21:57Z</dcterms:modified>
</cp:coreProperties>
</file>