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cas/Desktop/String Quartet Project/Phrase Boundaries/piece 1/ALL/"/>
    </mc:Choice>
  </mc:AlternateContent>
  <xr:revisionPtr revIDLastSave="0" documentId="13_ncr:1_{C606936D-56D6-7645-B2DA-88CC6ECC6D46}" xr6:coauthVersionLast="45" xr6:coauthVersionMax="45" xr10:uidLastSave="{00000000-0000-0000-0000-000000000000}"/>
  <bookViews>
    <workbookView xWindow="0" yWindow="460" windowWidth="33600" windowHeight="20540" tabRatio="500" xr2:uid="{00000000-000D-0000-FFFF-FFFF00000000}"/>
  </bookViews>
  <sheets>
    <sheet name="02-all-180423_1227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" i="1" l="1"/>
  <c r="W27" i="1"/>
  <c r="V27" i="1"/>
  <c r="U27" i="1"/>
  <c r="T27" i="1"/>
  <c r="S27" i="1"/>
  <c r="X26" i="1"/>
  <c r="W26" i="1"/>
  <c r="V26" i="1"/>
  <c r="U26" i="1"/>
  <c r="T26" i="1"/>
  <c r="S26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Y22" i="1" s="1"/>
  <c r="X21" i="1"/>
  <c r="W21" i="1"/>
  <c r="V21" i="1"/>
  <c r="U21" i="1"/>
  <c r="T21" i="1"/>
  <c r="Y21" i="1" s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8" i="1"/>
  <c r="W18" i="1"/>
  <c r="V18" i="1"/>
  <c r="U18" i="1"/>
  <c r="T18" i="1"/>
  <c r="S18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Y10" i="1" s="1"/>
  <c r="S10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X3" i="1"/>
  <c r="W3" i="1"/>
  <c r="V3" i="1"/>
  <c r="U3" i="1"/>
  <c r="T3" i="1"/>
  <c r="S3" i="1"/>
  <c r="Y3" i="1" s="1"/>
  <c r="X2" i="1"/>
  <c r="W2" i="1"/>
  <c r="V2" i="1"/>
  <c r="U2" i="1"/>
  <c r="T2" i="1"/>
  <c r="Y2" i="1" s="1"/>
  <c r="S2" i="1"/>
  <c r="Y26" i="1" l="1"/>
  <c r="Y9" i="1"/>
  <c r="Y11" i="1"/>
  <c r="Y13" i="1"/>
  <c r="Y15" i="1"/>
  <c r="Y24" i="1"/>
  <c r="Y23" i="1"/>
  <c r="Y25" i="1"/>
  <c r="Y27" i="1"/>
  <c r="Y12" i="1"/>
  <c r="Y7" i="1"/>
  <c r="Y19" i="1"/>
  <c r="Y5" i="1"/>
  <c r="Y14" i="1"/>
  <c r="Y4" i="1"/>
  <c r="Y6" i="1"/>
  <c r="Y8" i="1"/>
  <c r="Y17" i="1"/>
  <c r="Y16" i="1"/>
  <c r="Y18" i="1"/>
  <c r="Y20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I28" i="1" s="1"/>
  <c r="J6" i="1"/>
  <c r="K6" i="1"/>
  <c r="H7" i="1"/>
  <c r="I7" i="1"/>
  <c r="J7" i="1"/>
  <c r="K7" i="1"/>
  <c r="H8" i="1"/>
  <c r="H28" i="1" s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H37" i="1" s="1"/>
  <c r="I15" i="1"/>
  <c r="J15" i="1"/>
  <c r="J31" i="1" s="1"/>
  <c r="K15" i="1"/>
  <c r="H16" i="1"/>
  <c r="I16" i="1"/>
  <c r="J16" i="1"/>
  <c r="K16" i="1"/>
  <c r="H17" i="1"/>
  <c r="H31" i="1" s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I37" i="1" s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I2" i="1"/>
  <c r="J2" i="1"/>
  <c r="K2" i="1"/>
  <c r="H2" i="1"/>
  <c r="O2" i="1"/>
  <c r="O3" i="1"/>
  <c r="O28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I31" i="1" l="1"/>
  <c r="L29" i="1"/>
  <c r="M29" i="1"/>
  <c r="K37" i="1"/>
  <c r="K28" i="1"/>
  <c r="N29" i="1"/>
  <c r="J37" i="1"/>
  <c r="J28" i="1"/>
  <c r="H34" i="1"/>
  <c r="G28" i="1"/>
  <c r="I34" i="1" s="1"/>
  <c r="O29" i="1"/>
  <c r="H30" i="1"/>
  <c r="H36" i="1"/>
  <c r="M28" i="1"/>
  <c r="K36" i="1"/>
  <c r="J36" i="1"/>
  <c r="H32" i="1"/>
  <c r="J30" i="1"/>
  <c r="J32" i="1" s="1"/>
  <c r="N28" i="1"/>
  <c r="I36" i="1"/>
  <c r="L28" i="1"/>
  <c r="K30" i="1"/>
  <c r="G34" i="1"/>
  <c r="K31" i="1"/>
  <c r="H29" i="1"/>
  <c r="I30" i="1"/>
  <c r="I32" i="1" s="1"/>
  <c r="I29" i="1"/>
  <c r="J29" i="1"/>
  <c r="K29" i="1"/>
  <c r="K32" i="1" l="1"/>
</calcChain>
</file>

<file path=xl/sharedStrings.xml><?xml version="1.0" encoding="utf-8"?>
<sst xmlns="http://schemas.openxmlformats.org/spreadsheetml/2006/main" count="55" uniqueCount="29">
  <si>
    <t>onset</t>
  </si>
  <si>
    <t>offset</t>
  </si>
  <si>
    <t>Phrase</t>
  </si>
  <si>
    <t>Boundary</t>
  </si>
  <si>
    <t>V1</t>
  </si>
  <si>
    <t>V2</t>
  </si>
  <si>
    <t>VL</t>
  </si>
  <si>
    <t>CE</t>
  </si>
  <si>
    <t>StDev</t>
  </si>
  <si>
    <t>rank V1</t>
  </si>
  <si>
    <t>rank V2</t>
  </si>
  <si>
    <t>rank V3</t>
  </si>
  <si>
    <t>rank V4</t>
  </si>
  <si>
    <t>onsets</t>
  </si>
  <si>
    <t>offsets</t>
  </si>
  <si>
    <t>time - min</t>
  </si>
  <si>
    <t>avg</t>
  </si>
  <si>
    <t>std</t>
  </si>
  <si>
    <t># start onsets</t>
  </si>
  <si>
    <t># start offsets</t>
  </si>
  <si>
    <t># starts total</t>
  </si>
  <si>
    <t>Differences</t>
  </si>
  <si>
    <t>V1-V2</t>
  </si>
  <si>
    <t>V1-VL</t>
  </si>
  <si>
    <t>V1-CE</t>
  </si>
  <si>
    <t>V2-VL</t>
  </si>
  <si>
    <t>V2-CE</t>
  </si>
  <si>
    <t>VL-CE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</si>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</sst>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showRuler="0" topLeftCell="B1" workbookViewId="0">
      <selection activeCell="Y23" sqref="Y23"/>
    </sheetView>
  </sheetViews>
  <sheetFormatPr baseColWidth="10" defaultRowHeight="16" x14ac:dyDescent="0.2"/>
  <cols>
    <col min="16" max="17" width="5.33203125" style="1" customWidth="1"/>
  </cols>
  <sheetData>
    <row r="1" spans="1:2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15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">
      <c r="A2">
        <v>1</v>
      </c>
      <c r="B2" t="s">
        <v>0</v>
      </c>
      <c r="C2">
        <v>19.683226000000001</v>
      </c>
      <c r="D2">
        <v>19.750829</v>
      </c>
      <c r="E2">
        <v>19.801531000000001</v>
      </c>
      <c r="F2">
        <v>19.776948000000001</v>
      </c>
      <c r="G2">
        <f t="shared" ref="G2:G14" si="0">STDEV(C2,D2,E2,F2)</f>
        <v>5.0996136105264343E-2</v>
      </c>
      <c r="H2">
        <f>RANK(C2,$C2:$F2,1)</f>
        <v>1</v>
      </c>
      <c r="I2">
        <f t="shared" ref="I2:K2" si="1">RANK(D2,$C2:$F2,1)</f>
        <v>2</v>
      </c>
      <c r="J2">
        <f t="shared" si="1"/>
        <v>4</v>
      </c>
      <c r="K2">
        <f t="shared" si="1"/>
        <v>3</v>
      </c>
      <c r="L2">
        <f>C2-MIN($C2:$F2)</f>
        <v>0</v>
      </c>
      <c r="M2">
        <f t="shared" ref="M2:O17" si="2">D2-MIN($C2:$F2)</f>
        <v>6.7602999999998303E-2</v>
      </c>
      <c r="N2">
        <f t="shared" si="2"/>
        <v>0.11830499999999944</v>
      </c>
      <c r="O2">
        <f t="shared" si="2"/>
        <v>9.3721999999999639E-2</v>
      </c>
      <c r="S2">
        <f>ABS(C2-D2)</f>
        <v>6.7602999999998303E-2</v>
      </c>
      <c r="T2">
        <f>ABS(C2-E2)</f>
        <v>0.11830499999999944</v>
      </c>
      <c r="U2">
        <f>ABS(C2-F2)</f>
        <v>9.3721999999999639E-2</v>
      </c>
      <c r="V2">
        <f>ABS(D2-E2)</f>
        <v>5.0702000000001135E-2</v>
      </c>
      <c r="W2">
        <f>ABS(D2-F2)</f>
        <v>2.6119000000001336E-2</v>
      </c>
      <c r="X2">
        <f>ABS(E2-F2)</f>
        <v>2.4582999999999799E-2</v>
      </c>
      <c r="Y2">
        <f>AVERAGE(S2:X2)</f>
        <v>6.3505666666666613E-2</v>
      </c>
    </row>
    <row r="3" spans="1:25" x14ac:dyDescent="0.2">
      <c r="A3">
        <v>2</v>
      </c>
      <c r="B3" t="s">
        <v>0</v>
      </c>
      <c r="C3">
        <v>62.062618999999998</v>
      </c>
      <c r="D3">
        <v>62.180923999999997</v>
      </c>
      <c r="E3">
        <v>62.165559999999999</v>
      </c>
      <c r="F3">
        <v>62.170169000000001</v>
      </c>
      <c r="G3">
        <f t="shared" si="0"/>
        <v>5.5176150046918476E-2</v>
      </c>
      <c r="H3">
        <f t="shared" ref="H3:H27" si="3">RANK(C3,$C3:$F3,1)</f>
        <v>1</v>
      </c>
      <c r="I3">
        <f t="shared" ref="I3:I27" si="4">RANK(D3,$C3:$F3,1)</f>
        <v>4</v>
      </c>
      <c r="J3">
        <f t="shared" ref="J3:J27" si="5">RANK(E3,$C3:$F3,1)</f>
        <v>2</v>
      </c>
      <c r="K3">
        <f t="shared" ref="K3:K27" si="6">RANK(F3,$C3:$F3,1)</f>
        <v>3</v>
      </c>
      <c r="L3">
        <f t="shared" ref="L3:O27" si="7">C3-MIN($C3:$F3)</f>
        <v>0</v>
      </c>
      <c r="M3">
        <f t="shared" si="2"/>
        <v>0.11830499999999944</v>
      </c>
      <c r="N3">
        <f t="shared" si="2"/>
        <v>0.10294100000000128</v>
      </c>
      <c r="O3">
        <f t="shared" si="2"/>
        <v>0.10755000000000337</v>
      </c>
      <c r="S3">
        <f t="shared" ref="S3:S27" si="8">ABS(C3-D3)</f>
        <v>0.11830499999999944</v>
      </c>
      <c r="T3">
        <f t="shared" ref="T3:T27" si="9">ABS(C3-E3)</f>
        <v>0.10294100000000128</v>
      </c>
      <c r="U3">
        <f t="shared" ref="U3:U27" si="10">ABS(C3-F3)</f>
        <v>0.10755000000000337</v>
      </c>
      <c r="V3">
        <f t="shared" ref="V3:V27" si="11">ABS(D3-E3)</f>
        <v>1.5363999999998157E-2</v>
      </c>
      <c r="W3">
        <f t="shared" ref="W3:W27" si="12">ABS(D3-F3)</f>
        <v>1.0754999999996073E-2</v>
      </c>
      <c r="X3">
        <f t="shared" ref="X3:X27" si="13">ABS(E3-F3)</f>
        <v>4.6090000000020837E-3</v>
      </c>
      <c r="Y3">
        <f t="shared" ref="Y3:Y27" si="14">AVERAGE(S3:X3)</f>
        <v>5.9920666666666733E-2</v>
      </c>
    </row>
    <row r="4" spans="1:25" x14ac:dyDescent="0.2">
      <c r="A4">
        <v>3</v>
      </c>
      <c r="B4" t="s">
        <v>0</v>
      </c>
      <c r="C4">
        <v>98.330088000000003</v>
      </c>
      <c r="D4">
        <v>98.108840999999998</v>
      </c>
      <c r="E4">
        <v>98.297821999999996</v>
      </c>
      <c r="F4">
        <v>98.294749999999993</v>
      </c>
      <c r="G4">
        <f t="shared" si="0"/>
        <v>0.10063362419978436</v>
      </c>
      <c r="H4">
        <f t="shared" si="3"/>
        <v>4</v>
      </c>
      <c r="I4">
        <f t="shared" si="4"/>
        <v>1</v>
      </c>
      <c r="J4">
        <f t="shared" si="5"/>
        <v>3</v>
      </c>
      <c r="K4">
        <f t="shared" si="6"/>
        <v>2</v>
      </c>
      <c r="L4">
        <f t="shared" si="7"/>
        <v>0.2212470000000053</v>
      </c>
      <c r="M4">
        <f t="shared" si="2"/>
        <v>0</v>
      </c>
      <c r="N4">
        <f t="shared" si="2"/>
        <v>0.18898099999999829</v>
      </c>
      <c r="O4">
        <f t="shared" si="2"/>
        <v>0.18590899999999522</v>
      </c>
      <c r="S4">
        <f t="shared" si="8"/>
        <v>0.2212470000000053</v>
      </c>
      <c r="T4">
        <f t="shared" si="9"/>
        <v>3.2266000000007011E-2</v>
      </c>
      <c r="U4">
        <f t="shared" si="10"/>
        <v>3.5338000000010084E-2</v>
      </c>
      <c r="V4">
        <f t="shared" si="11"/>
        <v>0.18898099999999829</v>
      </c>
      <c r="W4">
        <f t="shared" si="12"/>
        <v>0.18590899999999522</v>
      </c>
      <c r="X4">
        <f t="shared" si="13"/>
        <v>3.0720000000030723E-3</v>
      </c>
      <c r="Y4">
        <f t="shared" si="14"/>
        <v>0.11113550000000316</v>
      </c>
    </row>
    <row r="5" spans="1:25" x14ac:dyDescent="0.2">
      <c r="A5">
        <v>4</v>
      </c>
      <c r="B5" t="s">
        <v>0</v>
      </c>
      <c r="C5">
        <v>107.058556</v>
      </c>
      <c r="D5">
        <v>107.029363</v>
      </c>
      <c r="E5">
        <v>106.972515</v>
      </c>
      <c r="F5">
        <v>106.99709799999999</v>
      </c>
      <c r="G5">
        <f t="shared" si="0"/>
        <v>3.7538224864795404E-2</v>
      </c>
      <c r="H5">
        <f t="shared" si="3"/>
        <v>4</v>
      </c>
      <c r="I5">
        <f t="shared" si="4"/>
        <v>3</v>
      </c>
      <c r="J5">
        <f t="shared" si="5"/>
        <v>1</v>
      </c>
      <c r="K5">
        <f t="shared" si="6"/>
        <v>2</v>
      </c>
      <c r="L5">
        <f t="shared" si="7"/>
        <v>8.6040999999994483E-2</v>
      </c>
      <c r="M5">
        <f t="shared" si="2"/>
        <v>5.684800000000223E-2</v>
      </c>
      <c r="N5">
        <f t="shared" si="2"/>
        <v>0</v>
      </c>
      <c r="O5">
        <f t="shared" si="2"/>
        <v>2.4582999999992694E-2</v>
      </c>
      <c r="S5">
        <f t="shared" si="8"/>
        <v>2.9192999999992253E-2</v>
      </c>
      <c r="T5">
        <f t="shared" si="9"/>
        <v>8.6040999999994483E-2</v>
      </c>
      <c r="U5">
        <f t="shared" si="10"/>
        <v>6.1458000000001789E-2</v>
      </c>
      <c r="V5">
        <f t="shared" si="11"/>
        <v>5.684800000000223E-2</v>
      </c>
      <c r="W5">
        <f t="shared" si="12"/>
        <v>3.2265000000009536E-2</v>
      </c>
      <c r="X5">
        <f t="shared" si="13"/>
        <v>2.4582999999992694E-2</v>
      </c>
      <c r="Y5">
        <f t="shared" si="14"/>
        <v>4.8397999999998831E-2</v>
      </c>
    </row>
    <row r="6" spans="1:25" x14ac:dyDescent="0.2">
      <c r="A6">
        <v>5</v>
      </c>
      <c r="B6" t="s">
        <v>0</v>
      </c>
      <c r="C6">
        <v>124.45403399999999</v>
      </c>
      <c r="D6">
        <v>124.46171699999999</v>
      </c>
      <c r="E6">
        <v>124.51241899999999</v>
      </c>
      <c r="F6">
        <v>124.48169</v>
      </c>
      <c r="G6">
        <f t="shared" si="0"/>
        <v>2.6055351376125833E-2</v>
      </c>
      <c r="H6">
        <f t="shared" si="3"/>
        <v>1</v>
      </c>
      <c r="I6">
        <f t="shared" si="4"/>
        <v>2</v>
      </c>
      <c r="J6">
        <f t="shared" si="5"/>
        <v>4</v>
      </c>
      <c r="K6">
        <f t="shared" si="6"/>
        <v>3</v>
      </c>
      <c r="L6">
        <f t="shared" si="7"/>
        <v>0</v>
      </c>
      <c r="M6">
        <f t="shared" si="2"/>
        <v>7.6830000000001064E-3</v>
      </c>
      <c r="N6">
        <f t="shared" si="2"/>
        <v>5.8385000000001241E-2</v>
      </c>
      <c r="O6">
        <f t="shared" si="2"/>
        <v>2.7656000000007452E-2</v>
      </c>
      <c r="S6">
        <f t="shared" si="8"/>
        <v>7.6830000000001064E-3</v>
      </c>
      <c r="T6">
        <f t="shared" si="9"/>
        <v>5.8385000000001241E-2</v>
      </c>
      <c r="U6">
        <f t="shared" si="10"/>
        <v>2.7656000000007452E-2</v>
      </c>
      <c r="V6">
        <f t="shared" si="11"/>
        <v>5.0702000000001135E-2</v>
      </c>
      <c r="W6">
        <f t="shared" si="12"/>
        <v>1.9973000000007346E-2</v>
      </c>
      <c r="X6">
        <f t="shared" si="13"/>
        <v>3.0728999999993789E-2</v>
      </c>
      <c r="Y6">
        <f t="shared" si="14"/>
        <v>3.2521333333335178E-2</v>
      </c>
    </row>
    <row r="7" spans="1:25" x14ac:dyDescent="0.2">
      <c r="A7">
        <v>6</v>
      </c>
      <c r="B7" t="s">
        <v>0</v>
      </c>
      <c r="C7">
        <v>128.82211000000001</v>
      </c>
      <c r="D7">
        <v>128.868202</v>
      </c>
      <c r="E7">
        <v>128.829792</v>
      </c>
      <c r="F7">
        <v>128.88817599999999</v>
      </c>
      <c r="G7">
        <f t="shared" si="0"/>
        <v>3.139955171653739E-2</v>
      </c>
      <c r="H7">
        <f t="shared" si="3"/>
        <v>1</v>
      </c>
      <c r="I7">
        <f t="shared" si="4"/>
        <v>3</v>
      </c>
      <c r="J7">
        <f t="shared" si="5"/>
        <v>2</v>
      </c>
      <c r="K7">
        <f t="shared" si="6"/>
        <v>4</v>
      </c>
      <c r="L7">
        <f t="shared" si="7"/>
        <v>0</v>
      </c>
      <c r="M7">
        <f t="shared" si="2"/>
        <v>4.6091999999987365E-2</v>
      </c>
      <c r="N7">
        <f t="shared" si="2"/>
        <v>7.6819999999884203E-3</v>
      </c>
      <c r="O7">
        <f t="shared" si="2"/>
        <v>6.6065999999977976E-2</v>
      </c>
      <c r="S7">
        <f t="shared" si="8"/>
        <v>4.6091999999987365E-2</v>
      </c>
      <c r="T7">
        <f t="shared" si="9"/>
        <v>7.6819999999884203E-3</v>
      </c>
      <c r="U7">
        <f t="shared" si="10"/>
        <v>6.6065999999977976E-2</v>
      </c>
      <c r="V7">
        <f t="shared" si="11"/>
        <v>3.8409999999998945E-2</v>
      </c>
      <c r="W7">
        <f t="shared" si="12"/>
        <v>1.997399999999061E-2</v>
      </c>
      <c r="X7">
        <f t="shared" si="13"/>
        <v>5.8383999999989555E-2</v>
      </c>
      <c r="Y7">
        <f t="shared" si="14"/>
        <v>3.9434666666655481E-2</v>
      </c>
    </row>
    <row r="8" spans="1:25" x14ac:dyDescent="0.2">
      <c r="A8">
        <v>7</v>
      </c>
      <c r="B8" t="s">
        <v>0</v>
      </c>
      <c r="C8">
        <v>183.86784499999999</v>
      </c>
      <c r="D8">
        <v>183.77258699999999</v>
      </c>
      <c r="E8">
        <v>183.83711700000001</v>
      </c>
      <c r="F8">
        <v>183.812534</v>
      </c>
      <c r="G8">
        <f t="shared" si="0"/>
        <v>4.0251098191024223E-2</v>
      </c>
      <c r="H8">
        <f t="shared" si="3"/>
        <v>4</v>
      </c>
      <c r="I8">
        <f t="shared" si="4"/>
        <v>1</v>
      </c>
      <c r="J8">
        <f t="shared" si="5"/>
        <v>3</v>
      </c>
      <c r="K8">
        <f t="shared" si="6"/>
        <v>2</v>
      </c>
      <c r="L8">
        <f t="shared" si="7"/>
        <v>9.5258000000001175E-2</v>
      </c>
      <c r="M8">
        <f t="shared" si="2"/>
        <v>0</v>
      </c>
      <c r="N8">
        <f t="shared" si="2"/>
        <v>6.4530000000019072E-2</v>
      </c>
      <c r="O8">
        <f t="shared" si="2"/>
        <v>3.9947000000012167E-2</v>
      </c>
      <c r="S8">
        <f t="shared" si="8"/>
        <v>9.5258000000001175E-2</v>
      </c>
      <c r="T8">
        <f t="shared" si="9"/>
        <v>3.0727999999982103E-2</v>
      </c>
      <c r="U8">
        <f t="shared" si="10"/>
        <v>5.5310999999989008E-2</v>
      </c>
      <c r="V8">
        <f t="shared" si="11"/>
        <v>6.4530000000019072E-2</v>
      </c>
      <c r="W8">
        <f t="shared" si="12"/>
        <v>3.9947000000012167E-2</v>
      </c>
      <c r="X8">
        <f t="shared" si="13"/>
        <v>2.4583000000006905E-2</v>
      </c>
      <c r="Y8">
        <f t="shared" si="14"/>
        <v>5.1726166666668405E-2</v>
      </c>
    </row>
    <row r="9" spans="1:25" x14ac:dyDescent="0.2">
      <c r="A9">
        <v>8</v>
      </c>
      <c r="B9" t="s">
        <v>0</v>
      </c>
      <c r="C9">
        <v>231.409649</v>
      </c>
      <c r="D9">
        <v>231.37891999999999</v>
      </c>
      <c r="E9">
        <v>231.391212</v>
      </c>
      <c r="F9">
        <v>231.41733099999999</v>
      </c>
      <c r="G9">
        <f t="shared" si="0"/>
        <v>1.7444932119864125E-2</v>
      </c>
      <c r="H9">
        <f t="shared" si="3"/>
        <v>3</v>
      </c>
      <c r="I9">
        <f t="shared" si="4"/>
        <v>1</v>
      </c>
      <c r="J9">
        <f t="shared" si="5"/>
        <v>2</v>
      </c>
      <c r="K9">
        <f t="shared" si="6"/>
        <v>4</v>
      </c>
      <c r="L9">
        <f t="shared" si="7"/>
        <v>3.0729000000008E-2</v>
      </c>
      <c r="M9">
        <f t="shared" si="2"/>
        <v>0</v>
      </c>
      <c r="N9">
        <f t="shared" si="2"/>
        <v>1.229200000000219E-2</v>
      </c>
      <c r="O9">
        <f t="shared" si="2"/>
        <v>3.841099999999642E-2</v>
      </c>
      <c r="S9">
        <f t="shared" si="8"/>
        <v>3.0729000000008E-2</v>
      </c>
      <c r="T9">
        <f t="shared" si="9"/>
        <v>1.843700000000581E-2</v>
      </c>
      <c r="U9">
        <f t="shared" si="10"/>
        <v>7.6819999999884203E-3</v>
      </c>
      <c r="V9">
        <f t="shared" si="11"/>
        <v>1.229200000000219E-2</v>
      </c>
      <c r="W9">
        <f t="shared" si="12"/>
        <v>3.841099999999642E-2</v>
      </c>
      <c r="X9">
        <f t="shared" si="13"/>
        <v>2.611899999999423E-2</v>
      </c>
      <c r="Y9">
        <f t="shared" si="14"/>
        <v>2.2278333333332512E-2</v>
      </c>
    </row>
    <row r="10" spans="1:25" x14ac:dyDescent="0.2">
      <c r="A10">
        <v>9</v>
      </c>
      <c r="B10" t="s">
        <v>0</v>
      </c>
      <c r="C10">
        <v>259.91660100000001</v>
      </c>
      <c r="D10">
        <v>259.91660100000001</v>
      </c>
      <c r="E10">
        <v>259.86436300000003</v>
      </c>
      <c r="F10">
        <v>259.77985899999999</v>
      </c>
      <c r="G10">
        <f t="shared" si="0"/>
        <v>6.454668364319642E-2</v>
      </c>
      <c r="H10">
        <f t="shared" si="3"/>
        <v>3</v>
      </c>
      <c r="I10">
        <f t="shared" si="4"/>
        <v>3</v>
      </c>
      <c r="J10">
        <f t="shared" si="5"/>
        <v>2</v>
      </c>
      <c r="K10">
        <f t="shared" si="6"/>
        <v>1</v>
      </c>
      <c r="L10">
        <f t="shared" si="7"/>
        <v>0.13674200000002656</v>
      </c>
      <c r="M10">
        <f t="shared" si="2"/>
        <v>0.13674200000002656</v>
      </c>
      <c r="N10">
        <f t="shared" si="2"/>
        <v>8.4504000000038104E-2</v>
      </c>
      <c r="O10">
        <f t="shared" si="2"/>
        <v>0</v>
      </c>
      <c r="S10">
        <f t="shared" si="8"/>
        <v>0</v>
      </c>
      <c r="T10">
        <f t="shared" si="9"/>
        <v>5.223799999998846E-2</v>
      </c>
      <c r="U10">
        <f t="shared" si="10"/>
        <v>0.13674200000002656</v>
      </c>
      <c r="V10">
        <f t="shared" si="11"/>
        <v>5.223799999998846E-2</v>
      </c>
      <c r="W10">
        <f t="shared" si="12"/>
        <v>0.13674200000002656</v>
      </c>
      <c r="X10">
        <f t="shared" si="13"/>
        <v>8.4504000000038104E-2</v>
      </c>
      <c r="Y10">
        <f t="shared" si="14"/>
        <v>7.7077333333344697E-2</v>
      </c>
    </row>
    <row r="11" spans="1:25" x14ac:dyDescent="0.2">
      <c r="A11">
        <v>10</v>
      </c>
      <c r="B11" t="s">
        <v>0</v>
      </c>
      <c r="C11">
        <v>270.88364999999999</v>
      </c>
      <c r="D11">
        <v>270.87904099999997</v>
      </c>
      <c r="E11">
        <v>270.96047199999998</v>
      </c>
      <c r="F11">
        <v>270.92820699999999</v>
      </c>
      <c r="G11">
        <f t="shared" si="0"/>
        <v>3.8727167849802561E-2</v>
      </c>
      <c r="H11">
        <f t="shared" si="3"/>
        <v>2</v>
      </c>
      <c r="I11">
        <f t="shared" si="4"/>
        <v>1</v>
      </c>
      <c r="J11">
        <f t="shared" si="5"/>
        <v>4</v>
      </c>
      <c r="K11">
        <f t="shared" si="6"/>
        <v>3</v>
      </c>
      <c r="L11">
        <f t="shared" si="7"/>
        <v>4.6090000000162945E-3</v>
      </c>
      <c r="M11">
        <f t="shared" si="2"/>
        <v>0</v>
      </c>
      <c r="N11">
        <f t="shared" si="2"/>
        <v>8.1431000000009135E-2</v>
      </c>
      <c r="O11">
        <f t="shared" si="2"/>
        <v>4.916600000001381E-2</v>
      </c>
      <c r="S11">
        <f t="shared" si="8"/>
        <v>4.6090000000162945E-3</v>
      </c>
      <c r="T11">
        <f t="shared" si="9"/>
        <v>7.682199999999284E-2</v>
      </c>
      <c r="U11">
        <f t="shared" si="10"/>
        <v>4.4556999999997515E-2</v>
      </c>
      <c r="V11">
        <f t="shared" si="11"/>
        <v>8.1431000000009135E-2</v>
      </c>
      <c r="W11">
        <f t="shared" si="12"/>
        <v>4.916600000001381E-2</v>
      </c>
      <c r="X11">
        <f t="shared" si="13"/>
        <v>3.2264999999995325E-2</v>
      </c>
      <c r="Y11">
        <f t="shared" si="14"/>
        <v>4.8141666666670822E-2</v>
      </c>
    </row>
    <row r="12" spans="1:25" x14ac:dyDescent="0.2">
      <c r="A12">
        <v>11</v>
      </c>
      <c r="B12" t="s">
        <v>0</v>
      </c>
      <c r="C12">
        <v>283.71899999999999</v>
      </c>
      <c r="D12">
        <v>283.64525099999997</v>
      </c>
      <c r="E12">
        <v>283.74819200000002</v>
      </c>
      <c r="F12">
        <v>283.82194099999998</v>
      </c>
      <c r="G12">
        <f t="shared" si="0"/>
        <v>7.3111249663331684E-2</v>
      </c>
      <c r="H12">
        <f t="shared" si="3"/>
        <v>2</v>
      </c>
      <c r="I12">
        <f t="shared" si="4"/>
        <v>1</v>
      </c>
      <c r="J12">
        <f t="shared" si="5"/>
        <v>3</v>
      </c>
      <c r="K12">
        <f t="shared" si="6"/>
        <v>4</v>
      </c>
      <c r="L12">
        <f t="shared" si="7"/>
        <v>7.3749000000020715E-2</v>
      </c>
      <c r="M12">
        <f t="shared" si="2"/>
        <v>0</v>
      </c>
      <c r="N12">
        <f t="shared" si="2"/>
        <v>0.10294100000004391</v>
      </c>
      <c r="O12">
        <f t="shared" si="2"/>
        <v>0.17669000000000779</v>
      </c>
      <c r="S12">
        <f t="shared" si="8"/>
        <v>7.3749000000020715E-2</v>
      </c>
      <c r="T12">
        <f t="shared" si="9"/>
        <v>2.9192000000023199E-2</v>
      </c>
      <c r="U12">
        <f t="shared" si="10"/>
        <v>0.10294099999998707</v>
      </c>
      <c r="V12">
        <f t="shared" si="11"/>
        <v>0.10294100000004391</v>
      </c>
      <c r="W12">
        <f t="shared" si="12"/>
        <v>0.17669000000000779</v>
      </c>
      <c r="X12">
        <f t="shared" si="13"/>
        <v>7.3748999999963871E-2</v>
      </c>
      <c r="Y12">
        <f t="shared" si="14"/>
        <v>9.3210333333341097E-2</v>
      </c>
    </row>
    <row r="13" spans="1:25" x14ac:dyDescent="0.2">
      <c r="A13">
        <v>12</v>
      </c>
      <c r="B13" t="s">
        <v>0</v>
      </c>
      <c r="C13">
        <v>304.89870999999999</v>
      </c>
      <c r="D13">
        <v>304.94326699999999</v>
      </c>
      <c r="E13">
        <v>305.00318700000003</v>
      </c>
      <c r="F13">
        <v>304.93251199999997</v>
      </c>
      <c r="G13">
        <f t="shared" si="0"/>
        <v>4.3535787033979874E-2</v>
      </c>
      <c r="H13">
        <f t="shared" si="3"/>
        <v>1</v>
      </c>
      <c r="I13">
        <f t="shared" si="4"/>
        <v>3</v>
      </c>
      <c r="J13">
        <f t="shared" si="5"/>
        <v>4</v>
      </c>
      <c r="K13">
        <f t="shared" si="6"/>
        <v>2</v>
      </c>
      <c r="L13">
        <f t="shared" si="7"/>
        <v>0</v>
      </c>
      <c r="M13">
        <f t="shared" si="2"/>
        <v>4.4556999999997515E-2</v>
      </c>
      <c r="N13">
        <f t="shared" si="2"/>
        <v>0.10447700000003124</v>
      </c>
      <c r="O13">
        <f t="shared" si="2"/>
        <v>3.3801999999980126E-2</v>
      </c>
      <c r="S13">
        <f t="shared" si="8"/>
        <v>4.4556999999997515E-2</v>
      </c>
      <c r="T13">
        <f t="shared" si="9"/>
        <v>0.10447700000003124</v>
      </c>
      <c r="U13">
        <f t="shared" si="10"/>
        <v>3.3801999999980126E-2</v>
      </c>
      <c r="V13">
        <f t="shared" si="11"/>
        <v>5.9920000000033724E-2</v>
      </c>
      <c r="W13">
        <f t="shared" si="12"/>
        <v>1.075500000001739E-2</v>
      </c>
      <c r="X13">
        <f t="shared" si="13"/>
        <v>7.0675000000051114E-2</v>
      </c>
      <c r="Y13">
        <f t="shared" si="14"/>
        <v>5.4031000000018516E-2</v>
      </c>
    </row>
    <row r="14" spans="1:25" x14ac:dyDescent="0.2">
      <c r="A14">
        <v>13</v>
      </c>
      <c r="B14" t="s">
        <v>0</v>
      </c>
      <c r="C14">
        <v>319.62848000000002</v>
      </c>
      <c r="D14">
        <v>319.67303700000002</v>
      </c>
      <c r="E14">
        <v>319.64845400000002</v>
      </c>
      <c r="F14">
        <v>319.700692</v>
      </c>
      <c r="G14">
        <f t="shared" si="0"/>
        <v>3.122070817448265E-2</v>
      </c>
      <c r="H14">
        <f t="shared" si="3"/>
        <v>1</v>
      </c>
      <c r="I14">
        <f t="shared" si="4"/>
        <v>3</v>
      </c>
      <c r="J14">
        <f t="shared" si="5"/>
        <v>2</v>
      </c>
      <c r="K14">
        <f t="shared" si="6"/>
        <v>4</v>
      </c>
      <c r="L14">
        <f t="shared" si="7"/>
        <v>0</v>
      </c>
      <c r="M14">
        <f t="shared" si="2"/>
        <v>4.4556999999997515E-2</v>
      </c>
      <c r="N14">
        <f t="shared" si="2"/>
        <v>1.997399999999061E-2</v>
      </c>
      <c r="O14">
        <f t="shared" si="2"/>
        <v>7.2211999999979071E-2</v>
      </c>
      <c r="S14">
        <f t="shared" si="8"/>
        <v>4.4556999999997515E-2</v>
      </c>
      <c r="T14">
        <f t="shared" si="9"/>
        <v>1.997399999999061E-2</v>
      </c>
      <c r="U14">
        <f t="shared" si="10"/>
        <v>7.2211999999979071E-2</v>
      </c>
      <c r="V14">
        <f t="shared" si="11"/>
        <v>2.4583000000006905E-2</v>
      </c>
      <c r="W14">
        <f t="shared" si="12"/>
        <v>2.7654999999981555E-2</v>
      </c>
      <c r="X14">
        <f t="shared" si="13"/>
        <v>5.223799999998846E-2</v>
      </c>
      <c r="Y14">
        <f t="shared" si="14"/>
        <v>4.0203166666657353E-2</v>
      </c>
    </row>
    <row r="15" spans="1:25" x14ac:dyDescent="0.2">
      <c r="A15">
        <v>1</v>
      </c>
      <c r="B15" t="s">
        <v>1</v>
      </c>
      <c r="C15">
        <v>29.302824000000001</v>
      </c>
      <c r="D15">
        <v>29.259803999999999</v>
      </c>
      <c r="E15">
        <v>29.202956</v>
      </c>
      <c r="F15">
        <v>29.26595</v>
      </c>
      <c r="G15">
        <f t="shared" ref="G15:G27" si="15">STDEV(C15,D15,E15,F15)</f>
        <v>4.1253022269081722E-2</v>
      </c>
      <c r="H15">
        <f t="shared" si="3"/>
        <v>4</v>
      </c>
      <c r="I15">
        <f t="shared" si="4"/>
        <v>2</v>
      </c>
      <c r="J15">
        <f t="shared" si="5"/>
        <v>1</v>
      </c>
      <c r="K15">
        <f t="shared" si="6"/>
        <v>3</v>
      </c>
      <c r="L15">
        <f t="shared" si="7"/>
        <v>9.9868000000000734E-2</v>
      </c>
      <c r="M15">
        <f t="shared" si="2"/>
        <v>5.6847999999998677E-2</v>
      </c>
      <c r="N15">
        <f t="shared" si="2"/>
        <v>0</v>
      </c>
      <c r="O15">
        <f t="shared" si="2"/>
        <v>6.2993999999999772E-2</v>
      </c>
      <c r="P15" s="2"/>
      <c r="Q15" s="2"/>
      <c r="R15" s="3"/>
      <c r="S15" s="3">
        <f t="shared" si="8"/>
        <v>4.3020000000002057E-2</v>
      </c>
      <c r="T15" s="3">
        <f t="shared" si="9"/>
        <v>9.9868000000000734E-2</v>
      </c>
      <c r="U15" s="3">
        <f t="shared" si="10"/>
        <v>3.6874000000000962E-2</v>
      </c>
      <c r="V15" s="3">
        <f t="shared" si="11"/>
        <v>5.6847999999998677E-2</v>
      </c>
      <c r="W15" s="3">
        <f t="shared" si="12"/>
        <v>6.146000000001095E-3</v>
      </c>
      <c r="X15" s="3">
        <f t="shared" si="13"/>
        <v>6.2993999999999772E-2</v>
      </c>
      <c r="Y15" s="3">
        <f t="shared" si="14"/>
        <v>5.0958333333333883E-2</v>
      </c>
    </row>
    <row r="16" spans="1:25" x14ac:dyDescent="0.2">
      <c r="A16">
        <v>2</v>
      </c>
      <c r="B16" t="s">
        <v>1</v>
      </c>
      <c r="C16">
        <v>71.035380000000004</v>
      </c>
      <c r="D16">
        <v>70.995431999999994</v>
      </c>
      <c r="E16">
        <v>71.098372999999995</v>
      </c>
      <c r="F16">
        <v>71.032307000000003</v>
      </c>
      <c r="G16">
        <f t="shared" si="15"/>
        <v>4.2714883768228865E-2</v>
      </c>
      <c r="H16">
        <f t="shared" si="3"/>
        <v>3</v>
      </c>
      <c r="I16">
        <f t="shared" si="4"/>
        <v>1</v>
      </c>
      <c r="J16">
        <f t="shared" si="5"/>
        <v>4</v>
      </c>
      <c r="K16">
        <f t="shared" si="6"/>
        <v>2</v>
      </c>
      <c r="L16">
        <f t="shared" si="7"/>
        <v>3.9948000000009642E-2</v>
      </c>
      <c r="M16">
        <f t="shared" si="2"/>
        <v>0</v>
      </c>
      <c r="N16">
        <f t="shared" si="2"/>
        <v>0.10294100000000128</v>
      </c>
      <c r="O16">
        <f t="shared" si="2"/>
        <v>3.6875000000009095E-2</v>
      </c>
      <c r="S16">
        <f t="shared" si="8"/>
        <v>3.9948000000009642E-2</v>
      </c>
      <c r="T16">
        <f t="shared" si="9"/>
        <v>6.2992999999991639E-2</v>
      </c>
      <c r="U16">
        <f t="shared" si="10"/>
        <v>3.0730000000005475E-3</v>
      </c>
      <c r="V16">
        <f t="shared" si="11"/>
        <v>0.10294100000000128</v>
      </c>
      <c r="W16">
        <f t="shared" si="12"/>
        <v>3.6875000000009095E-2</v>
      </c>
      <c r="X16">
        <f t="shared" si="13"/>
        <v>6.6065999999992187E-2</v>
      </c>
      <c r="Y16">
        <f t="shared" si="14"/>
        <v>5.1982666666667399E-2</v>
      </c>
    </row>
    <row r="17" spans="1:25" x14ac:dyDescent="0.2">
      <c r="A17">
        <v>3</v>
      </c>
      <c r="B17" t="s">
        <v>1</v>
      </c>
      <c r="C17">
        <v>107.058556</v>
      </c>
      <c r="D17">
        <v>107.027827</v>
      </c>
      <c r="E17">
        <v>106.972515</v>
      </c>
      <c r="F17">
        <v>106.99709799999999</v>
      </c>
      <c r="G17">
        <f t="shared" si="15"/>
        <v>3.7341245694271163E-2</v>
      </c>
      <c r="H17">
        <f t="shared" si="3"/>
        <v>4</v>
      </c>
      <c r="I17">
        <f t="shared" si="4"/>
        <v>3</v>
      </c>
      <c r="J17">
        <f t="shared" si="5"/>
        <v>1</v>
      </c>
      <c r="K17">
        <f t="shared" si="6"/>
        <v>2</v>
      </c>
      <c r="L17">
        <f t="shared" si="7"/>
        <v>8.6040999999994483E-2</v>
      </c>
      <c r="M17">
        <f t="shared" si="2"/>
        <v>5.5312000000000694E-2</v>
      </c>
      <c r="N17">
        <f t="shared" si="2"/>
        <v>0</v>
      </c>
      <c r="O17">
        <f t="shared" si="2"/>
        <v>2.4582999999992694E-2</v>
      </c>
      <c r="S17">
        <f t="shared" si="8"/>
        <v>3.0728999999993789E-2</v>
      </c>
      <c r="T17">
        <f t="shared" si="9"/>
        <v>8.6040999999994483E-2</v>
      </c>
      <c r="U17">
        <f t="shared" si="10"/>
        <v>6.1458000000001789E-2</v>
      </c>
      <c r="V17">
        <f t="shared" si="11"/>
        <v>5.5312000000000694E-2</v>
      </c>
      <c r="W17">
        <f t="shared" si="12"/>
        <v>3.0729000000008E-2</v>
      </c>
      <c r="X17">
        <f t="shared" si="13"/>
        <v>2.4582999999992694E-2</v>
      </c>
      <c r="Y17">
        <f t="shared" si="14"/>
        <v>4.8141999999998575E-2</v>
      </c>
    </row>
    <row r="18" spans="1:25" x14ac:dyDescent="0.2">
      <c r="A18">
        <v>4</v>
      </c>
      <c r="B18" t="s">
        <v>1</v>
      </c>
      <c r="C18">
        <v>115.677937</v>
      </c>
      <c r="D18">
        <v>115.64413500000001</v>
      </c>
      <c r="E18">
        <v>115.65335399999999</v>
      </c>
      <c r="F18">
        <v>115.674864</v>
      </c>
      <c r="G18">
        <f t="shared" si="15"/>
        <v>1.645266929710703E-2</v>
      </c>
      <c r="H18">
        <f t="shared" si="3"/>
        <v>4</v>
      </c>
      <c r="I18">
        <f t="shared" si="4"/>
        <v>1</v>
      </c>
      <c r="J18">
        <f t="shared" si="5"/>
        <v>2</v>
      </c>
      <c r="K18">
        <f t="shared" si="6"/>
        <v>3</v>
      </c>
      <c r="L18">
        <f t="shared" si="7"/>
        <v>3.3801999999994337E-2</v>
      </c>
      <c r="M18">
        <f t="shared" si="7"/>
        <v>0</v>
      </c>
      <c r="N18">
        <f t="shared" si="7"/>
        <v>9.2189999999874317E-3</v>
      </c>
      <c r="O18">
        <f t="shared" si="7"/>
        <v>3.0728999999993789E-2</v>
      </c>
      <c r="S18">
        <f t="shared" si="8"/>
        <v>3.3801999999994337E-2</v>
      </c>
      <c r="T18">
        <f t="shared" si="9"/>
        <v>2.4583000000006905E-2</v>
      </c>
      <c r="U18">
        <f t="shared" si="10"/>
        <v>3.0730000000005475E-3</v>
      </c>
      <c r="V18">
        <f t="shared" si="11"/>
        <v>9.2189999999874317E-3</v>
      </c>
      <c r="W18">
        <f t="shared" si="12"/>
        <v>3.0728999999993789E-2</v>
      </c>
      <c r="X18">
        <f t="shared" si="13"/>
        <v>2.1510000000006357E-2</v>
      </c>
      <c r="Y18">
        <f t="shared" si="14"/>
        <v>2.0485999999998228E-2</v>
      </c>
    </row>
    <row r="19" spans="1:25" x14ac:dyDescent="0.2">
      <c r="A19">
        <v>5</v>
      </c>
      <c r="B19" t="s">
        <v>1</v>
      </c>
      <c r="C19">
        <v>128.82211000000001</v>
      </c>
      <c r="D19">
        <v>128.868202</v>
      </c>
      <c r="E19">
        <v>128.829792</v>
      </c>
      <c r="F19">
        <v>128.88817599999999</v>
      </c>
      <c r="G19">
        <f t="shared" si="15"/>
        <v>3.139955171653739E-2</v>
      </c>
      <c r="H19">
        <f t="shared" si="3"/>
        <v>1</v>
      </c>
      <c r="I19">
        <f t="shared" si="4"/>
        <v>3</v>
      </c>
      <c r="J19">
        <f t="shared" si="5"/>
        <v>2</v>
      </c>
      <c r="K19">
        <f t="shared" si="6"/>
        <v>4</v>
      </c>
      <c r="L19">
        <f t="shared" si="7"/>
        <v>0</v>
      </c>
      <c r="M19">
        <f t="shared" si="7"/>
        <v>4.6091999999987365E-2</v>
      </c>
      <c r="N19">
        <f t="shared" si="7"/>
        <v>7.6819999999884203E-3</v>
      </c>
      <c r="O19">
        <f t="shared" si="7"/>
        <v>6.6065999999977976E-2</v>
      </c>
      <c r="S19">
        <f t="shared" si="8"/>
        <v>4.6091999999987365E-2</v>
      </c>
      <c r="T19">
        <f t="shared" si="9"/>
        <v>7.6819999999884203E-3</v>
      </c>
      <c r="U19">
        <f t="shared" si="10"/>
        <v>6.6065999999977976E-2</v>
      </c>
      <c r="V19">
        <f t="shared" si="11"/>
        <v>3.8409999999998945E-2</v>
      </c>
      <c r="W19">
        <f t="shared" si="12"/>
        <v>1.997399999999061E-2</v>
      </c>
      <c r="X19">
        <f t="shared" si="13"/>
        <v>5.8383999999989555E-2</v>
      </c>
      <c r="Y19">
        <f t="shared" si="14"/>
        <v>3.9434666666655481E-2</v>
      </c>
    </row>
    <row r="20" spans="1:25" x14ac:dyDescent="0.2">
      <c r="A20">
        <v>6</v>
      </c>
      <c r="B20" t="s">
        <v>1</v>
      </c>
      <c r="C20">
        <v>133.185575</v>
      </c>
      <c r="D20">
        <v>133.19632999999999</v>
      </c>
      <c r="E20">
        <v>133.21784</v>
      </c>
      <c r="F20">
        <v>133.17174700000001</v>
      </c>
      <c r="G20">
        <f t="shared" si="15"/>
        <v>1.9449683956294744E-2</v>
      </c>
      <c r="H20">
        <f t="shared" si="3"/>
        <v>2</v>
      </c>
      <c r="I20">
        <f t="shared" si="4"/>
        <v>3</v>
      </c>
      <c r="J20">
        <f t="shared" si="5"/>
        <v>4</v>
      </c>
      <c r="K20">
        <f t="shared" si="6"/>
        <v>1</v>
      </c>
      <c r="L20">
        <f t="shared" si="7"/>
        <v>1.3827999999989515E-2</v>
      </c>
      <c r="M20">
        <f t="shared" si="7"/>
        <v>2.4582999999978483E-2</v>
      </c>
      <c r="N20">
        <f t="shared" si="7"/>
        <v>4.6092999999984841E-2</v>
      </c>
      <c r="O20">
        <f t="shared" si="7"/>
        <v>0</v>
      </c>
      <c r="S20">
        <f t="shared" si="8"/>
        <v>1.0754999999988968E-2</v>
      </c>
      <c r="T20">
        <f t="shared" si="9"/>
        <v>3.2264999999995325E-2</v>
      </c>
      <c r="U20">
        <f t="shared" si="10"/>
        <v>1.3827999999989515E-2</v>
      </c>
      <c r="V20">
        <f t="shared" si="11"/>
        <v>2.1510000000006357E-2</v>
      </c>
      <c r="W20">
        <f t="shared" si="12"/>
        <v>2.4582999999978483E-2</v>
      </c>
      <c r="X20">
        <f t="shared" si="13"/>
        <v>4.6092999999984841E-2</v>
      </c>
      <c r="Y20">
        <f t="shared" si="14"/>
        <v>2.483899999999058E-2</v>
      </c>
    </row>
    <row r="21" spans="1:25" x14ac:dyDescent="0.2">
      <c r="A21">
        <v>7</v>
      </c>
      <c r="B21" t="s">
        <v>1</v>
      </c>
      <c r="C21">
        <v>195.569309</v>
      </c>
      <c r="D21">
        <v>194.802629</v>
      </c>
      <c r="E21">
        <v>195.36957200000001</v>
      </c>
      <c r="F21">
        <v>194.92400699999999</v>
      </c>
      <c r="G21">
        <f t="shared" si="15"/>
        <v>0.36272038313865751</v>
      </c>
      <c r="H21">
        <f t="shared" si="3"/>
        <v>4</v>
      </c>
      <c r="I21">
        <f t="shared" si="4"/>
        <v>1</v>
      </c>
      <c r="J21">
        <f t="shared" si="5"/>
        <v>3</v>
      </c>
      <c r="K21">
        <f t="shared" si="6"/>
        <v>2</v>
      </c>
      <c r="L21">
        <f t="shared" si="7"/>
        <v>0.76668000000000802</v>
      </c>
      <c r="M21">
        <f t="shared" si="7"/>
        <v>0</v>
      </c>
      <c r="N21">
        <f t="shared" si="7"/>
        <v>0.56694300000000908</v>
      </c>
      <c r="O21">
        <f t="shared" si="7"/>
        <v>0.12137799999999288</v>
      </c>
      <c r="S21">
        <f t="shared" si="8"/>
        <v>0.76668000000000802</v>
      </c>
      <c r="T21">
        <f t="shared" si="9"/>
        <v>0.19973699999999894</v>
      </c>
      <c r="U21">
        <f t="shared" si="10"/>
        <v>0.64530200000001514</v>
      </c>
      <c r="V21">
        <f t="shared" si="11"/>
        <v>0.56694300000000908</v>
      </c>
      <c r="W21">
        <f t="shared" si="12"/>
        <v>0.12137799999999288</v>
      </c>
      <c r="X21">
        <f t="shared" si="13"/>
        <v>0.4455650000000162</v>
      </c>
      <c r="Y21" s="4">
        <f t="shared" si="14"/>
        <v>0.45760083333334006</v>
      </c>
    </row>
    <row r="22" spans="1:25" x14ac:dyDescent="0.2">
      <c r="A22">
        <v>8</v>
      </c>
      <c r="B22" t="s">
        <v>1</v>
      </c>
      <c r="C22">
        <v>259.91660100000001</v>
      </c>
      <c r="D22">
        <v>259.91660100000001</v>
      </c>
      <c r="E22">
        <v>259.86436300000003</v>
      </c>
      <c r="F22">
        <v>259.77985899999999</v>
      </c>
      <c r="G22">
        <f t="shared" si="15"/>
        <v>6.454668364319642E-2</v>
      </c>
      <c r="H22">
        <f t="shared" si="3"/>
        <v>3</v>
      </c>
      <c r="I22">
        <f t="shared" si="4"/>
        <v>3</v>
      </c>
      <c r="J22">
        <f t="shared" si="5"/>
        <v>2</v>
      </c>
      <c r="K22">
        <f t="shared" si="6"/>
        <v>1</v>
      </c>
      <c r="L22">
        <f t="shared" si="7"/>
        <v>0.13674200000002656</v>
      </c>
      <c r="M22">
        <f t="shared" si="7"/>
        <v>0.13674200000002656</v>
      </c>
      <c r="N22">
        <f t="shared" si="7"/>
        <v>8.4504000000038104E-2</v>
      </c>
      <c r="O22">
        <f t="shared" si="7"/>
        <v>0</v>
      </c>
      <c r="S22">
        <f t="shared" si="8"/>
        <v>0</v>
      </c>
      <c r="T22">
        <f t="shared" si="9"/>
        <v>5.223799999998846E-2</v>
      </c>
      <c r="U22">
        <f t="shared" si="10"/>
        <v>0.13674200000002656</v>
      </c>
      <c r="V22">
        <f t="shared" si="11"/>
        <v>5.223799999998846E-2</v>
      </c>
      <c r="W22">
        <f t="shared" si="12"/>
        <v>0.13674200000002656</v>
      </c>
      <c r="X22">
        <f t="shared" si="13"/>
        <v>8.4504000000038104E-2</v>
      </c>
      <c r="Y22">
        <f t="shared" si="14"/>
        <v>7.7077333333344697E-2</v>
      </c>
    </row>
    <row r="23" spans="1:25" x14ac:dyDescent="0.2">
      <c r="A23">
        <v>9</v>
      </c>
      <c r="B23" t="s">
        <v>1</v>
      </c>
      <c r="C23">
        <v>270.88364999999999</v>
      </c>
      <c r="D23">
        <v>270.87904099999997</v>
      </c>
      <c r="E23">
        <v>270.96047199999998</v>
      </c>
      <c r="F23">
        <v>270.92820699999999</v>
      </c>
      <c r="G23">
        <f t="shared" si="15"/>
        <v>3.8727167849802561E-2</v>
      </c>
      <c r="H23">
        <f t="shared" si="3"/>
        <v>2</v>
      </c>
      <c r="I23">
        <f t="shared" si="4"/>
        <v>1</v>
      </c>
      <c r="J23">
        <f t="shared" si="5"/>
        <v>4</v>
      </c>
      <c r="K23">
        <f t="shared" si="6"/>
        <v>3</v>
      </c>
      <c r="L23">
        <f t="shared" si="7"/>
        <v>4.6090000000162945E-3</v>
      </c>
      <c r="M23">
        <f t="shared" si="7"/>
        <v>0</v>
      </c>
      <c r="N23">
        <f t="shared" si="7"/>
        <v>8.1431000000009135E-2</v>
      </c>
      <c r="O23">
        <f t="shared" si="7"/>
        <v>4.916600000001381E-2</v>
      </c>
      <c r="S23">
        <f t="shared" si="8"/>
        <v>4.6090000000162945E-3</v>
      </c>
      <c r="T23">
        <f t="shared" si="9"/>
        <v>7.682199999999284E-2</v>
      </c>
      <c r="U23">
        <f t="shared" si="10"/>
        <v>4.4556999999997515E-2</v>
      </c>
      <c r="V23">
        <f t="shared" si="11"/>
        <v>8.1431000000009135E-2</v>
      </c>
      <c r="W23">
        <f t="shared" si="12"/>
        <v>4.916600000001381E-2</v>
      </c>
      <c r="X23">
        <f t="shared" si="13"/>
        <v>3.2264999999995325E-2</v>
      </c>
      <c r="Y23">
        <f t="shared" si="14"/>
        <v>4.8141666666670822E-2</v>
      </c>
    </row>
    <row r="24" spans="1:25" x14ac:dyDescent="0.2">
      <c r="A24">
        <v>10</v>
      </c>
      <c r="B24" t="s">
        <v>1</v>
      </c>
      <c r="C24">
        <v>283.71899999999999</v>
      </c>
      <c r="D24">
        <v>283.64525099999997</v>
      </c>
      <c r="E24">
        <v>283.74819200000002</v>
      </c>
      <c r="F24">
        <v>283.82194099999998</v>
      </c>
      <c r="G24">
        <f t="shared" si="15"/>
        <v>7.3111249663331684E-2</v>
      </c>
      <c r="H24">
        <f t="shared" si="3"/>
        <v>2</v>
      </c>
      <c r="I24">
        <f t="shared" si="4"/>
        <v>1</v>
      </c>
      <c r="J24">
        <f t="shared" si="5"/>
        <v>3</v>
      </c>
      <c r="K24">
        <f t="shared" si="6"/>
        <v>4</v>
      </c>
      <c r="L24">
        <f t="shared" si="7"/>
        <v>7.3749000000020715E-2</v>
      </c>
      <c r="M24">
        <f t="shared" si="7"/>
        <v>0</v>
      </c>
      <c r="N24">
        <f t="shared" si="7"/>
        <v>0.10294100000004391</v>
      </c>
      <c r="O24">
        <f t="shared" si="7"/>
        <v>0.17669000000000779</v>
      </c>
      <c r="S24">
        <f t="shared" si="8"/>
        <v>7.3749000000020715E-2</v>
      </c>
      <c r="T24">
        <f t="shared" si="9"/>
        <v>2.9192000000023199E-2</v>
      </c>
      <c r="U24">
        <f t="shared" si="10"/>
        <v>0.10294099999998707</v>
      </c>
      <c r="V24">
        <f t="shared" si="11"/>
        <v>0.10294100000004391</v>
      </c>
      <c r="W24">
        <f t="shared" si="12"/>
        <v>0.17669000000000779</v>
      </c>
      <c r="X24">
        <f t="shared" si="13"/>
        <v>7.3748999999963871E-2</v>
      </c>
      <c r="Y24">
        <f t="shared" si="14"/>
        <v>9.3210333333341097E-2</v>
      </c>
    </row>
    <row r="25" spans="1:25" x14ac:dyDescent="0.2">
      <c r="A25">
        <v>11</v>
      </c>
      <c r="B25" t="s">
        <v>1</v>
      </c>
      <c r="C25">
        <v>292.17552000000001</v>
      </c>
      <c r="D25">
        <v>292.19856600000003</v>
      </c>
      <c r="E25">
        <v>292.24926799999997</v>
      </c>
      <c r="F25">
        <v>292.23544099999998</v>
      </c>
      <c r="G25">
        <f t="shared" si="15"/>
        <v>3.3766423434855614E-2</v>
      </c>
      <c r="H25">
        <f t="shared" si="3"/>
        <v>1</v>
      </c>
      <c r="I25">
        <f t="shared" si="4"/>
        <v>2</v>
      </c>
      <c r="J25">
        <f t="shared" si="5"/>
        <v>4</v>
      </c>
      <c r="K25">
        <f t="shared" si="6"/>
        <v>3</v>
      </c>
      <c r="L25">
        <f t="shared" si="7"/>
        <v>0</v>
      </c>
      <c r="M25">
        <f t="shared" si="7"/>
        <v>2.3046000000022104E-2</v>
      </c>
      <c r="N25">
        <f t="shared" si="7"/>
        <v>7.3747999999966396E-2</v>
      </c>
      <c r="O25">
        <f t="shared" si="7"/>
        <v>5.9920999999974356E-2</v>
      </c>
      <c r="S25">
        <f t="shared" si="8"/>
        <v>2.3046000000022104E-2</v>
      </c>
      <c r="T25">
        <f t="shared" si="9"/>
        <v>7.3747999999966396E-2</v>
      </c>
      <c r="U25">
        <f t="shared" si="10"/>
        <v>5.9920999999974356E-2</v>
      </c>
      <c r="V25">
        <f t="shared" si="11"/>
        <v>5.0701999999944292E-2</v>
      </c>
      <c r="W25">
        <f t="shared" si="12"/>
        <v>3.6874999999952252E-2</v>
      </c>
      <c r="X25">
        <f t="shared" si="13"/>
        <v>1.382699999999204E-2</v>
      </c>
      <c r="Y25">
        <f t="shared" si="14"/>
        <v>4.3019833333308576E-2</v>
      </c>
    </row>
    <row r="26" spans="1:25" x14ac:dyDescent="0.2">
      <c r="A26">
        <v>12</v>
      </c>
      <c r="B26" t="s">
        <v>1</v>
      </c>
      <c r="C26">
        <v>314.09732600000001</v>
      </c>
      <c r="D26">
        <v>313.98670299999998</v>
      </c>
      <c r="E26">
        <v>313.99438500000002</v>
      </c>
      <c r="F26">
        <v>314.15110099999998</v>
      </c>
      <c r="G26">
        <f t="shared" si="15"/>
        <v>8.0297191949133415E-2</v>
      </c>
      <c r="H26">
        <f t="shared" si="3"/>
        <v>3</v>
      </c>
      <c r="I26">
        <f t="shared" si="4"/>
        <v>1</v>
      </c>
      <c r="J26">
        <f t="shared" si="5"/>
        <v>2</v>
      </c>
      <c r="K26">
        <f t="shared" si="6"/>
        <v>4</v>
      </c>
      <c r="L26">
        <f t="shared" si="7"/>
        <v>0.11062300000003233</v>
      </c>
      <c r="M26">
        <f t="shared" si="7"/>
        <v>0</v>
      </c>
      <c r="N26">
        <f t="shared" si="7"/>
        <v>7.6820000000452637E-3</v>
      </c>
      <c r="O26">
        <f t="shared" si="7"/>
        <v>0.1643980000000056</v>
      </c>
      <c r="S26">
        <f t="shared" si="8"/>
        <v>0.11062300000003233</v>
      </c>
      <c r="T26">
        <f t="shared" si="9"/>
        <v>0.10294099999998707</v>
      </c>
      <c r="U26">
        <f t="shared" si="10"/>
        <v>5.3774999999973261E-2</v>
      </c>
      <c r="V26">
        <f t="shared" si="11"/>
        <v>7.6820000000452637E-3</v>
      </c>
      <c r="W26">
        <f t="shared" si="12"/>
        <v>0.1643980000000056</v>
      </c>
      <c r="X26">
        <f t="shared" si="13"/>
        <v>0.15671599999996033</v>
      </c>
      <c r="Y26">
        <f t="shared" si="14"/>
        <v>9.9355833333333976E-2</v>
      </c>
    </row>
    <row r="27" spans="1:25" x14ac:dyDescent="0.2">
      <c r="A27">
        <v>13</v>
      </c>
      <c r="B27" t="s">
        <v>1</v>
      </c>
      <c r="C27">
        <v>329.11440900000002</v>
      </c>
      <c r="D27">
        <v>329.07599800000003</v>
      </c>
      <c r="E27">
        <v>329.12209100000001</v>
      </c>
      <c r="F27">
        <v>329.097508</v>
      </c>
      <c r="G27">
        <f t="shared" si="15"/>
        <v>2.0436141359525622E-2</v>
      </c>
      <c r="H27">
        <f t="shared" si="3"/>
        <v>3</v>
      </c>
      <c r="I27">
        <f t="shared" si="4"/>
        <v>1</v>
      </c>
      <c r="J27">
        <f t="shared" si="5"/>
        <v>4</v>
      </c>
      <c r="K27">
        <f t="shared" si="6"/>
        <v>2</v>
      </c>
      <c r="L27">
        <f t="shared" si="7"/>
        <v>3.841099999999642E-2</v>
      </c>
      <c r="M27">
        <f t="shared" si="7"/>
        <v>0</v>
      </c>
      <c r="N27">
        <f t="shared" si="7"/>
        <v>4.6092999999984841E-2</v>
      </c>
      <c r="O27">
        <f t="shared" si="7"/>
        <v>2.1509999999977936E-2</v>
      </c>
      <c r="S27">
        <f t="shared" si="8"/>
        <v>3.841099999999642E-2</v>
      </c>
      <c r="T27">
        <f t="shared" si="9"/>
        <v>7.6819999999884203E-3</v>
      </c>
      <c r="U27">
        <f t="shared" si="10"/>
        <v>1.6901000000018485E-2</v>
      </c>
      <c r="V27">
        <f t="shared" si="11"/>
        <v>4.6092999999984841E-2</v>
      </c>
      <c r="W27">
        <f t="shared" si="12"/>
        <v>2.1509999999977936E-2</v>
      </c>
      <c r="X27">
        <f t="shared" si="13"/>
        <v>2.4583000000006905E-2</v>
      </c>
      <c r="Y27">
        <f t="shared" si="14"/>
        <v>2.5863333333328836E-2</v>
      </c>
    </row>
    <row r="28" spans="1:25" x14ac:dyDescent="0.2">
      <c r="F28" t="s">
        <v>16</v>
      </c>
      <c r="G28">
        <f>AVERAGE(G2:G27)</f>
        <v>5.6648190874043491E-2</v>
      </c>
      <c r="H28">
        <f t="shared" ref="H28:O28" si="16">AVERAGE(H2:H27)</f>
        <v>2.4615384615384617</v>
      </c>
      <c r="I28">
        <f t="shared" si="16"/>
        <v>1.9615384615384615</v>
      </c>
      <c r="J28">
        <f t="shared" si="16"/>
        <v>2.7692307692307692</v>
      </c>
      <c r="K28">
        <f t="shared" si="16"/>
        <v>2.7307692307692308</v>
      </c>
      <c r="L28">
        <f t="shared" si="16"/>
        <v>7.8949076923083145E-2</v>
      </c>
      <c r="M28">
        <f t="shared" si="16"/>
        <v>3.3269615384616265E-2</v>
      </c>
      <c r="N28">
        <f t="shared" si="16"/>
        <v>7.9835384615391608E-2</v>
      </c>
      <c r="O28">
        <f t="shared" si="16"/>
        <v>6.6539384615381211E-2</v>
      </c>
    </row>
    <row r="29" spans="1:25" x14ac:dyDescent="0.2">
      <c r="F29" t="s">
        <v>17</v>
      </c>
      <c r="H29">
        <f t="shared" ref="H29:O29" si="17">STDEV(H2:H27)</f>
        <v>1.2076678096486375</v>
      </c>
      <c r="I29">
        <f t="shared" si="17"/>
        <v>0.99923047314497904</v>
      </c>
      <c r="J29">
        <f t="shared" si="17"/>
        <v>1.0698669938900744</v>
      </c>
      <c r="K29">
        <f t="shared" si="17"/>
        <v>1.0023050357128733</v>
      </c>
      <c r="L29">
        <f t="shared" si="17"/>
        <v>0.15158485599978147</v>
      </c>
      <c r="M29">
        <f t="shared" si="17"/>
        <v>4.2951746521026998E-2</v>
      </c>
      <c r="N29">
        <f t="shared" si="17"/>
        <v>0.11033367034376587</v>
      </c>
      <c r="O29">
        <f t="shared" si="17"/>
        <v>5.6316108701563998E-2</v>
      </c>
    </row>
    <row r="30" spans="1:25" x14ac:dyDescent="0.2">
      <c r="G30" t="s">
        <v>18</v>
      </c>
      <c r="H30">
        <f>COUNTIF(H2:H14,1)</f>
        <v>6</v>
      </c>
      <c r="I30">
        <f t="shared" ref="I30:K30" si="18">COUNTIF(I2:I14,1)</f>
        <v>5</v>
      </c>
      <c r="J30">
        <f t="shared" si="18"/>
        <v>1</v>
      </c>
      <c r="K30">
        <f t="shared" si="18"/>
        <v>1</v>
      </c>
    </row>
    <row r="31" spans="1:25" x14ac:dyDescent="0.2">
      <c r="G31" t="s">
        <v>19</v>
      </c>
      <c r="H31">
        <f>COUNTIF(H15:H27,1)</f>
        <v>2</v>
      </c>
      <c r="I31">
        <f t="shared" ref="I31:K31" si="19">COUNTIF(I15:I27,1)</f>
        <v>7</v>
      </c>
      <c r="J31">
        <f t="shared" si="19"/>
        <v>2</v>
      </c>
      <c r="K31">
        <f t="shared" si="19"/>
        <v>2</v>
      </c>
    </row>
    <row r="32" spans="1:25" x14ac:dyDescent="0.2">
      <c r="G32" t="s">
        <v>20</v>
      </c>
      <c r="H32">
        <f>H31+H30</f>
        <v>8</v>
      </c>
      <c r="I32">
        <f t="shared" ref="I32:K32" si="20">I31+I30</f>
        <v>12</v>
      </c>
      <c r="J32">
        <f t="shared" si="20"/>
        <v>3</v>
      </c>
      <c r="K32">
        <f t="shared" si="20"/>
        <v>3</v>
      </c>
    </row>
    <row r="33" spans="7:11" x14ac:dyDescent="0.2">
      <c r="G33" t="s">
        <v>0</v>
      </c>
      <c r="H33" t="s">
        <v>1</v>
      </c>
    </row>
    <row r="34" spans="7:11" x14ac:dyDescent="0.2">
      <c r="G34">
        <f>AVERAGE(G2:G14)</f>
        <v>4.6972051152700568E-2</v>
      </c>
      <c r="H34">
        <f>AVERAGE(G15:G27)</f>
        <v>6.6324330595386435E-2</v>
      </c>
      <c r="I34">
        <f>G28</f>
        <v>5.6648190874043491E-2</v>
      </c>
    </row>
    <row r="36" spans="7:11" x14ac:dyDescent="0.2">
      <c r="G36" t="s">
        <v>13</v>
      </c>
      <c r="H36">
        <f>AVERAGE(H2:H14)</f>
        <v>2.1538461538461537</v>
      </c>
      <c r="I36">
        <f>AVERAGE(I2:I14)</f>
        <v>2.1538461538461537</v>
      </c>
      <c r="J36">
        <f>AVERAGE(J2:J14)</f>
        <v>2.7692307692307692</v>
      </c>
      <c r="K36">
        <f>AVERAGE(K2:K14)</f>
        <v>2.8461538461538463</v>
      </c>
    </row>
    <row r="37" spans="7:11" x14ac:dyDescent="0.2">
      <c r="G37" t="s">
        <v>14</v>
      </c>
      <c r="H37">
        <f>AVERAGE(H15:H27)</f>
        <v>2.7692307692307692</v>
      </c>
      <c r="I37">
        <f>AVERAGE(I15:I27)</f>
        <v>1.7692307692307692</v>
      </c>
      <c r="J37">
        <f>AVERAGE(J15:J27)</f>
        <v>2.7692307692307692</v>
      </c>
      <c r="K37">
        <f>AVERAGE(K15:K27)</f>
        <v>2.6153846153846154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02-all-180423_1227.txt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GrahnLab</dc:creator>
  <cp:lastModifiedBy>Lucas K.</cp:lastModifiedBy>
  <dcterms:created xsi:type="dcterms:W3CDTF">2018-08-10T14:38:29Z</dcterms:created>
  <dcterms:modified xsi:type="dcterms:W3CDTF">2019-12-16T03:06:22Z</dcterms:modified>
</cp:coreProperties>
</file>