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B5E568A6-BF21-0C4B-8804-CDDD9AE46FCA}" xr6:coauthVersionLast="45" xr6:coauthVersionMax="45" xr10:uidLastSave="{00000000-0000-0000-0000-000000000000}"/>
  <bookViews>
    <workbookView xWindow="560" yWindow="560" windowWidth="28920" windowHeight="18660" tabRatio="500" xr2:uid="{00000000-000D-0000-FFFF-FFFF00000000}"/>
  </bookViews>
  <sheets>
    <sheet name="02-all-180423_1321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Y27" i="1" s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S21" i="1"/>
  <c r="Y21" i="1" s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Y15" i="1"/>
  <c r="X15" i="1"/>
  <c r="W15" i="1"/>
  <c r="V15" i="1"/>
  <c r="U15" i="1"/>
  <c r="T15" i="1"/>
  <c r="S15" i="1"/>
  <c r="X14" i="1"/>
  <c r="W14" i="1"/>
  <c r="V14" i="1"/>
  <c r="U14" i="1"/>
  <c r="T14" i="1"/>
  <c r="Y14" i="1" s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S9" i="1"/>
  <c r="Y9" i="1" s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Y5" i="1" s="1"/>
  <c r="W5" i="1"/>
  <c r="V5" i="1"/>
  <c r="U5" i="1"/>
  <c r="T5" i="1"/>
  <c r="S5" i="1"/>
  <c r="X4" i="1"/>
  <c r="W4" i="1"/>
  <c r="V4" i="1"/>
  <c r="U4" i="1"/>
  <c r="T4" i="1"/>
  <c r="S4" i="1"/>
  <c r="Y4" i="1" s="1"/>
  <c r="Y3" i="1"/>
  <c r="X3" i="1"/>
  <c r="W3" i="1"/>
  <c r="V3" i="1"/>
  <c r="U3" i="1"/>
  <c r="T3" i="1"/>
  <c r="S3" i="1"/>
  <c r="X2" i="1"/>
  <c r="W2" i="1"/>
  <c r="V2" i="1"/>
  <c r="U2" i="1"/>
  <c r="T2" i="1"/>
  <c r="Y2" i="1" s="1"/>
  <c r="S2" i="1"/>
  <c r="H3" i="1" l="1"/>
  <c r="I3" i="1"/>
  <c r="J3" i="1"/>
  <c r="K3" i="1"/>
  <c r="K36" i="1" s="1"/>
  <c r="H4" i="1"/>
  <c r="I4" i="1"/>
  <c r="J4" i="1"/>
  <c r="K4" i="1"/>
  <c r="H5" i="1"/>
  <c r="H30" i="1" s="1"/>
  <c r="I5" i="1"/>
  <c r="I36" i="1" s="1"/>
  <c r="J5" i="1"/>
  <c r="J30" i="1" s="1"/>
  <c r="K5" i="1"/>
  <c r="K28" i="1" s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H31" i="1" s="1"/>
  <c r="H32" i="1" s="1"/>
  <c r="I17" i="1"/>
  <c r="I31" i="1" s="1"/>
  <c r="J17" i="1"/>
  <c r="J37" i="1" s="1"/>
  <c r="K17" i="1"/>
  <c r="K31" i="1" s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H2" i="1"/>
  <c r="I37" i="1"/>
  <c r="H37" i="1"/>
  <c r="H36" i="1"/>
  <c r="J31" i="1"/>
  <c r="J32" i="1" s="1"/>
  <c r="H29" i="1"/>
  <c r="I28" i="1"/>
  <c r="H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O29" i="1" s="1"/>
  <c r="N4" i="1"/>
  <c r="N29" i="1" s="1"/>
  <c r="M4" i="1"/>
  <c r="M29" i="1" s="1"/>
  <c r="L4" i="1"/>
  <c r="L29" i="1" s="1"/>
  <c r="O3" i="1"/>
  <c r="N3" i="1"/>
  <c r="M3" i="1"/>
  <c r="L3" i="1"/>
  <c r="O2" i="1"/>
  <c r="O28" i="1" s="1"/>
  <c r="N2" i="1"/>
  <c r="N28" i="1" s="1"/>
  <c r="M2" i="1"/>
  <c r="M28" i="1" s="1"/>
  <c r="L2" i="1"/>
  <c r="L28" i="1" s="1"/>
  <c r="G15" i="1"/>
  <c r="H34" i="1" s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28" i="1" s="1"/>
  <c r="I34" i="1" s="1"/>
  <c r="G3" i="1"/>
  <c r="G4" i="1"/>
  <c r="G5" i="1"/>
  <c r="G6" i="1"/>
  <c r="G7" i="1"/>
  <c r="G8" i="1"/>
  <c r="G9" i="1"/>
  <c r="G10" i="1"/>
  <c r="G11" i="1"/>
  <c r="G12" i="1"/>
  <c r="G13" i="1"/>
  <c r="G14" i="1"/>
  <c r="K37" i="1" l="1"/>
  <c r="G34" i="1"/>
  <c r="K30" i="1"/>
  <c r="K32" i="1" s="1"/>
  <c r="I30" i="1"/>
  <c r="I32" i="1" s="1"/>
  <c r="I29" i="1"/>
  <c r="J29" i="1"/>
  <c r="J36" i="1"/>
  <c r="J28" i="1"/>
  <c r="K29" i="1"/>
</calcChain>
</file>

<file path=xl/sharedStrings.xml><?xml version="1.0" encoding="utf-8"?>
<sst xmlns="http://schemas.openxmlformats.org/spreadsheetml/2006/main" count="55" uniqueCount="29">
  <si>
    <t>V1</t>
  </si>
  <si>
    <t>V2</t>
  </si>
  <si>
    <t>VL</t>
  </si>
  <si>
    <t>CE</t>
  </si>
  <si>
    <t>StDev</t>
  </si>
  <si>
    <t>Phrase</t>
  </si>
  <si>
    <t>Boundary</t>
  </si>
  <si>
    <t>onset</t>
  </si>
  <si>
    <t>offset</t>
  </si>
  <si>
    <t>rank V1</t>
  </si>
  <si>
    <t>rank V2</t>
  </si>
  <si>
    <t>rank V3</t>
  </si>
  <si>
    <t>rank V4</t>
  </si>
  <si>
    <t>onsets</t>
  </si>
  <si>
    <t>offsets</t>
  </si>
  <si>
    <t>time - min</t>
  </si>
  <si>
    <t>avg</t>
  </si>
  <si>
    <t>std</t>
  </si>
  <si>
    <t># start onsets</t>
  </si>
  <si>
    <t># start offsets</t>
  </si>
  <si>
    <t># starts total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</si>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</sst>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zoomScale="102" workbookViewId="0">
      <selection activeCell="S2" sqref="S2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15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7</v>
      </c>
      <c r="C2">
        <v>16.438628000000001</v>
      </c>
      <c r="D2">
        <v>16.400406</v>
      </c>
      <c r="E2">
        <v>16.348953000000002</v>
      </c>
      <c r="F2">
        <v>16.441569000000001</v>
      </c>
      <c r="G2">
        <f t="shared" ref="G2:G14" si="0">STDEV(C2,D2,E2,F2)</f>
        <v>4.3234538299836062E-2</v>
      </c>
      <c r="H2">
        <f>RANK(C2,$C2:$F2,1)</f>
        <v>3</v>
      </c>
      <c r="I2">
        <f t="shared" ref="I2:K2" si="1">RANK(D2,$C2:$F2,1)</f>
        <v>2</v>
      </c>
      <c r="J2">
        <f t="shared" si="1"/>
        <v>1</v>
      </c>
      <c r="K2">
        <f t="shared" si="1"/>
        <v>4</v>
      </c>
      <c r="L2">
        <f>C2-MIN($C2:$F2)</f>
        <v>8.9674999999999727E-2</v>
      </c>
      <c r="M2">
        <f t="shared" ref="M2:O17" si="2">D2-MIN($C2:$F2)</f>
        <v>5.1452999999998639E-2</v>
      </c>
      <c r="N2">
        <f t="shared" si="2"/>
        <v>0</v>
      </c>
      <c r="O2">
        <f t="shared" si="2"/>
        <v>9.2615999999999588E-2</v>
      </c>
      <c r="S2">
        <f>ABS(C2-D2)</f>
        <v>3.8222000000001088E-2</v>
      </c>
      <c r="T2">
        <f>ABS(C2-E2)</f>
        <v>8.9674999999999727E-2</v>
      </c>
      <c r="U2">
        <f>ABS(C2-F2)</f>
        <v>2.9409999999998604E-3</v>
      </c>
      <c r="V2">
        <f>ABS(D2-E2)</f>
        <v>5.1452999999998639E-2</v>
      </c>
      <c r="W2">
        <f>ABS(D2-F2)</f>
        <v>4.1163000000000949E-2</v>
      </c>
      <c r="X2">
        <f>ABS(E2-F2)</f>
        <v>9.2615999999999588E-2</v>
      </c>
      <c r="Y2">
        <f>AVERAGE(S2:X2)</f>
        <v>5.2678333333333306E-2</v>
      </c>
    </row>
    <row r="3" spans="1:25" x14ac:dyDescent="0.2">
      <c r="A3">
        <v>2</v>
      </c>
      <c r="B3" t="s">
        <v>7</v>
      </c>
      <c r="C3">
        <v>56.878065999999997</v>
      </c>
      <c r="D3">
        <v>56.966271999999996</v>
      </c>
      <c r="E3">
        <v>56.900117999999999</v>
      </c>
      <c r="F3">
        <v>56.881005999999999</v>
      </c>
      <c r="G3">
        <f t="shared" si="0"/>
        <v>4.1116849502362565E-2</v>
      </c>
      <c r="H3">
        <f t="shared" ref="H3:H27" si="3">RANK(C3,$C3:$F3,1)</f>
        <v>1</v>
      </c>
      <c r="I3">
        <f t="shared" ref="I3:I27" si="4">RANK(D3,$C3:$F3,1)</f>
        <v>4</v>
      </c>
      <c r="J3">
        <f t="shared" ref="J3:J27" si="5">RANK(E3,$C3:$F3,1)</f>
        <v>3</v>
      </c>
      <c r="K3">
        <f t="shared" ref="K3:K27" si="6">RANK(F3,$C3:$F3,1)</f>
        <v>2</v>
      </c>
      <c r="L3">
        <f t="shared" ref="L3:O27" si="7">C3-MIN($C3:$F3)</f>
        <v>0</v>
      </c>
      <c r="M3">
        <f t="shared" si="2"/>
        <v>8.8205999999999563E-2</v>
      </c>
      <c r="N3">
        <f t="shared" si="2"/>
        <v>2.2052000000002181E-2</v>
      </c>
      <c r="O3">
        <f t="shared" si="2"/>
        <v>2.9400000000023851E-3</v>
      </c>
      <c r="S3">
        <f t="shared" ref="S3:S27" si="8">ABS(C3-D3)</f>
        <v>8.8205999999999563E-2</v>
      </c>
      <c r="T3">
        <f t="shared" ref="T3:T27" si="9">ABS(C3-E3)</f>
        <v>2.2052000000002181E-2</v>
      </c>
      <c r="U3">
        <f t="shared" ref="U3:U27" si="10">ABS(C3-F3)</f>
        <v>2.9400000000023851E-3</v>
      </c>
      <c r="V3">
        <f t="shared" ref="V3:V27" si="11">ABS(D3-E3)</f>
        <v>6.6153999999997382E-2</v>
      </c>
      <c r="W3">
        <f t="shared" ref="W3:W27" si="12">ABS(D3-F3)</f>
        <v>8.5265999999997177E-2</v>
      </c>
      <c r="X3">
        <f t="shared" ref="X3:X27" si="13">ABS(E3-F3)</f>
        <v>1.9111999999999796E-2</v>
      </c>
      <c r="Y3">
        <f t="shared" ref="Y3:Y27" si="14">AVERAGE(S3:X3)</f>
        <v>4.7288333333333078E-2</v>
      </c>
    </row>
    <row r="4" spans="1:25" x14ac:dyDescent="0.2">
      <c r="A4">
        <v>3</v>
      </c>
      <c r="B4" t="s">
        <v>7</v>
      </c>
      <c r="C4">
        <v>91.226889999999997</v>
      </c>
      <c r="D4">
        <v>91.215130000000002</v>
      </c>
      <c r="E4">
        <v>91.316565999999995</v>
      </c>
      <c r="F4">
        <v>91.363609999999994</v>
      </c>
      <c r="G4">
        <f t="shared" si="0"/>
        <v>7.1543198726360807E-2</v>
      </c>
      <c r="H4">
        <f t="shared" si="3"/>
        <v>2</v>
      </c>
      <c r="I4">
        <f t="shared" si="4"/>
        <v>1</v>
      </c>
      <c r="J4">
        <f t="shared" si="5"/>
        <v>3</v>
      </c>
      <c r="K4">
        <f t="shared" si="6"/>
        <v>4</v>
      </c>
      <c r="L4">
        <f t="shared" si="7"/>
        <v>1.175999999999533E-2</v>
      </c>
      <c r="M4">
        <f t="shared" si="2"/>
        <v>0</v>
      </c>
      <c r="N4">
        <f t="shared" si="2"/>
        <v>0.10143599999999253</v>
      </c>
      <c r="O4">
        <f t="shared" si="2"/>
        <v>0.14847999999999217</v>
      </c>
      <c r="S4">
        <f t="shared" si="8"/>
        <v>1.175999999999533E-2</v>
      </c>
      <c r="T4">
        <f t="shared" si="9"/>
        <v>8.9675999999997202E-2</v>
      </c>
      <c r="U4">
        <f t="shared" si="10"/>
        <v>0.13671999999999684</v>
      </c>
      <c r="V4">
        <f t="shared" si="11"/>
        <v>0.10143599999999253</v>
      </c>
      <c r="W4">
        <f t="shared" si="12"/>
        <v>0.14847999999999217</v>
      </c>
      <c r="X4">
        <f t="shared" si="13"/>
        <v>4.7043999999999642E-2</v>
      </c>
      <c r="Y4">
        <f t="shared" si="14"/>
        <v>8.9185999999995616E-2</v>
      </c>
    </row>
    <row r="5" spans="1:25" x14ac:dyDescent="0.2">
      <c r="A5">
        <v>4</v>
      </c>
      <c r="B5" t="s">
        <v>7</v>
      </c>
      <c r="C5">
        <v>99.502067999999994</v>
      </c>
      <c r="D5">
        <v>99.456495000000004</v>
      </c>
      <c r="E5">
        <v>99.450614999999999</v>
      </c>
      <c r="F5">
        <v>99.455025000000006</v>
      </c>
      <c r="G5">
        <f t="shared" si="0"/>
        <v>2.4141141900287138E-2</v>
      </c>
      <c r="H5">
        <f t="shared" si="3"/>
        <v>4</v>
      </c>
      <c r="I5">
        <f t="shared" si="4"/>
        <v>3</v>
      </c>
      <c r="J5">
        <f t="shared" si="5"/>
        <v>1</v>
      </c>
      <c r="K5">
        <f t="shared" si="6"/>
        <v>2</v>
      </c>
      <c r="L5">
        <f t="shared" si="7"/>
        <v>5.1452999999995086E-2</v>
      </c>
      <c r="M5">
        <f t="shared" si="2"/>
        <v>5.8800000000047703E-3</v>
      </c>
      <c r="N5">
        <f t="shared" si="2"/>
        <v>0</v>
      </c>
      <c r="O5">
        <f t="shared" si="2"/>
        <v>4.4100000000071304E-3</v>
      </c>
      <c r="S5">
        <f t="shared" si="8"/>
        <v>4.5572999999990316E-2</v>
      </c>
      <c r="T5">
        <f t="shared" si="9"/>
        <v>5.1452999999995086E-2</v>
      </c>
      <c r="U5">
        <f t="shared" si="10"/>
        <v>4.7042999999987956E-2</v>
      </c>
      <c r="V5">
        <f t="shared" si="11"/>
        <v>5.8800000000047703E-3</v>
      </c>
      <c r="W5">
        <f t="shared" si="12"/>
        <v>1.4699999999976399E-3</v>
      </c>
      <c r="X5">
        <f t="shared" si="13"/>
        <v>4.4100000000071304E-3</v>
      </c>
      <c r="Y5">
        <f t="shared" si="14"/>
        <v>2.597149999999715E-2</v>
      </c>
    </row>
    <row r="6" spans="1:25" x14ac:dyDescent="0.2">
      <c r="A6">
        <v>5</v>
      </c>
      <c r="B6" t="s">
        <v>7</v>
      </c>
      <c r="C6">
        <v>115.68049000000001</v>
      </c>
      <c r="D6">
        <v>115.706951</v>
      </c>
      <c r="E6">
        <v>115.734883</v>
      </c>
      <c r="F6">
        <v>115.726063</v>
      </c>
      <c r="G6">
        <f t="shared" si="0"/>
        <v>2.4081353206366365E-2</v>
      </c>
      <c r="H6">
        <f t="shared" si="3"/>
        <v>1</v>
      </c>
      <c r="I6">
        <f t="shared" si="4"/>
        <v>2</v>
      </c>
      <c r="J6">
        <f t="shared" si="5"/>
        <v>4</v>
      </c>
      <c r="K6">
        <f t="shared" si="6"/>
        <v>3</v>
      </c>
      <c r="L6">
        <f t="shared" si="7"/>
        <v>0</v>
      </c>
      <c r="M6">
        <f t="shared" si="2"/>
        <v>2.6460999999997625E-2</v>
      </c>
      <c r="N6">
        <f t="shared" si="2"/>
        <v>5.4392999999990366E-2</v>
      </c>
      <c r="O6">
        <f t="shared" si="2"/>
        <v>4.5572999999990316E-2</v>
      </c>
      <c r="S6">
        <f t="shared" si="8"/>
        <v>2.6460999999997625E-2</v>
      </c>
      <c r="T6">
        <f t="shared" si="9"/>
        <v>5.4392999999990366E-2</v>
      </c>
      <c r="U6">
        <f t="shared" si="10"/>
        <v>4.5572999999990316E-2</v>
      </c>
      <c r="V6">
        <f t="shared" si="11"/>
        <v>2.793199999999274E-2</v>
      </c>
      <c r="W6">
        <f t="shared" si="12"/>
        <v>1.911199999999269E-2</v>
      </c>
      <c r="X6">
        <f t="shared" si="13"/>
        <v>8.82000000000005E-3</v>
      </c>
      <c r="Y6">
        <f t="shared" si="14"/>
        <v>3.0381833333327297E-2</v>
      </c>
    </row>
    <row r="7" spans="1:25" x14ac:dyDescent="0.2">
      <c r="A7">
        <v>6</v>
      </c>
      <c r="B7" t="s">
        <v>7</v>
      </c>
      <c r="C7">
        <v>119.836455</v>
      </c>
      <c r="D7">
        <v>119.867327</v>
      </c>
      <c r="E7">
        <v>119.779121</v>
      </c>
      <c r="F7">
        <v>119.836455</v>
      </c>
      <c r="G7">
        <f t="shared" si="0"/>
        <v>3.6811269012807735E-2</v>
      </c>
      <c r="H7">
        <f t="shared" si="3"/>
        <v>2</v>
      </c>
      <c r="I7">
        <f t="shared" si="4"/>
        <v>4</v>
      </c>
      <c r="J7">
        <f t="shared" si="5"/>
        <v>1</v>
      </c>
      <c r="K7">
        <f t="shared" si="6"/>
        <v>2</v>
      </c>
      <c r="L7">
        <f t="shared" si="7"/>
        <v>5.7333999999997332E-2</v>
      </c>
      <c r="M7">
        <f t="shared" si="2"/>
        <v>8.8205999999999563E-2</v>
      </c>
      <c r="N7">
        <f t="shared" si="2"/>
        <v>0</v>
      </c>
      <c r="O7">
        <f t="shared" si="2"/>
        <v>5.7333999999997332E-2</v>
      </c>
      <c r="S7">
        <f t="shared" si="8"/>
        <v>3.0872000000002231E-2</v>
      </c>
      <c r="T7">
        <f t="shared" si="9"/>
        <v>5.7333999999997332E-2</v>
      </c>
      <c r="U7">
        <f t="shared" si="10"/>
        <v>0</v>
      </c>
      <c r="V7">
        <f t="shared" si="11"/>
        <v>8.8205999999999563E-2</v>
      </c>
      <c r="W7">
        <f t="shared" si="12"/>
        <v>3.0872000000002231E-2</v>
      </c>
      <c r="X7">
        <f t="shared" si="13"/>
        <v>5.7333999999997332E-2</v>
      </c>
      <c r="Y7">
        <f t="shared" si="14"/>
        <v>4.4102999999999781E-2</v>
      </c>
    </row>
    <row r="8" spans="1:25" x14ac:dyDescent="0.2">
      <c r="A8">
        <v>7</v>
      </c>
      <c r="B8" t="s">
        <v>7</v>
      </c>
      <c r="C8">
        <v>183.124145</v>
      </c>
      <c r="D8">
        <v>183.019768</v>
      </c>
      <c r="E8">
        <v>183.06534099999999</v>
      </c>
      <c r="F8">
        <v>183.074162</v>
      </c>
      <c r="G8">
        <f t="shared" si="0"/>
        <v>4.278257476278579E-2</v>
      </c>
      <c r="H8">
        <f t="shared" si="3"/>
        <v>4</v>
      </c>
      <c r="I8">
        <f t="shared" si="4"/>
        <v>1</v>
      </c>
      <c r="J8">
        <f t="shared" si="5"/>
        <v>2</v>
      </c>
      <c r="K8">
        <f t="shared" si="6"/>
        <v>3</v>
      </c>
      <c r="L8">
        <f t="shared" si="7"/>
        <v>0.1043769999999995</v>
      </c>
      <c r="M8">
        <f t="shared" si="2"/>
        <v>0</v>
      </c>
      <c r="N8">
        <f t="shared" si="2"/>
        <v>4.5572999999990316E-2</v>
      </c>
      <c r="O8">
        <f t="shared" si="2"/>
        <v>5.4394000000002052E-2</v>
      </c>
      <c r="S8">
        <f t="shared" si="8"/>
        <v>0.1043769999999995</v>
      </c>
      <c r="T8">
        <f t="shared" si="9"/>
        <v>5.8804000000009182E-2</v>
      </c>
      <c r="U8">
        <f t="shared" si="10"/>
        <v>4.9982999999997446E-2</v>
      </c>
      <c r="V8">
        <f t="shared" si="11"/>
        <v>4.5572999999990316E-2</v>
      </c>
      <c r="W8">
        <f t="shared" si="12"/>
        <v>5.4394000000002052E-2</v>
      </c>
      <c r="X8">
        <f t="shared" si="13"/>
        <v>8.8210000000117361E-3</v>
      </c>
      <c r="Y8">
        <f t="shared" si="14"/>
        <v>5.3658666666668374E-2</v>
      </c>
    </row>
    <row r="9" spans="1:25" x14ac:dyDescent="0.2">
      <c r="A9">
        <v>8</v>
      </c>
      <c r="B9" t="s">
        <v>7</v>
      </c>
      <c r="C9">
        <v>228.29729599999999</v>
      </c>
      <c r="D9">
        <v>228.31934799999999</v>
      </c>
      <c r="E9">
        <v>228.29582600000001</v>
      </c>
      <c r="F9">
        <v>228.31787800000001</v>
      </c>
      <c r="G9">
        <f t="shared" si="0"/>
        <v>1.275998437825647E-2</v>
      </c>
      <c r="H9">
        <f t="shared" si="3"/>
        <v>2</v>
      </c>
      <c r="I9">
        <f t="shared" si="4"/>
        <v>4</v>
      </c>
      <c r="J9">
        <f t="shared" si="5"/>
        <v>1</v>
      </c>
      <c r="K9">
        <f t="shared" si="6"/>
        <v>3</v>
      </c>
      <c r="L9">
        <f t="shared" si="7"/>
        <v>1.469999999983429E-3</v>
      </c>
      <c r="M9">
        <f t="shared" si="2"/>
        <v>2.352199999998561E-2</v>
      </c>
      <c r="N9">
        <f t="shared" si="2"/>
        <v>0</v>
      </c>
      <c r="O9">
        <f t="shared" si="2"/>
        <v>2.2052000000002181E-2</v>
      </c>
      <c r="S9">
        <f t="shared" si="8"/>
        <v>2.2052000000002181E-2</v>
      </c>
      <c r="T9">
        <f t="shared" si="9"/>
        <v>1.469999999983429E-3</v>
      </c>
      <c r="U9">
        <f t="shared" si="10"/>
        <v>2.0582000000018752E-2</v>
      </c>
      <c r="V9">
        <f t="shared" si="11"/>
        <v>2.352199999998561E-2</v>
      </c>
      <c r="W9">
        <f t="shared" si="12"/>
        <v>1.469999999983429E-3</v>
      </c>
      <c r="X9">
        <f t="shared" si="13"/>
        <v>2.2052000000002181E-2</v>
      </c>
      <c r="Y9">
        <f t="shared" si="14"/>
        <v>1.5191333333329263E-2</v>
      </c>
    </row>
    <row r="10" spans="1:25" x14ac:dyDescent="0.2">
      <c r="A10">
        <v>9</v>
      </c>
      <c r="B10" t="s">
        <v>7</v>
      </c>
      <c r="C10">
        <v>255.84692100000001</v>
      </c>
      <c r="D10">
        <v>255.84692100000001</v>
      </c>
      <c r="E10">
        <v>255.788117</v>
      </c>
      <c r="F10">
        <v>255.80869799999999</v>
      </c>
      <c r="G10">
        <f t="shared" si="0"/>
        <v>2.9242369162746775E-2</v>
      </c>
      <c r="H10">
        <f t="shared" si="3"/>
        <v>3</v>
      </c>
      <c r="I10">
        <f t="shared" si="4"/>
        <v>3</v>
      </c>
      <c r="J10">
        <f t="shared" si="5"/>
        <v>1</v>
      </c>
      <c r="K10">
        <f t="shared" si="6"/>
        <v>2</v>
      </c>
      <c r="L10">
        <f t="shared" si="7"/>
        <v>5.8804000000009182E-2</v>
      </c>
      <c r="M10">
        <f t="shared" si="2"/>
        <v>5.8804000000009182E-2</v>
      </c>
      <c r="N10">
        <f t="shared" si="2"/>
        <v>0</v>
      </c>
      <c r="O10">
        <f t="shared" si="2"/>
        <v>2.0580999999992855E-2</v>
      </c>
      <c r="S10">
        <f t="shared" si="8"/>
        <v>0</v>
      </c>
      <c r="T10">
        <f t="shared" si="9"/>
        <v>5.8804000000009182E-2</v>
      </c>
      <c r="U10">
        <f t="shared" si="10"/>
        <v>3.8223000000016327E-2</v>
      </c>
      <c r="V10">
        <f t="shared" si="11"/>
        <v>5.8804000000009182E-2</v>
      </c>
      <c r="W10">
        <f t="shared" si="12"/>
        <v>3.8223000000016327E-2</v>
      </c>
      <c r="X10">
        <f t="shared" si="13"/>
        <v>2.0580999999992855E-2</v>
      </c>
      <c r="Y10">
        <f t="shared" si="14"/>
        <v>3.5772500000007312E-2</v>
      </c>
    </row>
    <row r="11" spans="1:25" x14ac:dyDescent="0.2">
      <c r="A11">
        <v>10</v>
      </c>
      <c r="B11" t="s">
        <v>7</v>
      </c>
      <c r="C11">
        <v>266.496306</v>
      </c>
      <c r="D11">
        <v>266.48307499999999</v>
      </c>
      <c r="E11">
        <v>266.50071600000001</v>
      </c>
      <c r="F11">
        <v>266.44632200000001</v>
      </c>
      <c r="G11">
        <f t="shared" si="0"/>
        <v>2.4687383490019477E-2</v>
      </c>
      <c r="H11">
        <f t="shared" si="3"/>
        <v>3</v>
      </c>
      <c r="I11">
        <f t="shared" si="4"/>
        <v>2</v>
      </c>
      <c r="J11">
        <f t="shared" si="5"/>
        <v>4</v>
      </c>
      <c r="K11">
        <f t="shared" si="6"/>
        <v>1</v>
      </c>
      <c r="L11">
        <f t="shared" si="7"/>
        <v>4.9983999999994921E-2</v>
      </c>
      <c r="M11">
        <f t="shared" si="2"/>
        <v>3.6752999999976055E-2</v>
      </c>
      <c r="N11">
        <f t="shared" si="2"/>
        <v>5.4394000000002052E-2</v>
      </c>
      <c r="O11">
        <f t="shared" si="2"/>
        <v>0</v>
      </c>
      <c r="S11">
        <f t="shared" si="8"/>
        <v>1.3231000000018867E-2</v>
      </c>
      <c r="T11">
        <f t="shared" si="9"/>
        <v>4.4100000000071304E-3</v>
      </c>
      <c r="U11">
        <f t="shared" si="10"/>
        <v>4.9983999999994921E-2</v>
      </c>
      <c r="V11">
        <f t="shared" si="11"/>
        <v>1.7641000000025997E-2</v>
      </c>
      <c r="W11">
        <f t="shared" si="12"/>
        <v>3.6752999999976055E-2</v>
      </c>
      <c r="X11">
        <f t="shared" si="13"/>
        <v>5.4394000000002052E-2</v>
      </c>
      <c r="Y11">
        <f t="shared" si="14"/>
        <v>2.9402166666670837E-2</v>
      </c>
    </row>
    <row r="12" spans="1:25" x14ac:dyDescent="0.2">
      <c r="A12">
        <v>11</v>
      </c>
      <c r="B12" t="s">
        <v>7</v>
      </c>
      <c r="C12">
        <v>279.04505699999999</v>
      </c>
      <c r="D12">
        <v>279.06122800000003</v>
      </c>
      <c r="E12">
        <v>279.058288</v>
      </c>
      <c r="F12">
        <v>279.03623599999997</v>
      </c>
      <c r="G12">
        <f t="shared" si="0"/>
        <v>1.1668708194020045E-2</v>
      </c>
      <c r="H12">
        <f t="shared" si="3"/>
        <v>2</v>
      </c>
      <c r="I12">
        <f t="shared" si="4"/>
        <v>4</v>
      </c>
      <c r="J12">
        <f t="shared" si="5"/>
        <v>3</v>
      </c>
      <c r="K12">
        <f t="shared" si="6"/>
        <v>1</v>
      </c>
      <c r="L12">
        <f t="shared" si="7"/>
        <v>8.8210000000117361E-3</v>
      </c>
      <c r="M12">
        <f t="shared" si="2"/>
        <v>2.4992000000054304E-2</v>
      </c>
      <c r="N12">
        <f t="shared" si="2"/>
        <v>2.2052000000030603E-2</v>
      </c>
      <c r="O12">
        <f t="shared" si="2"/>
        <v>0</v>
      </c>
      <c r="S12">
        <f t="shared" si="8"/>
        <v>1.6171000000042568E-2</v>
      </c>
      <c r="T12">
        <f t="shared" si="9"/>
        <v>1.3231000000018867E-2</v>
      </c>
      <c r="U12">
        <f t="shared" si="10"/>
        <v>8.8210000000117361E-3</v>
      </c>
      <c r="V12">
        <f t="shared" si="11"/>
        <v>2.9400000000237014E-3</v>
      </c>
      <c r="W12">
        <f t="shared" si="12"/>
        <v>2.4992000000054304E-2</v>
      </c>
      <c r="X12">
        <f t="shared" si="13"/>
        <v>2.2052000000030603E-2</v>
      </c>
      <c r="Y12">
        <f t="shared" si="14"/>
        <v>1.4701166666696963E-2</v>
      </c>
    </row>
    <row r="13" spans="1:25" x14ac:dyDescent="0.2">
      <c r="A13">
        <v>12</v>
      </c>
      <c r="B13" t="s">
        <v>7</v>
      </c>
      <c r="C13">
        <v>299.82929300000001</v>
      </c>
      <c r="D13">
        <v>299.77931000000001</v>
      </c>
      <c r="E13">
        <v>299.80136099999999</v>
      </c>
      <c r="F13">
        <v>299.84105399999999</v>
      </c>
      <c r="G13">
        <f t="shared" si="0"/>
        <v>2.7825228989768139E-2</v>
      </c>
      <c r="H13">
        <f t="shared" si="3"/>
        <v>3</v>
      </c>
      <c r="I13">
        <f t="shared" si="4"/>
        <v>1</v>
      </c>
      <c r="J13">
        <f t="shared" si="5"/>
        <v>2</v>
      </c>
      <c r="K13">
        <f t="shared" si="6"/>
        <v>4</v>
      </c>
      <c r="L13">
        <f t="shared" si="7"/>
        <v>4.9982999999997446E-2</v>
      </c>
      <c r="M13">
        <f t="shared" si="2"/>
        <v>0</v>
      </c>
      <c r="N13">
        <f t="shared" si="2"/>
        <v>2.2050999999976284E-2</v>
      </c>
      <c r="O13">
        <f t="shared" si="2"/>
        <v>6.174399999997604E-2</v>
      </c>
      <c r="S13">
        <f t="shared" si="8"/>
        <v>4.9982999999997446E-2</v>
      </c>
      <c r="T13">
        <f t="shared" si="9"/>
        <v>2.7932000000021162E-2</v>
      </c>
      <c r="U13">
        <f t="shared" si="10"/>
        <v>1.1760999999978594E-2</v>
      </c>
      <c r="V13">
        <f t="shared" si="11"/>
        <v>2.2050999999976284E-2</v>
      </c>
      <c r="W13">
        <f t="shared" si="12"/>
        <v>6.174399999997604E-2</v>
      </c>
      <c r="X13">
        <f t="shared" si="13"/>
        <v>3.9692999999999756E-2</v>
      </c>
      <c r="Y13">
        <f t="shared" si="14"/>
        <v>3.5527333333324883E-2</v>
      </c>
    </row>
    <row r="14" spans="1:25" x14ac:dyDescent="0.2">
      <c r="A14">
        <v>13</v>
      </c>
      <c r="B14" t="s">
        <v>7</v>
      </c>
      <c r="C14">
        <v>315.12418600000001</v>
      </c>
      <c r="D14">
        <v>315.11683499999998</v>
      </c>
      <c r="E14">
        <v>315.00657799999999</v>
      </c>
      <c r="F14">
        <v>315.10654399999999</v>
      </c>
      <c r="G14">
        <f t="shared" si="0"/>
        <v>5.5115508188865084E-2</v>
      </c>
      <c r="H14">
        <f t="shared" si="3"/>
        <v>4</v>
      </c>
      <c r="I14">
        <f t="shared" si="4"/>
        <v>3</v>
      </c>
      <c r="J14">
        <f t="shared" si="5"/>
        <v>1</v>
      </c>
      <c r="K14">
        <f t="shared" si="6"/>
        <v>2</v>
      </c>
      <c r="L14">
        <f t="shared" si="7"/>
        <v>0.11760800000001836</v>
      </c>
      <c r="M14">
        <f t="shared" si="2"/>
        <v>0.11025699999999006</v>
      </c>
      <c r="N14">
        <f t="shared" si="2"/>
        <v>0</v>
      </c>
      <c r="O14">
        <f t="shared" si="2"/>
        <v>9.9965999999994892E-2</v>
      </c>
      <c r="S14">
        <f t="shared" si="8"/>
        <v>7.3510000000283071E-3</v>
      </c>
      <c r="T14">
        <f t="shared" si="9"/>
        <v>0.11760800000001836</v>
      </c>
      <c r="U14">
        <f t="shared" si="10"/>
        <v>1.7642000000023472E-2</v>
      </c>
      <c r="V14">
        <f t="shared" si="11"/>
        <v>0.11025699999999006</v>
      </c>
      <c r="W14">
        <f t="shared" si="12"/>
        <v>1.0290999999995165E-2</v>
      </c>
      <c r="X14">
        <f t="shared" si="13"/>
        <v>9.9965999999994892E-2</v>
      </c>
      <c r="Y14">
        <f t="shared" si="14"/>
        <v>6.0519166666675041E-2</v>
      </c>
    </row>
    <row r="15" spans="1:25" x14ac:dyDescent="0.2">
      <c r="A15">
        <v>1</v>
      </c>
      <c r="B15" t="s">
        <v>8</v>
      </c>
      <c r="C15">
        <v>25.695830999999998</v>
      </c>
      <c r="D15">
        <v>25.647317999999999</v>
      </c>
      <c r="E15">
        <v>25.656139</v>
      </c>
      <c r="F15">
        <v>25.691420999999998</v>
      </c>
      <c r="G15">
        <f t="shared" ref="G15:G27" si="15">STDEV(C15,D15,E15,F15)</f>
        <v>2.4522299897236033E-2</v>
      </c>
      <c r="H15">
        <f t="shared" si="3"/>
        <v>4</v>
      </c>
      <c r="I15">
        <f t="shared" si="4"/>
        <v>1</v>
      </c>
      <c r="J15">
        <f t="shared" si="5"/>
        <v>2</v>
      </c>
      <c r="K15">
        <f t="shared" si="6"/>
        <v>3</v>
      </c>
      <c r="L15">
        <f t="shared" si="7"/>
        <v>4.8512999999999806E-2</v>
      </c>
      <c r="M15">
        <f t="shared" si="2"/>
        <v>0</v>
      </c>
      <c r="N15">
        <f t="shared" si="2"/>
        <v>8.821000000001078E-3</v>
      </c>
      <c r="O15">
        <f t="shared" si="2"/>
        <v>4.4102999999999781E-2</v>
      </c>
      <c r="P15" s="2"/>
      <c r="Q15" s="2"/>
      <c r="R15" s="3"/>
      <c r="S15" s="3">
        <f t="shared" si="8"/>
        <v>4.8512999999999806E-2</v>
      </c>
      <c r="T15" s="3">
        <f t="shared" si="9"/>
        <v>3.9691999999998728E-2</v>
      </c>
      <c r="U15" s="3">
        <f t="shared" si="10"/>
        <v>4.410000000000025E-3</v>
      </c>
      <c r="V15" s="3">
        <f t="shared" si="11"/>
        <v>8.821000000001078E-3</v>
      </c>
      <c r="W15" s="3">
        <f t="shared" si="12"/>
        <v>4.4102999999999781E-2</v>
      </c>
      <c r="X15" s="3">
        <f t="shared" si="13"/>
        <v>3.5281999999998703E-2</v>
      </c>
      <c r="Y15" s="3">
        <f t="shared" si="14"/>
        <v>3.0136833333333019E-2</v>
      </c>
    </row>
    <row r="16" spans="1:25" x14ac:dyDescent="0.2">
      <c r="A16">
        <v>2</v>
      </c>
      <c r="B16" t="s">
        <v>8</v>
      </c>
      <c r="C16">
        <v>65.337006000000002</v>
      </c>
      <c r="D16">
        <v>65.238510000000005</v>
      </c>
      <c r="E16">
        <v>65.350237000000007</v>
      </c>
      <c r="F16">
        <v>65.319365000000005</v>
      </c>
      <c r="G16">
        <f t="shared" si="15"/>
        <v>5.0134203391164672E-2</v>
      </c>
      <c r="H16">
        <f t="shared" si="3"/>
        <v>3</v>
      </c>
      <c r="I16">
        <f t="shared" si="4"/>
        <v>1</v>
      </c>
      <c r="J16">
        <f t="shared" si="5"/>
        <v>4</v>
      </c>
      <c r="K16">
        <f t="shared" si="6"/>
        <v>2</v>
      </c>
      <c r="L16">
        <f t="shared" si="7"/>
        <v>9.8495999999997252E-2</v>
      </c>
      <c r="M16">
        <f t="shared" si="2"/>
        <v>0</v>
      </c>
      <c r="N16">
        <f t="shared" si="2"/>
        <v>0.11172700000000191</v>
      </c>
      <c r="O16">
        <f t="shared" si="2"/>
        <v>8.0854999999999677E-2</v>
      </c>
      <c r="S16">
        <f t="shared" si="8"/>
        <v>9.8495999999997252E-2</v>
      </c>
      <c r="T16">
        <f t="shared" si="9"/>
        <v>1.3231000000004656E-2</v>
      </c>
      <c r="U16">
        <f t="shared" si="10"/>
        <v>1.7640999999997575E-2</v>
      </c>
      <c r="V16">
        <f t="shared" si="11"/>
        <v>0.11172700000000191</v>
      </c>
      <c r="W16">
        <f t="shared" si="12"/>
        <v>8.0854999999999677E-2</v>
      </c>
      <c r="X16">
        <f t="shared" si="13"/>
        <v>3.0872000000002231E-2</v>
      </c>
      <c r="Y16">
        <f t="shared" si="14"/>
        <v>5.8803666666667219E-2</v>
      </c>
    </row>
    <row r="17" spans="1:25" x14ac:dyDescent="0.2">
      <c r="A17">
        <v>3</v>
      </c>
      <c r="B17" t="s">
        <v>8</v>
      </c>
      <c r="C17">
        <v>99.502067999999994</v>
      </c>
      <c r="D17">
        <v>99.456495000000004</v>
      </c>
      <c r="E17">
        <v>99.450614999999999</v>
      </c>
      <c r="F17">
        <v>99.455025000000006</v>
      </c>
      <c r="G17">
        <f t="shared" si="15"/>
        <v>2.4141141900287138E-2</v>
      </c>
      <c r="H17">
        <f t="shared" si="3"/>
        <v>4</v>
      </c>
      <c r="I17">
        <f t="shared" si="4"/>
        <v>3</v>
      </c>
      <c r="J17">
        <f t="shared" si="5"/>
        <v>1</v>
      </c>
      <c r="K17">
        <f t="shared" si="6"/>
        <v>2</v>
      </c>
      <c r="L17">
        <f t="shared" si="7"/>
        <v>5.1452999999995086E-2</v>
      </c>
      <c r="M17">
        <f t="shared" si="2"/>
        <v>5.8800000000047703E-3</v>
      </c>
      <c r="N17">
        <f t="shared" si="2"/>
        <v>0</v>
      </c>
      <c r="O17">
        <f t="shared" si="2"/>
        <v>4.4100000000071304E-3</v>
      </c>
      <c r="S17">
        <f t="shared" si="8"/>
        <v>4.5572999999990316E-2</v>
      </c>
      <c r="T17">
        <f t="shared" si="9"/>
        <v>5.1452999999995086E-2</v>
      </c>
      <c r="U17">
        <f t="shared" si="10"/>
        <v>4.7042999999987956E-2</v>
      </c>
      <c r="V17">
        <f t="shared" si="11"/>
        <v>5.8800000000047703E-3</v>
      </c>
      <c r="W17">
        <f t="shared" si="12"/>
        <v>1.4699999999976399E-3</v>
      </c>
      <c r="X17">
        <f t="shared" si="13"/>
        <v>4.4100000000071304E-3</v>
      </c>
      <c r="Y17">
        <f t="shared" si="14"/>
        <v>2.597149999999715E-2</v>
      </c>
    </row>
    <row r="18" spans="1:25" x14ac:dyDescent="0.2">
      <c r="A18">
        <v>4</v>
      </c>
      <c r="B18" t="s">
        <v>8</v>
      </c>
      <c r="C18">
        <v>107.48763700000001</v>
      </c>
      <c r="D18">
        <v>107.468526</v>
      </c>
      <c r="E18">
        <v>107.497928</v>
      </c>
      <c r="F18">
        <v>107.46999599999999</v>
      </c>
      <c r="G18">
        <f t="shared" si="15"/>
        <v>1.4227833669142233E-2</v>
      </c>
      <c r="H18">
        <f t="shared" si="3"/>
        <v>3</v>
      </c>
      <c r="I18">
        <f t="shared" si="4"/>
        <v>1</v>
      </c>
      <c r="J18">
        <f t="shared" si="5"/>
        <v>4</v>
      </c>
      <c r="K18">
        <f t="shared" si="6"/>
        <v>2</v>
      </c>
      <c r="L18">
        <f t="shared" si="7"/>
        <v>1.9111000000009426E-2</v>
      </c>
      <c r="M18">
        <f t="shared" si="7"/>
        <v>0</v>
      </c>
      <c r="N18">
        <f t="shared" si="7"/>
        <v>2.9402000000004591E-2</v>
      </c>
      <c r="O18">
        <f t="shared" si="7"/>
        <v>1.4699999999976399E-3</v>
      </c>
      <c r="S18">
        <f t="shared" si="8"/>
        <v>1.9111000000009426E-2</v>
      </c>
      <c r="T18">
        <f t="shared" si="9"/>
        <v>1.0290999999995165E-2</v>
      </c>
      <c r="U18">
        <f t="shared" si="10"/>
        <v>1.7641000000011786E-2</v>
      </c>
      <c r="V18">
        <f t="shared" si="11"/>
        <v>2.9402000000004591E-2</v>
      </c>
      <c r="W18">
        <f t="shared" si="12"/>
        <v>1.4699999999976399E-3</v>
      </c>
      <c r="X18">
        <f t="shared" si="13"/>
        <v>2.7932000000006951E-2</v>
      </c>
      <c r="Y18">
        <f t="shared" si="14"/>
        <v>1.7641166666670927E-2</v>
      </c>
    </row>
    <row r="19" spans="1:25" x14ac:dyDescent="0.2">
      <c r="A19">
        <v>5</v>
      </c>
      <c r="B19" t="s">
        <v>8</v>
      </c>
      <c r="C19">
        <v>119.836455</v>
      </c>
      <c r="D19">
        <v>119.867327</v>
      </c>
      <c r="E19">
        <v>119.779121</v>
      </c>
      <c r="F19">
        <v>119.836455</v>
      </c>
      <c r="G19">
        <f t="shared" si="15"/>
        <v>3.6811269012807735E-2</v>
      </c>
      <c r="H19">
        <f t="shared" si="3"/>
        <v>2</v>
      </c>
      <c r="I19">
        <f t="shared" si="4"/>
        <v>4</v>
      </c>
      <c r="J19">
        <f t="shared" si="5"/>
        <v>1</v>
      </c>
      <c r="K19">
        <f t="shared" si="6"/>
        <v>2</v>
      </c>
      <c r="L19">
        <f t="shared" si="7"/>
        <v>5.7333999999997332E-2</v>
      </c>
      <c r="M19">
        <f t="shared" si="7"/>
        <v>8.8205999999999563E-2</v>
      </c>
      <c r="N19">
        <f t="shared" si="7"/>
        <v>0</v>
      </c>
      <c r="O19">
        <f t="shared" si="7"/>
        <v>5.7333999999997332E-2</v>
      </c>
      <c r="S19">
        <f t="shared" si="8"/>
        <v>3.0872000000002231E-2</v>
      </c>
      <c r="T19">
        <f t="shared" si="9"/>
        <v>5.7333999999997332E-2</v>
      </c>
      <c r="U19">
        <f t="shared" si="10"/>
        <v>0</v>
      </c>
      <c r="V19">
        <f t="shared" si="11"/>
        <v>8.8205999999999563E-2</v>
      </c>
      <c r="W19">
        <f t="shared" si="12"/>
        <v>3.0872000000002231E-2</v>
      </c>
      <c r="X19">
        <f t="shared" si="13"/>
        <v>5.7333999999997332E-2</v>
      </c>
      <c r="Y19">
        <f t="shared" si="14"/>
        <v>4.4102999999999781E-2</v>
      </c>
    </row>
    <row r="20" spans="1:25" x14ac:dyDescent="0.2">
      <c r="A20">
        <v>6</v>
      </c>
      <c r="B20" t="s">
        <v>8</v>
      </c>
      <c r="C20">
        <v>123.982129</v>
      </c>
      <c r="D20">
        <v>123.936556</v>
      </c>
      <c r="E20">
        <v>123.949787</v>
      </c>
      <c r="F20">
        <v>123.940967</v>
      </c>
      <c r="G20">
        <f t="shared" si="15"/>
        <v>2.0594340280362958E-2</v>
      </c>
      <c r="H20">
        <f t="shared" si="3"/>
        <v>4</v>
      </c>
      <c r="I20">
        <f t="shared" si="4"/>
        <v>1</v>
      </c>
      <c r="J20">
        <f t="shared" si="5"/>
        <v>3</v>
      </c>
      <c r="K20">
        <f t="shared" si="6"/>
        <v>2</v>
      </c>
      <c r="L20">
        <f t="shared" si="7"/>
        <v>4.5573000000004527E-2</v>
      </c>
      <c r="M20">
        <f t="shared" si="7"/>
        <v>0</v>
      </c>
      <c r="N20">
        <f t="shared" si="7"/>
        <v>1.3231000000004656E-2</v>
      </c>
      <c r="O20">
        <f t="shared" si="7"/>
        <v>4.4110000000046057E-3</v>
      </c>
      <c r="S20">
        <f t="shared" si="8"/>
        <v>4.5573000000004527E-2</v>
      </c>
      <c r="T20">
        <f t="shared" si="9"/>
        <v>3.2341999999999871E-2</v>
      </c>
      <c r="U20">
        <f t="shared" si="10"/>
        <v>4.1161999999999921E-2</v>
      </c>
      <c r="V20">
        <f t="shared" si="11"/>
        <v>1.3231000000004656E-2</v>
      </c>
      <c r="W20">
        <f t="shared" si="12"/>
        <v>4.4110000000046057E-3</v>
      </c>
      <c r="X20">
        <f t="shared" si="13"/>
        <v>8.82000000000005E-3</v>
      </c>
      <c r="Y20">
        <f t="shared" si="14"/>
        <v>2.4256500000002273E-2</v>
      </c>
    </row>
    <row r="21" spans="1:25" x14ac:dyDescent="0.2">
      <c r="A21">
        <v>7</v>
      </c>
      <c r="B21" t="s">
        <v>8</v>
      </c>
      <c r="C21">
        <v>194.51740000000001</v>
      </c>
      <c r="D21">
        <v>193.78676100000001</v>
      </c>
      <c r="E21">
        <v>193.623581</v>
      </c>
      <c r="F21">
        <v>193.799992</v>
      </c>
      <c r="G21">
        <f t="shared" si="15"/>
        <v>0.39847036738717279</v>
      </c>
      <c r="H21">
        <f t="shared" si="3"/>
        <v>4</v>
      </c>
      <c r="I21">
        <f t="shared" si="4"/>
        <v>2</v>
      </c>
      <c r="J21">
        <f t="shared" si="5"/>
        <v>1</v>
      </c>
      <c r="K21">
        <f t="shared" si="6"/>
        <v>3</v>
      </c>
      <c r="L21">
        <f t="shared" si="7"/>
        <v>0.89381900000000769</v>
      </c>
      <c r="M21">
        <f t="shared" si="7"/>
        <v>0.1631800000000112</v>
      </c>
      <c r="N21">
        <f t="shared" si="7"/>
        <v>0</v>
      </c>
      <c r="O21">
        <f t="shared" si="7"/>
        <v>0.17641100000000165</v>
      </c>
      <c r="S21">
        <f t="shared" si="8"/>
        <v>0.73063899999999649</v>
      </c>
      <c r="T21">
        <f t="shared" si="9"/>
        <v>0.89381900000000769</v>
      </c>
      <c r="U21">
        <f t="shared" si="10"/>
        <v>0.71740800000000604</v>
      </c>
      <c r="V21">
        <f t="shared" si="11"/>
        <v>0.1631800000000112</v>
      </c>
      <c r="W21">
        <f t="shared" si="12"/>
        <v>1.3230999999990445E-2</v>
      </c>
      <c r="X21">
        <f t="shared" si="13"/>
        <v>0.17641100000000165</v>
      </c>
      <c r="Y21">
        <f t="shared" si="14"/>
        <v>0.44911466666666894</v>
      </c>
    </row>
    <row r="22" spans="1:25" x14ac:dyDescent="0.2">
      <c r="A22">
        <v>8</v>
      </c>
      <c r="B22" t="s">
        <v>8</v>
      </c>
      <c r="C22">
        <v>255.84692100000001</v>
      </c>
      <c r="D22">
        <v>255.84692100000001</v>
      </c>
      <c r="E22">
        <v>255.788117</v>
      </c>
      <c r="F22">
        <v>255.80869799999999</v>
      </c>
      <c r="G22">
        <f t="shared" si="15"/>
        <v>2.9242369162746775E-2</v>
      </c>
      <c r="H22">
        <f t="shared" si="3"/>
        <v>3</v>
      </c>
      <c r="I22">
        <f t="shared" si="4"/>
        <v>3</v>
      </c>
      <c r="J22">
        <f t="shared" si="5"/>
        <v>1</v>
      </c>
      <c r="K22">
        <f t="shared" si="6"/>
        <v>2</v>
      </c>
      <c r="L22">
        <f t="shared" si="7"/>
        <v>5.8804000000009182E-2</v>
      </c>
      <c r="M22">
        <f t="shared" si="7"/>
        <v>5.8804000000009182E-2</v>
      </c>
      <c r="N22">
        <f t="shared" si="7"/>
        <v>0</v>
      </c>
      <c r="O22">
        <f t="shared" si="7"/>
        <v>2.0580999999992855E-2</v>
      </c>
      <c r="S22">
        <f t="shared" si="8"/>
        <v>0</v>
      </c>
      <c r="T22">
        <f t="shared" si="9"/>
        <v>5.8804000000009182E-2</v>
      </c>
      <c r="U22">
        <f t="shared" si="10"/>
        <v>3.8223000000016327E-2</v>
      </c>
      <c r="V22">
        <f t="shared" si="11"/>
        <v>5.8804000000009182E-2</v>
      </c>
      <c r="W22">
        <f t="shared" si="12"/>
        <v>3.8223000000016327E-2</v>
      </c>
      <c r="X22">
        <f t="shared" si="13"/>
        <v>2.0580999999992855E-2</v>
      </c>
      <c r="Y22">
        <f t="shared" si="14"/>
        <v>3.5772500000007312E-2</v>
      </c>
    </row>
    <row r="23" spans="1:25" x14ac:dyDescent="0.2">
      <c r="A23">
        <v>9</v>
      </c>
      <c r="B23" t="s">
        <v>8</v>
      </c>
      <c r="C23">
        <v>266.496306</v>
      </c>
      <c r="D23">
        <v>266.48307499999999</v>
      </c>
      <c r="E23">
        <v>266.50071600000001</v>
      </c>
      <c r="F23">
        <v>266.44632200000001</v>
      </c>
      <c r="G23">
        <f t="shared" si="15"/>
        <v>2.4687383490019477E-2</v>
      </c>
      <c r="H23">
        <f t="shared" si="3"/>
        <v>3</v>
      </c>
      <c r="I23">
        <f t="shared" si="4"/>
        <v>2</v>
      </c>
      <c r="J23">
        <f t="shared" si="5"/>
        <v>4</v>
      </c>
      <c r="K23">
        <f t="shared" si="6"/>
        <v>1</v>
      </c>
      <c r="L23">
        <f t="shared" si="7"/>
        <v>4.9983999999994921E-2</v>
      </c>
      <c r="M23">
        <f t="shared" si="7"/>
        <v>3.6752999999976055E-2</v>
      </c>
      <c r="N23">
        <f t="shared" si="7"/>
        <v>5.4394000000002052E-2</v>
      </c>
      <c r="O23">
        <f t="shared" si="7"/>
        <v>0</v>
      </c>
      <c r="S23">
        <f t="shared" si="8"/>
        <v>1.3231000000018867E-2</v>
      </c>
      <c r="T23">
        <f t="shared" si="9"/>
        <v>4.4100000000071304E-3</v>
      </c>
      <c r="U23">
        <f t="shared" si="10"/>
        <v>4.9983999999994921E-2</v>
      </c>
      <c r="V23">
        <f t="shared" si="11"/>
        <v>1.7641000000025997E-2</v>
      </c>
      <c r="W23">
        <f t="shared" si="12"/>
        <v>3.6752999999976055E-2</v>
      </c>
      <c r="X23">
        <f t="shared" si="13"/>
        <v>5.4394000000002052E-2</v>
      </c>
      <c r="Y23">
        <f t="shared" si="14"/>
        <v>2.9402166666670837E-2</v>
      </c>
    </row>
    <row r="24" spans="1:25" x14ac:dyDescent="0.2">
      <c r="A24">
        <v>10</v>
      </c>
      <c r="B24" t="s">
        <v>8</v>
      </c>
      <c r="C24">
        <v>279.04505699999999</v>
      </c>
      <c r="D24">
        <v>279.06122800000003</v>
      </c>
      <c r="E24">
        <v>279.058288</v>
      </c>
      <c r="F24">
        <v>279.03623599999997</v>
      </c>
      <c r="G24">
        <f t="shared" si="15"/>
        <v>1.1668708194020045E-2</v>
      </c>
      <c r="H24">
        <f t="shared" si="3"/>
        <v>2</v>
      </c>
      <c r="I24">
        <f t="shared" si="4"/>
        <v>4</v>
      </c>
      <c r="J24">
        <f t="shared" si="5"/>
        <v>3</v>
      </c>
      <c r="K24">
        <f t="shared" si="6"/>
        <v>1</v>
      </c>
      <c r="L24">
        <f t="shared" si="7"/>
        <v>8.8210000000117361E-3</v>
      </c>
      <c r="M24">
        <f t="shared" si="7"/>
        <v>2.4992000000054304E-2</v>
      </c>
      <c r="N24">
        <f t="shared" si="7"/>
        <v>2.2052000000030603E-2</v>
      </c>
      <c r="O24">
        <f t="shared" si="7"/>
        <v>0</v>
      </c>
      <c r="S24">
        <f t="shared" si="8"/>
        <v>1.6171000000042568E-2</v>
      </c>
      <c r="T24">
        <f t="shared" si="9"/>
        <v>1.3231000000018867E-2</v>
      </c>
      <c r="U24">
        <f t="shared" si="10"/>
        <v>8.8210000000117361E-3</v>
      </c>
      <c r="V24">
        <f t="shared" si="11"/>
        <v>2.9400000000237014E-3</v>
      </c>
      <c r="W24">
        <f t="shared" si="12"/>
        <v>2.4992000000054304E-2</v>
      </c>
      <c r="X24">
        <f t="shared" si="13"/>
        <v>2.2052000000030603E-2</v>
      </c>
      <c r="Y24">
        <f t="shared" si="14"/>
        <v>1.4701166666696963E-2</v>
      </c>
    </row>
    <row r="25" spans="1:25" x14ac:dyDescent="0.2">
      <c r="A25">
        <v>11</v>
      </c>
      <c r="B25" t="s">
        <v>8</v>
      </c>
      <c r="C25">
        <v>287.38344899999998</v>
      </c>
      <c r="D25">
        <v>287.42755199999999</v>
      </c>
      <c r="E25">
        <v>287.486356</v>
      </c>
      <c r="F25">
        <v>287.49811599999998</v>
      </c>
      <c r="G25">
        <f t="shared" si="15"/>
        <v>5.3431367393915206E-2</v>
      </c>
      <c r="H25">
        <f t="shared" si="3"/>
        <v>1</v>
      </c>
      <c r="I25">
        <f t="shared" si="4"/>
        <v>2</v>
      </c>
      <c r="J25">
        <f t="shared" si="5"/>
        <v>3</v>
      </c>
      <c r="K25">
        <f t="shared" si="6"/>
        <v>4</v>
      </c>
      <c r="L25">
        <f t="shared" si="7"/>
        <v>0</v>
      </c>
      <c r="M25">
        <f t="shared" si="7"/>
        <v>4.4103000000006887E-2</v>
      </c>
      <c r="N25">
        <f t="shared" si="7"/>
        <v>0.10290700000001607</v>
      </c>
      <c r="O25">
        <f t="shared" si="7"/>
        <v>0.11466699999999719</v>
      </c>
      <c r="S25">
        <f t="shared" si="8"/>
        <v>4.4103000000006887E-2</v>
      </c>
      <c r="T25">
        <f t="shared" si="9"/>
        <v>0.10290700000001607</v>
      </c>
      <c r="U25">
        <f t="shared" si="10"/>
        <v>0.11466699999999719</v>
      </c>
      <c r="V25">
        <f t="shared" si="11"/>
        <v>5.8804000000009182E-2</v>
      </c>
      <c r="W25">
        <f t="shared" si="12"/>
        <v>7.0563999999990301E-2</v>
      </c>
      <c r="X25">
        <f t="shared" si="13"/>
        <v>1.1759999999981119E-2</v>
      </c>
      <c r="Y25">
        <f t="shared" si="14"/>
        <v>6.7134166666666786E-2</v>
      </c>
    </row>
    <row r="26" spans="1:25" x14ac:dyDescent="0.2">
      <c r="A26">
        <v>12</v>
      </c>
      <c r="B26" t="s">
        <v>8</v>
      </c>
      <c r="C26">
        <v>309.52017499999999</v>
      </c>
      <c r="D26">
        <v>309.28789899999998</v>
      </c>
      <c r="E26">
        <v>309.52899500000001</v>
      </c>
      <c r="F26">
        <v>309.53781600000002</v>
      </c>
      <c r="G26">
        <f t="shared" si="15"/>
        <v>0.12076310681213864</v>
      </c>
      <c r="H26">
        <f t="shared" si="3"/>
        <v>2</v>
      </c>
      <c r="I26">
        <f t="shared" si="4"/>
        <v>1</v>
      </c>
      <c r="J26">
        <f t="shared" si="5"/>
        <v>3</v>
      </c>
      <c r="K26">
        <f t="shared" si="6"/>
        <v>4</v>
      </c>
      <c r="L26">
        <f t="shared" si="7"/>
        <v>0.23227600000001303</v>
      </c>
      <c r="M26">
        <f t="shared" si="7"/>
        <v>0</v>
      </c>
      <c r="N26">
        <f t="shared" si="7"/>
        <v>0.24109600000002729</v>
      </c>
      <c r="O26">
        <f t="shared" si="7"/>
        <v>0.24991700000003902</v>
      </c>
      <c r="S26">
        <f t="shared" si="8"/>
        <v>0.23227600000001303</v>
      </c>
      <c r="T26">
        <f t="shared" si="9"/>
        <v>8.8200000000142609E-3</v>
      </c>
      <c r="U26">
        <f t="shared" si="10"/>
        <v>1.7641000000025997E-2</v>
      </c>
      <c r="V26">
        <f t="shared" si="11"/>
        <v>0.24109600000002729</v>
      </c>
      <c r="W26">
        <f t="shared" si="12"/>
        <v>0.24991700000003902</v>
      </c>
      <c r="X26">
        <f t="shared" si="13"/>
        <v>8.8210000000117361E-3</v>
      </c>
      <c r="Y26">
        <f t="shared" si="14"/>
        <v>0.1264285000000219</v>
      </c>
    </row>
    <row r="27" spans="1:25" x14ac:dyDescent="0.2">
      <c r="A27">
        <v>13</v>
      </c>
      <c r="B27" t="s">
        <v>8</v>
      </c>
      <c r="C27">
        <v>325.01941099999999</v>
      </c>
      <c r="D27">
        <v>325.03999199999998</v>
      </c>
      <c r="E27">
        <v>325.02529099999998</v>
      </c>
      <c r="F27">
        <v>325.038522</v>
      </c>
      <c r="G27">
        <f t="shared" si="15"/>
        <v>1.0069433714632257E-2</v>
      </c>
      <c r="H27">
        <f t="shared" si="3"/>
        <v>1</v>
      </c>
      <c r="I27">
        <f t="shared" si="4"/>
        <v>4</v>
      </c>
      <c r="J27">
        <f t="shared" si="5"/>
        <v>2</v>
      </c>
      <c r="K27">
        <f t="shared" si="6"/>
        <v>3</v>
      </c>
      <c r="L27">
        <f t="shared" si="7"/>
        <v>0</v>
      </c>
      <c r="M27">
        <f t="shared" si="7"/>
        <v>2.0580999999992855E-2</v>
      </c>
      <c r="N27">
        <f t="shared" si="7"/>
        <v>5.8799999999905594E-3</v>
      </c>
      <c r="O27">
        <f t="shared" si="7"/>
        <v>1.9111000000009426E-2</v>
      </c>
      <c r="S27">
        <f t="shared" si="8"/>
        <v>2.0580999999992855E-2</v>
      </c>
      <c r="T27">
        <f t="shared" si="9"/>
        <v>5.8799999999905594E-3</v>
      </c>
      <c r="U27">
        <f t="shared" si="10"/>
        <v>1.9111000000009426E-2</v>
      </c>
      <c r="V27">
        <f t="shared" si="11"/>
        <v>1.4701000000002296E-2</v>
      </c>
      <c r="W27">
        <f t="shared" si="12"/>
        <v>1.469999999983429E-3</v>
      </c>
      <c r="X27">
        <f t="shared" si="13"/>
        <v>1.3231000000018867E-2</v>
      </c>
      <c r="Y27">
        <f t="shared" si="14"/>
        <v>1.2495666666666239E-2</v>
      </c>
    </row>
    <row r="28" spans="1:25" x14ac:dyDescent="0.2">
      <c r="F28" t="s">
        <v>16</v>
      </c>
      <c r="G28">
        <f>AVERAGE(G2:G27)</f>
        <v>4.8606689696928024E-2</v>
      </c>
      <c r="H28">
        <f t="shared" ref="H28:O28" si="16">AVERAGE(H2:H27)</f>
        <v>2.6923076923076925</v>
      </c>
      <c r="I28">
        <f t="shared" si="16"/>
        <v>2.4230769230769229</v>
      </c>
      <c r="J28">
        <f t="shared" si="16"/>
        <v>2.2692307692307692</v>
      </c>
      <c r="K28">
        <f t="shared" si="16"/>
        <v>2.4615384615384617</v>
      </c>
      <c r="L28">
        <f t="shared" si="16"/>
        <v>8.3286653846155467E-2</v>
      </c>
      <c r="M28">
        <f t="shared" si="16"/>
        <v>3.680896153846424E-2</v>
      </c>
      <c r="N28">
        <f t="shared" si="16"/>
        <v>3.5056192307694738E-2</v>
      </c>
      <c r="O28">
        <f t="shared" si="16"/>
        <v>5.3206153846153972E-2</v>
      </c>
    </row>
    <row r="29" spans="1:25" x14ac:dyDescent="0.2">
      <c r="F29" t="s">
        <v>17</v>
      </c>
      <c r="H29">
        <f t="shared" ref="H29:O29" si="17">STDEV(H2:H27)</f>
        <v>1.049542024665264</v>
      </c>
      <c r="I29">
        <f t="shared" si="17"/>
        <v>1.2057554287027505</v>
      </c>
      <c r="J29">
        <f t="shared" si="17"/>
        <v>1.185164707800306</v>
      </c>
      <c r="K29">
        <f t="shared" si="17"/>
        <v>0.98917214804175424</v>
      </c>
      <c r="L29">
        <f t="shared" si="17"/>
        <v>0.17278336904967459</v>
      </c>
      <c r="M29">
        <f t="shared" si="17"/>
        <v>4.2001471893713983E-2</v>
      </c>
      <c r="N29">
        <f t="shared" si="17"/>
        <v>5.4253816736539368E-2</v>
      </c>
      <c r="O29">
        <f t="shared" si="17"/>
        <v>6.3060155515633168E-2</v>
      </c>
    </row>
    <row r="30" spans="1:25" x14ac:dyDescent="0.2">
      <c r="G30" t="s">
        <v>18</v>
      </c>
      <c r="H30">
        <f>COUNTIF(H2:H14,1)</f>
        <v>2</v>
      </c>
      <c r="I30">
        <f t="shared" ref="I30:K30" si="18">COUNTIF(I2:I14,1)</f>
        <v>3</v>
      </c>
      <c r="J30">
        <f t="shared" si="18"/>
        <v>6</v>
      </c>
      <c r="K30">
        <f t="shared" si="18"/>
        <v>2</v>
      </c>
    </row>
    <row r="31" spans="1:25" x14ac:dyDescent="0.2">
      <c r="G31" t="s">
        <v>19</v>
      </c>
      <c r="H31">
        <f>COUNTIF(H15:H27,1)</f>
        <v>2</v>
      </c>
      <c r="I31">
        <f t="shared" ref="I31:K31" si="19">COUNTIF(I15:I27,1)</f>
        <v>5</v>
      </c>
      <c r="J31">
        <f t="shared" si="19"/>
        <v>4</v>
      </c>
      <c r="K31">
        <f t="shared" si="19"/>
        <v>2</v>
      </c>
    </row>
    <row r="32" spans="1:25" x14ac:dyDescent="0.2">
      <c r="G32" t="s">
        <v>20</v>
      </c>
      <c r="H32">
        <f>H31+H30</f>
        <v>4</v>
      </c>
      <c r="I32">
        <f t="shared" ref="I32:K32" si="20">I31+I30</f>
        <v>8</v>
      </c>
      <c r="J32">
        <f t="shared" si="20"/>
        <v>10</v>
      </c>
      <c r="K32">
        <f t="shared" si="20"/>
        <v>4</v>
      </c>
    </row>
    <row r="33" spans="7:11" x14ac:dyDescent="0.2">
      <c r="G33" t="s">
        <v>7</v>
      </c>
      <c r="H33" t="s">
        <v>8</v>
      </c>
    </row>
    <row r="34" spans="7:11" x14ac:dyDescent="0.2">
      <c r="G34">
        <f>AVERAGE(G2:G14)</f>
        <v>3.4231546754960186E-2</v>
      </c>
      <c r="H34">
        <f>AVERAGE(G15:G27)</f>
        <v>6.2981832638895827E-2</v>
      </c>
      <c r="I34">
        <f>G28</f>
        <v>4.8606689696928024E-2</v>
      </c>
    </row>
    <row r="36" spans="7:11" x14ac:dyDescent="0.2">
      <c r="G36" t="s">
        <v>13</v>
      </c>
      <c r="H36">
        <f>AVERAGE(H2:H14)</f>
        <v>2.6153846153846154</v>
      </c>
      <c r="I36">
        <f>AVERAGE(I2:I14)</f>
        <v>2.6153846153846154</v>
      </c>
      <c r="J36">
        <f>AVERAGE(J2:J14)</f>
        <v>2.0769230769230771</v>
      </c>
      <c r="K36">
        <f>AVERAGE(K2:K14)</f>
        <v>2.5384615384615383</v>
      </c>
    </row>
    <row r="37" spans="7:11" x14ac:dyDescent="0.2">
      <c r="G37" t="s">
        <v>14</v>
      </c>
      <c r="H37">
        <f>AVERAGE(H15:H27)</f>
        <v>2.7692307692307692</v>
      </c>
      <c r="I37">
        <f>AVERAGE(I15:I27)</f>
        <v>2.2307692307692308</v>
      </c>
      <c r="J37">
        <f>AVERAGE(J15:J27)</f>
        <v>2.4615384615384617</v>
      </c>
      <c r="K37">
        <f>AVERAGE(K15:K27)</f>
        <v>2.3846153846153846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02-all-180423_1321.txt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2018-08-10T14:17:43Z</dcterms:created>
  <dcterms:modified xsi:type="dcterms:W3CDTF">2019-10-17T21:26:57Z</dcterms:modified>
</cp:coreProperties>
</file>