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öltségvetés" sheetId="1" state="visible" r:id="rId2"/>
    <sheet name="Info" sheetId="2" state="visible" r:id="rId3"/>
    <sheet name="Szolgáltató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<sst xmlns="http://schemas.openxmlformats.org/spreadsheetml/2006/main" count="386" uniqueCount="190">
  <si>
    <t xml:space="preserve">Kunszenti költségvetés</t>
  </si>
  <si>
    <t xml:space="preserve">határidő</t>
  </si>
  <si>
    <t xml:space="preserve">befizetés</t>
  </si>
  <si>
    <t xml:space="preserve">összeg</t>
  </si>
  <si>
    <t xml:space="preserve">befizető</t>
  </si>
  <si>
    <t xml:space="preserve">Időpont</t>
  </si>
  <si>
    <t xml:space="preserve">Kifizetés</t>
  </si>
  <si>
    <t xml:space="preserve">Befizetés</t>
  </si>
  <si>
    <t xml:space="preserve">Pénztár
Egyenleg</t>
  </si>
  <si>
    <t xml:space="preserve">Andris
Befizetés</t>
  </si>
  <si>
    <t xml:space="preserve">Peti
Befizetés</t>
  </si>
  <si>
    <t xml:space="preserve">Dini
Befizetés</t>
  </si>
  <si>
    <t xml:space="preserve">Andris
Egyenleg</t>
  </si>
  <si>
    <t xml:space="preserve">Peti
Egyenleg</t>
  </si>
  <si>
    <t xml:space="preserve">Dini
Egyenleg</t>
  </si>
  <si>
    <t xml:space="preserve">2015.06.15.</t>
  </si>
  <si>
    <t xml:space="preserve">2015.06.26.</t>
  </si>
  <si>
    <t xml:space="preserve">Andris</t>
  </si>
  <si>
    <t xml:space="preserve">TIGÁZ</t>
  </si>
  <si>
    <t xml:space="preserve">2015.06.02.</t>
  </si>
  <si>
    <t xml:space="preserve">Telekom</t>
  </si>
  <si>
    <t xml:space="preserve">2015.06.30.</t>
  </si>
  <si>
    <t xml:space="preserve">Inno-Szolnok</t>
  </si>
  <si>
    <t xml:space="preserve">2015.07.03.</t>
  </si>
  <si>
    <t xml:space="preserve">2015.07.28.</t>
  </si>
  <si>
    <t xml:space="preserve">TelekomA</t>
  </si>
  <si>
    <t xml:space="preserve">2015.08.05.</t>
  </si>
  <si>
    <t xml:space="preserve">2015.06.11.</t>
  </si>
  <si>
    <t xml:space="preserve">BÁCSVÍZ</t>
  </si>
  <si>
    <t xml:space="preserve">Kéményseprő</t>
  </si>
  <si>
    <t xml:space="preserve">2015.08.31.</t>
  </si>
  <si>
    <t xml:space="preserve">2015.09.10.</t>
  </si>
  <si>
    <t xml:space="preserve">2015.08.24.</t>
  </si>
  <si>
    <t xml:space="preserve">2015.09.11.</t>
  </si>
  <si>
    <t xml:space="preserve">2015.09.02.</t>
  </si>
  <si>
    <t xml:space="preserve">2015.09.28.</t>
  </si>
  <si>
    <t xml:space="preserve">2015.10.02.</t>
  </si>
  <si>
    <t xml:space="preserve">2015.09.17.</t>
  </si>
  <si>
    <t xml:space="preserve">2015.09.09.</t>
  </si>
  <si>
    <t xml:space="preserve">Kondorosi föld</t>
  </si>
  <si>
    <t xml:space="preserve">Peti</t>
  </si>
  <si>
    <t xml:space="preserve">Andris (Peti)</t>
  </si>
  <si>
    <t xml:space="preserve">Kunszenti földhivatal - Kunszenti ház</t>
  </si>
  <si>
    <t xml:space="preserve">2015.10.18.</t>
  </si>
  <si>
    <t xml:space="preserve">Radiátor heggesztés</t>
  </si>
  <si>
    <t xml:space="preserve">Kazán javítás</t>
  </si>
  <si>
    <t xml:space="preserve">2015.11.04.</t>
  </si>
  <si>
    <t xml:space="preserve">2015.10.28.</t>
  </si>
  <si>
    <t xml:space="preserve">2015.11.16.</t>
  </si>
  <si>
    <t xml:space="preserve">2015.11.30.</t>
  </si>
  <si>
    <t xml:space="preserve">2015.11.11.</t>
  </si>
  <si>
    <t xml:space="preserve">2015.12.02.</t>
  </si>
  <si>
    <t xml:space="preserve">2015.12.12.</t>
  </si>
  <si>
    <t xml:space="preserve">2015.12.31.</t>
  </si>
  <si>
    <t xml:space="preserve">2016.01.08.</t>
  </si>
  <si>
    <t xml:space="preserve">2016.01.15.</t>
  </si>
  <si>
    <t xml:space="preserve">2016.02.09.</t>
  </si>
  <si>
    <t xml:space="preserve">2016.02.03.</t>
  </si>
  <si>
    <t xml:space="preserve">2016.02.16.</t>
  </si>
  <si>
    <t xml:space="preserve">2016.01.21.</t>
  </si>
  <si>
    <t xml:space="preserve">2016.02.19.</t>
  </si>
  <si>
    <t xml:space="preserve">EON</t>
  </si>
  <si>
    <t xml:space="preserve">2016.02.12.</t>
  </si>
  <si>
    <t xml:space="preserve">2016.02.23.</t>
  </si>
  <si>
    <t xml:space="preserve">2016.03.11.</t>
  </si>
  <si>
    <t xml:space="preserve">2016.03.02.</t>
  </si>
  <si>
    <t xml:space="preserve">2016.03.14.</t>
  </si>
  <si>
    <t xml:space="preserve">2016.03.28.</t>
  </si>
  <si>
    <t xml:space="preserve">Groupama bizt.</t>
  </si>
  <si>
    <t xml:space="preserve">2016.04.21.</t>
  </si>
  <si>
    <t xml:space="preserve">2016.04.15.</t>
  </si>
  <si>
    <t xml:space="preserve">2016.05.01.</t>
  </si>
  <si>
    <t xml:space="preserve">Talált 30E Ft</t>
  </si>
  <si>
    <t xml:space="preserve">2016.05.05.</t>
  </si>
  <si>
    <t xml:space="preserve">2016.05.24.</t>
  </si>
  <si>
    <t xml:space="preserve">2016.06.13.</t>
  </si>
  <si>
    <t xml:space="preserve">2016.06.21.</t>
  </si>
  <si>
    <t xml:space="preserve">2016.06.15.</t>
  </si>
  <si>
    <t xml:space="preserve">Kunszent Önkorm.</t>
  </si>
  <si>
    <t xml:space="preserve">2016.08.17.</t>
  </si>
  <si>
    <t xml:space="preserve">Bokszika</t>
  </si>
  <si>
    <t xml:space="preserve">*Villany, viz végszámla, új bojler, villanyszerelés, 3 szoba festés, konyhai vizbekötés</t>
  </si>
  <si>
    <t xml:space="preserve">*Albi (máj, jún, júl)</t>
  </si>
  <si>
    <t xml:space="preserve">2016.09.14.</t>
  </si>
  <si>
    <t xml:space="preserve">2016.10.07.</t>
  </si>
  <si>
    <t xml:space="preserve">Tigáz (részszámla)</t>
  </si>
  <si>
    <t xml:space="preserve">2016.10.15.</t>
  </si>
  <si>
    <t xml:space="preserve">Albi (aug, szept)</t>
  </si>
  <si>
    <t xml:space="preserve">Síremlék</t>
  </si>
  <si>
    <t xml:space="preserve">2016.11.04</t>
  </si>
  <si>
    <t xml:space="preserve">Albi adóelőleg</t>
  </si>
  <si>
    <t xml:space="preserve">2016.11.09</t>
  </si>
  <si>
    <t xml:space="preserve">2016.11.14</t>
  </si>
  <si>
    <t xml:space="preserve">TIGÁZ (éves elszámoló)</t>
  </si>
  <si>
    <t xml:space="preserve">2016.11.29</t>
  </si>
  <si>
    <t xml:space="preserve">2016.12.13</t>
  </si>
  <si>
    <t xml:space="preserve">FŐGÁZ</t>
  </si>
  <si>
    <t xml:space="preserve">2016.9.16</t>
  </si>
  <si>
    <t xml:space="preserve">2016.12.28.</t>
  </si>
  <si>
    <t xml:space="preserve">*Albi, gaz, villany (okt, nov, dec)</t>
  </si>
  <si>
    <t xml:space="preserve">2017.01.01</t>
  </si>
  <si>
    <t xml:space="preserve">FŐGÁZ előleg</t>
  </si>
  <si>
    <t xml:space="preserve">2017.02.14</t>
  </si>
  <si>
    <t xml:space="preserve">2017.02.23</t>
  </si>
  <si>
    <t xml:space="preserve">*Bácsvíz Zrt.</t>
  </si>
  <si>
    <t xml:space="preserve">2017.03.06.</t>
  </si>
  <si>
    <t xml:space="preserve">Groupama</t>
  </si>
  <si>
    <t xml:space="preserve">*Groupama kárrendezés</t>
  </si>
  <si>
    <t xml:space="preserve">*Albi (jan, feb, márc)</t>
  </si>
  <si>
    <t xml:space="preserve">FŐGÁZ előleg vissza</t>
  </si>
  <si>
    <t xml:space="preserve">2017.03.09.</t>
  </si>
  <si>
    <t xml:space="preserve">viz</t>
  </si>
  <si>
    <t xml:space="preserve">2016.05.-2016.12. 21m3 viz (havi 4m3 mertunk) + TIGAZ + 3 honap lakber = 136.000 Ft ebből a viz: 14.657 Ft</t>
  </si>
  <si>
    <t xml:space="preserve">T-mobile</t>
  </si>
  <si>
    <t xml:space="preserve">elmaradt T-mobile szamla 2017.04.17.</t>
  </si>
  <si>
    <t xml:space="preserve">*Albi (ápr, máj, jún)</t>
  </si>
  <si>
    <t xml:space="preserve">albi + emlamardt T-mobile számla</t>
  </si>
  <si>
    <t xml:space="preserve">elmardt T-mobile számlát átutaltam, majd Imi rendezi</t>
  </si>
  <si>
    <t xml:space="preserve">2. negyedév</t>
  </si>
  <si>
    <t xml:space="preserve">Albi (jul, aug, szept)</t>
  </si>
  <si>
    <t xml:space="preserve">albi + elmaradt T-home</t>
  </si>
  <si>
    <t xml:space="preserve">Albi (okt, nov)</t>
  </si>
  <si>
    <t xml:space="preserve">Csengeti Nagy Tibi munka</t>
  </si>
  <si>
    <t xml:space="preserve">Albi (dec, jan, feb, mar, apr, maj)</t>
  </si>
  <si>
    <t xml:space="preserve">kommunális adó</t>
  </si>
  <si>
    <t xml:space="preserve">L&amp;L BAU Mérnöki Iroda</t>
  </si>
  <si>
    <t xml:space="preserve">Csengeti ház terv</t>
  </si>
  <si>
    <t xml:space="preserve">Albi (jun, jul, aug, szept, okt)</t>
  </si>
  <si>
    <t xml:space="preserve">nkmfoldgaz.hu</t>
  </si>
  <si>
    <t xml:space="preserve">https://www.nkmfoldgaz.hu/Ugyfelszolgalat</t>
  </si>
  <si>
    <t xml:space="preserve">szemetdij</t>
  </si>
  <si>
    <t xml:space="preserve">Imi fizette az utolso gaz es villany szamlat</t>
  </si>
  <si>
    <t xml:space="preserve">Bácsvíz</t>
  </si>
  <si>
    <t xml:space="preserve">Kommunális adó (2*5000)</t>
  </si>
  <si>
    <t xml:space="preserve">Kádfesték, energiatakarékos égők, redőny rugó</t>
  </si>
  <si>
    <t xml:space="preserve">Kaucio</t>
  </si>
  <si>
    <t xml:space="preserve">Antal Józsefné</t>
  </si>
  <si>
    <t xml:space="preserve">túlfizetés</t>
  </si>
  <si>
    <t xml:space="preserve">április</t>
  </si>
  <si>
    <t xml:space="preserve">villany, gáz április</t>
  </si>
  <si>
    <t xml:space="preserve">nappali szekrény 1. részlet</t>
  </si>
  <si>
    <t xml:space="preserve">Marci</t>
  </si>
  <si>
    <t xml:space="preserve">Albi adóelőleg túlfizetés</t>
  </si>
  <si>
    <t xml:space="preserve">május</t>
  </si>
  <si>
    <t xml:space="preserve">villany, gáz május</t>
  </si>
  <si>
    <t xml:space="preserve">víz</t>
  </si>
  <si>
    <t xml:space="preserve">junius</t>
  </si>
  <si>
    <t xml:space="preserve">villany</t>
  </si>
  <si>
    <t xml:space="preserve">villany, gaz junius, viz</t>
  </si>
  <si>
    <t xml:space="preserve">Albi</t>
  </si>
  <si>
    <t xml:space="preserve">szeptember, Antal Józsefné</t>
  </si>
  <si>
    <t xml:space="preserve">Osztalék Peti</t>
  </si>
  <si>
    <t xml:space="preserve">Radiátor szerelés</t>
  </si>
  <si>
    <t xml:space="preserve">október, Antal Józsefné</t>
  </si>
  <si>
    <t xml:space="preserve">szeptember</t>
  </si>
  <si>
    <t xml:space="preserve">november, Antal Józsefné</t>
  </si>
  <si>
    <t xml:space="preserve">Ablak szigetelés, ablakozás</t>
  </si>
  <si>
    <t xml:space="preserve">december, Antal Józsefné</t>
  </si>
  <si>
    <t xml:space="preserve">január, Antal Józsefné</t>
  </si>
  <si>
    <t xml:space="preserve">január</t>
  </si>
  <si>
    <t xml:space="preserve">február, Antal Józsefné</t>
  </si>
  <si>
    <t xml:space="preserve">március, Antal Józsefné</t>
  </si>
  <si>
    <t xml:space="preserve">április, Antal Józsefné</t>
  </si>
  <si>
    <t xml:space="preserve">május, Antal Józsefné</t>
  </si>
  <si>
    <t xml:space="preserve">2020.06.12.</t>
  </si>
  <si>
    <t xml:space="preserve">junius, Antal Józsefné</t>
  </si>
  <si>
    <t xml:space="preserve">2020.07.12.</t>
  </si>
  <si>
    <t xml:space="preserve">julius, Antal Józsefné</t>
  </si>
  <si>
    <t xml:space="preserve">2020.07.14.</t>
  </si>
  <si>
    <t xml:space="preserve">2020.08.08.</t>
  </si>
  <si>
    <t xml:space="preserve">Kaucio vissza</t>
  </si>
  <si>
    <t xml:space="preserve">nappali szekrény 1. részlet vissza</t>
  </si>
  <si>
    <t xml:space="preserve">Andris számlaszám</t>
  </si>
  <si>
    <t xml:space="preserve">UNICREDIT 10918001-00000084-55130006</t>
  </si>
  <si>
    <t xml:space="preserve">Cim</t>
  </si>
  <si>
    <t xml:space="preserve">Kunszenti gáz</t>
  </si>
  <si>
    <t xml:space="preserve">Kunszenti villany</t>
  </si>
  <si>
    <t xml:space="preserve">BÁCSVÍZ Zrt.</t>
  </si>
  <si>
    <t xml:space="preserve">Url</t>
  </si>
  <si>
    <t xml:space="preserve">https://e-portal.eon-hungaria.com/</t>
  </si>
  <si>
    <t xml:space="preserve">Felhasznaloinev</t>
  </si>
  <si>
    <t xml:space="preserve">dobrosia</t>
  </si>
  <si>
    <t xml:space="preserve">dobrosi@gmail.com</t>
  </si>
  <si>
    <t xml:space="preserve">Jelszo</t>
  </si>
  <si>
    <t xml:space="preserve">Pender321</t>
  </si>
  <si>
    <t xml:space="preserve">Felhasználási hely azonosító</t>
  </si>
  <si>
    <t xml:space="preserve">Mérési pont azonosító (POD)</t>
  </si>
  <si>
    <t xml:space="preserve">39N110520044000O</t>
  </si>
  <si>
    <t xml:space="preserve">Mérő gyári száma</t>
  </si>
  <si>
    <t xml:space="preserve">M11430722571892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</si>
</sst>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/MM/DD/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b val="true"/>
      <u val="single"/>
      <sz val="11"/>
      <name val="Arial"/>
      <family val="0"/>
      <charset val="1"/>
    </font>
    <font>
      <b val="true"/>
      <sz val="9"/>
      <name val="Arial"/>
      <family val="0"/>
      <charset val="1"/>
    </font>
    <font>
      <sz val="10"/>
      <name val="Arial"/>
      <family val="0"/>
      <charset val="1"/>
    </font>
    <font>
      <sz val="11"/>
      <name val="Arial"/>
      <family val="0"/>
      <charset val="1"/>
    </font>
    <font>
      <sz val="11"/>
      <color rgb="FF800000"/>
      <name val="Arial"/>
      <family val="0"/>
      <charset val="1"/>
    </font>
    <font>
      <i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nkmfoldgaz.hu/" TargetMode="External"/><Relationship Id="rId2" Type="http://schemas.openxmlformats.org/officeDocument/2006/relationships/hyperlink" Target="https://www.nkmfoldgaz.hu/Ugyfelszolgalat" TargetMode="External"/><Relationship Id="rId3" Type="http://schemas.openxmlformats.org/officeDocument/2006/relationships/hyperlink" Target="http://nkmfoldgaz.hu/" TargetMode="External"/><Relationship Id="rId4" Type="http://schemas.openxmlformats.org/officeDocument/2006/relationships/hyperlink" Target="http://nkmfoldgaz.hu/" TargetMode="External"/><Relationship Id="rId5" Type="http://schemas.openxmlformats.org/officeDocument/2006/relationships/hyperlink" Target="http://nkmfoldgaz.hu/" TargetMode="External"/><Relationship Id="rId6" Type="http://schemas.openxmlformats.org/officeDocument/2006/relationships/hyperlink" Target="http://nkmfoldgaz.hu/" TargetMode="External"/><Relationship Id="rId7" Type="http://schemas.openxmlformats.org/officeDocument/2006/relationships/hyperlink" Target="http://nkmfoldgaz.hu/" TargetMode="External"/><Relationship Id="rId8" Type="http://schemas.openxmlformats.org/officeDocument/2006/relationships/hyperlink" Target="http://nkmfoldgaz.hu/" TargetMode="External"/><Relationship Id="rId9" Type="http://schemas.openxmlformats.org/officeDocument/2006/relationships/hyperlink" Target="http://nkmfoldgaz.hu/" TargetMode="External"/><Relationship Id="rId10" Type="http://schemas.openxmlformats.org/officeDocument/2006/relationships/hyperlink" Target="http://nkmfoldgaz.hu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nkmfoldgaz.hu/Ugyfelszolgalat" TargetMode="External"/><Relationship Id="rId2" Type="http://schemas.openxmlformats.org/officeDocument/2006/relationships/hyperlink" Target="https://e-portal.eon-hungaria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4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2" topLeftCell="A112" activePane="bottomLeft" state="frozen"/>
      <selection pane="topLeft" activeCell="E1" activeCellId="0" sqref="E1"/>
      <selection pane="bottomLeft" activeCell="L142" activeCellId="0" sqref="L142"/>
    </sheetView>
  </sheetViews>
  <sheetFormatPr defaultColWidth="17.328125" defaultRowHeight="12.8" zeroHeight="false" outlineLevelRow="0" outlineLevelCol="0"/>
  <cols>
    <col collapsed="false" customWidth="true" hidden="true" outlineLevel="0" max="4" min="1" style="0" width="8.71"/>
    <col collapsed="false" customWidth="true" hidden="false" outlineLevel="0" max="5" min="5" style="0" width="13.29"/>
    <col collapsed="false" customWidth="true" hidden="false" outlineLevel="0" max="6" min="6" style="0" width="35.15"/>
    <col collapsed="false" customWidth="true" hidden="false" outlineLevel="0" max="7" min="7" style="0" width="8.71"/>
    <col collapsed="false" customWidth="true" hidden="false" outlineLevel="0" max="8" min="8" style="0" width="9.71"/>
    <col collapsed="false" customWidth="true" hidden="false" outlineLevel="0" max="9" min="9" style="0" width="9.59"/>
    <col collapsed="false" customWidth="true" hidden="false" outlineLevel="0" max="10" min="10" style="0" width="8.57"/>
    <col collapsed="false" customWidth="true" hidden="false" outlineLevel="0" max="11" min="11" style="0" width="8.71"/>
    <col collapsed="false" customWidth="true" hidden="false" outlineLevel="0" max="12" min="12" style="0" width="9.13"/>
    <col collapsed="false" customWidth="true" hidden="false" outlineLevel="0" max="13" min="13" style="0" width="8.71"/>
    <col collapsed="false" customWidth="true" hidden="false" outlineLevel="0" max="14" min="14" style="0" width="9.13"/>
    <col collapsed="false" customWidth="true" hidden="false" outlineLevel="0" max="15" min="15" style="0" width="9"/>
    <col collapsed="false" customWidth="true" hidden="false" outlineLevel="0" max="16" min="16" style="0" width="11.3"/>
    <col collapsed="false" customWidth="true" hidden="false" outlineLevel="0" max="26" min="17" style="0" width="8.71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24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4" t="s">
        <v>5</v>
      </c>
      <c r="F2" s="4"/>
      <c r="G2" s="5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6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3.5" hidden="false" customHeight="true" outlineLevel="0" collapsed="false">
      <c r="A3" s="8" t="s">
        <v>15</v>
      </c>
      <c r="B3" s="8" t="s">
        <v>16</v>
      </c>
      <c r="C3" s="8" t="n">
        <v>5402</v>
      </c>
      <c r="D3" s="8" t="s">
        <v>17</v>
      </c>
      <c r="E3" s="9" t="s">
        <v>16</v>
      </c>
      <c r="F3" s="9" t="s">
        <v>18</v>
      </c>
      <c r="G3" s="9" t="n">
        <v>5402</v>
      </c>
      <c r="H3" s="10"/>
      <c r="I3" s="11" t="n">
        <f aca="false">H3-G3</f>
        <v>-5402</v>
      </c>
      <c r="J3" s="10"/>
      <c r="K3" s="10"/>
      <c r="L3" s="10"/>
      <c r="M3" s="11"/>
      <c r="N3" s="11"/>
      <c r="O3" s="11"/>
      <c r="P3" s="6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3.5" hidden="false" customHeight="true" outlineLevel="0" collapsed="false">
      <c r="A4" s="8" t="s">
        <v>19</v>
      </c>
      <c r="B4" s="8" t="s">
        <v>16</v>
      </c>
      <c r="C4" s="8" t="n">
        <v>12250</v>
      </c>
      <c r="D4" s="8" t="s">
        <v>17</v>
      </c>
      <c r="E4" s="9" t="s">
        <v>16</v>
      </c>
      <c r="F4" s="9" t="s">
        <v>20</v>
      </c>
      <c r="G4" s="9" t="n">
        <v>12250</v>
      </c>
      <c r="H4" s="10"/>
      <c r="I4" s="11" t="n">
        <f aca="false">I3+H4-G4</f>
        <v>-17652</v>
      </c>
      <c r="J4" s="10"/>
      <c r="K4" s="10"/>
      <c r="L4" s="10"/>
      <c r="M4" s="11" t="n">
        <f aca="false">M3+J4</f>
        <v>0</v>
      </c>
      <c r="N4" s="11" t="n">
        <f aca="false">N3+K4</f>
        <v>0</v>
      </c>
      <c r="O4" s="11" t="n">
        <f aca="false">O3+L3</f>
        <v>0</v>
      </c>
      <c r="P4" s="6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3.5" hidden="false" customHeight="true" outlineLevel="0" collapsed="false">
      <c r="A5" s="8" t="s">
        <v>21</v>
      </c>
      <c r="B5" s="8" t="s">
        <v>16</v>
      </c>
      <c r="C5" s="8" t="n">
        <v>1353</v>
      </c>
      <c r="D5" s="8" t="s">
        <v>17</v>
      </c>
      <c r="E5" s="9" t="s">
        <v>16</v>
      </c>
      <c r="F5" s="9" t="s">
        <v>22</v>
      </c>
      <c r="G5" s="9" t="n">
        <v>1353</v>
      </c>
      <c r="H5" s="10"/>
      <c r="I5" s="11" t="n">
        <f aca="false">I4+H5-G5</f>
        <v>-19005</v>
      </c>
      <c r="J5" s="10"/>
      <c r="K5" s="10"/>
      <c r="L5" s="10"/>
      <c r="M5" s="11" t="n">
        <f aca="false">M4+J5</f>
        <v>0</v>
      </c>
      <c r="N5" s="11" t="n">
        <f aca="false">N4+K5</f>
        <v>0</v>
      </c>
      <c r="O5" s="11" t="n">
        <f aca="false">O4+L4</f>
        <v>0</v>
      </c>
      <c r="P5" s="6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3.5" hidden="false" customHeight="true" outlineLevel="0" collapsed="false">
      <c r="A6" s="8" t="s">
        <v>23</v>
      </c>
      <c r="B6" s="8" t="s">
        <v>24</v>
      </c>
      <c r="C6" s="8" t="n">
        <v>403</v>
      </c>
      <c r="D6" s="8" t="s">
        <v>17</v>
      </c>
      <c r="E6" s="9" t="s">
        <v>24</v>
      </c>
      <c r="F6" s="9" t="s">
        <v>25</v>
      </c>
      <c r="G6" s="9" t="n">
        <v>403</v>
      </c>
      <c r="H6" s="10"/>
      <c r="I6" s="11" t="n">
        <f aca="false">I5+H6-G6</f>
        <v>-19408</v>
      </c>
      <c r="J6" s="10"/>
      <c r="K6" s="10"/>
      <c r="L6" s="10"/>
      <c r="M6" s="11" t="n">
        <f aca="false">M5+J6</f>
        <v>0</v>
      </c>
      <c r="N6" s="11" t="n">
        <f aca="false">N5+K6</f>
        <v>0</v>
      </c>
      <c r="O6" s="11" t="n">
        <f aca="false">O5+L5</f>
        <v>0</v>
      </c>
      <c r="P6" s="6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3.5" hidden="false" customHeight="true" outlineLevel="0" collapsed="false">
      <c r="A7" s="8" t="s">
        <v>26</v>
      </c>
      <c r="B7" s="8" t="s">
        <v>24</v>
      </c>
      <c r="C7" s="8" t="n">
        <v>3680</v>
      </c>
      <c r="D7" s="8" t="s">
        <v>17</v>
      </c>
      <c r="E7" s="9" t="s">
        <v>24</v>
      </c>
      <c r="F7" s="9" t="s">
        <v>25</v>
      </c>
      <c r="G7" s="9" t="n">
        <v>3680</v>
      </c>
      <c r="H7" s="10"/>
      <c r="I7" s="11" t="n">
        <f aca="false">I6+H7-G7</f>
        <v>-23088</v>
      </c>
      <c r="J7" s="10"/>
      <c r="K7" s="10"/>
      <c r="L7" s="10"/>
      <c r="M7" s="11" t="n">
        <f aca="false">M6+J7</f>
        <v>0</v>
      </c>
      <c r="N7" s="11" t="n">
        <f aca="false">N6+K7</f>
        <v>0</v>
      </c>
      <c r="O7" s="11" t="n">
        <f aca="false">O6+L6</f>
        <v>0</v>
      </c>
      <c r="P7" s="6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3.5" hidden="false" customHeight="true" outlineLevel="0" collapsed="false">
      <c r="A8" s="8" t="s">
        <v>27</v>
      </c>
      <c r="B8" s="8" t="s">
        <v>24</v>
      </c>
      <c r="C8" s="8" t="n">
        <v>1185</v>
      </c>
      <c r="D8" s="8" t="s">
        <v>17</v>
      </c>
      <c r="E8" s="9" t="s">
        <v>24</v>
      </c>
      <c r="F8" s="9" t="s">
        <v>28</v>
      </c>
      <c r="G8" s="9" t="n">
        <v>1185</v>
      </c>
      <c r="H8" s="10"/>
      <c r="I8" s="11" t="n">
        <f aca="false">I7+H8-G8</f>
        <v>-24273</v>
      </c>
      <c r="J8" s="10"/>
      <c r="K8" s="10"/>
      <c r="L8" s="10"/>
      <c r="M8" s="11" t="n">
        <f aca="false">M7+J8</f>
        <v>0</v>
      </c>
      <c r="N8" s="11" t="n">
        <f aca="false">N7+K8</f>
        <v>0</v>
      </c>
      <c r="O8" s="11" t="n">
        <f aca="false">O7+L7</f>
        <v>0</v>
      </c>
      <c r="P8" s="6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3.5" hidden="false" customHeight="true" outlineLevel="0" collapsed="false">
      <c r="A9" s="6"/>
      <c r="B9" s="6"/>
      <c r="C9" s="8" t="n">
        <v>7500</v>
      </c>
      <c r="D9" s="8" t="s">
        <v>17</v>
      </c>
      <c r="E9" s="10"/>
      <c r="F9" s="9" t="s">
        <v>29</v>
      </c>
      <c r="G9" s="9" t="n">
        <v>7500</v>
      </c>
      <c r="H9" s="10"/>
      <c r="I9" s="11" t="n">
        <f aca="false">I8+H9-G9</f>
        <v>-31773</v>
      </c>
      <c r="J9" s="10"/>
      <c r="K9" s="10"/>
      <c r="L9" s="10"/>
      <c r="M9" s="11" t="n">
        <f aca="false">M8+J9</f>
        <v>0</v>
      </c>
      <c r="N9" s="11" t="n">
        <f aca="false">N8+K9</f>
        <v>0</v>
      </c>
      <c r="O9" s="11" t="n">
        <f aca="false">O8+L8</f>
        <v>0</v>
      </c>
      <c r="P9" s="6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3.5" hidden="false" customHeight="true" outlineLevel="0" collapsed="false">
      <c r="A10" s="8" t="s">
        <v>30</v>
      </c>
      <c r="B10" s="8" t="s">
        <v>31</v>
      </c>
      <c r="C10" s="8" t="n">
        <v>1353</v>
      </c>
      <c r="D10" s="8" t="s">
        <v>17</v>
      </c>
      <c r="E10" s="9" t="s">
        <v>31</v>
      </c>
      <c r="F10" s="9" t="s">
        <v>22</v>
      </c>
      <c r="G10" s="9" t="n">
        <v>1353</v>
      </c>
      <c r="H10" s="10"/>
      <c r="I10" s="11" t="n">
        <f aca="false">I9+H10-G10</f>
        <v>-33126</v>
      </c>
      <c r="J10" s="10"/>
      <c r="K10" s="10"/>
      <c r="L10" s="10"/>
      <c r="M10" s="11" t="n">
        <f aca="false">M9+J10</f>
        <v>0</v>
      </c>
      <c r="N10" s="11" t="n">
        <f aca="false">N9+K10</f>
        <v>0</v>
      </c>
      <c r="O10" s="11" t="n">
        <f aca="false">O9+L9</f>
        <v>0</v>
      </c>
      <c r="P10" s="6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3.5" hidden="false" customHeight="true" outlineLevel="0" collapsed="false">
      <c r="A11" s="8" t="s">
        <v>32</v>
      </c>
      <c r="B11" s="8" t="s">
        <v>33</v>
      </c>
      <c r="C11" s="8" t="n">
        <v>750</v>
      </c>
      <c r="D11" s="8" t="s">
        <v>17</v>
      </c>
      <c r="E11" s="9" t="s">
        <v>33</v>
      </c>
      <c r="F11" s="9" t="s">
        <v>20</v>
      </c>
      <c r="G11" s="9" t="n">
        <v>750</v>
      </c>
      <c r="H11" s="10"/>
      <c r="I11" s="11" t="n">
        <f aca="false">I10+H11-G11</f>
        <v>-33876</v>
      </c>
      <c r="J11" s="10"/>
      <c r="K11" s="10"/>
      <c r="L11" s="10"/>
      <c r="M11" s="11" t="n">
        <f aca="false">M10+J11</f>
        <v>0</v>
      </c>
      <c r="N11" s="11" t="n">
        <f aca="false">N10+K11</f>
        <v>0</v>
      </c>
      <c r="O11" s="11" t="n">
        <f aca="false">O10+L10</f>
        <v>0</v>
      </c>
      <c r="P11" s="6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3.5" hidden="false" customHeight="true" outlineLevel="0" collapsed="false">
      <c r="A12" s="8" t="s">
        <v>34</v>
      </c>
      <c r="B12" s="8" t="s">
        <v>35</v>
      </c>
      <c r="C12" s="8" t="n">
        <v>3682</v>
      </c>
      <c r="D12" s="8" t="s">
        <v>17</v>
      </c>
      <c r="E12" s="9" t="s">
        <v>35</v>
      </c>
      <c r="F12" s="9" t="s">
        <v>25</v>
      </c>
      <c r="G12" s="9" t="n">
        <v>3682</v>
      </c>
      <c r="H12" s="10"/>
      <c r="I12" s="11" t="n">
        <f aca="false">I11+H12-G12</f>
        <v>-37558</v>
      </c>
      <c r="J12" s="10"/>
      <c r="K12" s="10"/>
      <c r="L12" s="10"/>
      <c r="M12" s="11" t="n">
        <f aca="false">M11+J12</f>
        <v>0</v>
      </c>
      <c r="N12" s="11" t="n">
        <f aca="false">N11+K12</f>
        <v>0</v>
      </c>
      <c r="O12" s="11" t="n">
        <f aca="false">O11+L11</f>
        <v>0</v>
      </c>
      <c r="P12" s="6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3.5" hidden="false" customHeight="true" outlineLevel="0" collapsed="false">
      <c r="A13" s="8" t="s">
        <v>36</v>
      </c>
      <c r="B13" s="8" t="s">
        <v>35</v>
      </c>
      <c r="C13" s="8" t="n">
        <v>3680</v>
      </c>
      <c r="D13" s="8" t="s">
        <v>17</v>
      </c>
      <c r="E13" s="9" t="s">
        <v>35</v>
      </c>
      <c r="F13" s="9" t="s">
        <v>25</v>
      </c>
      <c r="G13" s="9" t="n">
        <v>3680</v>
      </c>
      <c r="H13" s="10"/>
      <c r="I13" s="11" t="n">
        <f aca="false">I12+H13-G13</f>
        <v>-41238</v>
      </c>
      <c r="J13" s="10"/>
      <c r="K13" s="10"/>
      <c r="L13" s="10"/>
      <c r="M13" s="11" t="n">
        <f aca="false">M12+J13</f>
        <v>0</v>
      </c>
      <c r="N13" s="11" t="n">
        <f aca="false">N12+K13</f>
        <v>0</v>
      </c>
      <c r="O13" s="11" t="n">
        <f aca="false">O12+L12</f>
        <v>0</v>
      </c>
      <c r="P13" s="6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3.5" hidden="false" customHeight="true" outlineLevel="0" collapsed="false">
      <c r="A14" s="8" t="s">
        <v>37</v>
      </c>
      <c r="B14" s="8" t="s">
        <v>38</v>
      </c>
      <c r="C14" s="8" t="n">
        <v>6600</v>
      </c>
      <c r="D14" s="8" t="s">
        <v>17</v>
      </c>
      <c r="E14" s="9" t="s">
        <v>38</v>
      </c>
      <c r="F14" s="9" t="s">
        <v>39</v>
      </c>
      <c r="G14" s="9" t="n">
        <v>6600</v>
      </c>
      <c r="H14" s="10"/>
      <c r="I14" s="11" t="n">
        <f aca="false">I13+H14-G14</f>
        <v>-47838</v>
      </c>
      <c r="J14" s="10"/>
      <c r="K14" s="10"/>
      <c r="L14" s="10"/>
      <c r="M14" s="11" t="n">
        <f aca="false">M13+J14</f>
        <v>0</v>
      </c>
      <c r="N14" s="11" t="n">
        <f aca="false">N13+K14</f>
        <v>0</v>
      </c>
      <c r="O14" s="11" t="n">
        <f aca="false">O13+L13</f>
        <v>0</v>
      </c>
      <c r="P14" s="6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3.5" hidden="false" customHeight="true" outlineLevel="0" collapsed="false">
      <c r="A15" s="12"/>
      <c r="B15" s="12"/>
      <c r="C15" s="12" t="n">
        <v>-6600</v>
      </c>
      <c r="D15" s="12" t="s">
        <v>40</v>
      </c>
      <c r="E15" s="13"/>
      <c r="F15" s="13" t="s">
        <v>7</v>
      </c>
      <c r="G15" s="13"/>
      <c r="H15" s="14" t="n">
        <v>6600</v>
      </c>
      <c r="I15" s="11" t="n">
        <f aca="false">I14+H15-G15</f>
        <v>-41238</v>
      </c>
      <c r="J15" s="14"/>
      <c r="K15" s="14" t="n">
        <v>6600</v>
      </c>
      <c r="L15" s="14"/>
      <c r="M15" s="11" t="n">
        <f aca="false">M14+J15</f>
        <v>0</v>
      </c>
      <c r="N15" s="11" t="n">
        <f aca="false">N14+K15</f>
        <v>6600</v>
      </c>
      <c r="O15" s="11" t="n">
        <f aca="false">O14+L14</f>
        <v>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2.75" hidden="false" customHeight="true" outlineLevel="0" collapsed="false">
      <c r="A16" s="6"/>
      <c r="B16" s="6"/>
      <c r="C16" s="8" t="n">
        <v>6600</v>
      </c>
      <c r="D16" s="8" t="s">
        <v>41</v>
      </c>
      <c r="E16" s="10"/>
      <c r="F16" s="9" t="s">
        <v>42</v>
      </c>
      <c r="G16" s="9" t="n">
        <v>6600</v>
      </c>
      <c r="H16" s="10"/>
      <c r="I16" s="11" t="n">
        <f aca="false">I15+H16-G16</f>
        <v>-47838</v>
      </c>
      <c r="J16" s="10"/>
      <c r="K16" s="10"/>
      <c r="L16" s="10"/>
      <c r="M16" s="11" t="n">
        <f aca="false">M15+J16</f>
        <v>0</v>
      </c>
      <c r="N16" s="11" t="n">
        <f aca="false">N15+K16</f>
        <v>6600</v>
      </c>
      <c r="O16" s="11" t="n">
        <f aca="false">O15+L15</f>
        <v>0</v>
      </c>
      <c r="P16" s="6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3.5" hidden="false" customHeight="true" outlineLevel="0" collapsed="false">
      <c r="A17" s="8" t="s">
        <v>43</v>
      </c>
      <c r="B17" s="8" t="s">
        <v>43</v>
      </c>
      <c r="C17" s="8" t="n">
        <v>10000</v>
      </c>
      <c r="D17" s="8" t="s">
        <v>17</v>
      </c>
      <c r="E17" s="9" t="s">
        <v>43</v>
      </c>
      <c r="F17" s="9" t="s">
        <v>44</v>
      </c>
      <c r="G17" s="9" t="n">
        <v>10000</v>
      </c>
      <c r="H17" s="10"/>
      <c r="I17" s="11" t="n">
        <f aca="false">I16+H17-G17</f>
        <v>-57838</v>
      </c>
      <c r="J17" s="10"/>
      <c r="K17" s="10"/>
      <c r="L17" s="10"/>
      <c r="M17" s="11" t="n">
        <f aca="false">M16+J17</f>
        <v>0</v>
      </c>
      <c r="N17" s="11" t="n">
        <f aca="false">N16+K17</f>
        <v>6600</v>
      </c>
      <c r="O17" s="11" t="n">
        <f aca="false">O16+L16</f>
        <v>0</v>
      </c>
      <c r="P17" s="6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3.5" hidden="false" customHeight="true" outlineLevel="0" collapsed="false">
      <c r="A18" s="8" t="s">
        <v>43</v>
      </c>
      <c r="B18" s="8" t="s">
        <v>43</v>
      </c>
      <c r="C18" s="8" t="n">
        <v>4000</v>
      </c>
      <c r="D18" s="8" t="s">
        <v>17</v>
      </c>
      <c r="E18" s="9" t="s">
        <v>43</v>
      </c>
      <c r="F18" s="9" t="s">
        <v>45</v>
      </c>
      <c r="G18" s="9" t="n">
        <v>4000</v>
      </c>
      <c r="H18" s="10"/>
      <c r="I18" s="11" t="n">
        <f aca="false">I17+H18-G18</f>
        <v>-61838</v>
      </c>
      <c r="J18" s="10"/>
      <c r="K18" s="10"/>
      <c r="L18" s="10"/>
      <c r="M18" s="11" t="n">
        <f aca="false">M17+J18</f>
        <v>0</v>
      </c>
      <c r="N18" s="11" t="n">
        <f aca="false">N17+K18</f>
        <v>6600</v>
      </c>
      <c r="O18" s="11" t="n">
        <f aca="false">O17+L17</f>
        <v>0</v>
      </c>
      <c r="P18" s="6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3.5" hidden="false" customHeight="true" outlineLevel="0" collapsed="false">
      <c r="A19" s="8" t="s">
        <v>46</v>
      </c>
      <c r="B19" s="8" t="s">
        <v>47</v>
      </c>
      <c r="C19" s="8" t="n">
        <v>5206</v>
      </c>
      <c r="D19" s="8" t="s">
        <v>17</v>
      </c>
      <c r="E19" s="9" t="s">
        <v>47</v>
      </c>
      <c r="F19" s="9" t="s">
        <v>25</v>
      </c>
      <c r="G19" s="9" t="n">
        <v>5206</v>
      </c>
      <c r="H19" s="10"/>
      <c r="I19" s="11" t="n">
        <f aca="false">I18+H19-G19</f>
        <v>-67044</v>
      </c>
      <c r="J19" s="10"/>
      <c r="K19" s="10"/>
      <c r="L19" s="10"/>
      <c r="M19" s="11" t="n">
        <f aca="false">M18+J19</f>
        <v>0</v>
      </c>
      <c r="N19" s="11" t="n">
        <f aca="false">N18+K19</f>
        <v>6600</v>
      </c>
      <c r="O19" s="11" t="n">
        <f aca="false">O18+L18</f>
        <v>0</v>
      </c>
      <c r="P19" s="6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3.5" hidden="false" customHeight="true" outlineLevel="0" collapsed="false">
      <c r="A20" s="8" t="s">
        <v>48</v>
      </c>
      <c r="B20" s="8" t="s">
        <v>49</v>
      </c>
      <c r="C20" s="8" t="n">
        <v>13528</v>
      </c>
      <c r="D20" s="8" t="s">
        <v>17</v>
      </c>
      <c r="E20" s="9" t="s">
        <v>49</v>
      </c>
      <c r="F20" s="9" t="s">
        <v>18</v>
      </c>
      <c r="G20" s="9" t="n">
        <v>13528</v>
      </c>
      <c r="H20" s="10"/>
      <c r="I20" s="11" t="n">
        <f aca="false">I19+H20-G20</f>
        <v>-80572</v>
      </c>
      <c r="J20" s="10"/>
      <c r="K20" s="10"/>
      <c r="L20" s="10"/>
      <c r="M20" s="11" t="n">
        <f aca="false">M19+J20</f>
        <v>0</v>
      </c>
      <c r="N20" s="11" t="n">
        <f aca="false">N19+K20</f>
        <v>6600</v>
      </c>
      <c r="O20" s="11" t="n">
        <f aca="false">O19+L19</f>
        <v>0</v>
      </c>
      <c r="P20" s="6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3.5" hidden="false" customHeight="true" outlineLevel="0" collapsed="false">
      <c r="A21" s="8" t="s">
        <v>50</v>
      </c>
      <c r="B21" s="8" t="s">
        <v>49</v>
      </c>
      <c r="C21" s="8" t="n">
        <v>1185</v>
      </c>
      <c r="D21" s="8" t="s">
        <v>17</v>
      </c>
      <c r="E21" s="9" t="s">
        <v>49</v>
      </c>
      <c r="F21" s="9" t="s">
        <v>28</v>
      </c>
      <c r="G21" s="9" t="n">
        <v>1185</v>
      </c>
      <c r="H21" s="10"/>
      <c r="I21" s="11" t="n">
        <f aca="false">I20+H21-G21</f>
        <v>-81757</v>
      </c>
      <c r="J21" s="10"/>
      <c r="K21" s="10"/>
      <c r="L21" s="10"/>
      <c r="M21" s="11" t="n">
        <f aca="false">M20+J21</f>
        <v>0</v>
      </c>
      <c r="N21" s="11" t="n">
        <f aca="false">N20+K21</f>
        <v>6600</v>
      </c>
      <c r="O21" s="11" t="n">
        <f aca="false">O20+L20</f>
        <v>0</v>
      </c>
      <c r="P21" s="6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3.5" hidden="false" customHeight="true" outlineLevel="0" collapsed="false">
      <c r="A22" s="8" t="s">
        <v>51</v>
      </c>
      <c r="B22" s="8" t="s">
        <v>52</v>
      </c>
      <c r="C22" s="8" t="n">
        <v>3680</v>
      </c>
      <c r="D22" s="8" t="s">
        <v>17</v>
      </c>
      <c r="E22" s="9" t="s">
        <v>52</v>
      </c>
      <c r="F22" s="9" t="s">
        <v>25</v>
      </c>
      <c r="G22" s="9" t="n">
        <v>3680</v>
      </c>
      <c r="H22" s="10"/>
      <c r="I22" s="11" t="n">
        <f aca="false">I21+H22-G22</f>
        <v>-85437</v>
      </c>
      <c r="J22" s="10"/>
      <c r="K22" s="10"/>
      <c r="L22" s="10"/>
      <c r="M22" s="11" t="n">
        <f aca="false">M21+J22</f>
        <v>0</v>
      </c>
      <c r="N22" s="11" t="n">
        <f aca="false">N21+K22</f>
        <v>6600</v>
      </c>
      <c r="O22" s="11" t="n">
        <f aca="false">O21+L21</f>
        <v>0</v>
      </c>
      <c r="P22" s="6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3.5" hidden="false" customHeight="true" outlineLevel="0" collapsed="false">
      <c r="A23" s="8" t="s">
        <v>53</v>
      </c>
      <c r="B23" s="8" t="s">
        <v>54</v>
      </c>
      <c r="C23" s="8" t="n">
        <v>3680</v>
      </c>
      <c r="D23" s="8" t="s">
        <v>17</v>
      </c>
      <c r="E23" s="9" t="s">
        <v>54</v>
      </c>
      <c r="F23" s="9" t="s">
        <v>25</v>
      </c>
      <c r="G23" s="9" t="n">
        <v>3680</v>
      </c>
      <c r="H23" s="10"/>
      <c r="I23" s="11" t="n">
        <f aca="false">I22+H23-G23</f>
        <v>-89117</v>
      </c>
      <c r="J23" s="10"/>
      <c r="K23" s="10"/>
      <c r="L23" s="10"/>
      <c r="M23" s="11" t="n">
        <f aca="false">M22+J23</f>
        <v>0</v>
      </c>
      <c r="N23" s="11" t="n">
        <f aca="false">N22+K23</f>
        <v>6600</v>
      </c>
      <c r="O23" s="11" t="n">
        <f aca="false">O22+L22</f>
        <v>0</v>
      </c>
      <c r="P23" s="6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3.5" hidden="false" customHeight="true" outlineLevel="0" collapsed="false">
      <c r="A24" s="8" t="s">
        <v>55</v>
      </c>
      <c r="B24" s="8" t="s">
        <v>56</v>
      </c>
      <c r="C24" s="8" t="n">
        <v>24062</v>
      </c>
      <c r="D24" s="8" t="s">
        <v>17</v>
      </c>
      <c r="E24" s="9" t="s">
        <v>56</v>
      </c>
      <c r="F24" s="9" t="s">
        <v>18</v>
      </c>
      <c r="G24" s="9" t="n">
        <v>24062</v>
      </c>
      <c r="H24" s="10"/>
      <c r="I24" s="11" t="n">
        <f aca="false">I23+H24-G24</f>
        <v>-113179</v>
      </c>
      <c r="J24" s="10"/>
      <c r="K24" s="10"/>
      <c r="L24" s="10"/>
      <c r="M24" s="11" t="n">
        <f aca="false">M23+J24</f>
        <v>0</v>
      </c>
      <c r="N24" s="11" t="n">
        <f aca="false">N23+K24</f>
        <v>6600</v>
      </c>
      <c r="O24" s="11" t="n">
        <f aca="false">O23+L23</f>
        <v>0</v>
      </c>
      <c r="P24" s="6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3.5" hidden="false" customHeight="true" outlineLevel="0" collapsed="false">
      <c r="A25" s="8" t="s">
        <v>57</v>
      </c>
      <c r="B25" s="8" t="s">
        <v>58</v>
      </c>
      <c r="C25" s="8" t="n">
        <v>3684</v>
      </c>
      <c r="D25" s="8" t="s">
        <v>17</v>
      </c>
      <c r="E25" s="9" t="s">
        <v>58</v>
      </c>
      <c r="F25" s="9" t="s">
        <v>25</v>
      </c>
      <c r="G25" s="9" t="n">
        <v>3684</v>
      </c>
      <c r="H25" s="10"/>
      <c r="I25" s="11" t="n">
        <f aca="false">I24+H25-G25</f>
        <v>-116863</v>
      </c>
      <c r="J25" s="10"/>
      <c r="K25" s="10"/>
      <c r="L25" s="10"/>
      <c r="M25" s="11" t="n">
        <f aca="false">M24+J25</f>
        <v>0</v>
      </c>
      <c r="N25" s="11" t="n">
        <f aca="false">N24+K25</f>
        <v>6600</v>
      </c>
      <c r="O25" s="11" t="n">
        <f aca="false">O24+L24</f>
        <v>0</v>
      </c>
      <c r="P25" s="6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3.5" hidden="false" customHeight="true" outlineLevel="0" collapsed="false">
      <c r="A26" s="8" t="s">
        <v>59</v>
      </c>
      <c r="B26" s="8" t="s">
        <v>60</v>
      </c>
      <c r="C26" s="8" t="n">
        <v>15847</v>
      </c>
      <c r="D26" s="8" t="s">
        <v>17</v>
      </c>
      <c r="E26" s="9" t="s">
        <v>60</v>
      </c>
      <c r="F26" s="9" t="s">
        <v>61</v>
      </c>
      <c r="G26" s="9" t="n">
        <v>15847</v>
      </c>
      <c r="H26" s="10"/>
      <c r="I26" s="11" t="n">
        <f aca="false">I25+H26-G26</f>
        <v>-132710</v>
      </c>
      <c r="J26" s="10"/>
      <c r="K26" s="10"/>
      <c r="L26" s="10"/>
      <c r="M26" s="11" t="n">
        <f aca="false">M25+J26</f>
        <v>0</v>
      </c>
      <c r="N26" s="11" t="n">
        <f aca="false">N25+K26</f>
        <v>6600</v>
      </c>
      <c r="O26" s="11" t="n">
        <f aca="false">O25+L25</f>
        <v>0</v>
      </c>
      <c r="P26" s="6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3.5" hidden="false" customHeight="true" outlineLevel="0" collapsed="false">
      <c r="A27" s="8" t="s">
        <v>62</v>
      </c>
      <c r="B27" s="6"/>
      <c r="C27" s="8" t="n">
        <v>12031</v>
      </c>
      <c r="D27" s="8" t="s">
        <v>17</v>
      </c>
      <c r="E27" s="10"/>
      <c r="F27" s="9" t="s">
        <v>18</v>
      </c>
      <c r="G27" s="9" t="n">
        <v>12031</v>
      </c>
      <c r="H27" s="10"/>
      <c r="I27" s="11" t="n">
        <f aca="false">I26+H27-G27</f>
        <v>-144741</v>
      </c>
      <c r="J27" s="10"/>
      <c r="K27" s="10"/>
      <c r="L27" s="10"/>
      <c r="M27" s="11" t="n">
        <f aca="false">M26+J27</f>
        <v>0</v>
      </c>
      <c r="N27" s="11" t="n">
        <f aca="false">N26+K27</f>
        <v>6600</v>
      </c>
      <c r="O27" s="11" t="n">
        <f aca="false">O26+L26</f>
        <v>0</v>
      </c>
      <c r="P27" s="6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3.5" hidden="false" customHeight="true" outlineLevel="0" collapsed="false">
      <c r="A28" s="8" t="s">
        <v>63</v>
      </c>
      <c r="B28" s="6"/>
      <c r="C28" s="8" t="n">
        <v>43219</v>
      </c>
      <c r="D28" s="8" t="s">
        <v>17</v>
      </c>
      <c r="E28" s="10"/>
      <c r="F28" s="9" t="s">
        <v>18</v>
      </c>
      <c r="G28" s="9" t="n">
        <v>43219</v>
      </c>
      <c r="H28" s="10"/>
      <c r="I28" s="11" t="n">
        <f aca="false">I27+H28-G28</f>
        <v>-187960</v>
      </c>
      <c r="J28" s="10"/>
      <c r="K28" s="10"/>
      <c r="L28" s="10"/>
      <c r="M28" s="11" t="n">
        <f aca="false">M27+J28</f>
        <v>0</v>
      </c>
      <c r="N28" s="11" t="n">
        <f aca="false">N27+K28</f>
        <v>6600</v>
      </c>
      <c r="O28" s="11" t="n">
        <f aca="false">O27+L27</f>
        <v>0</v>
      </c>
      <c r="P28" s="6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3.5" hidden="false" customHeight="true" outlineLevel="0" collapsed="false">
      <c r="A29" s="15"/>
      <c r="B29" s="12" t="s">
        <v>64</v>
      </c>
      <c r="C29" s="15"/>
      <c r="D29" s="12" t="s">
        <v>40</v>
      </c>
      <c r="E29" s="13" t="s">
        <v>64</v>
      </c>
      <c r="F29" s="13" t="s">
        <v>7</v>
      </c>
      <c r="G29" s="14"/>
      <c r="H29" s="14" t="n">
        <v>30000</v>
      </c>
      <c r="I29" s="11" t="n">
        <f aca="false">I28+H29-G29</f>
        <v>-157960</v>
      </c>
      <c r="J29" s="14"/>
      <c r="K29" s="14" t="n">
        <v>30000</v>
      </c>
      <c r="L29" s="14"/>
      <c r="M29" s="11" t="n">
        <f aca="false">M28+J29</f>
        <v>0</v>
      </c>
      <c r="N29" s="11" t="n">
        <f aca="false">N28+K29</f>
        <v>36600</v>
      </c>
      <c r="O29" s="11" t="n">
        <f aca="false">O28+L28</f>
        <v>0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3.5" hidden="false" customHeight="true" outlineLevel="0" collapsed="false">
      <c r="A30" s="8" t="s">
        <v>65</v>
      </c>
      <c r="B30" s="8" t="s">
        <v>66</v>
      </c>
      <c r="C30" s="8" t="n">
        <v>3681</v>
      </c>
      <c r="D30" s="8" t="s">
        <v>17</v>
      </c>
      <c r="E30" s="9" t="s">
        <v>66</v>
      </c>
      <c r="F30" s="9" t="s">
        <v>25</v>
      </c>
      <c r="G30" s="9" t="n">
        <v>3681</v>
      </c>
      <c r="H30" s="10"/>
      <c r="I30" s="11" t="n">
        <f aca="false">I29+H30-G30</f>
        <v>-161641</v>
      </c>
      <c r="J30" s="10"/>
      <c r="K30" s="10"/>
      <c r="L30" s="10"/>
      <c r="M30" s="11" t="n">
        <f aca="false">M29+J30</f>
        <v>0</v>
      </c>
      <c r="N30" s="11" t="n">
        <f aca="false">N29+K30</f>
        <v>36600</v>
      </c>
      <c r="O30" s="11" t="n">
        <f aca="false">O29+L29</f>
        <v>0</v>
      </c>
      <c r="P30" s="6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3.5" hidden="false" customHeight="true" outlineLevel="0" collapsed="false">
      <c r="A31" s="12"/>
      <c r="B31" s="12"/>
      <c r="C31" s="12"/>
      <c r="D31" s="12"/>
      <c r="E31" s="13" t="s">
        <v>67</v>
      </c>
      <c r="F31" s="13" t="s">
        <v>7</v>
      </c>
      <c r="G31" s="13"/>
      <c r="H31" s="14" t="n">
        <v>20000</v>
      </c>
      <c r="I31" s="11" t="n">
        <f aca="false">I30+H31-G31</f>
        <v>-141641</v>
      </c>
      <c r="J31" s="14"/>
      <c r="K31" s="14" t="n">
        <v>20000</v>
      </c>
      <c r="L31" s="14"/>
      <c r="M31" s="11" t="n">
        <f aca="false">M30+J31</f>
        <v>0</v>
      </c>
      <c r="N31" s="11" t="n">
        <f aca="false">N30+K31</f>
        <v>56600</v>
      </c>
      <c r="O31" s="11" t="n">
        <f aca="false">O30+L30</f>
        <v>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3.5" hidden="false" customHeight="true" outlineLevel="0" collapsed="false">
      <c r="A32" s="6"/>
      <c r="B32" s="8" t="s">
        <v>67</v>
      </c>
      <c r="C32" s="8" t="n">
        <v>20000</v>
      </c>
      <c r="D32" s="8" t="s">
        <v>40</v>
      </c>
      <c r="E32" s="9" t="s">
        <v>67</v>
      </c>
      <c r="F32" s="9" t="s">
        <v>68</v>
      </c>
      <c r="G32" s="9" t="n">
        <v>20000</v>
      </c>
      <c r="H32" s="10"/>
      <c r="I32" s="11" t="n">
        <f aca="false">I31+H32-G32</f>
        <v>-161641</v>
      </c>
      <c r="J32" s="10"/>
      <c r="K32" s="10"/>
      <c r="L32" s="10"/>
      <c r="M32" s="11" t="n">
        <f aca="false">M31+J32</f>
        <v>0</v>
      </c>
      <c r="N32" s="11" t="n">
        <f aca="false">N31+K32</f>
        <v>56600</v>
      </c>
      <c r="O32" s="11" t="n">
        <f aca="false">O31+L31</f>
        <v>0</v>
      </c>
      <c r="P32" s="6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3.5" hidden="false" customHeight="true" outlineLevel="0" collapsed="false">
      <c r="A33" s="8" t="s">
        <v>69</v>
      </c>
      <c r="B33" s="6"/>
      <c r="C33" s="8" t="n">
        <v>3686</v>
      </c>
      <c r="D33" s="8" t="s">
        <v>17</v>
      </c>
      <c r="E33" s="10"/>
      <c r="F33" s="9" t="s">
        <v>25</v>
      </c>
      <c r="G33" s="9" t="n">
        <v>3686</v>
      </c>
      <c r="H33" s="10"/>
      <c r="I33" s="11" t="n">
        <f aca="false">I32+H33-G33</f>
        <v>-165327</v>
      </c>
      <c r="J33" s="10"/>
      <c r="K33" s="10"/>
      <c r="L33" s="10"/>
      <c r="M33" s="11" t="n">
        <f aca="false">M32+J33</f>
        <v>0</v>
      </c>
      <c r="N33" s="11" t="n">
        <f aca="false">N32+K33</f>
        <v>56600</v>
      </c>
      <c r="O33" s="11" t="n">
        <f aca="false">O32+L32</f>
        <v>0</v>
      </c>
      <c r="P33" s="6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3.5" hidden="false" customHeight="true" outlineLevel="0" collapsed="false">
      <c r="A34" s="15"/>
      <c r="B34" s="12" t="s">
        <v>70</v>
      </c>
      <c r="C34" s="15"/>
      <c r="D34" s="12" t="s">
        <v>40</v>
      </c>
      <c r="E34" s="13" t="s">
        <v>70</v>
      </c>
      <c r="F34" s="13" t="s">
        <v>7</v>
      </c>
      <c r="G34" s="14"/>
      <c r="H34" s="14" t="n">
        <v>20000</v>
      </c>
      <c r="I34" s="11" t="n">
        <f aca="false">I33+H34-G34</f>
        <v>-145327</v>
      </c>
      <c r="J34" s="14"/>
      <c r="K34" s="14" t="n">
        <v>20000</v>
      </c>
      <c r="L34" s="14"/>
      <c r="M34" s="11" t="n">
        <f aca="false">M33+J34</f>
        <v>0</v>
      </c>
      <c r="N34" s="11" t="n">
        <f aca="false">N33+K34</f>
        <v>76600</v>
      </c>
      <c r="O34" s="11" t="n">
        <f aca="false">O33+L33</f>
        <v>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3.5" hidden="false" customHeight="true" outlineLevel="0" collapsed="false">
      <c r="A35" s="6"/>
      <c r="B35" s="8" t="s">
        <v>71</v>
      </c>
      <c r="C35" s="8" t="n">
        <v>-30000</v>
      </c>
      <c r="D35" s="8" t="s">
        <v>17</v>
      </c>
      <c r="E35" s="9" t="s">
        <v>71</v>
      </c>
      <c r="F35" s="9" t="s">
        <v>72</v>
      </c>
      <c r="G35" s="10"/>
      <c r="H35" s="9" t="n">
        <v>30000</v>
      </c>
      <c r="I35" s="11" t="n">
        <f aca="false">I34+H35-G35</f>
        <v>-115327</v>
      </c>
      <c r="J35" s="10"/>
      <c r="K35" s="10"/>
      <c r="L35" s="10"/>
      <c r="M35" s="11" t="n">
        <f aca="false">M34+J35</f>
        <v>0</v>
      </c>
      <c r="N35" s="11" t="n">
        <f aca="false">N34+K35</f>
        <v>76600</v>
      </c>
      <c r="O35" s="11" t="n">
        <f aca="false">O34+L34</f>
        <v>0</v>
      </c>
      <c r="P35" s="6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3.5" hidden="false" customHeight="true" outlineLevel="0" collapsed="false">
      <c r="A36" s="8" t="s">
        <v>73</v>
      </c>
      <c r="B36" s="6"/>
      <c r="C36" s="8" t="n">
        <v>14100</v>
      </c>
      <c r="D36" s="8" t="s">
        <v>17</v>
      </c>
      <c r="E36" s="10"/>
      <c r="F36" s="9" t="s">
        <v>28</v>
      </c>
      <c r="G36" s="9" t="n">
        <v>14100</v>
      </c>
      <c r="H36" s="10"/>
      <c r="I36" s="11" t="n">
        <f aca="false">I35+H36-G36</f>
        <v>-129427</v>
      </c>
      <c r="J36" s="10"/>
      <c r="K36" s="10"/>
      <c r="L36" s="10"/>
      <c r="M36" s="11" t="n">
        <f aca="false">M35+J36</f>
        <v>0</v>
      </c>
      <c r="N36" s="11" t="n">
        <f aca="false">N35+K36</f>
        <v>76600</v>
      </c>
      <c r="O36" s="11" t="n">
        <f aca="false">O35+L35</f>
        <v>0</v>
      </c>
      <c r="P36" s="6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3.5" hidden="false" customHeight="true" outlineLevel="0" collapsed="false">
      <c r="A37" s="8" t="s">
        <v>74</v>
      </c>
      <c r="B37" s="8" t="s">
        <v>75</v>
      </c>
      <c r="C37" s="8" t="n">
        <v>3680</v>
      </c>
      <c r="D37" s="8" t="s">
        <v>17</v>
      </c>
      <c r="E37" s="9" t="s">
        <v>75</v>
      </c>
      <c r="F37" s="9" t="s">
        <v>25</v>
      </c>
      <c r="G37" s="9" t="n">
        <v>3680</v>
      </c>
      <c r="H37" s="10"/>
      <c r="I37" s="11" t="n">
        <f aca="false">I36+H37-G37</f>
        <v>-133107</v>
      </c>
      <c r="J37" s="10"/>
      <c r="K37" s="10"/>
      <c r="L37" s="10"/>
      <c r="M37" s="11" t="n">
        <f aca="false">M36+J37</f>
        <v>0</v>
      </c>
      <c r="N37" s="11" t="n">
        <f aca="false">N36+K37</f>
        <v>76600</v>
      </c>
      <c r="O37" s="11" t="n">
        <f aca="false">O36+L36</f>
        <v>0</v>
      </c>
      <c r="P37" s="6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3.5" hidden="false" customHeight="true" outlineLevel="0" collapsed="false">
      <c r="A38" s="8" t="s">
        <v>76</v>
      </c>
      <c r="B38" s="8" t="s">
        <v>77</v>
      </c>
      <c r="C38" s="8" t="n">
        <v>10000</v>
      </c>
      <c r="D38" s="8" t="s">
        <v>17</v>
      </c>
      <c r="E38" s="9" t="s">
        <v>77</v>
      </c>
      <c r="F38" s="9" t="s">
        <v>78</v>
      </c>
      <c r="G38" s="9" t="n">
        <v>10000</v>
      </c>
      <c r="H38" s="10"/>
      <c r="I38" s="11" t="n">
        <f aca="false">I37+H38-G38</f>
        <v>-143107</v>
      </c>
      <c r="J38" s="10"/>
      <c r="K38" s="10"/>
      <c r="L38" s="10"/>
      <c r="M38" s="11" t="n">
        <f aca="false">M37+J38</f>
        <v>0</v>
      </c>
      <c r="N38" s="11" t="n">
        <f aca="false">N37+K38</f>
        <v>76600</v>
      </c>
      <c r="O38" s="11" t="n">
        <f aca="false">O37+L37</f>
        <v>0</v>
      </c>
      <c r="P38" s="6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51.75" hidden="false" customHeight="true" outlineLevel="0" collapsed="false">
      <c r="A39" s="6"/>
      <c r="B39" s="8" t="s">
        <v>79</v>
      </c>
      <c r="C39" s="8" t="n">
        <v>60000</v>
      </c>
      <c r="D39" s="8" t="s">
        <v>80</v>
      </c>
      <c r="E39" s="9" t="s">
        <v>79</v>
      </c>
      <c r="F39" s="9" t="s">
        <v>81</v>
      </c>
      <c r="G39" s="9" t="n">
        <v>60000</v>
      </c>
      <c r="H39" s="10"/>
      <c r="I39" s="11" t="n">
        <f aca="false">I38+H39-G39</f>
        <v>-203107</v>
      </c>
      <c r="J39" s="10"/>
      <c r="K39" s="10"/>
      <c r="L39" s="10"/>
      <c r="M39" s="11" t="n">
        <f aca="false">M38+J39</f>
        <v>0</v>
      </c>
      <c r="N39" s="11" t="n">
        <f aca="false">N38+K39</f>
        <v>76600</v>
      </c>
      <c r="O39" s="11" t="n">
        <f aca="false">O38+L38</f>
        <v>0</v>
      </c>
      <c r="P39" s="6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3.5" hidden="false" customHeight="true" outlineLevel="0" collapsed="false">
      <c r="A40" s="6"/>
      <c r="B40" s="8" t="s">
        <v>79</v>
      </c>
      <c r="C40" s="8" t="n">
        <v>-111000</v>
      </c>
      <c r="D40" s="8" t="s">
        <v>17</v>
      </c>
      <c r="E40" s="9" t="s">
        <v>79</v>
      </c>
      <c r="F40" s="9" t="s">
        <v>82</v>
      </c>
      <c r="G40" s="10"/>
      <c r="H40" s="9" t="n">
        <v>111000</v>
      </c>
      <c r="I40" s="11" t="n">
        <f aca="false">I39+H40-G40</f>
        <v>-92107</v>
      </c>
      <c r="J40" s="10"/>
      <c r="K40" s="10"/>
      <c r="L40" s="10"/>
      <c r="M40" s="11" t="n">
        <f aca="false">M39+J40</f>
        <v>0</v>
      </c>
      <c r="N40" s="11" t="n">
        <f aca="false">N39+K40</f>
        <v>76600</v>
      </c>
      <c r="O40" s="11" t="n">
        <f aca="false">O39+L39</f>
        <v>0</v>
      </c>
      <c r="P40" s="6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3.5" hidden="false" customHeight="true" outlineLevel="0" collapsed="false">
      <c r="A41" s="8" t="s">
        <v>83</v>
      </c>
      <c r="B41" s="8" t="s">
        <v>84</v>
      </c>
      <c r="C41" s="8" t="n">
        <v>6865</v>
      </c>
      <c r="D41" s="8" t="s">
        <v>17</v>
      </c>
      <c r="E41" s="9" t="s">
        <v>84</v>
      </c>
      <c r="F41" s="9" t="s">
        <v>85</v>
      </c>
      <c r="G41" s="9" t="n">
        <v>6865</v>
      </c>
      <c r="H41" s="10"/>
      <c r="I41" s="11" t="n">
        <f aca="false">I40+H41-G41</f>
        <v>-98972</v>
      </c>
      <c r="J41" s="10"/>
      <c r="K41" s="10"/>
      <c r="L41" s="10"/>
      <c r="M41" s="11" t="n">
        <f aca="false">M40+J41</f>
        <v>0</v>
      </c>
      <c r="N41" s="11" t="n">
        <f aca="false">N40+K41</f>
        <v>76600</v>
      </c>
      <c r="O41" s="11" t="n">
        <f aca="false">O40+L40</f>
        <v>0</v>
      </c>
      <c r="P41" s="6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3.5" hidden="false" customHeight="true" outlineLevel="0" collapsed="false">
      <c r="A42" s="8" t="s">
        <v>86</v>
      </c>
      <c r="B42" s="8" t="s">
        <v>84</v>
      </c>
      <c r="C42" s="8" t="n">
        <v>-74000</v>
      </c>
      <c r="D42" s="8" t="s">
        <v>17</v>
      </c>
      <c r="E42" s="9" t="s">
        <v>84</v>
      </c>
      <c r="F42" s="9" t="s">
        <v>87</v>
      </c>
      <c r="G42" s="10"/>
      <c r="H42" s="9" t="n">
        <v>74000</v>
      </c>
      <c r="I42" s="11" t="n">
        <f aca="false">I41+H42-G42</f>
        <v>-24972</v>
      </c>
      <c r="J42" s="10"/>
      <c r="K42" s="10"/>
      <c r="L42" s="10"/>
      <c r="M42" s="11" t="n">
        <f aca="false">M41+J42</f>
        <v>0</v>
      </c>
      <c r="N42" s="11" t="n">
        <f aca="false">N41+K42</f>
        <v>76600</v>
      </c>
      <c r="O42" s="11" t="n">
        <f aca="false">O41+L41</f>
        <v>0</v>
      </c>
      <c r="P42" s="6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3.5" hidden="false" customHeight="true" outlineLevel="0" collapsed="false">
      <c r="A43" s="6"/>
      <c r="B43" s="8" t="s">
        <v>84</v>
      </c>
      <c r="C43" s="8" t="n">
        <v>32000</v>
      </c>
      <c r="D43" s="8" t="s">
        <v>17</v>
      </c>
      <c r="E43" s="9" t="s">
        <v>84</v>
      </c>
      <c r="F43" s="9" t="s">
        <v>88</v>
      </c>
      <c r="G43" s="9" t="n">
        <v>32000</v>
      </c>
      <c r="H43" s="10"/>
      <c r="I43" s="11" t="n">
        <f aca="false">I42+H43-G43</f>
        <v>-56972</v>
      </c>
      <c r="J43" s="10"/>
      <c r="K43" s="10"/>
      <c r="L43" s="10"/>
      <c r="M43" s="11" t="n">
        <f aca="false">M42+J43</f>
        <v>0</v>
      </c>
      <c r="N43" s="11" t="n">
        <f aca="false">N42+K43</f>
        <v>76600</v>
      </c>
      <c r="O43" s="11" t="n">
        <f aca="false">O42+L42</f>
        <v>0</v>
      </c>
      <c r="P43" s="6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3.5" hidden="false" customHeight="true" outlineLevel="0" collapsed="false">
      <c r="A44" s="8" t="s">
        <v>89</v>
      </c>
      <c r="B44" s="6"/>
      <c r="C44" s="8" t="n">
        <v>24975</v>
      </c>
      <c r="D44" s="8" t="s">
        <v>17</v>
      </c>
      <c r="E44" s="10"/>
      <c r="F44" s="9" t="s">
        <v>90</v>
      </c>
      <c r="G44" s="9" t="n">
        <v>24975</v>
      </c>
      <c r="H44" s="10"/>
      <c r="I44" s="11" t="n">
        <f aca="false">I43+H44-G44</f>
        <v>-81947</v>
      </c>
      <c r="J44" s="10"/>
      <c r="K44" s="10"/>
      <c r="L44" s="10"/>
      <c r="M44" s="11" t="n">
        <f aca="false">M43+J44</f>
        <v>0</v>
      </c>
      <c r="N44" s="11" t="n">
        <f aca="false">N43+K44</f>
        <v>76600</v>
      </c>
      <c r="O44" s="11" t="n">
        <f aca="false">O43+L43</f>
        <v>0</v>
      </c>
      <c r="P44" s="6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3.5" hidden="false" customHeight="true" outlineLevel="0" collapsed="false">
      <c r="A45" s="8" t="s">
        <v>91</v>
      </c>
      <c r="B45" s="8" t="s">
        <v>92</v>
      </c>
      <c r="C45" s="8" t="n">
        <v>26353</v>
      </c>
      <c r="D45" s="8" t="s">
        <v>17</v>
      </c>
      <c r="E45" s="9" t="s">
        <v>92</v>
      </c>
      <c r="F45" s="9" t="s">
        <v>93</v>
      </c>
      <c r="G45" s="9" t="n">
        <v>26353</v>
      </c>
      <c r="H45" s="10"/>
      <c r="I45" s="11" t="n">
        <f aca="false">I44+H45-G45</f>
        <v>-108300</v>
      </c>
      <c r="J45" s="10"/>
      <c r="K45" s="10"/>
      <c r="L45" s="10"/>
      <c r="M45" s="11" t="n">
        <f aca="false">M44+J45</f>
        <v>0</v>
      </c>
      <c r="N45" s="11" t="n">
        <f aca="false">N44+K45</f>
        <v>76600</v>
      </c>
      <c r="O45" s="11" t="n">
        <f aca="false">O44+L44</f>
        <v>0</v>
      </c>
      <c r="P45" s="6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3.5" hidden="false" customHeight="true" outlineLevel="0" collapsed="false">
      <c r="A46" s="8" t="s">
        <v>94</v>
      </c>
      <c r="B46" s="8" t="s">
        <v>95</v>
      </c>
      <c r="C46" s="8" t="n">
        <v>3744</v>
      </c>
      <c r="D46" s="8" t="s">
        <v>17</v>
      </c>
      <c r="E46" s="9" t="s">
        <v>95</v>
      </c>
      <c r="F46" s="9" t="s">
        <v>96</v>
      </c>
      <c r="G46" s="9" t="n">
        <v>3744</v>
      </c>
      <c r="H46" s="10"/>
      <c r="I46" s="11" t="n">
        <f aca="false">I45+H46-G46</f>
        <v>-112044</v>
      </c>
      <c r="J46" s="10"/>
      <c r="K46" s="10"/>
      <c r="L46" s="10"/>
      <c r="M46" s="11" t="n">
        <f aca="false">M45+J46</f>
        <v>0</v>
      </c>
      <c r="N46" s="11" t="n">
        <f aca="false">N45+K46</f>
        <v>76600</v>
      </c>
      <c r="O46" s="11" t="n">
        <f aca="false">O45+L45</f>
        <v>0</v>
      </c>
      <c r="P46" s="6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3.5" hidden="false" customHeight="true" outlineLevel="0" collapsed="false">
      <c r="A47" s="8" t="s">
        <v>97</v>
      </c>
      <c r="B47" s="8" t="s">
        <v>95</v>
      </c>
      <c r="C47" s="8" t="n">
        <v>6822</v>
      </c>
      <c r="D47" s="8" t="s">
        <v>17</v>
      </c>
      <c r="E47" s="9" t="s">
        <v>95</v>
      </c>
      <c r="F47" s="9" t="s">
        <v>61</v>
      </c>
      <c r="G47" s="9" t="n">
        <v>6822</v>
      </c>
      <c r="H47" s="10"/>
      <c r="I47" s="11" t="n">
        <f aca="false">I46+H47-G47</f>
        <v>-118866</v>
      </c>
      <c r="J47" s="10"/>
      <c r="K47" s="10"/>
      <c r="L47" s="10"/>
      <c r="M47" s="11" t="n">
        <f aca="false">M46+J47</f>
        <v>0</v>
      </c>
      <c r="N47" s="11" t="n">
        <f aca="false">N46+K47</f>
        <v>76600</v>
      </c>
      <c r="O47" s="11" t="n">
        <f aca="false">O46+L46</f>
        <v>0</v>
      </c>
      <c r="P47" s="6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26.25" hidden="false" customHeight="true" outlineLevel="0" collapsed="false">
      <c r="A48" s="8" t="s">
        <v>98</v>
      </c>
      <c r="B48" s="6"/>
      <c r="C48" s="8" t="n">
        <v>127350</v>
      </c>
      <c r="D48" s="8" t="s">
        <v>80</v>
      </c>
      <c r="E48" s="10"/>
      <c r="F48" s="9" t="s">
        <v>99</v>
      </c>
      <c r="G48" s="10"/>
      <c r="H48" s="9" t="n">
        <v>127350</v>
      </c>
      <c r="I48" s="11" t="n">
        <f aca="false">I47+H48-G48</f>
        <v>8484</v>
      </c>
      <c r="J48" s="10"/>
      <c r="K48" s="10"/>
      <c r="L48" s="10"/>
      <c r="M48" s="11" t="n">
        <f aca="false">M47+J48</f>
        <v>0</v>
      </c>
      <c r="N48" s="11" t="n">
        <f aca="false">N47+K48</f>
        <v>76600</v>
      </c>
      <c r="O48" s="11" t="n">
        <f aca="false">O47+L47</f>
        <v>0</v>
      </c>
      <c r="P48" s="6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3.5" hidden="false" customHeight="true" outlineLevel="0" collapsed="false">
      <c r="A49" s="8" t="s">
        <v>100</v>
      </c>
      <c r="B49" s="8" t="s">
        <v>98</v>
      </c>
      <c r="C49" s="8" t="n">
        <v>10343</v>
      </c>
      <c r="D49" s="8" t="s">
        <v>17</v>
      </c>
      <c r="E49" s="9" t="s">
        <v>98</v>
      </c>
      <c r="F49" s="9" t="s">
        <v>101</v>
      </c>
      <c r="G49" s="9" t="n">
        <v>10343</v>
      </c>
      <c r="H49" s="10"/>
      <c r="I49" s="11" t="n">
        <f aca="false">I48+H49-G49</f>
        <v>-1859</v>
      </c>
      <c r="J49" s="10"/>
      <c r="K49" s="10"/>
      <c r="L49" s="10"/>
      <c r="M49" s="11" t="n">
        <f aca="false">M48+J49</f>
        <v>0</v>
      </c>
      <c r="N49" s="11" t="n">
        <f aca="false">N48+K49</f>
        <v>76600</v>
      </c>
      <c r="O49" s="11" t="n">
        <f aca="false">O48+L48</f>
        <v>0</v>
      </c>
      <c r="P49" s="6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3.5" hidden="false" customHeight="true" outlineLevel="0" collapsed="false">
      <c r="A50" s="12"/>
      <c r="B50" s="12"/>
      <c r="C50" s="12" t="n">
        <v>-20000</v>
      </c>
      <c r="D50" s="12" t="s">
        <v>40</v>
      </c>
      <c r="E50" s="13"/>
      <c r="F50" s="13" t="s">
        <v>7</v>
      </c>
      <c r="G50" s="13"/>
      <c r="H50" s="14" t="n">
        <v>20000</v>
      </c>
      <c r="I50" s="11" t="n">
        <f aca="false">I49+H50-G50</f>
        <v>18141</v>
      </c>
      <c r="J50" s="14"/>
      <c r="K50" s="14" t="n">
        <v>20000</v>
      </c>
      <c r="L50" s="14"/>
      <c r="M50" s="11" t="n">
        <f aca="false">M49+J50</f>
        <v>0</v>
      </c>
      <c r="N50" s="11" t="n">
        <f aca="false">N49+K50</f>
        <v>96600</v>
      </c>
      <c r="O50" s="11" t="n">
        <f aca="false">O49+L49</f>
        <v>0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2" hidden="false" customHeight="true" outlineLevel="0" collapsed="false">
      <c r="A51" s="7"/>
      <c r="B51" s="7"/>
      <c r="C51" s="16" t="n">
        <v>20000</v>
      </c>
      <c r="D51" s="8" t="s">
        <v>41</v>
      </c>
      <c r="E51" s="11"/>
      <c r="F51" s="9" t="s">
        <v>68</v>
      </c>
      <c r="G51" s="9" t="n">
        <v>20000</v>
      </c>
      <c r="H51" s="11"/>
      <c r="I51" s="11" t="n">
        <f aca="false">I50+H51-G51</f>
        <v>-1859</v>
      </c>
      <c r="J51" s="11"/>
      <c r="K51" s="11"/>
      <c r="L51" s="11"/>
      <c r="M51" s="11" t="n">
        <f aca="false">M50+J51</f>
        <v>0</v>
      </c>
      <c r="N51" s="11" t="n">
        <f aca="false">N50+K51</f>
        <v>96600</v>
      </c>
      <c r="O51" s="11" t="n">
        <f aca="false">O50+L50</f>
        <v>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3.5" hidden="false" customHeight="true" outlineLevel="0" collapsed="false">
      <c r="A52" s="8" t="s">
        <v>102</v>
      </c>
      <c r="B52" s="6"/>
      <c r="C52" s="8" t="n">
        <v>14985</v>
      </c>
      <c r="D52" s="8" t="s">
        <v>17</v>
      </c>
      <c r="E52" s="9" t="s">
        <v>102</v>
      </c>
      <c r="F52" s="9" t="s">
        <v>90</v>
      </c>
      <c r="G52" s="9" t="n">
        <v>14985</v>
      </c>
      <c r="H52" s="10"/>
      <c r="I52" s="11" t="n">
        <f aca="false">I51+H52-G52</f>
        <v>-16844</v>
      </c>
      <c r="J52" s="10"/>
      <c r="K52" s="10"/>
      <c r="L52" s="10"/>
      <c r="M52" s="11" t="n">
        <f aca="false">M51+J52</f>
        <v>0</v>
      </c>
      <c r="N52" s="11" t="n">
        <f aca="false">N51+K52</f>
        <v>96600</v>
      </c>
      <c r="O52" s="11" t="n">
        <f aca="false">O51+L51</f>
        <v>0</v>
      </c>
      <c r="P52" s="6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3.5" hidden="false" customHeight="true" outlineLevel="0" collapsed="false">
      <c r="A53" s="8" t="s">
        <v>103</v>
      </c>
      <c r="B53" s="6"/>
      <c r="C53" s="8" t="n">
        <v>120178</v>
      </c>
      <c r="D53" s="8" t="s">
        <v>17</v>
      </c>
      <c r="E53" s="9" t="s">
        <v>103</v>
      </c>
      <c r="F53" s="9" t="s">
        <v>104</v>
      </c>
      <c r="G53" s="9" t="n">
        <v>120178</v>
      </c>
      <c r="H53" s="10"/>
      <c r="I53" s="11" t="n">
        <f aca="false">I52+H53-G53</f>
        <v>-137022</v>
      </c>
      <c r="J53" s="10"/>
      <c r="K53" s="10"/>
      <c r="L53" s="10"/>
      <c r="M53" s="11" t="n">
        <f aca="false">M52+J53</f>
        <v>0</v>
      </c>
      <c r="N53" s="11" t="n">
        <f aca="false">N52+K53</f>
        <v>96600</v>
      </c>
      <c r="O53" s="11" t="n">
        <f aca="false">O52+L52</f>
        <v>0</v>
      </c>
      <c r="P53" s="6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3.5" hidden="false" customHeight="true" outlineLevel="0" collapsed="false">
      <c r="A54" s="8" t="s">
        <v>105</v>
      </c>
      <c r="B54" s="6"/>
      <c r="C54" s="8" t="n">
        <v>-50000</v>
      </c>
      <c r="D54" s="8" t="s">
        <v>106</v>
      </c>
      <c r="E54" s="9" t="s">
        <v>105</v>
      </c>
      <c r="F54" s="9" t="s">
        <v>107</v>
      </c>
      <c r="G54" s="9"/>
      <c r="H54" s="11" t="n">
        <v>50000</v>
      </c>
      <c r="I54" s="11" t="n">
        <f aca="false">I53+H54-G54</f>
        <v>-87022</v>
      </c>
      <c r="J54" s="10"/>
      <c r="K54" s="10"/>
      <c r="L54" s="10"/>
      <c r="M54" s="11" t="n">
        <f aca="false">M53+J54</f>
        <v>0</v>
      </c>
      <c r="N54" s="11" t="n">
        <f aca="false">N53+K54</f>
        <v>96600</v>
      </c>
      <c r="O54" s="11" t="n">
        <f aca="false">O53+L53</f>
        <v>0</v>
      </c>
      <c r="P54" s="6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3.5" hidden="false" customHeight="true" outlineLevel="0" collapsed="false">
      <c r="A55" s="17"/>
      <c r="B55" s="17"/>
      <c r="C55" s="17" t="n">
        <v>111000</v>
      </c>
      <c r="D55" s="17"/>
      <c r="E55" s="11"/>
      <c r="F55" s="11" t="s">
        <v>108</v>
      </c>
      <c r="G55" s="18"/>
      <c r="H55" s="18" t="n">
        <f aca="false">3*37000</f>
        <v>111000</v>
      </c>
      <c r="I55" s="11" t="n">
        <f aca="false">I54+H55-G55</f>
        <v>23978</v>
      </c>
      <c r="J55" s="18"/>
      <c r="K55" s="18"/>
      <c r="L55" s="18"/>
      <c r="M55" s="11" t="n">
        <f aca="false">M54+J55</f>
        <v>0</v>
      </c>
      <c r="N55" s="11" t="n">
        <f aca="false">N54+K55</f>
        <v>96600</v>
      </c>
      <c r="O55" s="11" t="n">
        <f aca="false">O54+L54</f>
        <v>0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customFormat="false" ht="13.5" hidden="false" customHeight="true" outlineLevel="0" collapsed="false">
      <c r="A56" s="17"/>
      <c r="B56" s="17"/>
      <c r="C56" s="17" t="n">
        <v>-10343</v>
      </c>
      <c r="D56" s="17" t="s">
        <v>80</v>
      </c>
      <c r="E56" s="18"/>
      <c r="F56" s="9" t="s">
        <v>109</v>
      </c>
      <c r="G56" s="18"/>
      <c r="H56" s="18" t="n">
        <v>10343</v>
      </c>
      <c r="I56" s="11" t="n">
        <f aca="false">I55+H56-G56</f>
        <v>34321</v>
      </c>
      <c r="J56" s="10"/>
      <c r="K56" s="10"/>
      <c r="L56" s="10"/>
      <c r="M56" s="11" t="n">
        <f aca="false">M55+J56</f>
        <v>0</v>
      </c>
      <c r="N56" s="11" t="n">
        <f aca="false">N55+K56</f>
        <v>96600</v>
      </c>
      <c r="O56" s="11" t="n">
        <f aca="false">O55+L55</f>
        <v>0</v>
      </c>
      <c r="P56" s="6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3.5" hidden="false" customHeight="true" outlineLevel="0" collapsed="false">
      <c r="A57" s="15"/>
      <c r="B57" s="15"/>
      <c r="C57" s="15"/>
      <c r="D57" s="15"/>
      <c r="E57" s="13" t="s">
        <v>110</v>
      </c>
      <c r="F57" s="13" t="s">
        <v>7</v>
      </c>
      <c r="G57" s="14"/>
      <c r="H57" s="14" t="n">
        <v>30000</v>
      </c>
      <c r="I57" s="11" t="n">
        <f aca="false">I56+H57-G57</f>
        <v>64321</v>
      </c>
      <c r="J57" s="19"/>
      <c r="K57" s="19"/>
      <c r="L57" s="14" t="n">
        <v>30000</v>
      </c>
      <c r="M57" s="11" t="n">
        <f aca="false">M56+J57</f>
        <v>0</v>
      </c>
      <c r="N57" s="11" t="n">
        <f aca="false">N56+K57</f>
        <v>96600</v>
      </c>
      <c r="O57" s="11" t="n">
        <f aca="false">O56+L56</f>
        <v>0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3.5" hidden="false" customHeight="true" outlineLevel="0" collapsed="false">
      <c r="A58" s="15"/>
      <c r="B58" s="15"/>
      <c r="C58" s="15"/>
      <c r="D58" s="15"/>
      <c r="E58" s="13" t="s">
        <v>110</v>
      </c>
      <c r="F58" s="13" t="s">
        <v>6</v>
      </c>
      <c r="G58" s="14" t="n">
        <v>30000</v>
      </c>
      <c r="H58" s="14"/>
      <c r="I58" s="11" t="n">
        <f aca="false">I57+H58-G58</f>
        <v>34321</v>
      </c>
      <c r="J58" s="19"/>
      <c r="K58" s="14" t="n">
        <v>-30000</v>
      </c>
      <c r="L58" s="19"/>
      <c r="M58" s="11" t="n">
        <f aca="false">M57+J58</f>
        <v>0</v>
      </c>
      <c r="N58" s="11" t="n">
        <f aca="false">N57+K58</f>
        <v>66600</v>
      </c>
      <c r="O58" s="11" t="n">
        <f aca="false">O57+L57</f>
        <v>30000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3.5" hidden="false" customHeight="true" outlineLevel="0" collapsed="false">
      <c r="A59" s="15"/>
      <c r="B59" s="15"/>
      <c r="C59" s="15"/>
      <c r="D59" s="15"/>
      <c r="E59" s="21" t="n">
        <v>42808</v>
      </c>
      <c r="F59" s="9" t="s">
        <v>78</v>
      </c>
      <c r="G59" s="11" t="n">
        <v>10000</v>
      </c>
      <c r="H59" s="14"/>
      <c r="I59" s="11" t="n">
        <f aca="false">I58+H59-G59</f>
        <v>24321</v>
      </c>
      <c r="J59" s="19"/>
      <c r="K59" s="14"/>
      <c r="L59" s="22"/>
      <c r="M59" s="11" t="n">
        <f aca="false">M58+J59</f>
        <v>0</v>
      </c>
      <c r="N59" s="11" t="n">
        <f aca="false">N58+K59</f>
        <v>66600</v>
      </c>
      <c r="O59" s="11" t="n">
        <f aca="false">O58+L58</f>
        <v>30000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3.5" hidden="false" customHeight="true" outlineLevel="0" collapsed="false">
      <c r="A60" s="7"/>
      <c r="B60" s="7"/>
      <c r="C60" s="7"/>
      <c r="D60" s="7"/>
      <c r="E60" s="6"/>
      <c r="F60" s="7" t="s">
        <v>111</v>
      </c>
      <c r="H60" s="7" t="n">
        <f aca="false">136000-111000-10343</f>
        <v>14657</v>
      </c>
      <c r="I60" s="11" t="n">
        <f aca="false">I59+H60-G60</f>
        <v>38978</v>
      </c>
      <c r="J60" s="7"/>
      <c r="K60" s="7"/>
      <c r="L60" s="7"/>
      <c r="M60" s="11" t="n">
        <f aca="false">M59+J60</f>
        <v>0</v>
      </c>
      <c r="N60" s="11" t="n">
        <f aca="false">N59+K60</f>
        <v>66600</v>
      </c>
      <c r="O60" s="11" t="n">
        <f aca="false">O59+L59</f>
        <v>30000</v>
      </c>
      <c r="P60" s="7" t="s">
        <v>112</v>
      </c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3.5" hidden="false" customHeight="true" outlineLevel="0" collapsed="false">
      <c r="A61" s="7"/>
      <c r="B61" s="7"/>
      <c r="C61" s="7"/>
      <c r="D61" s="7"/>
      <c r="E61" s="21" t="n">
        <v>42851</v>
      </c>
      <c r="F61" s="7" t="s">
        <v>113</v>
      </c>
      <c r="G61" s="7" t="n">
        <v>8912</v>
      </c>
      <c r="H61" s="7"/>
      <c r="I61" s="11" t="n">
        <f aca="false">I60+H61-G61</f>
        <v>30066</v>
      </c>
      <c r="J61" s="7"/>
      <c r="K61" s="7"/>
      <c r="L61" s="7"/>
      <c r="M61" s="11" t="n">
        <f aca="false">M60+J61</f>
        <v>0</v>
      </c>
      <c r="N61" s="11" t="n">
        <f aca="false">N60+K61</f>
        <v>66600</v>
      </c>
      <c r="O61" s="11" t="n">
        <f aca="false">O60+L60</f>
        <v>30000</v>
      </c>
      <c r="P61" s="7" t="s">
        <v>114</v>
      </c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3.5" hidden="false" customHeight="true" outlineLevel="0" collapsed="false">
      <c r="A62" s="7"/>
      <c r="B62" s="7"/>
      <c r="C62" s="7"/>
      <c r="D62" s="7"/>
      <c r="E62" s="21" t="n">
        <v>42871</v>
      </c>
      <c r="F62" s="9" t="s">
        <v>90</v>
      </c>
      <c r="G62" s="7" t="n">
        <v>14985</v>
      </c>
      <c r="H62" s="7"/>
      <c r="I62" s="11" t="n">
        <f aca="false">I61+H62-G62</f>
        <v>15081</v>
      </c>
      <c r="J62" s="7"/>
      <c r="K62" s="7"/>
      <c r="L62" s="7"/>
      <c r="M62" s="11" t="n">
        <f aca="false">M61+J62</f>
        <v>0</v>
      </c>
      <c r="N62" s="11" t="n">
        <f aca="false">N61+K62</f>
        <v>66600</v>
      </c>
      <c r="O62" s="11" t="n">
        <f aca="false">O61+L61</f>
        <v>30000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3.5" hidden="false" customHeight="true" outlineLevel="0" collapsed="false">
      <c r="A63" s="7"/>
      <c r="B63" s="7"/>
      <c r="C63" s="7"/>
      <c r="D63" s="7"/>
      <c r="E63" s="21" t="n">
        <v>42903</v>
      </c>
      <c r="F63" s="11" t="s">
        <v>115</v>
      </c>
      <c r="G63" s="7"/>
      <c r="H63" s="7" t="n">
        <f aca="false">3*37000+9000</f>
        <v>120000</v>
      </c>
      <c r="I63" s="11" t="n">
        <f aca="false">I62+H63-G63</f>
        <v>135081</v>
      </c>
      <c r="J63" s="7"/>
      <c r="K63" s="7"/>
      <c r="L63" s="7"/>
      <c r="M63" s="11" t="n">
        <f aca="false">M62+J63</f>
        <v>0</v>
      </c>
      <c r="N63" s="11" t="n">
        <f aca="false">N62+K63</f>
        <v>66600</v>
      </c>
      <c r="O63" s="11" t="n">
        <f aca="false">O62+L62</f>
        <v>30000</v>
      </c>
      <c r="P63" s="7" t="s">
        <v>116</v>
      </c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3.5" hidden="false" customHeight="true" outlineLevel="0" collapsed="false">
      <c r="A64" s="7"/>
      <c r="B64" s="7"/>
      <c r="C64" s="7"/>
      <c r="D64" s="7"/>
      <c r="E64" s="21" t="n">
        <v>42908</v>
      </c>
      <c r="F64" s="7" t="s">
        <v>113</v>
      </c>
      <c r="G64" s="7" t="n">
        <v>9703</v>
      </c>
      <c r="H64" s="7"/>
      <c r="I64" s="11" t="n">
        <f aca="false">I63+H64-G64</f>
        <v>125378</v>
      </c>
      <c r="J64" s="7"/>
      <c r="K64" s="7"/>
      <c r="L64" s="7"/>
      <c r="M64" s="11" t="n">
        <f aca="false">M63+J64</f>
        <v>0</v>
      </c>
      <c r="N64" s="11" t="n">
        <f aca="false">N63+K64</f>
        <v>66600</v>
      </c>
      <c r="O64" s="11" t="n">
        <f aca="false">O63+L63</f>
        <v>30000</v>
      </c>
      <c r="P64" s="7" t="s">
        <v>117</v>
      </c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3.5" hidden="false" customHeight="true" outlineLevel="0" collapsed="false">
      <c r="A65" s="7"/>
      <c r="B65" s="7"/>
      <c r="C65" s="7"/>
      <c r="D65" s="7"/>
      <c r="E65" s="21" t="n">
        <v>42926</v>
      </c>
      <c r="F65" s="9" t="s">
        <v>90</v>
      </c>
      <c r="G65" s="9" t="n">
        <v>14985</v>
      </c>
      <c r="H65" s="7"/>
      <c r="I65" s="11" t="n">
        <f aca="false">I64+H65-G65</f>
        <v>110393</v>
      </c>
      <c r="J65" s="7"/>
      <c r="K65" s="7"/>
      <c r="L65" s="7"/>
      <c r="M65" s="11" t="n">
        <f aca="false">M64+J65</f>
        <v>0</v>
      </c>
      <c r="N65" s="11" t="n">
        <f aca="false">N64+K65</f>
        <v>66600</v>
      </c>
      <c r="O65" s="11" t="n">
        <f aca="false">O64+L64</f>
        <v>30000</v>
      </c>
      <c r="P65" s="7" t="s">
        <v>118</v>
      </c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3.5" hidden="false" customHeight="true" outlineLevel="0" collapsed="false">
      <c r="A66" s="7"/>
      <c r="B66" s="7"/>
      <c r="C66" s="7"/>
      <c r="D66" s="7"/>
      <c r="E66" s="23" t="n">
        <v>43001</v>
      </c>
      <c r="F66" s="7" t="s">
        <v>119</v>
      </c>
      <c r="G66" s="7"/>
      <c r="H66" s="7" t="n">
        <f aca="false">37000*3+8912</f>
        <v>119912</v>
      </c>
      <c r="I66" s="11" t="n">
        <f aca="false">I65+H66-G66</f>
        <v>230305</v>
      </c>
      <c r="J66" s="7"/>
      <c r="K66" s="7"/>
      <c r="L66" s="7"/>
      <c r="M66" s="11" t="n">
        <f aca="false">M65+J66</f>
        <v>0</v>
      </c>
      <c r="N66" s="11" t="n">
        <f aca="false">N65+K66</f>
        <v>66600</v>
      </c>
      <c r="O66" s="11" t="n">
        <f aca="false">O65+L65</f>
        <v>30000</v>
      </c>
      <c r="P66" s="7" t="s">
        <v>120</v>
      </c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3.5" hidden="false" customHeight="true" outlineLevel="0" collapsed="false">
      <c r="A67" s="7"/>
      <c r="B67" s="7"/>
      <c r="C67" s="7"/>
      <c r="D67" s="7"/>
      <c r="E67" s="21" t="n">
        <v>43018</v>
      </c>
      <c r="F67" s="9" t="s">
        <v>90</v>
      </c>
      <c r="G67" s="9" t="n">
        <v>14985</v>
      </c>
      <c r="H67" s="7"/>
      <c r="I67" s="11" t="n">
        <f aca="false">I66+H67-G67</f>
        <v>215320</v>
      </c>
      <c r="J67" s="7"/>
      <c r="K67" s="7"/>
      <c r="L67" s="7"/>
      <c r="M67" s="11" t="n">
        <f aca="false">M66+J67</f>
        <v>0</v>
      </c>
      <c r="N67" s="11" t="n">
        <f aca="false">N66+K67</f>
        <v>66600</v>
      </c>
      <c r="O67" s="11" t="n">
        <f aca="false">O66+L66</f>
        <v>30000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3.5" hidden="false" customHeight="true" outlineLevel="0" collapsed="false">
      <c r="A68" s="7"/>
      <c r="B68" s="7"/>
      <c r="C68" s="7"/>
      <c r="D68" s="7"/>
      <c r="E68" s="23" t="n">
        <v>43057</v>
      </c>
      <c r="F68" s="7" t="s">
        <v>121</v>
      </c>
      <c r="G68" s="7"/>
      <c r="H68" s="7" t="n">
        <f aca="false">37000*2</f>
        <v>74000</v>
      </c>
      <c r="I68" s="11" t="n">
        <f aca="false">I67+H68-G68</f>
        <v>289320</v>
      </c>
      <c r="J68" s="7"/>
      <c r="K68" s="7"/>
      <c r="L68" s="7"/>
      <c r="M68" s="11" t="n">
        <f aca="false">M67+J68</f>
        <v>0</v>
      </c>
      <c r="N68" s="11" t="n">
        <f aca="false">N67+K68</f>
        <v>66600</v>
      </c>
      <c r="O68" s="11" t="n">
        <f aca="false">O67+L67</f>
        <v>30000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3.5" hidden="false" customHeight="true" outlineLevel="0" collapsed="false">
      <c r="A69" s="7"/>
      <c r="B69" s="7"/>
      <c r="C69" s="7"/>
      <c r="D69" s="7"/>
      <c r="E69" s="21" t="n">
        <v>43101</v>
      </c>
      <c r="F69" s="13" t="s">
        <v>7</v>
      </c>
      <c r="G69" s="13"/>
      <c r="H69" s="14" t="n">
        <v>20000</v>
      </c>
      <c r="I69" s="11" t="n">
        <f aca="false">I68+H69-G69</f>
        <v>309320</v>
      </c>
      <c r="J69" s="14"/>
      <c r="K69" s="14" t="n">
        <v>20000</v>
      </c>
      <c r="L69" s="14"/>
      <c r="M69" s="11" t="n">
        <f aca="false">M68+J69</f>
        <v>0</v>
      </c>
      <c r="N69" s="11" t="n">
        <f aca="false">N68+K69</f>
        <v>86600</v>
      </c>
      <c r="O69" s="11" t="n">
        <f aca="false">O68+L68</f>
        <v>30000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3.5" hidden="false" customHeight="true" outlineLevel="0" collapsed="false">
      <c r="A70" s="7"/>
      <c r="B70" s="7"/>
      <c r="C70" s="7"/>
      <c r="D70" s="7"/>
      <c r="E70" s="21" t="n">
        <v>43101</v>
      </c>
      <c r="F70" s="9" t="s">
        <v>68</v>
      </c>
      <c r="G70" s="9" t="n">
        <v>20000</v>
      </c>
      <c r="H70" s="11"/>
      <c r="I70" s="11" t="n">
        <f aca="false">I69+H70-G70</f>
        <v>289320</v>
      </c>
      <c r="J70" s="11"/>
      <c r="K70" s="11"/>
      <c r="L70" s="11"/>
      <c r="M70" s="11" t="n">
        <f aca="false">M69+J70</f>
        <v>0</v>
      </c>
      <c r="N70" s="11" t="n">
        <f aca="false">N69+K70</f>
        <v>86600</v>
      </c>
      <c r="O70" s="11" t="n">
        <f aca="false">O69+L69</f>
        <v>30000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3.5" hidden="false" customHeight="true" outlineLevel="0" collapsed="false">
      <c r="A71" s="7"/>
      <c r="B71" s="7"/>
      <c r="C71" s="7"/>
      <c r="D71" s="7"/>
      <c r="E71" s="21" t="n">
        <v>43110</v>
      </c>
      <c r="F71" s="9" t="s">
        <v>90</v>
      </c>
      <c r="G71" s="9" t="n">
        <v>14985</v>
      </c>
      <c r="H71" s="7"/>
      <c r="I71" s="11" t="n">
        <f aca="false">I70+H71-G71</f>
        <v>274335</v>
      </c>
      <c r="J71" s="7"/>
      <c r="K71" s="7"/>
      <c r="L71" s="7"/>
      <c r="M71" s="11" t="n">
        <f aca="false">M70+J71</f>
        <v>0</v>
      </c>
      <c r="N71" s="11" t="n">
        <f aca="false">N70+K71</f>
        <v>86600</v>
      </c>
      <c r="O71" s="11" t="n">
        <f aca="false">O70+L70</f>
        <v>30000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3.5" hidden="false" customHeight="true" outlineLevel="0" collapsed="false">
      <c r="A72" s="7"/>
      <c r="B72" s="7"/>
      <c r="C72" s="7"/>
      <c r="D72" s="7"/>
      <c r="E72" s="21" t="n">
        <v>43200</v>
      </c>
      <c r="F72" s="9" t="s">
        <v>90</v>
      </c>
      <c r="G72" s="9" t="n">
        <v>14985</v>
      </c>
      <c r="H72" s="7"/>
      <c r="I72" s="11" t="n">
        <f aca="false">I71+H72-G72</f>
        <v>259350</v>
      </c>
      <c r="J72" s="7"/>
      <c r="K72" s="7"/>
      <c r="L72" s="7"/>
      <c r="M72" s="11" t="n">
        <f aca="false">M71+J72</f>
        <v>0</v>
      </c>
      <c r="N72" s="11" t="n">
        <f aca="false">N71+K72</f>
        <v>86600</v>
      </c>
      <c r="O72" s="11" t="n">
        <f aca="false">O71+L71</f>
        <v>30000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3.5" hidden="false" customHeight="true" outlineLevel="0" collapsed="false">
      <c r="A73" s="7"/>
      <c r="B73" s="7"/>
      <c r="C73" s="7"/>
      <c r="D73" s="7"/>
      <c r="E73" s="21" t="n">
        <v>43221</v>
      </c>
      <c r="F73" s="13" t="s">
        <v>7</v>
      </c>
      <c r="G73" s="13"/>
      <c r="H73" s="14" t="n">
        <v>12000</v>
      </c>
      <c r="I73" s="11" t="n">
        <f aca="false">I72+H73-G73</f>
        <v>271350</v>
      </c>
      <c r="J73" s="14"/>
      <c r="K73" s="14" t="n">
        <v>12000</v>
      </c>
      <c r="L73" s="14"/>
      <c r="M73" s="11" t="n">
        <f aca="false">M72+J73</f>
        <v>0</v>
      </c>
      <c r="N73" s="11" t="n">
        <f aca="false">N72+K73</f>
        <v>98600</v>
      </c>
      <c r="O73" s="11" t="n">
        <f aca="false">O72+L72</f>
        <v>30000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3.5" hidden="false" customHeight="true" outlineLevel="0" collapsed="false">
      <c r="A74" s="7"/>
      <c r="B74" s="7"/>
      <c r="C74" s="7"/>
      <c r="D74" s="7"/>
      <c r="E74" s="21" t="n">
        <v>43221</v>
      </c>
      <c r="F74" s="9" t="s">
        <v>122</v>
      </c>
      <c r="G74" s="9" t="n">
        <v>12000</v>
      </c>
      <c r="H74" s="7"/>
      <c r="I74" s="11" t="n">
        <f aca="false">I73+H74-G74</f>
        <v>259350</v>
      </c>
      <c r="J74" s="7"/>
      <c r="K74" s="7"/>
      <c r="L74" s="7"/>
      <c r="M74" s="11" t="n">
        <f aca="false">M73+J74</f>
        <v>0</v>
      </c>
      <c r="N74" s="11" t="n">
        <f aca="false">N73+K74</f>
        <v>98600</v>
      </c>
      <c r="O74" s="11" t="n">
        <f aca="false">O73+L73</f>
        <v>30000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3.5" hidden="false" customHeight="true" outlineLevel="0" collapsed="false">
      <c r="A75" s="7"/>
      <c r="B75" s="7"/>
      <c r="C75" s="7"/>
      <c r="D75" s="7"/>
      <c r="E75" s="21" t="n">
        <v>43221</v>
      </c>
      <c r="F75" s="9" t="s">
        <v>123</v>
      </c>
      <c r="G75" s="9"/>
      <c r="H75" s="7" t="n">
        <v>222222</v>
      </c>
      <c r="I75" s="11" t="n">
        <f aca="false">I74+H75-G75</f>
        <v>481572</v>
      </c>
      <c r="J75" s="7"/>
      <c r="K75" s="7"/>
      <c r="L75" s="7"/>
      <c r="M75" s="11" t="n">
        <f aca="false">M74+J75</f>
        <v>0</v>
      </c>
      <c r="N75" s="11" t="n">
        <f aca="false">N74+K75</f>
        <v>98600</v>
      </c>
      <c r="O75" s="11" t="n">
        <f aca="false">O74+L74</f>
        <v>30000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3.5" hidden="false" customHeight="true" outlineLevel="0" collapsed="false">
      <c r="A76" s="7"/>
      <c r="B76" s="7"/>
      <c r="C76" s="7"/>
      <c r="D76" s="7"/>
      <c r="E76" s="24" t="n">
        <v>43291</v>
      </c>
      <c r="F76" s="25" t="s">
        <v>90</v>
      </c>
      <c r="G76" s="26" t="n">
        <v>14985</v>
      </c>
      <c r="H76" s="7"/>
      <c r="I76" s="11" t="n">
        <f aca="false">I75+H76-G76</f>
        <v>466587</v>
      </c>
      <c r="J76" s="7"/>
      <c r="K76" s="7"/>
      <c r="L76" s="7"/>
      <c r="M76" s="11" t="n">
        <f aca="false">M75+J76</f>
        <v>0</v>
      </c>
      <c r="N76" s="11" t="n">
        <f aca="false">N75+K76</f>
        <v>98600</v>
      </c>
      <c r="O76" s="11" t="n">
        <f aca="false">O75+L75</f>
        <v>30000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3.5" hidden="false" customHeight="true" outlineLevel="0" collapsed="false">
      <c r="A77" s="7"/>
      <c r="B77" s="7"/>
      <c r="C77" s="7"/>
      <c r="D77" s="7"/>
      <c r="E77" s="21" t="n">
        <v>43371</v>
      </c>
      <c r="F77" s="9" t="s">
        <v>78</v>
      </c>
      <c r="G77" s="8" t="n">
        <v>10000</v>
      </c>
      <c r="H77" s="7"/>
      <c r="I77" s="11" t="n">
        <f aca="false">I76+H77-G77</f>
        <v>456587</v>
      </c>
      <c r="J77" s="7"/>
      <c r="K77" s="7"/>
      <c r="L77" s="7"/>
      <c r="M77" s="11" t="n">
        <f aca="false">M76+J77</f>
        <v>0</v>
      </c>
      <c r="N77" s="11" t="n">
        <f aca="false">N76+K77</f>
        <v>98600</v>
      </c>
      <c r="O77" s="11" t="n">
        <f aca="false">O76+L76</f>
        <v>30000</v>
      </c>
      <c r="P77" s="27" t="s">
        <v>124</v>
      </c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3.5" hidden="false" customHeight="true" outlineLevel="0" collapsed="false">
      <c r="A78" s="7"/>
      <c r="B78" s="7"/>
      <c r="C78" s="7"/>
      <c r="D78" s="7"/>
      <c r="E78" s="21" t="n">
        <v>43371</v>
      </c>
      <c r="F78" s="9" t="s">
        <v>125</v>
      </c>
      <c r="G78" s="9" t="n">
        <v>152400</v>
      </c>
      <c r="H78" s="7"/>
      <c r="I78" s="11" t="n">
        <f aca="false">I77+H78-G78</f>
        <v>304187</v>
      </c>
      <c r="J78" s="7"/>
      <c r="K78" s="7"/>
      <c r="L78" s="7"/>
      <c r="M78" s="11" t="n">
        <f aca="false">M77+J78</f>
        <v>0</v>
      </c>
      <c r="N78" s="11" t="n">
        <f aca="false">N77+K78</f>
        <v>98600</v>
      </c>
      <c r="O78" s="11" t="n">
        <f aca="false">O77+L77</f>
        <v>30000</v>
      </c>
      <c r="P78" s="27" t="s">
        <v>126</v>
      </c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3.5" hidden="false" customHeight="true" outlineLevel="0" collapsed="false">
      <c r="A79" s="7"/>
      <c r="B79" s="7"/>
      <c r="C79" s="7"/>
      <c r="D79" s="7"/>
      <c r="E79" s="21" t="n">
        <v>43373</v>
      </c>
      <c r="F79" s="9" t="s">
        <v>127</v>
      </c>
      <c r="G79" s="9"/>
      <c r="H79" s="7" t="n">
        <v>185000</v>
      </c>
      <c r="I79" s="11" t="n">
        <f aca="false">I78+H79-G79</f>
        <v>489187</v>
      </c>
      <c r="J79" s="7"/>
      <c r="K79" s="7"/>
      <c r="L79" s="7"/>
      <c r="M79" s="11" t="n">
        <f aca="false">M78+J79</f>
        <v>0</v>
      </c>
      <c r="N79" s="11" t="n">
        <f aca="false">N78+K79</f>
        <v>98600</v>
      </c>
      <c r="O79" s="11" t="n">
        <f aca="false">O78+L78</f>
        <v>30000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3.5" hidden="false" customHeight="true" outlineLevel="0" collapsed="false">
      <c r="A80" s="7"/>
      <c r="B80" s="7"/>
      <c r="C80" s="7"/>
      <c r="D80" s="7"/>
      <c r="E80" s="21" t="n">
        <v>43383</v>
      </c>
      <c r="F80" s="9" t="s">
        <v>90</v>
      </c>
      <c r="G80" s="9" t="n">
        <v>14985</v>
      </c>
      <c r="H80" s="7"/>
      <c r="I80" s="11" t="n">
        <f aca="false">I79+H80-G80</f>
        <v>474202</v>
      </c>
      <c r="J80" s="7"/>
      <c r="K80" s="7"/>
      <c r="L80" s="7"/>
      <c r="M80" s="11" t="n">
        <f aca="false">M79+J80</f>
        <v>0</v>
      </c>
      <c r="N80" s="11" t="n">
        <f aca="false">N79+K80</f>
        <v>98600</v>
      </c>
      <c r="O80" s="11" t="n">
        <f aca="false">O79+L79</f>
        <v>30000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3.5" hidden="false" customHeight="true" outlineLevel="0" collapsed="false">
      <c r="A81" s="7"/>
      <c r="B81" s="7"/>
      <c r="C81" s="7"/>
      <c r="D81" s="7"/>
      <c r="E81" s="21" t="n">
        <v>43435</v>
      </c>
      <c r="F81" s="28" t="s">
        <v>128</v>
      </c>
      <c r="G81" s="7" t="n">
        <v>58415</v>
      </c>
      <c r="I81" s="11" t="n">
        <f aca="false">I80+H81-G81</f>
        <v>415787</v>
      </c>
      <c r="J81" s="7"/>
      <c r="K81" s="7"/>
      <c r="L81" s="7"/>
      <c r="M81" s="11" t="n">
        <f aca="false">M80+J81</f>
        <v>0</v>
      </c>
      <c r="N81" s="11" t="n">
        <f aca="false">N80+K81</f>
        <v>98600</v>
      </c>
      <c r="O81" s="11" t="n">
        <f aca="false">O80+L80</f>
        <v>30000</v>
      </c>
      <c r="P81" s="28" t="s">
        <v>129</v>
      </c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3.5" hidden="false" customHeight="true" outlineLevel="0" collapsed="false">
      <c r="A82" s="7"/>
      <c r="B82" s="7"/>
      <c r="C82" s="7"/>
      <c r="D82" s="7"/>
      <c r="E82" s="21" t="n">
        <v>43462</v>
      </c>
      <c r="F82" s="28" t="s">
        <v>128</v>
      </c>
      <c r="G82" s="7" t="n">
        <v>18335</v>
      </c>
      <c r="H82" s="7"/>
      <c r="I82" s="11" t="n">
        <f aca="false">I81+H82-G82</f>
        <v>397452</v>
      </c>
      <c r="J82" s="7"/>
      <c r="K82" s="7"/>
      <c r="L82" s="7"/>
      <c r="M82" s="11" t="n">
        <f aca="false">M81+J82</f>
        <v>0</v>
      </c>
      <c r="N82" s="11" t="n">
        <f aca="false">N81+K82</f>
        <v>98600</v>
      </c>
      <c r="O82" s="11" t="n">
        <f aca="false">O81+L81</f>
        <v>30000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3.5" hidden="false" customHeight="true" outlineLevel="0" collapsed="false">
      <c r="A83" s="7"/>
      <c r="B83" s="7"/>
      <c r="C83" s="7"/>
      <c r="D83" s="7"/>
      <c r="E83" s="21" t="n">
        <v>43466</v>
      </c>
      <c r="F83" s="13" t="s">
        <v>7</v>
      </c>
      <c r="G83" s="13"/>
      <c r="H83" s="14" t="n">
        <v>20000</v>
      </c>
      <c r="I83" s="11" t="n">
        <f aca="false">I82+H83-G83</f>
        <v>417452</v>
      </c>
      <c r="J83" s="14"/>
      <c r="K83" s="14" t="n">
        <v>20000</v>
      </c>
      <c r="L83" s="7"/>
      <c r="M83" s="11" t="n">
        <f aca="false">M82+J83</f>
        <v>0</v>
      </c>
      <c r="N83" s="11" t="n">
        <f aca="false">N82+K83</f>
        <v>118600</v>
      </c>
      <c r="O83" s="11" t="n">
        <f aca="false">O82+L82</f>
        <v>30000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3.5" hidden="false" customHeight="true" outlineLevel="0" collapsed="false">
      <c r="A84" s="7"/>
      <c r="B84" s="7"/>
      <c r="C84" s="7"/>
      <c r="D84" s="7"/>
      <c r="E84" s="21" t="n">
        <v>43466</v>
      </c>
      <c r="F84" s="9" t="s">
        <v>68</v>
      </c>
      <c r="G84" s="9" t="n">
        <v>20000</v>
      </c>
      <c r="H84" s="11"/>
      <c r="I84" s="11" t="n">
        <f aca="false">I83+H84-G84</f>
        <v>397452</v>
      </c>
      <c r="J84" s="11"/>
      <c r="K84" s="11"/>
      <c r="L84" s="7"/>
      <c r="M84" s="11" t="n">
        <f aca="false">M83+J84</f>
        <v>0</v>
      </c>
      <c r="N84" s="11" t="n">
        <f aca="false">N83+K84</f>
        <v>118600</v>
      </c>
      <c r="O84" s="11" t="n">
        <f aca="false">O83+L83</f>
        <v>30000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3.5" hidden="false" customHeight="true" outlineLevel="0" collapsed="false">
      <c r="A85" s="7"/>
      <c r="B85" s="7"/>
      <c r="C85" s="7"/>
      <c r="D85" s="7"/>
      <c r="E85" s="21" t="n">
        <v>43472</v>
      </c>
      <c r="F85" s="7" t="s">
        <v>130</v>
      </c>
      <c r="G85" s="7" t="n">
        <v>7785</v>
      </c>
      <c r="H85" s="7"/>
      <c r="I85" s="11" t="n">
        <f aca="false">I84+H85-G85</f>
        <v>389667</v>
      </c>
      <c r="J85" s="7"/>
      <c r="K85" s="7"/>
      <c r="L85" s="7"/>
      <c r="M85" s="11" t="n">
        <f aca="false">M84+J85</f>
        <v>0</v>
      </c>
      <c r="N85" s="11" t="n">
        <f aca="false">N84+K85</f>
        <v>118600</v>
      </c>
      <c r="O85" s="11" t="n">
        <f aca="false">O84+L84</f>
        <v>30000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3.5" hidden="false" customHeight="true" outlineLevel="0" collapsed="false">
      <c r="A86" s="7"/>
      <c r="B86" s="7"/>
      <c r="C86" s="7"/>
      <c r="D86" s="7"/>
      <c r="E86" s="21" t="n">
        <v>43475</v>
      </c>
      <c r="F86" s="7" t="s">
        <v>131</v>
      </c>
      <c r="H86" s="7" t="n">
        <v>67415</v>
      </c>
      <c r="I86" s="11" t="n">
        <f aca="false">I85+H86-G86</f>
        <v>457082</v>
      </c>
      <c r="J86" s="7"/>
      <c r="K86" s="7"/>
      <c r="L86" s="7"/>
      <c r="M86" s="11" t="n">
        <f aca="false">M85+J86</f>
        <v>0</v>
      </c>
      <c r="N86" s="11" t="n">
        <f aca="false">N85+K86</f>
        <v>118600</v>
      </c>
      <c r="O86" s="11" t="n">
        <f aca="false">O85+L85</f>
        <v>30000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3.5" hidden="false" customHeight="true" outlineLevel="0" collapsed="false">
      <c r="A87" s="7"/>
      <c r="B87" s="7"/>
      <c r="C87" s="7"/>
      <c r="D87" s="7"/>
      <c r="E87" s="21" t="n">
        <v>43476</v>
      </c>
      <c r="F87" s="7" t="s">
        <v>61</v>
      </c>
      <c r="G87" s="9" t="n">
        <v>26326</v>
      </c>
      <c r="H87" s="7"/>
      <c r="I87" s="11" t="n">
        <f aca="false">I86+H87-G87</f>
        <v>430756</v>
      </c>
      <c r="J87" s="7"/>
      <c r="K87" s="7"/>
      <c r="L87" s="7"/>
      <c r="M87" s="11" t="n">
        <f aca="false">M86+J87</f>
        <v>0</v>
      </c>
      <c r="N87" s="11" t="n">
        <f aca="false">N86+K87</f>
        <v>118600</v>
      </c>
      <c r="O87" s="11" t="n">
        <f aca="false">O86+L86</f>
        <v>30000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3.5" hidden="false" customHeight="true" outlineLevel="0" collapsed="false">
      <c r="A88" s="7"/>
      <c r="B88" s="7"/>
      <c r="C88" s="7"/>
      <c r="D88" s="7"/>
      <c r="E88" s="21" t="n">
        <v>43513</v>
      </c>
      <c r="F88" s="28" t="s">
        <v>128</v>
      </c>
      <c r="G88" s="9" t="n">
        <v>26742</v>
      </c>
      <c r="H88" s="7"/>
      <c r="I88" s="11" t="n">
        <f aca="false">I87+H88-G88</f>
        <v>404014</v>
      </c>
      <c r="J88" s="7"/>
      <c r="K88" s="7"/>
      <c r="L88" s="7"/>
      <c r="M88" s="11" t="n">
        <f aca="false">M87+J88</f>
        <v>0</v>
      </c>
      <c r="N88" s="11" t="n">
        <f aca="false">N87+K88</f>
        <v>118600</v>
      </c>
      <c r="O88" s="11" t="n">
        <f aca="false">O87+L87</f>
        <v>30000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3.5" hidden="false" customHeight="true" outlineLevel="0" collapsed="false">
      <c r="A89" s="7"/>
      <c r="B89" s="7"/>
      <c r="C89" s="7"/>
      <c r="D89" s="7"/>
      <c r="E89" s="21" t="n">
        <v>43523</v>
      </c>
      <c r="F89" s="7" t="s">
        <v>132</v>
      </c>
      <c r="G89" s="9" t="n">
        <v>1185</v>
      </c>
      <c r="H89" s="7"/>
      <c r="I89" s="11" t="n">
        <f aca="false">I88+H89-G89</f>
        <v>402829</v>
      </c>
      <c r="J89" s="7"/>
      <c r="K89" s="7"/>
      <c r="L89" s="7"/>
      <c r="M89" s="11" t="n">
        <f aca="false">M88+J89</f>
        <v>0</v>
      </c>
      <c r="N89" s="11" t="n">
        <f aca="false">N88+K89</f>
        <v>118600</v>
      </c>
      <c r="O89" s="11" t="n">
        <f aca="false">O88+L88</f>
        <v>30000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3.5" hidden="false" customHeight="true" outlineLevel="0" collapsed="false">
      <c r="A90" s="7"/>
      <c r="B90" s="7"/>
      <c r="C90" s="7"/>
      <c r="D90" s="7"/>
      <c r="E90" s="21" t="n">
        <v>43523</v>
      </c>
      <c r="F90" s="28" t="s">
        <v>128</v>
      </c>
      <c r="G90" s="8" t="n">
        <v>27380</v>
      </c>
      <c r="H90" s="7"/>
      <c r="I90" s="11" t="n">
        <f aca="false">I89+H90-G90</f>
        <v>375449</v>
      </c>
      <c r="J90" s="7"/>
      <c r="K90" s="7"/>
      <c r="L90" s="7"/>
      <c r="M90" s="11" t="n">
        <f aca="false">M89+J90</f>
        <v>0</v>
      </c>
      <c r="N90" s="11" t="n">
        <f aca="false">N89+K90</f>
        <v>118600</v>
      </c>
      <c r="O90" s="11" t="n">
        <f aca="false">O89+L89</f>
        <v>30000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3.5" hidden="false" customHeight="true" outlineLevel="0" collapsed="false">
      <c r="A91" s="7"/>
      <c r="B91" s="7"/>
      <c r="C91" s="7"/>
      <c r="D91" s="7"/>
      <c r="E91" s="21" t="n">
        <v>43523</v>
      </c>
      <c r="F91" s="7" t="s">
        <v>61</v>
      </c>
      <c r="G91" s="8" t="n">
        <v>7118</v>
      </c>
      <c r="H91" s="7"/>
      <c r="I91" s="11" t="n">
        <f aca="false">I90+H91-G91</f>
        <v>368331</v>
      </c>
      <c r="J91" s="7"/>
      <c r="K91" s="7"/>
      <c r="L91" s="7"/>
      <c r="M91" s="11" t="n">
        <f aca="false">M90+J91</f>
        <v>0</v>
      </c>
      <c r="N91" s="11" t="n">
        <f aca="false">N90+K91</f>
        <v>118600</v>
      </c>
      <c r="O91" s="11" t="n">
        <f aca="false">O90+L90</f>
        <v>30000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3.5" hidden="false" customHeight="true" outlineLevel="0" collapsed="false">
      <c r="A92" s="7"/>
      <c r="B92" s="7"/>
      <c r="C92" s="7"/>
      <c r="D92" s="7"/>
      <c r="E92" s="29" t="n">
        <v>43538</v>
      </c>
      <c r="F92" s="7" t="s">
        <v>132</v>
      </c>
      <c r="G92" s="9" t="n">
        <v>1185</v>
      </c>
      <c r="H92" s="7"/>
      <c r="I92" s="11" t="n">
        <f aca="false">I91+H92-G92</f>
        <v>367146</v>
      </c>
      <c r="J92" s="7"/>
      <c r="K92" s="7"/>
      <c r="L92" s="7"/>
      <c r="M92" s="11" t="n">
        <f aca="false">M91+J92</f>
        <v>0</v>
      </c>
      <c r="N92" s="11" t="n">
        <f aca="false">N91+K92</f>
        <v>118600</v>
      </c>
      <c r="O92" s="11" t="n">
        <f aca="false">O91+L91</f>
        <v>30000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3.5" hidden="false" customHeight="true" outlineLevel="0" collapsed="false">
      <c r="A93" s="7"/>
      <c r="B93" s="7"/>
      <c r="C93" s="7"/>
      <c r="D93" s="7"/>
      <c r="E93" s="29" t="n">
        <v>43542</v>
      </c>
      <c r="F93" s="7" t="s">
        <v>133</v>
      </c>
      <c r="G93" s="8" t="n">
        <v>10000</v>
      </c>
      <c r="H93" s="7"/>
      <c r="I93" s="11" t="n">
        <f aca="false">I92+H93-G93</f>
        <v>357146</v>
      </c>
      <c r="J93" s="7"/>
      <c r="K93" s="7"/>
      <c r="L93" s="7"/>
      <c r="M93" s="11" t="n">
        <f aca="false">M92+J93</f>
        <v>0</v>
      </c>
      <c r="N93" s="11" t="n">
        <f aca="false">N92+K93</f>
        <v>118600</v>
      </c>
      <c r="O93" s="11" t="n">
        <f aca="false">O92+L92</f>
        <v>30000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3.5" hidden="false" customHeight="true" outlineLevel="0" collapsed="false">
      <c r="A94" s="7"/>
      <c r="B94" s="7"/>
      <c r="C94" s="7"/>
      <c r="D94" s="7"/>
      <c r="E94" s="21" t="n">
        <v>43539</v>
      </c>
      <c r="F94" s="7" t="s">
        <v>132</v>
      </c>
      <c r="G94" s="9" t="n">
        <v>1185</v>
      </c>
      <c r="H94" s="7"/>
      <c r="I94" s="11" t="n">
        <f aca="false">I93+H94-G94</f>
        <v>355961</v>
      </c>
      <c r="J94" s="7"/>
      <c r="K94" s="7"/>
      <c r="L94" s="7"/>
      <c r="M94" s="11" t="n">
        <f aca="false">M93+J94</f>
        <v>0</v>
      </c>
      <c r="N94" s="11" t="n">
        <f aca="false">N93+K94</f>
        <v>118600</v>
      </c>
      <c r="O94" s="11" t="n">
        <f aca="false">O93+L93</f>
        <v>30000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3.5" hidden="false" customHeight="true" outlineLevel="0" collapsed="false">
      <c r="A95" s="7"/>
      <c r="B95" s="7"/>
      <c r="C95" s="7"/>
      <c r="D95" s="7"/>
      <c r="E95" s="21" t="n">
        <v>43557</v>
      </c>
      <c r="F95" s="7" t="s">
        <v>61</v>
      </c>
      <c r="G95" s="8" t="n">
        <v>7400</v>
      </c>
      <c r="H95" s="7"/>
      <c r="I95" s="11" t="n">
        <f aca="false">I94+H95-G95</f>
        <v>348561</v>
      </c>
      <c r="J95" s="7"/>
      <c r="K95" s="7"/>
      <c r="L95" s="7"/>
      <c r="M95" s="11" t="n">
        <f aca="false">M94+J95</f>
        <v>0</v>
      </c>
      <c r="N95" s="11" t="n">
        <f aca="false">N94+K95</f>
        <v>118600</v>
      </c>
      <c r="O95" s="11" t="n">
        <f aca="false">O94+L94</f>
        <v>30000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3.5" hidden="false" customHeight="true" outlineLevel="0" collapsed="false">
      <c r="A96" s="7"/>
      <c r="B96" s="7"/>
      <c r="C96" s="7"/>
      <c r="D96" s="7"/>
      <c r="E96" s="21" t="n">
        <v>43557</v>
      </c>
      <c r="F96" s="28" t="s">
        <v>128</v>
      </c>
      <c r="G96" s="8" t="n">
        <v>22397</v>
      </c>
      <c r="H96" s="7"/>
      <c r="I96" s="11" t="n">
        <f aca="false">I95+H96-G96</f>
        <v>326164</v>
      </c>
      <c r="J96" s="7"/>
      <c r="K96" s="7"/>
      <c r="L96" s="7"/>
      <c r="M96" s="11" t="n">
        <f aca="false">M95+J96</f>
        <v>0</v>
      </c>
      <c r="N96" s="11" t="n">
        <f aca="false">N95+K96</f>
        <v>118600</v>
      </c>
      <c r="O96" s="11" t="n">
        <f aca="false">O95+L95</f>
        <v>30000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3.5" hidden="false" customHeight="true" outlineLevel="0" collapsed="false">
      <c r="A97" s="7"/>
      <c r="B97" s="7"/>
      <c r="C97" s="7"/>
      <c r="D97" s="7"/>
      <c r="E97" s="21" t="n">
        <v>43558</v>
      </c>
      <c r="F97" s="28" t="s">
        <v>128</v>
      </c>
      <c r="G97" s="8" t="n">
        <v>18397</v>
      </c>
      <c r="H97" s="7"/>
      <c r="I97" s="11" t="n">
        <f aca="false">I96+H97-G97</f>
        <v>307767</v>
      </c>
      <c r="J97" s="7"/>
      <c r="K97" s="7"/>
      <c r="L97" s="7"/>
      <c r="M97" s="11" t="n">
        <f aca="false">M96+J97</f>
        <v>0</v>
      </c>
      <c r="N97" s="11" t="n">
        <f aca="false">N96+K97</f>
        <v>118600</v>
      </c>
      <c r="O97" s="11" t="n">
        <f aca="false">O96+L96</f>
        <v>30000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3.5" hidden="false" customHeight="true" outlineLevel="0" collapsed="false">
      <c r="A98" s="7"/>
      <c r="B98" s="7"/>
      <c r="C98" s="7"/>
      <c r="D98" s="7"/>
      <c r="E98" s="21" t="n">
        <v>43560</v>
      </c>
      <c r="F98" s="7" t="s">
        <v>134</v>
      </c>
      <c r="G98" s="8" t="n">
        <v>15450</v>
      </c>
      <c r="H98" s="7"/>
      <c r="I98" s="11" t="n">
        <f aca="false">I97+H98-G98</f>
        <v>292317</v>
      </c>
      <c r="J98" s="7"/>
      <c r="K98" s="7"/>
      <c r="L98" s="7"/>
      <c r="M98" s="11" t="n">
        <f aca="false">M97+J98</f>
        <v>0</v>
      </c>
      <c r="N98" s="11" t="n">
        <f aca="false">N97+K98</f>
        <v>118600</v>
      </c>
      <c r="O98" s="11" t="n">
        <f aca="false">O97+L97</f>
        <v>30000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3.5" hidden="false" customHeight="true" outlineLevel="0" collapsed="false">
      <c r="A99" s="7"/>
      <c r="B99" s="7"/>
      <c r="C99" s="7"/>
      <c r="D99" s="7"/>
      <c r="E99" s="21" t="n">
        <v>43561</v>
      </c>
      <c r="F99" s="7" t="s">
        <v>135</v>
      </c>
      <c r="G99" s="7"/>
      <c r="H99" s="7" t="n">
        <v>100000</v>
      </c>
      <c r="I99" s="11" t="n">
        <f aca="false">I98+H99-G99</f>
        <v>392317</v>
      </c>
      <c r="J99" s="7"/>
      <c r="K99" s="7"/>
      <c r="L99" s="7"/>
      <c r="M99" s="11" t="n">
        <f aca="false">M98+J99</f>
        <v>0</v>
      </c>
      <c r="N99" s="11" t="n">
        <f aca="false">N98+K99</f>
        <v>118600</v>
      </c>
      <c r="O99" s="11" t="n">
        <f aca="false">O98+L98</f>
        <v>30000</v>
      </c>
      <c r="P99" s="7" t="s">
        <v>136</v>
      </c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3.5" hidden="false" customHeight="true" outlineLevel="0" collapsed="false">
      <c r="A100" s="7"/>
      <c r="B100" s="7"/>
      <c r="C100" s="7"/>
      <c r="D100" s="7"/>
      <c r="E100" s="29" t="n">
        <v>43570</v>
      </c>
      <c r="F100" s="7" t="s">
        <v>132</v>
      </c>
      <c r="G100" s="9" t="n">
        <v>1185</v>
      </c>
      <c r="H100" s="7"/>
      <c r="I100" s="11" t="n">
        <f aca="false">I99+H100-G100</f>
        <v>391132</v>
      </c>
      <c r="J100" s="7"/>
      <c r="K100" s="7"/>
      <c r="L100" s="7"/>
      <c r="M100" s="11" t="n">
        <f aca="false">M99+J100</f>
        <v>0</v>
      </c>
      <c r="N100" s="11" t="n">
        <f aca="false">N99+K100</f>
        <v>118600</v>
      </c>
      <c r="O100" s="11" t="n">
        <f aca="false">O99+L99</f>
        <v>30000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3.5" hidden="false" customHeight="true" outlineLevel="0" collapsed="false">
      <c r="A101" s="7"/>
      <c r="B101" s="7"/>
      <c r="C101" s="7"/>
      <c r="D101" s="7"/>
      <c r="E101" s="21" t="n">
        <v>43584</v>
      </c>
      <c r="F101" s="28" t="s">
        <v>128</v>
      </c>
      <c r="G101" s="8"/>
      <c r="H101" s="7" t="n">
        <v>47638</v>
      </c>
      <c r="I101" s="11" t="n">
        <f aca="false">I100+H101-G101</f>
        <v>438770</v>
      </c>
      <c r="J101" s="7"/>
      <c r="K101" s="7"/>
      <c r="L101" s="7"/>
      <c r="M101" s="11" t="n">
        <f aca="false">M100+J101</f>
        <v>0</v>
      </c>
      <c r="N101" s="11" t="n">
        <f aca="false">N100+K101</f>
        <v>118600</v>
      </c>
      <c r="O101" s="11" t="n">
        <f aca="false">O100+L100</f>
        <v>30000</v>
      </c>
      <c r="P101" s="7" t="s">
        <v>137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3.5" hidden="false" customHeight="true" outlineLevel="0" collapsed="false">
      <c r="A102" s="7"/>
      <c r="B102" s="7"/>
      <c r="C102" s="7"/>
      <c r="D102" s="7"/>
      <c r="E102" s="29" t="n">
        <v>43600</v>
      </c>
      <c r="F102" s="7" t="s">
        <v>132</v>
      </c>
      <c r="G102" s="9" t="n">
        <v>1185</v>
      </c>
      <c r="H102" s="7"/>
      <c r="I102" s="11" t="n">
        <f aca="false">I101+H102-G102</f>
        <v>437585</v>
      </c>
      <c r="J102" s="7"/>
      <c r="K102" s="7"/>
      <c r="L102" s="7"/>
      <c r="M102" s="11" t="n">
        <f aca="false">M101+J102</f>
        <v>0</v>
      </c>
      <c r="N102" s="11" t="n">
        <f aca="false">N101+K102</f>
        <v>118600</v>
      </c>
      <c r="O102" s="11" t="n">
        <f aca="false">O101+L101</f>
        <v>30000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3.5" hidden="false" customHeight="true" outlineLevel="0" collapsed="false">
      <c r="A103" s="7"/>
      <c r="B103" s="7"/>
      <c r="C103" s="7"/>
      <c r="D103" s="7"/>
      <c r="E103" s="21" t="n">
        <v>43602</v>
      </c>
      <c r="F103" s="28" t="s">
        <v>128</v>
      </c>
      <c r="G103" s="8" t="n">
        <v>4605</v>
      </c>
      <c r="H103" s="7"/>
      <c r="I103" s="11" t="n">
        <f aca="false">I102+H103-G103</f>
        <v>432980</v>
      </c>
      <c r="J103" s="7"/>
      <c r="K103" s="7"/>
      <c r="L103" s="7"/>
      <c r="M103" s="11" t="n">
        <f aca="false">M102+J103</f>
        <v>0</v>
      </c>
      <c r="N103" s="11" t="n">
        <f aca="false">N102+K103</f>
        <v>118600</v>
      </c>
      <c r="O103" s="11" t="n">
        <f aca="false">O102+L102</f>
        <v>30000</v>
      </c>
      <c r="P103" s="7" t="s">
        <v>138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3.5" hidden="false" customHeight="true" outlineLevel="0" collapsed="false">
      <c r="A104" s="7"/>
      <c r="B104" s="7"/>
      <c r="C104" s="7"/>
      <c r="D104" s="7"/>
      <c r="E104" s="21" t="n">
        <v>43602</v>
      </c>
      <c r="F104" s="7" t="s">
        <v>139</v>
      </c>
      <c r="G104" s="7"/>
      <c r="H104" s="7" t="n">
        <v>12000</v>
      </c>
      <c r="I104" s="11" t="n">
        <f aca="false">I103+H104-G104</f>
        <v>444980</v>
      </c>
      <c r="J104" s="7"/>
      <c r="K104" s="7"/>
      <c r="L104" s="7"/>
      <c r="M104" s="11" t="n">
        <f aca="false">M103+J104</f>
        <v>0</v>
      </c>
      <c r="N104" s="11" t="n">
        <f aca="false">N103+K104</f>
        <v>118600</v>
      </c>
      <c r="O104" s="11" t="n">
        <f aca="false">O103+L103</f>
        <v>30000</v>
      </c>
      <c r="P104" s="7" t="s">
        <v>136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3.5" hidden="false" customHeight="true" outlineLevel="0" collapsed="false">
      <c r="A105" s="7"/>
      <c r="B105" s="7"/>
      <c r="C105" s="7"/>
      <c r="D105" s="7"/>
      <c r="E105" s="21" t="n">
        <v>43602</v>
      </c>
      <c r="F105" s="7" t="s">
        <v>140</v>
      </c>
      <c r="G105" s="7"/>
      <c r="H105" s="7" t="n">
        <v>20000</v>
      </c>
      <c r="I105" s="11" t="n">
        <f aca="false">I104+H105-G105</f>
        <v>464980</v>
      </c>
      <c r="J105" s="7"/>
      <c r="K105" s="7"/>
      <c r="L105" s="7"/>
      <c r="M105" s="11" t="n">
        <f aca="false">M104+J105</f>
        <v>0</v>
      </c>
      <c r="N105" s="11" t="n">
        <f aca="false">N104+K105</f>
        <v>118600</v>
      </c>
      <c r="O105" s="11" t="n">
        <f aca="false">O104+L104</f>
        <v>30000</v>
      </c>
      <c r="P105" s="7" t="s">
        <v>141</v>
      </c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3.5" hidden="false" customHeight="true" outlineLevel="0" collapsed="false">
      <c r="A106" s="7"/>
      <c r="B106" s="7"/>
      <c r="C106" s="7"/>
      <c r="D106" s="7"/>
      <c r="E106" s="21" t="n">
        <v>43605</v>
      </c>
      <c r="F106" s="7" t="s">
        <v>61</v>
      </c>
      <c r="G106" s="7" t="n">
        <v>7421</v>
      </c>
      <c r="H106" s="7"/>
      <c r="I106" s="11" t="n">
        <f aca="false">I105+H106-G106</f>
        <v>457559</v>
      </c>
      <c r="J106" s="7"/>
      <c r="K106" s="7"/>
      <c r="L106" s="7"/>
      <c r="M106" s="11" t="n">
        <f aca="false">M105+J106</f>
        <v>0</v>
      </c>
      <c r="N106" s="11" t="n">
        <f aca="false">N105+K106</f>
        <v>118600</v>
      </c>
      <c r="O106" s="11" t="n">
        <f aca="false">O105+L105</f>
        <v>30000</v>
      </c>
      <c r="P106" s="7" t="s">
        <v>138</v>
      </c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3.5" hidden="false" customHeight="true" outlineLevel="0" collapsed="false">
      <c r="A107" s="7"/>
      <c r="B107" s="7"/>
      <c r="C107" s="7"/>
      <c r="D107" s="7"/>
      <c r="E107" s="21" t="n">
        <v>43605</v>
      </c>
      <c r="F107" s="25" t="s">
        <v>142</v>
      </c>
      <c r="G107" s="7"/>
      <c r="H107" s="7" t="n">
        <v>9000</v>
      </c>
      <c r="I107" s="11" t="n">
        <f aca="false">I106+H107-G107</f>
        <v>466559</v>
      </c>
      <c r="J107" s="7"/>
      <c r="K107" s="7"/>
      <c r="L107" s="7"/>
      <c r="M107" s="11" t="n">
        <f aca="false">M106+J107</f>
        <v>0</v>
      </c>
      <c r="N107" s="11" t="n">
        <f aca="false">N106+K107</f>
        <v>118600</v>
      </c>
      <c r="O107" s="11" t="n">
        <f aca="false">O106+L106</f>
        <v>30000</v>
      </c>
      <c r="P107" s="7" t="s">
        <v>137</v>
      </c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3.5" hidden="false" customHeight="true" outlineLevel="0" collapsed="false">
      <c r="A108" s="7"/>
      <c r="B108" s="7"/>
      <c r="C108" s="7"/>
      <c r="D108" s="7"/>
      <c r="E108" s="21" t="n">
        <v>43632</v>
      </c>
      <c r="F108" s="7" t="s">
        <v>61</v>
      </c>
      <c r="G108" s="7" t="n">
        <v>14308</v>
      </c>
      <c r="H108" s="7"/>
      <c r="I108" s="11" t="n">
        <f aca="false">I107+H108-G108</f>
        <v>452251</v>
      </c>
      <c r="J108" s="7"/>
      <c r="K108" s="7"/>
      <c r="L108" s="7"/>
      <c r="M108" s="11" t="n">
        <f aca="false">M107+J108</f>
        <v>0</v>
      </c>
      <c r="N108" s="11" t="n">
        <f aca="false">N107+K108</f>
        <v>118600</v>
      </c>
      <c r="O108" s="11" t="n">
        <f aca="false">O107+L107</f>
        <v>30000</v>
      </c>
      <c r="P108" s="7" t="s">
        <v>143</v>
      </c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3.5" hidden="false" customHeight="true" outlineLevel="0" collapsed="false">
      <c r="A109" s="7"/>
      <c r="B109" s="7"/>
      <c r="C109" s="7"/>
      <c r="D109" s="7"/>
      <c r="E109" s="21" t="n">
        <v>43632</v>
      </c>
      <c r="F109" s="28" t="s">
        <v>128</v>
      </c>
      <c r="G109" s="7" t="n">
        <v>6836</v>
      </c>
      <c r="H109" s="7"/>
      <c r="I109" s="11" t="n">
        <f aca="false">I108+H109-G109</f>
        <v>445415</v>
      </c>
      <c r="J109" s="7"/>
      <c r="K109" s="7"/>
      <c r="L109" s="7"/>
      <c r="M109" s="11" t="n">
        <f aca="false">M108+J109</f>
        <v>0</v>
      </c>
      <c r="N109" s="11" t="n">
        <f aca="false">N108+K109</f>
        <v>118600</v>
      </c>
      <c r="O109" s="11" t="n">
        <f aca="false">O108+L108</f>
        <v>30000</v>
      </c>
      <c r="P109" s="7" t="s">
        <v>143</v>
      </c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3.5" hidden="false" customHeight="true" outlineLevel="0" collapsed="false">
      <c r="A110" s="7"/>
      <c r="B110" s="7"/>
      <c r="C110" s="7"/>
      <c r="D110" s="7"/>
      <c r="E110" s="21" t="n">
        <v>43632</v>
      </c>
      <c r="F110" s="7" t="s">
        <v>144</v>
      </c>
      <c r="G110" s="7"/>
      <c r="H110" s="7" t="n">
        <f aca="false">SUM(G108:G109)</f>
        <v>21144</v>
      </c>
      <c r="I110" s="11" t="n">
        <f aca="false">I109+H110-G110</f>
        <v>466559</v>
      </c>
      <c r="J110" s="7"/>
      <c r="K110" s="7"/>
      <c r="L110" s="7"/>
      <c r="M110" s="11" t="n">
        <f aca="false">M109+J110</f>
        <v>0</v>
      </c>
      <c r="N110" s="11" t="n">
        <f aca="false">N109+K110</f>
        <v>118600</v>
      </c>
      <c r="O110" s="11" t="n">
        <f aca="false">O109+L109</f>
        <v>30000</v>
      </c>
      <c r="P110" s="7" t="s">
        <v>136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3.5" hidden="false" customHeight="true" outlineLevel="0" collapsed="false">
      <c r="A111" s="7"/>
      <c r="B111" s="7"/>
      <c r="C111" s="7"/>
      <c r="D111" s="7"/>
      <c r="E111" s="21" t="n">
        <v>43657</v>
      </c>
      <c r="F111" s="7" t="s">
        <v>145</v>
      </c>
      <c r="G111" s="30" t="n">
        <v>11948</v>
      </c>
      <c r="H111" s="7"/>
      <c r="I111" s="11" t="n">
        <f aca="false">I110+H111-G111</f>
        <v>454611</v>
      </c>
      <c r="J111" s="7"/>
      <c r="K111" s="7"/>
      <c r="L111" s="7"/>
      <c r="M111" s="11" t="n">
        <f aca="false">M110+J111</f>
        <v>0</v>
      </c>
      <c r="N111" s="11" t="n">
        <f aca="false">N110+K111</f>
        <v>118600</v>
      </c>
      <c r="O111" s="11" t="n">
        <f aca="false">O110+L110</f>
        <v>30000</v>
      </c>
      <c r="P111" s="7" t="s">
        <v>146</v>
      </c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3.5" hidden="false" customHeight="true" outlineLevel="0" collapsed="false">
      <c r="A112" s="7"/>
      <c r="B112" s="7"/>
      <c r="C112" s="7"/>
      <c r="D112" s="7"/>
      <c r="E112" s="21" t="n">
        <v>43664</v>
      </c>
      <c r="F112" s="7" t="s">
        <v>147</v>
      </c>
      <c r="G112" s="30" t="n">
        <v>14963</v>
      </c>
      <c r="H112" s="7"/>
      <c r="I112" s="11" t="n">
        <f aca="false">I111+H112-G112</f>
        <v>439648</v>
      </c>
      <c r="J112" s="7"/>
      <c r="K112" s="7"/>
      <c r="L112" s="7"/>
      <c r="M112" s="11" t="n">
        <f aca="false">M111+J112</f>
        <v>0</v>
      </c>
      <c r="N112" s="11" t="n">
        <f aca="false">N111+K112</f>
        <v>118600</v>
      </c>
      <c r="O112" s="11" t="n">
        <f aca="false">O111+L111</f>
        <v>30000</v>
      </c>
      <c r="P112" s="7" t="s">
        <v>146</v>
      </c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3.5" hidden="false" customHeight="true" outlineLevel="0" collapsed="false">
      <c r="A113" s="7"/>
      <c r="B113" s="7"/>
      <c r="C113" s="7"/>
      <c r="D113" s="7"/>
      <c r="E113" s="21" t="n">
        <v>43665</v>
      </c>
      <c r="F113" s="7" t="s">
        <v>148</v>
      </c>
      <c r="G113" s="7"/>
      <c r="H113" s="7" t="n">
        <v>35000</v>
      </c>
      <c r="I113" s="11" t="n">
        <f aca="false">I112+H113-G113</f>
        <v>474648</v>
      </c>
      <c r="J113" s="7"/>
      <c r="K113" s="7"/>
      <c r="L113" s="7"/>
      <c r="M113" s="11" t="n">
        <f aca="false">M112+J113</f>
        <v>0</v>
      </c>
      <c r="N113" s="11" t="n">
        <f aca="false">N112+K113</f>
        <v>118600</v>
      </c>
      <c r="O113" s="11" t="n">
        <f aca="false">O112+L112</f>
        <v>30000</v>
      </c>
      <c r="P113" s="7" t="s">
        <v>136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3.5" hidden="false" customHeight="true" outlineLevel="0" collapsed="false">
      <c r="A114" s="7"/>
      <c r="B114" s="7"/>
      <c r="C114" s="7"/>
      <c r="D114" s="7"/>
      <c r="E114" s="21" t="n">
        <v>43723</v>
      </c>
      <c r="F114" s="7" t="s">
        <v>149</v>
      </c>
      <c r="H114" s="31" t="n">
        <v>50000</v>
      </c>
      <c r="I114" s="11" t="n">
        <f aca="false">I113+H114-G114</f>
        <v>524648</v>
      </c>
      <c r="J114" s="7"/>
      <c r="K114" s="7"/>
      <c r="L114" s="7"/>
      <c r="M114" s="11" t="n">
        <f aca="false">M113+J114</f>
        <v>0</v>
      </c>
      <c r="N114" s="11" t="n">
        <f aca="false">N113+K114</f>
        <v>118600</v>
      </c>
      <c r="O114" s="11" t="n">
        <f aca="false">O113+L113</f>
        <v>30000</v>
      </c>
      <c r="P114" s="7" t="s">
        <v>150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3.5" hidden="false" customHeight="true" outlineLevel="0" collapsed="false">
      <c r="A115" s="15"/>
      <c r="B115" s="15"/>
      <c r="C115" s="15"/>
      <c r="D115" s="15"/>
      <c r="E115" s="32" t="n">
        <v>43723</v>
      </c>
      <c r="F115" s="15" t="s">
        <v>151</v>
      </c>
      <c r="G115" s="15" t="n">
        <v>50000</v>
      </c>
      <c r="H115" s="15"/>
      <c r="I115" s="11" t="n">
        <f aca="false">I114+H115-G115</f>
        <v>474648</v>
      </c>
      <c r="J115" s="15"/>
      <c r="K115" s="15" t="n">
        <v>-50000</v>
      </c>
      <c r="L115" s="15"/>
      <c r="M115" s="11" t="n">
        <f aca="false">M114+J115</f>
        <v>0</v>
      </c>
      <c r="N115" s="11" t="n">
        <f aca="false">N114+K115</f>
        <v>68600</v>
      </c>
      <c r="O115" s="11" t="n">
        <f aca="false">O114+L114</f>
        <v>30000</v>
      </c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customFormat="false" ht="13.5" hidden="false" customHeight="true" outlineLevel="0" collapsed="false">
      <c r="A116" s="7"/>
      <c r="B116" s="7"/>
      <c r="C116" s="7"/>
      <c r="D116" s="7"/>
      <c r="E116" s="21" t="n">
        <v>43752</v>
      </c>
      <c r="F116" s="7" t="s">
        <v>152</v>
      </c>
      <c r="G116" s="31" t="n">
        <v>15419</v>
      </c>
      <c r="H116" s="31"/>
      <c r="I116" s="11" t="n">
        <f aca="false">I115+H116-G116</f>
        <v>459229</v>
      </c>
      <c r="J116" s="7"/>
      <c r="K116" s="7"/>
      <c r="L116" s="7"/>
      <c r="M116" s="11" t="n">
        <f aca="false">M115+J116</f>
        <v>0</v>
      </c>
      <c r="N116" s="11" t="n">
        <f aca="false">N115+K116</f>
        <v>68600</v>
      </c>
      <c r="O116" s="11" t="n">
        <f aca="false">O115+L115</f>
        <v>30000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3.5" hidden="false" customHeight="true" outlineLevel="0" collapsed="false">
      <c r="A117" s="7"/>
      <c r="B117" s="7"/>
      <c r="C117" s="7"/>
      <c r="D117" s="7"/>
      <c r="E117" s="21" t="n">
        <v>43752</v>
      </c>
      <c r="F117" s="7" t="s">
        <v>149</v>
      </c>
      <c r="H117" s="31" t="n">
        <v>50000</v>
      </c>
      <c r="I117" s="11" t="n">
        <f aca="false">I116+H117-G117</f>
        <v>509229</v>
      </c>
      <c r="J117" s="7"/>
      <c r="K117" s="7"/>
      <c r="L117" s="7"/>
      <c r="M117" s="11" t="n">
        <f aca="false">M116+J117</f>
        <v>0</v>
      </c>
      <c r="N117" s="11" t="n">
        <f aca="false">N116+K117</f>
        <v>68600</v>
      </c>
      <c r="O117" s="11" t="n">
        <f aca="false">O116+L116</f>
        <v>30000</v>
      </c>
      <c r="P117" s="7" t="s">
        <v>153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3.5" hidden="false" customHeight="true" outlineLevel="0" collapsed="false">
      <c r="A118" s="7"/>
      <c r="B118" s="7"/>
      <c r="C118" s="7"/>
      <c r="D118" s="7"/>
      <c r="E118" s="21" t="n">
        <v>43752</v>
      </c>
      <c r="F118" s="9" t="s">
        <v>90</v>
      </c>
      <c r="G118" s="7" t="n">
        <v>7500</v>
      </c>
      <c r="I118" s="11" t="n">
        <f aca="false">I117+H118-G118</f>
        <v>501729</v>
      </c>
      <c r="J118" s="7"/>
      <c r="K118" s="7"/>
      <c r="L118" s="7"/>
      <c r="M118" s="11" t="n">
        <f aca="false">M117+J118</f>
        <v>0</v>
      </c>
      <c r="N118" s="11" t="n">
        <f aca="false">N117+K118</f>
        <v>68600</v>
      </c>
      <c r="O118" s="11" t="n">
        <f aca="false">O117+L117</f>
        <v>30000</v>
      </c>
      <c r="P118" s="7" t="s">
        <v>154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3.5" hidden="false" customHeight="true" outlineLevel="0" collapsed="false">
      <c r="A119" s="7"/>
      <c r="B119" s="7"/>
      <c r="C119" s="7"/>
      <c r="D119" s="7"/>
      <c r="E119" s="21" t="n">
        <v>43783</v>
      </c>
      <c r="F119" s="7" t="s">
        <v>149</v>
      </c>
      <c r="H119" s="31" t="n">
        <v>50000</v>
      </c>
      <c r="I119" s="11" t="n">
        <f aca="false">I118+H119-G119</f>
        <v>551729</v>
      </c>
      <c r="J119" s="7"/>
      <c r="K119" s="7"/>
      <c r="L119" s="7"/>
      <c r="M119" s="11" t="n">
        <f aca="false">M118+J119</f>
        <v>0</v>
      </c>
      <c r="N119" s="11" t="n">
        <f aca="false">N118+K119</f>
        <v>68600</v>
      </c>
      <c r="O119" s="11" t="n">
        <f aca="false">O118+L118</f>
        <v>30000</v>
      </c>
      <c r="P119" s="7" t="s">
        <v>155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3.5" hidden="false" customHeight="true" outlineLevel="0" collapsed="false">
      <c r="A120" s="7"/>
      <c r="B120" s="7"/>
      <c r="C120" s="7"/>
      <c r="D120" s="7"/>
      <c r="E120" s="21" t="n">
        <v>43813</v>
      </c>
      <c r="F120" s="7" t="s">
        <v>156</v>
      </c>
      <c r="G120" s="31" t="n">
        <f aca="false">20000+10000+3000</f>
        <v>33000</v>
      </c>
      <c r="H120" s="31"/>
      <c r="I120" s="11" t="n">
        <f aca="false">I119+H120-G120</f>
        <v>518729</v>
      </c>
      <c r="J120" s="7"/>
      <c r="K120" s="7"/>
      <c r="L120" s="7"/>
      <c r="M120" s="11" t="n">
        <f aca="false">M119+J120</f>
        <v>0</v>
      </c>
      <c r="N120" s="11" t="n">
        <f aca="false">N119+K120</f>
        <v>68600</v>
      </c>
      <c r="O120" s="11" t="n">
        <f aca="false">O119+L119</f>
        <v>30000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3.5" hidden="false" customHeight="true" outlineLevel="0" collapsed="false">
      <c r="A121" s="7"/>
      <c r="B121" s="7"/>
      <c r="C121" s="7"/>
      <c r="D121" s="7"/>
      <c r="E121" s="21" t="n">
        <v>43813</v>
      </c>
      <c r="F121" s="7" t="s">
        <v>149</v>
      </c>
      <c r="H121" s="31" t="n">
        <v>50000</v>
      </c>
      <c r="I121" s="11" t="n">
        <f aca="false">I120+H121-G121</f>
        <v>568729</v>
      </c>
      <c r="J121" s="7"/>
      <c r="K121" s="7"/>
      <c r="L121" s="7"/>
      <c r="M121" s="11" t="n">
        <f aca="false">M120+J121</f>
        <v>0</v>
      </c>
      <c r="N121" s="11" t="n">
        <f aca="false">N120+K121</f>
        <v>68600</v>
      </c>
      <c r="O121" s="11" t="n">
        <f aca="false">O120+L120</f>
        <v>30000</v>
      </c>
      <c r="P121" s="7" t="s">
        <v>157</v>
      </c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3.5" hidden="false" customHeight="true" outlineLevel="0" collapsed="false">
      <c r="A122" s="7"/>
      <c r="B122" s="7"/>
      <c r="C122" s="7"/>
      <c r="D122" s="7"/>
      <c r="E122" s="21" t="n">
        <v>43838</v>
      </c>
      <c r="F122" s="13" t="s">
        <v>7</v>
      </c>
      <c r="H122" s="33" t="n">
        <v>20000</v>
      </c>
      <c r="I122" s="11" t="n">
        <f aca="false">I121+H122-G122</f>
        <v>588729</v>
      </c>
      <c r="J122" s="7"/>
      <c r="K122" s="15" t="n">
        <v>20000</v>
      </c>
      <c r="L122" s="7"/>
      <c r="M122" s="11" t="n">
        <f aca="false">M121+J122</f>
        <v>0</v>
      </c>
      <c r="N122" s="11" t="n">
        <f aca="false">N121+K122</f>
        <v>88600</v>
      </c>
      <c r="O122" s="11" t="n">
        <f aca="false">O121+L121</f>
        <v>30000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3.5" hidden="false" customHeight="true" outlineLevel="0" collapsed="false">
      <c r="A123" s="7"/>
      <c r="B123" s="7"/>
      <c r="C123" s="7"/>
      <c r="D123" s="7"/>
      <c r="E123" s="21" t="n">
        <v>43838</v>
      </c>
      <c r="F123" s="7" t="s">
        <v>68</v>
      </c>
      <c r="G123" s="0" t="n">
        <v>20000</v>
      </c>
      <c r="H123" s="31"/>
      <c r="I123" s="11" t="n">
        <f aca="false">I122+H123-G123</f>
        <v>568729</v>
      </c>
      <c r="J123" s="7"/>
      <c r="K123" s="7"/>
      <c r="L123" s="7"/>
      <c r="M123" s="11" t="n">
        <f aca="false">M122+J123</f>
        <v>0</v>
      </c>
      <c r="N123" s="11" t="n">
        <f aca="false">N122+K123</f>
        <v>88600</v>
      </c>
      <c r="O123" s="11" t="n">
        <f aca="false">O122+L122</f>
        <v>30000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3.5" hidden="false" customHeight="true" outlineLevel="0" collapsed="false">
      <c r="A124" s="7"/>
      <c r="B124" s="7"/>
      <c r="C124" s="7"/>
      <c r="D124" s="7"/>
      <c r="E124" s="21" t="n">
        <v>43838</v>
      </c>
      <c r="F124" s="7" t="s">
        <v>133</v>
      </c>
      <c r="G124" s="0" t="n">
        <v>10000</v>
      </c>
      <c r="H124" s="31"/>
      <c r="I124" s="11" t="n">
        <f aca="false">I123+H124-G124</f>
        <v>558729</v>
      </c>
      <c r="J124" s="7"/>
      <c r="K124" s="7"/>
      <c r="L124" s="7"/>
      <c r="M124" s="11" t="n">
        <f aca="false">M123+J124</f>
        <v>0</v>
      </c>
      <c r="N124" s="11" t="n">
        <f aca="false">N123+K124</f>
        <v>88600</v>
      </c>
      <c r="O124" s="11" t="n">
        <f aca="false">O123+L123</f>
        <v>30000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3.5" hidden="false" customHeight="true" outlineLevel="0" collapsed="false">
      <c r="A125" s="7"/>
      <c r="B125" s="7"/>
      <c r="C125" s="7"/>
      <c r="D125" s="7"/>
      <c r="E125" s="21" t="n">
        <v>43838</v>
      </c>
      <c r="F125" s="7" t="s">
        <v>149</v>
      </c>
      <c r="H125" s="31" t="n">
        <v>50000</v>
      </c>
      <c r="I125" s="11" t="n">
        <f aca="false">I124+H125-G125</f>
        <v>608729</v>
      </c>
      <c r="J125" s="7"/>
      <c r="K125" s="7"/>
      <c r="L125" s="7"/>
      <c r="M125" s="11" t="n">
        <f aca="false">M124+J125</f>
        <v>0</v>
      </c>
      <c r="N125" s="11" t="n">
        <f aca="false">N124+K125</f>
        <v>88600</v>
      </c>
      <c r="O125" s="11" t="n">
        <f aca="false">O124+L124</f>
        <v>30000</v>
      </c>
      <c r="P125" s="7" t="s">
        <v>158</v>
      </c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3.5" hidden="false" customHeight="true" outlineLevel="0" collapsed="false">
      <c r="A126" s="7"/>
      <c r="B126" s="7"/>
      <c r="C126" s="7"/>
      <c r="D126" s="7"/>
      <c r="E126" s="21" t="n">
        <v>43844</v>
      </c>
      <c r="F126" s="9" t="s">
        <v>90</v>
      </c>
      <c r="G126" s="7" t="n">
        <f aca="false">7500*3</f>
        <v>22500</v>
      </c>
      <c r="I126" s="11" t="n">
        <f aca="false">I125+H126-G126</f>
        <v>586229</v>
      </c>
      <c r="J126" s="7"/>
      <c r="K126" s="7"/>
      <c r="L126" s="7"/>
      <c r="M126" s="11" t="n">
        <f aca="false">M125+J126</f>
        <v>0</v>
      </c>
      <c r="N126" s="11" t="n">
        <f aca="false">N125+K126</f>
        <v>88600</v>
      </c>
      <c r="O126" s="11" t="n">
        <f aca="false">O125+L125</f>
        <v>30000</v>
      </c>
      <c r="P126" s="7" t="s">
        <v>159</v>
      </c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3.5" hidden="false" customHeight="true" outlineLevel="0" collapsed="false">
      <c r="A127" s="7"/>
      <c r="B127" s="7"/>
      <c r="C127" s="7"/>
      <c r="D127" s="7"/>
      <c r="E127" s="21" t="n">
        <v>43873</v>
      </c>
      <c r="F127" s="7" t="s">
        <v>149</v>
      </c>
      <c r="G127" s="7"/>
      <c r="H127" s="31" t="n">
        <v>50000</v>
      </c>
      <c r="I127" s="11" t="n">
        <f aca="false">I126+H127-G127</f>
        <v>636229</v>
      </c>
      <c r="J127" s="7"/>
      <c r="K127" s="7"/>
      <c r="L127" s="7"/>
      <c r="M127" s="11" t="n">
        <f aca="false">M126+J127</f>
        <v>0</v>
      </c>
      <c r="N127" s="11" t="n">
        <f aca="false">N126+K127</f>
        <v>88600</v>
      </c>
      <c r="O127" s="11" t="n">
        <f aca="false">O126+L126</f>
        <v>30000</v>
      </c>
      <c r="P127" s="7" t="s">
        <v>160</v>
      </c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3.5" hidden="false" customHeight="true" outlineLevel="0" collapsed="false">
      <c r="A128" s="7"/>
      <c r="B128" s="7"/>
      <c r="C128" s="7"/>
      <c r="D128" s="7"/>
      <c r="E128" s="21" t="n">
        <v>43902</v>
      </c>
      <c r="F128" s="7" t="s">
        <v>149</v>
      </c>
      <c r="G128" s="7"/>
      <c r="H128" s="31" t="n">
        <v>50000</v>
      </c>
      <c r="I128" s="11" t="n">
        <f aca="false">I127+H128-G128</f>
        <v>686229</v>
      </c>
      <c r="J128" s="7"/>
      <c r="K128" s="7"/>
      <c r="L128" s="7"/>
      <c r="M128" s="11" t="n">
        <f aca="false">M127+J128</f>
        <v>0</v>
      </c>
      <c r="N128" s="11" t="n">
        <f aca="false">N127+K128</f>
        <v>88600</v>
      </c>
      <c r="O128" s="11" t="n">
        <f aca="false">O127+L127</f>
        <v>30000</v>
      </c>
      <c r="P128" s="7" t="s">
        <v>161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3.5" hidden="false" customHeight="true" outlineLevel="0" collapsed="false">
      <c r="A129" s="7"/>
      <c r="B129" s="7"/>
      <c r="C129" s="7"/>
      <c r="D129" s="7"/>
      <c r="E129" s="24" t="n">
        <v>43933</v>
      </c>
      <c r="F129" s="7" t="s">
        <v>149</v>
      </c>
      <c r="G129" s="7"/>
      <c r="H129" s="34" t="n">
        <v>50000</v>
      </c>
      <c r="I129" s="11" t="n">
        <f aca="false">I128+H129-G129</f>
        <v>736229</v>
      </c>
      <c r="J129" s="7"/>
      <c r="K129" s="7"/>
      <c r="L129" s="7"/>
      <c r="M129" s="11" t="n">
        <f aca="false">M128+J129</f>
        <v>0</v>
      </c>
      <c r="N129" s="11" t="n">
        <f aca="false">N128+K129</f>
        <v>88600</v>
      </c>
      <c r="O129" s="11" t="n">
        <f aca="false">O128+L128</f>
        <v>30000</v>
      </c>
      <c r="P129" s="27" t="s">
        <v>162</v>
      </c>
      <c r="Q129" s="2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3.5" hidden="false" customHeight="true" outlineLevel="0" collapsed="false">
      <c r="A130" s="7"/>
      <c r="B130" s="7"/>
      <c r="C130" s="7"/>
      <c r="D130" s="7"/>
      <c r="E130" s="21" t="n">
        <v>43935</v>
      </c>
      <c r="F130" s="9" t="s">
        <v>90</v>
      </c>
      <c r="G130" s="7" t="n">
        <f aca="false">7500*3</f>
        <v>22500</v>
      </c>
      <c r="I130" s="11" t="n">
        <f aca="false">I129+H130-G130</f>
        <v>713729</v>
      </c>
      <c r="J130" s="7"/>
      <c r="K130" s="7"/>
      <c r="L130" s="7"/>
      <c r="M130" s="11" t="n">
        <f aca="false">M129+J130</f>
        <v>0</v>
      </c>
      <c r="N130" s="11" t="n">
        <f aca="false">N129+K130</f>
        <v>88600</v>
      </c>
      <c r="O130" s="11" t="n">
        <f aca="false">O129+L129</f>
        <v>30000</v>
      </c>
      <c r="P130" s="7" t="s">
        <v>138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3.5" hidden="false" customHeight="true" outlineLevel="0" collapsed="false">
      <c r="A131" s="7"/>
      <c r="B131" s="7"/>
      <c r="C131" s="7"/>
      <c r="D131" s="7"/>
      <c r="E131" s="24" t="n">
        <v>43963</v>
      </c>
      <c r="F131" s="7" t="s">
        <v>149</v>
      </c>
      <c r="G131" s="7"/>
      <c r="H131" s="34" t="n">
        <v>50000</v>
      </c>
      <c r="I131" s="11" t="n">
        <f aca="false">I130+H131-G131</f>
        <v>763729</v>
      </c>
      <c r="J131" s="7"/>
      <c r="K131" s="7"/>
      <c r="L131" s="7"/>
      <c r="M131" s="11" t="n">
        <f aca="false">M130+J131</f>
        <v>0</v>
      </c>
      <c r="N131" s="11" t="n">
        <f aca="false">N130+K131</f>
        <v>88600</v>
      </c>
      <c r="O131" s="11" t="n">
        <f aca="false">O130+L130</f>
        <v>30000</v>
      </c>
      <c r="P131" s="27" t="s">
        <v>163</v>
      </c>
      <c r="Q131" s="2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3.5" hidden="false" customHeight="true" outlineLevel="0" collapsed="false">
      <c r="A132" s="7"/>
      <c r="B132" s="7"/>
      <c r="C132" s="7"/>
      <c r="D132" s="7"/>
      <c r="E132" s="24" t="s">
        <v>164</v>
      </c>
      <c r="F132" s="7" t="s">
        <v>149</v>
      </c>
      <c r="G132" s="7"/>
      <c r="H132" s="34" t="n">
        <v>50000</v>
      </c>
      <c r="I132" s="11" t="n">
        <f aca="false">I131+H132-G132</f>
        <v>813729</v>
      </c>
      <c r="J132" s="7"/>
      <c r="K132" s="7"/>
      <c r="L132" s="7"/>
      <c r="M132" s="11" t="n">
        <f aca="false">M131+J132</f>
        <v>0</v>
      </c>
      <c r="N132" s="11" t="n">
        <f aca="false">N131+K132</f>
        <v>88600</v>
      </c>
      <c r="O132" s="11" t="n">
        <f aca="false">O131+L131</f>
        <v>30000</v>
      </c>
      <c r="P132" s="27" t="s">
        <v>165</v>
      </c>
      <c r="Q132" s="2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3.5" hidden="false" customHeight="true" outlineLevel="0" collapsed="false">
      <c r="A133" s="7"/>
      <c r="B133" s="7"/>
      <c r="C133" s="7"/>
      <c r="D133" s="7"/>
      <c r="E133" s="24" t="s">
        <v>166</v>
      </c>
      <c r="F133" s="7" t="s">
        <v>149</v>
      </c>
      <c r="G133" s="7"/>
      <c r="H133" s="34" t="n">
        <v>50000</v>
      </c>
      <c r="I133" s="11" t="n">
        <f aca="false">I132+H133-G133</f>
        <v>863729</v>
      </c>
      <c r="J133" s="7"/>
      <c r="K133" s="7"/>
      <c r="L133" s="7"/>
      <c r="M133" s="11" t="n">
        <f aca="false">M132+J133</f>
        <v>0</v>
      </c>
      <c r="N133" s="11" t="n">
        <f aca="false">N132+K133</f>
        <v>88600</v>
      </c>
      <c r="O133" s="11" t="n">
        <f aca="false">O132+L132</f>
        <v>30000</v>
      </c>
      <c r="P133" s="27" t="s">
        <v>167</v>
      </c>
      <c r="Q133" s="2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3.5" hidden="false" customHeight="true" outlineLevel="0" collapsed="false">
      <c r="A134" s="7"/>
      <c r="B134" s="7"/>
      <c r="C134" s="7"/>
      <c r="D134" s="7"/>
      <c r="E134" s="24" t="s">
        <v>168</v>
      </c>
      <c r="F134" s="9" t="s">
        <v>90</v>
      </c>
      <c r="G134" s="7" t="n">
        <f aca="false">7500*3</f>
        <v>22500</v>
      </c>
      <c r="H134" s="34"/>
      <c r="I134" s="11" t="n">
        <f aca="false">I133+H134-G134</f>
        <v>841229</v>
      </c>
      <c r="J134" s="7"/>
      <c r="K134" s="7"/>
      <c r="L134" s="7"/>
      <c r="M134" s="11" t="n">
        <f aca="false">M133+J134</f>
        <v>0</v>
      </c>
      <c r="N134" s="11" t="n">
        <f aca="false">N133+K134</f>
        <v>88600</v>
      </c>
      <c r="O134" s="11" t="n">
        <f aca="false">O133+L133</f>
        <v>30000</v>
      </c>
      <c r="P134" s="27"/>
      <c r="Q134" s="2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3.5" hidden="false" customHeight="true" outlineLevel="0" collapsed="false">
      <c r="A135" s="7"/>
      <c r="B135" s="7"/>
      <c r="C135" s="7"/>
      <c r="D135" s="7"/>
      <c r="E135" s="24" t="s">
        <v>169</v>
      </c>
      <c r="F135" s="9" t="s">
        <v>170</v>
      </c>
      <c r="G135" s="7" t="n">
        <v>100000</v>
      </c>
      <c r="H135" s="34"/>
      <c r="I135" s="11" t="n">
        <f aca="false">I134+H135-G135</f>
        <v>741229</v>
      </c>
      <c r="J135" s="7"/>
      <c r="K135" s="7"/>
      <c r="L135" s="7"/>
      <c r="M135" s="11" t="n">
        <f aca="false">M134+J135</f>
        <v>0</v>
      </c>
      <c r="N135" s="11" t="n">
        <f aca="false">N134+K135</f>
        <v>88600</v>
      </c>
      <c r="O135" s="11" t="n">
        <f aca="false">O134+L134</f>
        <v>30000</v>
      </c>
      <c r="P135" s="27"/>
      <c r="Q135" s="2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3.5" hidden="false" customHeight="true" outlineLevel="0" collapsed="false">
      <c r="A136" s="7"/>
      <c r="B136" s="7"/>
      <c r="C136" s="7"/>
      <c r="D136" s="7"/>
      <c r="E136" s="24" t="s">
        <v>169</v>
      </c>
      <c r="F136" s="35" t="s">
        <v>171</v>
      </c>
      <c r="G136" s="7" t="n">
        <v>20000</v>
      </c>
      <c r="H136" s="34"/>
      <c r="I136" s="11" t="n">
        <f aca="false">I135+H136-G136</f>
        <v>721229</v>
      </c>
      <c r="J136" s="7"/>
      <c r="K136" s="7"/>
      <c r="L136" s="7"/>
      <c r="M136" s="11" t="n">
        <f aca="false">M135+J136</f>
        <v>0</v>
      </c>
      <c r="N136" s="11" t="n">
        <f aca="false">N135+K136</f>
        <v>88600</v>
      </c>
      <c r="O136" s="11" t="n">
        <f aca="false">O135+L135</f>
        <v>30000</v>
      </c>
      <c r="P136" s="27"/>
      <c r="Q136" s="2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3.5" hidden="false" customHeight="true" outlineLevel="0" collapsed="false">
      <c r="A137" s="7"/>
      <c r="B137" s="7"/>
      <c r="C137" s="7"/>
      <c r="D137" s="7"/>
      <c r="E137" s="24" t="s">
        <v>169</v>
      </c>
      <c r="F137" s="7"/>
      <c r="G137" s="7" t="n">
        <f aca="false">-SUM(J137:L137)</f>
        <v>88600</v>
      </c>
      <c r="H137" s="7"/>
      <c r="I137" s="11" t="n">
        <f aca="false">I136+H137-G137</f>
        <v>632629</v>
      </c>
      <c r="J137" s="17"/>
      <c r="K137" s="17" t="n">
        <v>-88600</v>
      </c>
      <c r="L137" s="17"/>
      <c r="M137" s="11" t="n">
        <f aca="false">M136+J137</f>
        <v>0</v>
      </c>
      <c r="N137" s="11" t="n">
        <f aca="false">N136+K137</f>
        <v>0</v>
      </c>
      <c r="O137" s="11" t="n">
        <f aca="false">O136+L136</f>
        <v>30000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3.5" hidden="false" customHeight="true" outlineLevel="0" collapsed="false">
      <c r="A138" s="7"/>
      <c r="B138" s="7"/>
      <c r="C138" s="7"/>
      <c r="D138" s="7"/>
      <c r="E138" s="24" t="s">
        <v>169</v>
      </c>
      <c r="F138" s="7"/>
      <c r="G138" s="7" t="n">
        <f aca="false">-SUM(J138:L138)</f>
        <v>30000</v>
      </c>
      <c r="H138" s="7"/>
      <c r="I138" s="11" t="n">
        <f aca="false">I137+H138-G138</f>
        <v>602629</v>
      </c>
      <c r="J138" s="17"/>
      <c r="K138" s="17"/>
      <c r="L138" s="17" t="n">
        <v>-30000</v>
      </c>
      <c r="M138" s="11" t="n">
        <f aca="false">M137+J138</f>
        <v>0</v>
      </c>
      <c r="N138" s="11" t="n">
        <f aca="false">N137+K138</f>
        <v>0</v>
      </c>
      <c r="O138" s="11" t="n">
        <f aca="false">O137+L137</f>
        <v>30000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="41" customFormat="true" ht="13.5" hidden="false" customHeight="true" outlineLevel="0" collapsed="false">
      <c r="A139" s="36"/>
      <c r="B139" s="36"/>
      <c r="C139" s="36"/>
      <c r="D139" s="36"/>
      <c r="E139" s="37" t="s">
        <v>169</v>
      </c>
      <c r="F139" s="36"/>
      <c r="G139" s="36" t="n">
        <f aca="false">-SUM(J139:L139)</f>
        <v>-0</v>
      </c>
      <c r="H139" s="36"/>
      <c r="I139" s="38" t="n">
        <f aca="false">I138+H139-G139</f>
        <v>602629</v>
      </c>
      <c r="J139" s="39"/>
      <c r="K139" s="39"/>
      <c r="L139" s="39"/>
      <c r="M139" s="40" t="n">
        <f aca="false">M138+J139</f>
        <v>0</v>
      </c>
      <c r="N139" s="40" t="n">
        <f aca="false">N138+K139</f>
        <v>0</v>
      </c>
      <c r="O139" s="40" t="n">
        <f aca="false">O138+L138</f>
        <v>0</v>
      </c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customFormat="false" ht="13.5" hidden="false" customHeight="true" outlineLevel="0" collapsed="false">
      <c r="A140" s="7"/>
      <c r="B140" s="7"/>
      <c r="C140" s="7"/>
      <c r="D140" s="7"/>
      <c r="E140" s="24" t="s">
        <v>169</v>
      </c>
      <c r="F140" s="7"/>
      <c r="G140" s="7" t="n">
        <f aca="false">-SUM(J140:L140)</f>
        <v>200876.333333333</v>
      </c>
      <c r="H140" s="7"/>
      <c r="I140" s="11" t="n">
        <f aca="false">I139+H140-G140</f>
        <v>401752.666666667</v>
      </c>
      <c r="J140" s="17"/>
      <c r="K140" s="17"/>
      <c r="L140" s="17" t="n">
        <f aca="false">-I139/3</f>
        <v>-200876.333333333</v>
      </c>
      <c r="M140" s="11" t="n">
        <f aca="false">M139+J140</f>
        <v>0</v>
      </c>
      <c r="N140" s="11" t="n">
        <f aca="false">N139+K140</f>
        <v>0</v>
      </c>
      <c r="O140" s="11" t="n">
        <f aca="false">O139+L139</f>
        <v>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3.5" hidden="false" customHeight="true" outlineLevel="0" collapsed="false">
      <c r="A141" s="7"/>
      <c r="B141" s="7"/>
      <c r="C141" s="7"/>
      <c r="D141" s="7"/>
      <c r="E141" s="24" t="s">
        <v>169</v>
      </c>
      <c r="F141" s="7"/>
      <c r="G141" s="7" t="n">
        <f aca="false">-SUM(J141:L141)</f>
        <v>200876.333333333</v>
      </c>
      <c r="H141" s="7"/>
      <c r="I141" s="11" t="n">
        <f aca="false">I140+H141-G141</f>
        <v>200876.333333333</v>
      </c>
      <c r="J141" s="17"/>
      <c r="K141" s="17" t="n">
        <f aca="false">-I139/3</f>
        <v>-200876.333333333</v>
      </c>
      <c r="L141" s="17"/>
      <c r="M141" s="11" t="n">
        <f aca="false">M140+J141</f>
        <v>0</v>
      </c>
      <c r="N141" s="11" t="n">
        <f aca="false">N140+K141</f>
        <v>-200876.333333333</v>
      </c>
      <c r="O141" s="11" t="n">
        <f aca="false">O140+L140</f>
        <v>-200876.333333333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3.5" hidden="false" customHeight="true" outlineLevel="0" collapsed="false">
      <c r="A142" s="7"/>
      <c r="B142" s="7"/>
      <c r="C142" s="7"/>
      <c r="D142" s="7"/>
      <c r="E142" s="24" t="s">
        <v>169</v>
      </c>
      <c r="F142" s="7"/>
      <c r="G142" s="7" t="n">
        <f aca="false">-SUM(J142:L142)</f>
        <v>200876.333333333</v>
      </c>
      <c r="H142" s="7"/>
      <c r="I142" s="11" t="n">
        <f aca="false">I141+H142-G142</f>
        <v>0</v>
      </c>
      <c r="J142" s="17" t="n">
        <f aca="false">-I139/3</f>
        <v>-200876.333333333</v>
      </c>
      <c r="K142" s="17"/>
      <c r="L142" s="17"/>
      <c r="M142" s="11" t="n">
        <f aca="false">M141+J142</f>
        <v>-200876.333333333</v>
      </c>
      <c r="N142" s="11" t="n">
        <f aca="false">N141+K142</f>
        <v>-200876.333333333</v>
      </c>
      <c r="O142" s="11" t="n">
        <f aca="false">O141+L141</f>
        <v>-200876.333333333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="44" customFormat="true" ht="13.5" hidden="false" customHeight="true" outlineLevel="0" collapsed="false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3" t="n">
        <f aca="false">M142+J143</f>
        <v>-200876.333333333</v>
      </c>
      <c r="N143" s="43" t="n">
        <f aca="false">N142+K143</f>
        <v>-200876.333333333</v>
      </c>
      <c r="O143" s="43" t="n">
        <f aca="false">O142+L142</f>
        <v>-200876.333333333</v>
      </c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customFormat="false" ht="13.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3.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3.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3.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3.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3.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3.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3.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3.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3.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3.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3.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3.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3.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3.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3.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3.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3.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3.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3.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3.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3.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3.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3.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3.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3.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3.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3.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3.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3.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3.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3.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3.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3.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3.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3.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3.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3.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3.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3.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3.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3.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3.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3.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3.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3.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3.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3.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3.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3.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3.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3.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3.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3.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3.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3.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3.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3.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3.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3.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3.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3.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3.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3.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3.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3.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3.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3.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3.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3.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3.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3.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3.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3.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3.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3.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3.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3.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3.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3.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3.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3.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3.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3.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3.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3.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3.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3.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3.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3.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3.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3.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3.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3.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3.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3.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3.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3.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3.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3.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3.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3.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3.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3.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3.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3.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3.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3.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3.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3.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3.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3.5" hidden="false" customHeight="tru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3.5" hidden="false" customHeight="tru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3.5" hidden="false" customHeight="tru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3.5" hidden="false" customHeight="tru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3.5" hidden="false" customHeight="tru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3.5" hidden="false" customHeight="tru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3.5" hidden="false" customHeight="tru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3.5" hidden="false" customHeight="tru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3.5" hidden="false" customHeight="tru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3.5" hidden="false" customHeight="tru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3.5" hidden="false" customHeight="tru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3.5" hidden="false" customHeight="tru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3.5" hidden="false" customHeight="tru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3.5" hidden="false" customHeight="tru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3.5" hidden="false" customHeight="tru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3.5" hidden="false" customHeight="tru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3.5" hidden="false" customHeight="tru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3.5" hidden="false" customHeight="tru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3.5" hidden="false" customHeight="tru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3.5" hidden="false" customHeight="tru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3.5" hidden="false" customHeight="tru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3.5" hidden="false" customHeight="tru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3.5" hidden="false" customHeight="tru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3.5" hidden="false" customHeight="tru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3.5" hidden="false" customHeight="tru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3.5" hidden="false" customHeight="tru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3.5" hidden="false" customHeight="tru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3.5" hidden="false" customHeight="tru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3.5" hidden="false" customHeight="tru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3.5" hidden="false" customHeight="tru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3.5" hidden="false" customHeight="tru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3.5" hidden="false" customHeight="true" outlineLevel="0" collapsed="false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3.5" hidden="false" customHeight="tru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3.5" hidden="false" customHeight="true" outlineLevel="0" collapsed="false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3.5" hidden="false" customHeight="true" outlineLevel="0" collapsed="false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3.5" hidden="false" customHeight="true" outlineLevel="0" collapsed="false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3.5" hidden="false" customHeight="true" outlineLevel="0" collapsed="false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3.5" hidden="false" customHeight="true" outlineLevel="0" collapsed="false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3.5" hidden="false" customHeight="true" outlineLevel="0" collapsed="false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3.5" hidden="false" customHeight="true" outlineLevel="0" collapsed="false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3.5" hidden="false" customHeight="true" outlineLevel="0" collapsed="false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3.5" hidden="false" customHeight="true" outlineLevel="0" collapsed="false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3.5" hidden="false" customHeight="true" outlineLevel="0" collapsed="false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3.5" hidden="false" customHeight="true" outlineLevel="0" collapsed="false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3.5" hidden="false" customHeight="true" outlineLevel="0" collapsed="false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3.5" hidden="false" customHeight="true" outlineLevel="0" collapsed="false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3.5" hidden="false" customHeight="true" outlineLevel="0" collapsed="false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3.5" hidden="false" customHeight="true" outlineLevel="0" collapsed="false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3.5" hidden="false" customHeight="true" outlineLevel="0" collapsed="false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3.5" hidden="false" customHeight="true" outlineLevel="0" collapsed="false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3.5" hidden="false" customHeight="true" outlineLevel="0" collapsed="false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3.5" hidden="false" customHeight="true" outlineLevel="0" collapsed="false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3.5" hidden="false" customHeight="true" outlineLevel="0" collapsed="false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3.5" hidden="false" customHeight="true" outlineLevel="0" collapsed="false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3.5" hidden="false" customHeight="true" outlineLevel="0" collapsed="false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3.5" hidden="false" customHeight="true" outlineLevel="0" collapsed="false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3.5" hidden="false" customHeight="true" outlineLevel="0" collapsed="false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3.5" hidden="false" customHeight="true" outlineLevel="0" collapsed="false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3.5" hidden="false" customHeight="true" outlineLevel="0" collapsed="false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3.5" hidden="false" customHeight="true" outlineLevel="0" collapsed="false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3.5" hidden="false" customHeight="true" outlineLevel="0" collapsed="false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3.5" hidden="false" customHeight="true" outlineLevel="0" collapsed="false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3.5" hidden="false" customHeight="true" outlineLevel="0" collapsed="false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3.5" hidden="false" customHeight="true" outlineLevel="0" collapsed="false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3.5" hidden="false" customHeight="true" outlineLevel="0" collapsed="false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3.5" hidden="false" customHeight="true" outlineLevel="0" collapsed="false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3.5" hidden="false" customHeight="true" outlineLevel="0" collapsed="false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3.5" hidden="false" customHeight="true" outlineLevel="0" collapsed="false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3.5" hidden="false" customHeight="true" outlineLevel="0" collapsed="false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3.5" hidden="false" customHeight="true" outlineLevel="0" collapsed="false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3.5" hidden="false" customHeight="true" outlineLevel="0" collapsed="false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3.5" hidden="false" customHeight="true" outlineLevel="0" collapsed="false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3.5" hidden="false" customHeight="true" outlineLevel="0" collapsed="false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3.5" hidden="false" customHeight="true" outlineLevel="0" collapsed="false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3.5" hidden="false" customHeight="true" outlineLevel="0" collapsed="false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3.5" hidden="false" customHeight="true" outlineLevel="0" collapsed="false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3.5" hidden="false" customHeight="true" outlineLevel="0" collapsed="false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3.5" hidden="false" customHeight="true" outlineLevel="0" collapsed="false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3.5" hidden="false" customHeight="true" outlineLevel="0" collapsed="false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3.5" hidden="false" customHeight="true" outlineLevel="0" collapsed="false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3.5" hidden="false" customHeight="true" outlineLevel="0" collapsed="false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3.5" hidden="false" customHeight="true" outlineLevel="0" collapsed="false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3.5" hidden="false" customHeight="true" outlineLevel="0" collapsed="false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3.5" hidden="false" customHeight="true" outlineLevel="0" collapsed="false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3.5" hidden="false" customHeight="true" outlineLevel="0" collapsed="false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3.5" hidden="false" customHeight="true" outlineLevel="0" collapsed="false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3.5" hidden="false" customHeight="true" outlineLevel="0" collapsed="false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3.5" hidden="false" customHeight="true" outlineLevel="0" collapsed="false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3.5" hidden="false" customHeight="true" outlineLevel="0" collapsed="false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3.5" hidden="false" customHeight="true" outlineLevel="0" collapsed="false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3.5" hidden="false" customHeight="true" outlineLevel="0" collapsed="false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3.5" hidden="false" customHeight="true" outlineLevel="0" collapsed="false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3.5" hidden="false" customHeight="true" outlineLevel="0" collapsed="false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3.5" hidden="false" customHeight="true" outlineLevel="0" collapsed="false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3.5" hidden="false" customHeight="true" outlineLevel="0" collapsed="false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3.5" hidden="false" customHeight="true" outlineLevel="0" collapsed="false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3.5" hidden="false" customHeight="true" outlineLevel="0" collapsed="false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3.5" hidden="false" customHeight="true" outlineLevel="0" collapsed="false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3.5" hidden="false" customHeight="true" outlineLevel="0" collapsed="false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3.5" hidden="false" customHeight="true" outlineLevel="0" collapsed="false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3.5" hidden="false" customHeight="true" outlineLevel="0" collapsed="false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3.5" hidden="false" customHeight="true" outlineLevel="0" collapsed="false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3.5" hidden="false" customHeight="true" outlineLevel="0" collapsed="false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3.5" hidden="false" customHeight="true" outlineLevel="0" collapsed="false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3.5" hidden="false" customHeight="true" outlineLevel="0" collapsed="false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3.5" hidden="false" customHeight="true" outlineLevel="0" collapsed="false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3.5" hidden="false" customHeight="true" outlineLevel="0" collapsed="false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3.5" hidden="false" customHeight="true" outlineLevel="0" collapsed="false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3.5" hidden="false" customHeight="true" outlineLevel="0" collapsed="false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3.5" hidden="false" customHeight="true" outlineLevel="0" collapsed="false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3.5" hidden="false" customHeight="true" outlineLevel="0" collapsed="false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3.5" hidden="false" customHeight="true" outlineLevel="0" collapsed="false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3.5" hidden="false" customHeight="true" outlineLevel="0" collapsed="false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3.5" hidden="false" customHeight="true" outlineLevel="0" collapsed="false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3.5" hidden="false" customHeight="true" outlineLevel="0" collapsed="false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3.5" hidden="false" customHeight="true" outlineLevel="0" collapsed="false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3.5" hidden="false" customHeight="true" outlineLevel="0" collapsed="false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3.5" hidden="false" customHeight="true" outlineLevel="0" collapsed="false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3.5" hidden="false" customHeight="true" outlineLevel="0" collapsed="false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3.5" hidden="false" customHeight="true" outlineLevel="0" collapsed="false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3.5" hidden="false" customHeight="true" outlineLevel="0" collapsed="false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3.5" hidden="false" customHeight="true" outlineLevel="0" collapsed="false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3.5" hidden="false" customHeight="true" outlineLevel="0" collapsed="false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3.5" hidden="false" customHeight="true" outlineLevel="0" collapsed="false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3.5" hidden="false" customHeight="true" outlineLevel="0" collapsed="false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3.5" hidden="false" customHeight="true" outlineLevel="0" collapsed="false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3.5" hidden="false" customHeight="true" outlineLevel="0" collapsed="false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3.5" hidden="false" customHeight="true" outlineLevel="0" collapsed="false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3.5" hidden="false" customHeight="true" outlineLevel="0" collapsed="false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3.5" hidden="false" customHeight="true" outlineLevel="0" collapsed="false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3.5" hidden="false" customHeight="true" outlineLevel="0" collapsed="false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3.5" hidden="false" customHeight="true" outlineLevel="0" collapsed="false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3.5" hidden="false" customHeight="true" outlineLevel="0" collapsed="false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3.5" hidden="false" customHeight="true" outlineLevel="0" collapsed="false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3.5" hidden="false" customHeight="true" outlineLevel="0" collapsed="false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3.5" hidden="false" customHeight="true" outlineLevel="0" collapsed="false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3.5" hidden="false" customHeight="true" outlineLevel="0" collapsed="false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3.5" hidden="false" customHeight="true" outlineLevel="0" collapsed="false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3.5" hidden="false" customHeight="true" outlineLevel="0" collapsed="false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3.5" hidden="false" customHeight="true" outlineLevel="0" collapsed="false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3.5" hidden="false" customHeight="true" outlineLevel="0" collapsed="false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3.5" hidden="false" customHeight="true" outlineLevel="0" collapsed="false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3.5" hidden="false" customHeight="true" outlineLevel="0" collapsed="false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3.5" hidden="false" customHeight="true" outlineLevel="0" collapsed="false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3.5" hidden="false" customHeight="true" outlineLevel="0" collapsed="false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3.5" hidden="false" customHeight="true" outlineLevel="0" collapsed="false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3.5" hidden="false" customHeight="true" outlineLevel="0" collapsed="false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3.5" hidden="false" customHeight="true" outlineLevel="0" collapsed="false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3.5" hidden="false" customHeight="true" outlineLevel="0" collapsed="false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3.5" hidden="false" customHeight="true" outlineLevel="0" collapsed="false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3.5" hidden="false" customHeight="true" outlineLevel="0" collapsed="false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3.5" hidden="false" customHeight="true" outlineLevel="0" collapsed="false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3.5" hidden="false" customHeight="true" outlineLevel="0" collapsed="false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3.5" hidden="false" customHeight="true" outlineLevel="0" collapsed="false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3.5" hidden="false" customHeight="true" outlineLevel="0" collapsed="false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3.5" hidden="false" customHeight="true" outlineLevel="0" collapsed="false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3.5" hidden="false" customHeight="true" outlineLevel="0" collapsed="false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3.5" hidden="false" customHeight="true" outlineLevel="0" collapsed="false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3.5" hidden="false" customHeight="true" outlineLevel="0" collapsed="false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3.5" hidden="false" customHeight="true" outlineLevel="0" collapsed="false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3.5" hidden="false" customHeight="true" outlineLevel="0" collapsed="false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3.5" hidden="false" customHeight="true" outlineLevel="0" collapsed="false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3.5" hidden="false" customHeight="true" outlineLevel="0" collapsed="false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3.5" hidden="false" customHeight="true" outlineLevel="0" collapsed="false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3.5" hidden="false" customHeight="true" outlineLevel="0" collapsed="false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3.5" hidden="false" customHeight="true" outlineLevel="0" collapsed="false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3.5" hidden="false" customHeight="true" outlineLevel="0" collapsed="false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3.5" hidden="false" customHeight="true" outlineLevel="0" collapsed="false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3.5" hidden="false" customHeight="true" outlineLevel="0" collapsed="false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3.5" hidden="false" customHeight="true" outlineLevel="0" collapsed="false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3.5" hidden="false" customHeight="true" outlineLevel="0" collapsed="false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3.5" hidden="false" customHeight="true" outlineLevel="0" collapsed="false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3.5" hidden="false" customHeight="true" outlineLevel="0" collapsed="false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3.5" hidden="false" customHeight="true" outlineLevel="0" collapsed="false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3.5" hidden="false" customHeight="true" outlineLevel="0" collapsed="false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3.5" hidden="false" customHeight="true" outlineLevel="0" collapsed="false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3.5" hidden="false" customHeight="true" outlineLevel="0" collapsed="false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3.5" hidden="false" customHeight="true" outlineLevel="0" collapsed="false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3.5" hidden="false" customHeight="true" outlineLevel="0" collapsed="false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3.5" hidden="false" customHeight="true" outlineLevel="0" collapsed="false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3.5" hidden="false" customHeight="true" outlineLevel="0" collapsed="false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3.5" hidden="false" customHeight="true" outlineLevel="0" collapsed="false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3.5" hidden="false" customHeight="true" outlineLevel="0" collapsed="false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3.5" hidden="false" customHeight="true" outlineLevel="0" collapsed="false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3.5" hidden="false" customHeight="true" outlineLevel="0" collapsed="false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3.5" hidden="false" customHeight="true" outlineLevel="0" collapsed="false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3.5" hidden="false" customHeight="true" outlineLevel="0" collapsed="false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3.5" hidden="false" customHeight="true" outlineLevel="0" collapsed="false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3.5" hidden="false" customHeight="true" outlineLevel="0" collapsed="false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3.5" hidden="false" customHeight="true" outlineLevel="0" collapsed="false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3.5" hidden="false" customHeight="true" outlineLevel="0" collapsed="false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3.5" hidden="false" customHeight="true" outlineLevel="0" collapsed="false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3.5" hidden="false" customHeight="true" outlineLevel="0" collapsed="false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3.5" hidden="false" customHeight="true" outlineLevel="0" collapsed="false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3.5" hidden="false" customHeight="true" outlineLevel="0" collapsed="false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3.5" hidden="false" customHeight="true" outlineLevel="0" collapsed="false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3.5" hidden="false" customHeight="true" outlineLevel="0" collapsed="false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3.5" hidden="false" customHeight="true" outlineLevel="0" collapsed="false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3.5" hidden="false" customHeight="true" outlineLevel="0" collapsed="false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3.5" hidden="false" customHeight="true" outlineLevel="0" collapsed="false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3.5" hidden="false" customHeight="true" outlineLevel="0" collapsed="false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3.5" hidden="false" customHeight="true" outlineLevel="0" collapsed="false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3.5" hidden="false" customHeight="true" outlineLevel="0" collapsed="false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3.5" hidden="false" customHeight="true" outlineLevel="0" collapsed="false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3.5" hidden="false" customHeight="true" outlineLevel="0" collapsed="false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3.5" hidden="false" customHeight="true" outlineLevel="0" collapsed="false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3.5" hidden="false" customHeight="true" outlineLevel="0" collapsed="false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3.5" hidden="false" customHeight="true" outlineLevel="0" collapsed="false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3.5" hidden="false" customHeight="true" outlineLevel="0" collapsed="false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3.5" hidden="false" customHeight="true" outlineLevel="0" collapsed="false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3.5" hidden="false" customHeight="true" outlineLevel="0" collapsed="false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3.5" hidden="false" customHeight="true" outlineLevel="0" collapsed="false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3.5" hidden="false" customHeight="true" outlineLevel="0" collapsed="false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3.5" hidden="false" customHeight="true" outlineLevel="0" collapsed="false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3.5" hidden="false" customHeight="true" outlineLevel="0" collapsed="false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3.5" hidden="false" customHeight="true" outlineLevel="0" collapsed="false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3.5" hidden="false" customHeight="true" outlineLevel="0" collapsed="false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3.5" hidden="false" customHeight="true" outlineLevel="0" collapsed="false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3.5" hidden="false" customHeight="true" outlineLevel="0" collapsed="false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3.5" hidden="false" customHeight="true" outlineLevel="0" collapsed="false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3.5" hidden="false" customHeight="true" outlineLevel="0" collapsed="false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3.5" hidden="false" customHeight="true" outlineLevel="0" collapsed="false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3.5" hidden="false" customHeight="true" outlineLevel="0" collapsed="false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3.5" hidden="false" customHeight="true" outlineLevel="0" collapsed="false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3.5" hidden="false" customHeight="true" outlineLevel="0" collapsed="false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3.5" hidden="false" customHeight="true" outlineLevel="0" collapsed="false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3.5" hidden="false" customHeight="true" outlineLevel="0" collapsed="false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3.5" hidden="false" customHeight="true" outlineLevel="0" collapsed="false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3.5" hidden="false" customHeight="true" outlineLevel="0" collapsed="false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3.5" hidden="false" customHeight="true" outlineLevel="0" collapsed="false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3.5" hidden="false" customHeight="true" outlineLevel="0" collapsed="false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3.5" hidden="false" customHeight="true" outlineLevel="0" collapsed="false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3.5" hidden="false" customHeight="true" outlineLevel="0" collapsed="false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3.5" hidden="false" customHeight="true" outlineLevel="0" collapsed="false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3.5" hidden="false" customHeight="true" outlineLevel="0" collapsed="false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3.5" hidden="false" customHeight="true" outlineLevel="0" collapsed="false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3.5" hidden="false" customHeight="true" outlineLevel="0" collapsed="false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3.5" hidden="false" customHeight="true" outlineLevel="0" collapsed="false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3.5" hidden="false" customHeight="true" outlineLevel="0" collapsed="false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3.5" hidden="false" customHeight="true" outlineLevel="0" collapsed="false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3.5" hidden="false" customHeight="true" outlineLevel="0" collapsed="false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3.5" hidden="false" customHeight="true" outlineLevel="0" collapsed="false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3.5" hidden="false" customHeight="true" outlineLevel="0" collapsed="false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3.5" hidden="false" customHeight="true" outlineLevel="0" collapsed="false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3.5" hidden="false" customHeight="true" outlineLevel="0" collapsed="false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3.5" hidden="false" customHeight="true" outlineLevel="0" collapsed="false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3.5" hidden="false" customHeight="true" outlineLevel="0" collapsed="false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3.5" hidden="false" customHeight="true" outlineLevel="0" collapsed="false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3.5" hidden="false" customHeight="true" outlineLevel="0" collapsed="false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3.5" hidden="false" customHeight="true" outlineLevel="0" collapsed="false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3.5" hidden="false" customHeight="true" outlineLevel="0" collapsed="false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3.5" hidden="false" customHeight="true" outlineLevel="0" collapsed="false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3.5" hidden="false" customHeight="true" outlineLevel="0" collapsed="false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3.5" hidden="false" customHeight="true" outlineLevel="0" collapsed="false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3.5" hidden="false" customHeight="true" outlineLevel="0" collapsed="false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3.5" hidden="false" customHeight="true" outlineLevel="0" collapsed="false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3.5" hidden="false" customHeight="true" outlineLevel="0" collapsed="false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3.5" hidden="false" customHeight="true" outlineLevel="0" collapsed="false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3.5" hidden="false" customHeight="true" outlineLevel="0" collapsed="false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3.5" hidden="false" customHeight="true" outlineLevel="0" collapsed="false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3.5" hidden="false" customHeight="true" outlineLevel="0" collapsed="false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3.5" hidden="false" customHeight="true" outlineLevel="0" collapsed="false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3.5" hidden="false" customHeight="true" outlineLevel="0" collapsed="false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3.5" hidden="false" customHeight="true" outlineLevel="0" collapsed="false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3.5" hidden="false" customHeight="true" outlineLevel="0" collapsed="false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3.5" hidden="false" customHeight="true" outlineLevel="0" collapsed="false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3.5" hidden="false" customHeight="true" outlineLevel="0" collapsed="false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3.5" hidden="false" customHeight="true" outlineLevel="0" collapsed="false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3.5" hidden="false" customHeight="true" outlineLevel="0" collapsed="false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3.5" hidden="false" customHeight="true" outlineLevel="0" collapsed="false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3.5" hidden="false" customHeight="true" outlineLevel="0" collapsed="false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3.5" hidden="false" customHeight="true" outlineLevel="0" collapsed="false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3.5" hidden="false" customHeight="true" outlineLevel="0" collapsed="false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3.5" hidden="false" customHeight="true" outlineLevel="0" collapsed="false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3.5" hidden="false" customHeight="true" outlineLevel="0" collapsed="false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3.5" hidden="false" customHeight="true" outlineLevel="0" collapsed="false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3.5" hidden="false" customHeight="true" outlineLevel="0" collapsed="false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3.5" hidden="false" customHeight="true" outlineLevel="0" collapsed="false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3.5" hidden="false" customHeight="true" outlineLevel="0" collapsed="false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3.5" hidden="false" customHeight="true" outlineLevel="0" collapsed="false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3.5" hidden="false" customHeight="true" outlineLevel="0" collapsed="false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3.5" hidden="false" customHeight="true" outlineLevel="0" collapsed="false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3.5" hidden="false" customHeight="true" outlineLevel="0" collapsed="false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3.5" hidden="false" customHeight="true" outlineLevel="0" collapsed="false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3.5" hidden="false" customHeight="true" outlineLevel="0" collapsed="false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3.5" hidden="false" customHeight="true" outlineLevel="0" collapsed="false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3.5" hidden="false" customHeight="true" outlineLevel="0" collapsed="false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3.5" hidden="false" customHeight="true" outlineLevel="0" collapsed="false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3.5" hidden="false" customHeight="true" outlineLevel="0" collapsed="false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3.5" hidden="false" customHeight="true" outlineLevel="0" collapsed="false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3.5" hidden="false" customHeight="true" outlineLevel="0" collapsed="false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3.5" hidden="false" customHeight="true" outlineLevel="0" collapsed="false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3.5" hidden="false" customHeight="true" outlineLevel="0" collapsed="false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3.5" hidden="false" customHeight="true" outlineLevel="0" collapsed="false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3.5" hidden="false" customHeight="true" outlineLevel="0" collapsed="false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3.5" hidden="false" customHeight="true" outlineLevel="0" collapsed="false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3.5" hidden="false" customHeight="true" outlineLevel="0" collapsed="false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3.5" hidden="false" customHeight="true" outlineLevel="0" collapsed="false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3.5" hidden="false" customHeight="true" outlineLevel="0" collapsed="false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3.5" hidden="false" customHeight="true" outlineLevel="0" collapsed="false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3.5" hidden="false" customHeight="true" outlineLevel="0" collapsed="false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3.5" hidden="false" customHeight="true" outlineLevel="0" collapsed="false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3.5" hidden="false" customHeight="true" outlineLevel="0" collapsed="false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3.5" hidden="false" customHeight="true" outlineLevel="0" collapsed="false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3.5" hidden="false" customHeight="true" outlineLevel="0" collapsed="false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3.5" hidden="false" customHeight="true" outlineLevel="0" collapsed="false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3.5" hidden="false" customHeight="true" outlineLevel="0" collapsed="false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3.5" hidden="false" customHeight="true" outlineLevel="0" collapsed="false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3.5" hidden="false" customHeight="true" outlineLevel="0" collapsed="false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3.5" hidden="false" customHeight="true" outlineLevel="0" collapsed="false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3.5" hidden="false" customHeight="true" outlineLevel="0" collapsed="false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3.5" hidden="false" customHeight="true" outlineLevel="0" collapsed="false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3.5" hidden="false" customHeight="true" outlineLevel="0" collapsed="false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3.5" hidden="false" customHeight="true" outlineLevel="0" collapsed="false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3.5" hidden="false" customHeight="true" outlineLevel="0" collapsed="false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3.5" hidden="false" customHeight="true" outlineLevel="0" collapsed="false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3.5" hidden="false" customHeight="true" outlineLevel="0" collapsed="false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3.5" hidden="false" customHeight="true" outlineLevel="0" collapsed="false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3.5" hidden="false" customHeight="true" outlineLevel="0" collapsed="false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3.5" hidden="false" customHeight="true" outlineLevel="0" collapsed="false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3.5" hidden="false" customHeight="true" outlineLevel="0" collapsed="false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3.5" hidden="false" customHeight="true" outlineLevel="0" collapsed="false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3.5" hidden="false" customHeight="true" outlineLevel="0" collapsed="false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3.5" hidden="false" customHeight="true" outlineLevel="0" collapsed="false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3.5" hidden="false" customHeight="true" outlineLevel="0" collapsed="false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3.5" hidden="false" customHeight="true" outlineLevel="0" collapsed="false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3.5" hidden="false" customHeight="true" outlineLevel="0" collapsed="false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3.5" hidden="false" customHeight="true" outlineLevel="0" collapsed="false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3.5" hidden="false" customHeight="true" outlineLevel="0" collapsed="false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3.5" hidden="false" customHeight="true" outlineLevel="0" collapsed="false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3.5" hidden="false" customHeight="true" outlineLevel="0" collapsed="false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3.5" hidden="false" customHeight="true" outlineLevel="0" collapsed="false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3.5" hidden="false" customHeight="true" outlineLevel="0" collapsed="false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3.5" hidden="false" customHeight="true" outlineLevel="0" collapsed="false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3.5" hidden="false" customHeight="true" outlineLevel="0" collapsed="false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3.5" hidden="false" customHeight="true" outlineLevel="0" collapsed="false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3.5" hidden="false" customHeight="true" outlineLevel="0" collapsed="false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3.5" hidden="false" customHeight="true" outlineLevel="0" collapsed="false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3.5" hidden="false" customHeight="true" outlineLevel="0" collapsed="false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3.5" hidden="false" customHeight="true" outlineLevel="0" collapsed="false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3.5" hidden="false" customHeight="true" outlineLevel="0" collapsed="false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3.5" hidden="false" customHeight="true" outlineLevel="0" collapsed="false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3.5" hidden="false" customHeight="true" outlineLevel="0" collapsed="false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3.5" hidden="false" customHeight="true" outlineLevel="0" collapsed="false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3.5" hidden="false" customHeight="true" outlineLevel="0" collapsed="false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3.5" hidden="false" customHeight="true" outlineLevel="0" collapsed="false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3.5" hidden="false" customHeight="true" outlineLevel="0" collapsed="false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3.5" hidden="false" customHeight="true" outlineLevel="0" collapsed="false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3.5" hidden="false" customHeight="true" outlineLevel="0" collapsed="false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3.5" hidden="false" customHeight="true" outlineLevel="0" collapsed="false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3.5" hidden="false" customHeight="true" outlineLevel="0" collapsed="false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3.5" hidden="false" customHeight="true" outlineLevel="0" collapsed="false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3.5" hidden="false" customHeight="true" outlineLevel="0" collapsed="false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3.5" hidden="false" customHeight="true" outlineLevel="0" collapsed="false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3.5" hidden="false" customHeight="true" outlineLevel="0" collapsed="false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3.5" hidden="false" customHeight="true" outlineLevel="0" collapsed="false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3.5" hidden="false" customHeight="true" outlineLevel="0" collapsed="false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3.5" hidden="false" customHeight="true" outlineLevel="0" collapsed="false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3.5" hidden="false" customHeight="true" outlineLevel="0" collapsed="false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3.5" hidden="false" customHeight="true" outlineLevel="0" collapsed="false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3.5" hidden="false" customHeight="true" outlineLevel="0" collapsed="false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3.5" hidden="false" customHeight="true" outlineLevel="0" collapsed="false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3.5" hidden="false" customHeight="true" outlineLevel="0" collapsed="false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3.5" hidden="false" customHeight="true" outlineLevel="0" collapsed="false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3.5" hidden="false" customHeight="true" outlineLevel="0" collapsed="false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3.5" hidden="false" customHeight="true" outlineLevel="0" collapsed="false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3.5" hidden="false" customHeight="true" outlineLevel="0" collapsed="false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3.5" hidden="false" customHeight="true" outlineLevel="0" collapsed="false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3.5" hidden="false" customHeight="true" outlineLevel="0" collapsed="false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3.5" hidden="false" customHeight="true" outlineLevel="0" collapsed="false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3.5" hidden="false" customHeight="true" outlineLevel="0" collapsed="false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3.5" hidden="false" customHeight="true" outlineLevel="0" collapsed="false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3.5" hidden="false" customHeight="true" outlineLevel="0" collapsed="false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3.5" hidden="false" customHeight="true" outlineLevel="0" collapsed="false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3.5" hidden="false" customHeight="true" outlineLevel="0" collapsed="false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3.5" hidden="false" customHeight="true" outlineLevel="0" collapsed="false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3.5" hidden="false" customHeight="true" outlineLevel="0" collapsed="false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3.5" hidden="false" customHeight="true" outlineLevel="0" collapsed="false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3.5" hidden="false" customHeight="true" outlineLevel="0" collapsed="false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3.5" hidden="false" customHeight="true" outlineLevel="0" collapsed="false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3.5" hidden="false" customHeight="true" outlineLevel="0" collapsed="false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3.5" hidden="false" customHeight="true" outlineLevel="0" collapsed="false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3.5" hidden="false" customHeight="true" outlineLevel="0" collapsed="false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3.5" hidden="false" customHeight="true" outlineLevel="0" collapsed="false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3.5" hidden="false" customHeight="true" outlineLevel="0" collapsed="false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3.5" hidden="false" customHeight="true" outlineLevel="0" collapsed="false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3.5" hidden="false" customHeight="true" outlineLevel="0" collapsed="false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3.5" hidden="false" customHeight="true" outlineLevel="0" collapsed="false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3.5" hidden="false" customHeight="true" outlineLevel="0" collapsed="false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3.5" hidden="false" customHeight="true" outlineLevel="0" collapsed="false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3.5" hidden="false" customHeight="true" outlineLevel="0" collapsed="false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3.5" hidden="false" customHeight="true" outlineLevel="0" collapsed="false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3.5" hidden="false" customHeight="true" outlineLevel="0" collapsed="false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3.5" hidden="false" customHeight="true" outlineLevel="0" collapsed="false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3.5" hidden="false" customHeight="true" outlineLevel="0" collapsed="false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3.5" hidden="false" customHeight="true" outlineLevel="0" collapsed="false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3.5" hidden="false" customHeight="true" outlineLevel="0" collapsed="false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3.5" hidden="false" customHeight="true" outlineLevel="0" collapsed="false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3.5" hidden="false" customHeight="true" outlineLevel="0" collapsed="false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3.5" hidden="false" customHeight="true" outlineLevel="0" collapsed="false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3.5" hidden="false" customHeight="true" outlineLevel="0" collapsed="false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3.5" hidden="false" customHeight="true" outlineLevel="0" collapsed="false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3.5" hidden="false" customHeight="true" outlineLevel="0" collapsed="false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3.5" hidden="false" customHeight="true" outlineLevel="0" collapsed="false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3.5" hidden="false" customHeight="true" outlineLevel="0" collapsed="false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3.5" hidden="false" customHeight="true" outlineLevel="0" collapsed="false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3.5" hidden="false" customHeight="true" outlineLevel="0" collapsed="false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3.5" hidden="false" customHeight="true" outlineLevel="0" collapsed="false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3.5" hidden="false" customHeight="true" outlineLevel="0" collapsed="false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3.5" hidden="false" customHeight="true" outlineLevel="0" collapsed="false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3.5" hidden="false" customHeight="true" outlineLevel="0" collapsed="false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3.5" hidden="false" customHeight="true" outlineLevel="0" collapsed="false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3.5" hidden="false" customHeight="true" outlineLevel="0" collapsed="false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3.5" hidden="false" customHeight="true" outlineLevel="0" collapsed="false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3.5" hidden="false" customHeight="true" outlineLevel="0" collapsed="false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3.5" hidden="false" customHeight="true" outlineLevel="0" collapsed="false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3.5" hidden="false" customHeight="true" outlineLevel="0" collapsed="false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3.5" hidden="false" customHeight="true" outlineLevel="0" collapsed="false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3.5" hidden="false" customHeight="true" outlineLevel="0" collapsed="false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3.5" hidden="false" customHeight="true" outlineLevel="0" collapsed="false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3.5" hidden="false" customHeight="true" outlineLevel="0" collapsed="false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3.5" hidden="false" customHeight="true" outlineLevel="0" collapsed="false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3.5" hidden="false" customHeight="true" outlineLevel="0" collapsed="false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3.5" hidden="false" customHeight="true" outlineLevel="0" collapsed="false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3.5" hidden="false" customHeight="true" outlineLevel="0" collapsed="false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3.5" hidden="false" customHeight="true" outlineLevel="0" collapsed="false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3.5" hidden="false" customHeight="true" outlineLevel="0" collapsed="false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3.5" hidden="false" customHeight="true" outlineLevel="0" collapsed="false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3.5" hidden="false" customHeight="true" outlineLevel="0" collapsed="false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3.5" hidden="false" customHeight="true" outlineLevel="0" collapsed="false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3.5" hidden="false" customHeight="true" outlineLevel="0" collapsed="false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3.5" hidden="false" customHeight="true" outlineLevel="0" collapsed="false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3.5" hidden="false" customHeight="true" outlineLevel="0" collapsed="false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3.5" hidden="false" customHeight="true" outlineLevel="0" collapsed="false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3.5" hidden="false" customHeight="true" outlineLevel="0" collapsed="false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3.5" hidden="false" customHeight="true" outlineLevel="0" collapsed="false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3.5" hidden="false" customHeight="true" outlineLevel="0" collapsed="false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3.5" hidden="false" customHeight="true" outlineLevel="0" collapsed="false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3.5" hidden="false" customHeight="true" outlineLevel="0" collapsed="false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3.5" hidden="false" customHeight="true" outlineLevel="0" collapsed="false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3.5" hidden="false" customHeight="true" outlineLevel="0" collapsed="false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3.5" hidden="false" customHeight="true" outlineLevel="0" collapsed="false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3.5" hidden="false" customHeight="true" outlineLevel="0" collapsed="false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3.5" hidden="false" customHeight="true" outlineLevel="0" collapsed="false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3.5" hidden="false" customHeight="true" outlineLevel="0" collapsed="false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3.5" hidden="false" customHeight="true" outlineLevel="0" collapsed="false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3.5" hidden="false" customHeight="true" outlineLevel="0" collapsed="false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3.5" hidden="false" customHeight="true" outlineLevel="0" collapsed="false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3.5" hidden="false" customHeight="true" outlineLevel="0" collapsed="false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3.5" hidden="false" customHeight="true" outlineLevel="0" collapsed="false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3.5" hidden="false" customHeight="true" outlineLevel="0" collapsed="false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3.5" hidden="false" customHeight="true" outlineLevel="0" collapsed="false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3.5" hidden="false" customHeight="true" outlineLevel="0" collapsed="false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3.5" hidden="false" customHeight="true" outlineLevel="0" collapsed="false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3.5" hidden="false" customHeight="true" outlineLevel="0" collapsed="false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3.5" hidden="false" customHeight="true" outlineLevel="0" collapsed="false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3.5" hidden="false" customHeight="true" outlineLevel="0" collapsed="false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3.5" hidden="false" customHeight="true" outlineLevel="0" collapsed="false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3.5" hidden="false" customHeight="true" outlineLevel="0" collapsed="false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3.5" hidden="false" customHeight="true" outlineLevel="0" collapsed="false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3.5" hidden="false" customHeight="true" outlineLevel="0" collapsed="false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3.5" hidden="false" customHeight="true" outlineLevel="0" collapsed="false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3.5" hidden="false" customHeight="true" outlineLevel="0" collapsed="false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3.5" hidden="false" customHeight="true" outlineLevel="0" collapsed="false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3.5" hidden="false" customHeight="true" outlineLevel="0" collapsed="false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3.5" hidden="false" customHeight="true" outlineLevel="0" collapsed="false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3.5" hidden="false" customHeight="true" outlineLevel="0" collapsed="false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3.5" hidden="false" customHeight="true" outlineLevel="0" collapsed="false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3.5" hidden="false" customHeight="true" outlineLevel="0" collapsed="false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3.5" hidden="false" customHeight="true" outlineLevel="0" collapsed="false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3.5" hidden="false" customHeight="true" outlineLevel="0" collapsed="false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3.5" hidden="false" customHeight="true" outlineLevel="0" collapsed="false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3.5" hidden="false" customHeight="true" outlineLevel="0" collapsed="false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3.5" hidden="false" customHeight="true" outlineLevel="0" collapsed="false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3.5" hidden="false" customHeight="true" outlineLevel="0" collapsed="false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3.5" hidden="false" customHeight="true" outlineLevel="0" collapsed="false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3.5" hidden="false" customHeight="true" outlineLevel="0" collapsed="false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3.5" hidden="false" customHeight="true" outlineLevel="0" collapsed="false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3.5" hidden="false" customHeight="true" outlineLevel="0" collapsed="false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3.5" hidden="false" customHeight="true" outlineLevel="0" collapsed="false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3.5" hidden="false" customHeight="true" outlineLevel="0" collapsed="false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3.5" hidden="false" customHeight="true" outlineLevel="0" collapsed="false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3.5" hidden="false" customHeight="true" outlineLevel="0" collapsed="false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3.5" hidden="false" customHeight="true" outlineLevel="0" collapsed="false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3.5" hidden="false" customHeight="true" outlineLevel="0" collapsed="false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3.5" hidden="false" customHeight="true" outlineLevel="0" collapsed="false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3.5" hidden="false" customHeight="true" outlineLevel="0" collapsed="false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3.5" hidden="false" customHeight="true" outlineLevel="0" collapsed="false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3.5" hidden="false" customHeight="true" outlineLevel="0" collapsed="false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3.5" hidden="false" customHeight="true" outlineLevel="0" collapsed="false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3.5" hidden="false" customHeight="true" outlineLevel="0" collapsed="false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3.5" hidden="false" customHeight="true" outlineLevel="0" collapsed="false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3.5" hidden="false" customHeight="true" outlineLevel="0" collapsed="false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3.5" hidden="false" customHeight="true" outlineLevel="0" collapsed="false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3.5" hidden="false" customHeight="true" outlineLevel="0" collapsed="false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3.5" hidden="false" customHeight="true" outlineLevel="0" collapsed="false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3.5" hidden="false" customHeight="true" outlineLevel="0" collapsed="false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3.5" hidden="false" customHeight="true" outlineLevel="0" collapsed="false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3.5" hidden="false" customHeight="true" outlineLevel="0" collapsed="false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3.5" hidden="false" customHeight="true" outlineLevel="0" collapsed="false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3.5" hidden="false" customHeight="true" outlineLevel="0" collapsed="false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3.5" hidden="false" customHeight="true" outlineLevel="0" collapsed="false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3.5" hidden="false" customHeight="true" outlineLevel="0" collapsed="false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3.5" hidden="false" customHeight="true" outlineLevel="0" collapsed="false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3.5" hidden="false" customHeight="true" outlineLevel="0" collapsed="false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3.5" hidden="false" customHeight="true" outlineLevel="0" collapsed="false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3.5" hidden="false" customHeight="true" outlineLevel="0" collapsed="false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3.5" hidden="false" customHeight="true" outlineLevel="0" collapsed="false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3.5" hidden="false" customHeight="true" outlineLevel="0" collapsed="false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3.5" hidden="false" customHeight="true" outlineLevel="0" collapsed="false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3.5" hidden="false" customHeight="true" outlineLevel="0" collapsed="false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3.5" hidden="false" customHeight="true" outlineLevel="0" collapsed="false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3.5" hidden="false" customHeight="true" outlineLevel="0" collapsed="false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3.5" hidden="false" customHeight="true" outlineLevel="0" collapsed="false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3.5" hidden="false" customHeight="true" outlineLevel="0" collapsed="false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3.5" hidden="false" customHeight="true" outlineLevel="0" collapsed="false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3.5" hidden="false" customHeight="true" outlineLevel="0" collapsed="false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3.5" hidden="false" customHeight="true" outlineLevel="0" collapsed="false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3.5" hidden="false" customHeight="true" outlineLevel="0" collapsed="false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3.5" hidden="false" customHeight="true" outlineLevel="0" collapsed="false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3.5" hidden="false" customHeight="true" outlineLevel="0" collapsed="false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3.5" hidden="false" customHeight="true" outlineLevel="0" collapsed="false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3.5" hidden="false" customHeight="true" outlineLevel="0" collapsed="false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3.5" hidden="false" customHeight="true" outlineLevel="0" collapsed="false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3.5" hidden="false" customHeight="true" outlineLevel="0" collapsed="false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3.5" hidden="false" customHeight="true" outlineLevel="0" collapsed="false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3.5" hidden="false" customHeight="true" outlineLevel="0" collapsed="false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3.5" hidden="false" customHeight="true" outlineLevel="0" collapsed="false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3.5" hidden="false" customHeight="true" outlineLevel="0" collapsed="false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3.5" hidden="false" customHeight="true" outlineLevel="0" collapsed="false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3.5" hidden="false" customHeight="true" outlineLevel="0" collapsed="false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3.5" hidden="false" customHeight="true" outlineLevel="0" collapsed="false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3.5" hidden="false" customHeight="true" outlineLevel="0" collapsed="false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3.5" hidden="false" customHeight="true" outlineLevel="0" collapsed="false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3.5" hidden="false" customHeight="true" outlineLevel="0" collapsed="false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3.5" hidden="false" customHeight="true" outlineLevel="0" collapsed="false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3.5" hidden="false" customHeight="true" outlineLevel="0" collapsed="false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3.5" hidden="false" customHeight="true" outlineLevel="0" collapsed="false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3.5" hidden="false" customHeight="true" outlineLevel="0" collapsed="false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3.5" hidden="false" customHeight="true" outlineLevel="0" collapsed="false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3.5" hidden="false" customHeight="true" outlineLevel="0" collapsed="false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3.5" hidden="false" customHeight="true" outlineLevel="0" collapsed="false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3.5" hidden="false" customHeight="true" outlineLevel="0" collapsed="false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3.5" hidden="false" customHeight="true" outlineLevel="0" collapsed="false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3.5" hidden="false" customHeight="true" outlineLevel="0" collapsed="false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3.5" hidden="false" customHeight="true" outlineLevel="0" collapsed="false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3.5" hidden="false" customHeight="true" outlineLevel="0" collapsed="false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3.5" hidden="false" customHeight="true" outlineLevel="0" collapsed="false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3.5" hidden="false" customHeight="true" outlineLevel="0" collapsed="false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3.5" hidden="false" customHeight="true" outlineLevel="0" collapsed="false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3.5" hidden="false" customHeight="true" outlineLevel="0" collapsed="false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3.5" hidden="false" customHeight="true" outlineLevel="0" collapsed="false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3.5" hidden="false" customHeight="true" outlineLevel="0" collapsed="false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3.5" hidden="false" customHeight="true" outlineLevel="0" collapsed="false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3.5" hidden="false" customHeight="true" outlineLevel="0" collapsed="false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3.5" hidden="false" customHeight="true" outlineLevel="0" collapsed="false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3.5" hidden="false" customHeight="true" outlineLevel="0" collapsed="false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3.5" hidden="false" customHeight="true" outlineLevel="0" collapsed="false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3.5" hidden="false" customHeight="true" outlineLevel="0" collapsed="false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3.5" hidden="false" customHeight="true" outlineLevel="0" collapsed="false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3.5" hidden="false" customHeight="true" outlineLevel="0" collapsed="false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3.5" hidden="false" customHeight="true" outlineLevel="0" collapsed="false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3.5" hidden="false" customHeight="true" outlineLevel="0" collapsed="false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3.5" hidden="false" customHeight="true" outlineLevel="0" collapsed="false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3.5" hidden="false" customHeight="true" outlineLevel="0" collapsed="false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3.5" hidden="false" customHeight="true" outlineLevel="0" collapsed="false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3.5" hidden="false" customHeight="true" outlineLevel="0" collapsed="false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3.5" hidden="false" customHeight="true" outlineLevel="0" collapsed="false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3.5" hidden="false" customHeight="true" outlineLevel="0" collapsed="false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3.5" hidden="false" customHeight="true" outlineLevel="0" collapsed="false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3.5" hidden="false" customHeight="true" outlineLevel="0" collapsed="false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3.5" hidden="false" customHeight="true" outlineLevel="0" collapsed="false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3.5" hidden="false" customHeight="true" outlineLevel="0" collapsed="false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3.5" hidden="false" customHeight="true" outlineLevel="0" collapsed="false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3.5" hidden="false" customHeight="true" outlineLevel="0" collapsed="false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3.5" hidden="false" customHeight="true" outlineLevel="0" collapsed="false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3.5" hidden="false" customHeight="true" outlineLevel="0" collapsed="false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3.5" hidden="false" customHeight="true" outlineLevel="0" collapsed="false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3.5" hidden="false" customHeight="true" outlineLevel="0" collapsed="false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3.5" hidden="false" customHeight="true" outlineLevel="0" collapsed="false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3.5" hidden="false" customHeight="true" outlineLevel="0" collapsed="false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3.5" hidden="false" customHeight="true" outlineLevel="0" collapsed="false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3.5" hidden="false" customHeight="true" outlineLevel="0" collapsed="false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3.5" hidden="false" customHeight="true" outlineLevel="0" collapsed="false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3.5" hidden="false" customHeight="true" outlineLevel="0" collapsed="false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3.5" hidden="false" customHeight="true" outlineLevel="0" collapsed="false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3.5" hidden="false" customHeight="true" outlineLevel="0" collapsed="false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3.5" hidden="false" customHeight="true" outlineLevel="0" collapsed="false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3.5" hidden="false" customHeight="true" outlineLevel="0" collapsed="false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3.5" hidden="false" customHeight="true" outlineLevel="0" collapsed="false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3.5" hidden="false" customHeight="true" outlineLevel="0" collapsed="false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3.5" hidden="false" customHeight="true" outlineLevel="0" collapsed="false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3.5" hidden="false" customHeight="true" outlineLevel="0" collapsed="false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3.5" hidden="false" customHeight="true" outlineLevel="0" collapsed="false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3.5" hidden="false" customHeight="true" outlineLevel="0" collapsed="false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3.5" hidden="false" customHeight="true" outlineLevel="0" collapsed="false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3.5" hidden="false" customHeight="true" outlineLevel="0" collapsed="false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3.5" hidden="false" customHeight="true" outlineLevel="0" collapsed="false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3.5" hidden="false" customHeight="true" outlineLevel="0" collapsed="false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3.5" hidden="false" customHeight="true" outlineLevel="0" collapsed="false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3.5" hidden="false" customHeight="true" outlineLevel="0" collapsed="false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3.5" hidden="false" customHeight="true" outlineLevel="0" collapsed="false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3.5" hidden="false" customHeight="true" outlineLevel="0" collapsed="false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3.5" hidden="false" customHeight="true" outlineLevel="0" collapsed="false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3.5" hidden="false" customHeight="true" outlineLevel="0" collapsed="false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3.5" hidden="false" customHeight="true" outlineLevel="0" collapsed="false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3.5" hidden="false" customHeight="true" outlineLevel="0" collapsed="false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3.5" hidden="false" customHeight="true" outlineLevel="0" collapsed="false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3.5" hidden="false" customHeight="true" outlineLevel="0" collapsed="false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3.5" hidden="false" customHeight="true" outlineLevel="0" collapsed="false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3.5" hidden="false" customHeight="true" outlineLevel="0" collapsed="false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3.5" hidden="false" customHeight="true" outlineLevel="0" collapsed="false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3.5" hidden="false" customHeight="true" outlineLevel="0" collapsed="false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3.5" hidden="false" customHeight="true" outlineLevel="0" collapsed="false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3.5" hidden="false" customHeight="true" outlineLevel="0" collapsed="false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3.5" hidden="false" customHeight="true" outlineLevel="0" collapsed="false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3.5" hidden="false" customHeight="true" outlineLevel="0" collapsed="false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3.5" hidden="false" customHeight="true" outlineLevel="0" collapsed="false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3.5" hidden="false" customHeight="true" outlineLevel="0" collapsed="false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3.5" hidden="false" customHeight="true" outlineLevel="0" collapsed="false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3.5" hidden="false" customHeight="true" outlineLevel="0" collapsed="false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3.5" hidden="false" customHeight="true" outlineLevel="0" collapsed="false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3.5" hidden="false" customHeight="true" outlineLevel="0" collapsed="false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3.5" hidden="false" customHeight="true" outlineLevel="0" collapsed="false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3.5" hidden="false" customHeight="true" outlineLevel="0" collapsed="false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3.5" hidden="false" customHeight="true" outlineLevel="0" collapsed="false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3.5" hidden="false" customHeight="true" outlineLevel="0" collapsed="false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3.5" hidden="false" customHeight="true" outlineLevel="0" collapsed="false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3.5" hidden="false" customHeight="true" outlineLevel="0" collapsed="false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3.5" hidden="false" customHeight="true" outlineLevel="0" collapsed="false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3.5" hidden="false" customHeight="true" outlineLevel="0" collapsed="false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3.5" hidden="false" customHeight="true" outlineLevel="0" collapsed="false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3.5" hidden="false" customHeight="true" outlineLevel="0" collapsed="false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3.5" hidden="false" customHeight="true" outlineLevel="0" collapsed="false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3.5" hidden="false" customHeight="true" outlineLevel="0" collapsed="false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3.5" hidden="false" customHeight="true" outlineLevel="0" collapsed="false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3.5" hidden="false" customHeight="true" outlineLevel="0" collapsed="false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3.5" hidden="false" customHeight="true" outlineLevel="0" collapsed="false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3.5" hidden="false" customHeight="true" outlineLevel="0" collapsed="false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3.5" hidden="false" customHeight="true" outlineLevel="0" collapsed="false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3.5" hidden="false" customHeight="true" outlineLevel="0" collapsed="false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3.5" hidden="false" customHeight="true" outlineLevel="0" collapsed="false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3.5" hidden="false" customHeight="true" outlineLevel="0" collapsed="false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3.5" hidden="false" customHeight="true" outlineLevel="0" collapsed="false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3.5" hidden="false" customHeight="true" outlineLevel="0" collapsed="false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3.5" hidden="false" customHeight="true" outlineLevel="0" collapsed="false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3.5" hidden="false" customHeight="true" outlineLevel="0" collapsed="false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3.5" hidden="false" customHeight="true" outlineLevel="0" collapsed="false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3.5" hidden="false" customHeight="true" outlineLevel="0" collapsed="false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3.5" hidden="false" customHeight="true" outlineLevel="0" collapsed="false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3.5" hidden="false" customHeight="true" outlineLevel="0" collapsed="false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3.5" hidden="false" customHeight="true" outlineLevel="0" collapsed="false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3.5" hidden="false" customHeight="true" outlineLevel="0" collapsed="false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3.5" hidden="false" customHeight="true" outlineLevel="0" collapsed="false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3.5" hidden="false" customHeight="true" outlineLevel="0" collapsed="false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3.5" hidden="false" customHeight="true" outlineLevel="0" collapsed="false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3.5" hidden="false" customHeight="true" outlineLevel="0" collapsed="false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3.5" hidden="false" customHeight="true" outlineLevel="0" collapsed="false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3.5" hidden="false" customHeight="true" outlineLevel="0" collapsed="false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3.5" hidden="false" customHeight="true" outlineLevel="0" collapsed="false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3.5" hidden="false" customHeight="true" outlineLevel="0" collapsed="false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3.5" hidden="false" customHeight="true" outlineLevel="0" collapsed="false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3.5" hidden="false" customHeight="true" outlineLevel="0" collapsed="false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3.5" hidden="false" customHeight="true" outlineLevel="0" collapsed="false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3.5" hidden="false" customHeight="true" outlineLevel="0" collapsed="false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3.5" hidden="false" customHeight="true" outlineLevel="0" collapsed="false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3.5" hidden="false" customHeight="true" outlineLevel="0" collapsed="false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3.5" hidden="false" customHeight="true" outlineLevel="0" collapsed="false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3.5" hidden="false" customHeight="true" outlineLevel="0" collapsed="false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3.5" hidden="false" customHeight="true" outlineLevel="0" collapsed="false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3.5" hidden="false" customHeight="true" outlineLevel="0" collapsed="false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3.5" hidden="false" customHeight="true" outlineLevel="0" collapsed="false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3.5" hidden="false" customHeight="true" outlineLevel="0" collapsed="false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3.5" hidden="false" customHeight="true" outlineLevel="0" collapsed="false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3.5" hidden="false" customHeight="true" outlineLevel="0" collapsed="false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3.5" hidden="false" customHeight="true" outlineLevel="0" collapsed="false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3.5" hidden="false" customHeight="true" outlineLevel="0" collapsed="false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3.5" hidden="false" customHeight="true" outlineLevel="0" collapsed="false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3.5" hidden="false" customHeight="true" outlineLevel="0" collapsed="false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3.5" hidden="false" customHeight="true" outlineLevel="0" collapsed="false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3.5" hidden="false" customHeight="true" outlineLevel="0" collapsed="false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3.5" hidden="false" customHeight="true" outlineLevel="0" collapsed="false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3.5" hidden="false" customHeight="true" outlineLevel="0" collapsed="false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3.5" hidden="false" customHeight="true" outlineLevel="0" collapsed="false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3.5" hidden="false" customHeight="true" outlineLevel="0" collapsed="false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3.5" hidden="false" customHeight="true" outlineLevel="0" collapsed="false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3.5" hidden="false" customHeight="true" outlineLevel="0" collapsed="false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3.5" hidden="false" customHeight="true" outlineLevel="0" collapsed="false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3.5" hidden="false" customHeight="true" outlineLevel="0" collapsed="false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3.5" hidden="false" customHeight="true" outlineLevel="0" collapsed="false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3.5" hidden="false" customHeight="true" outlineLevel="0" collapsed="false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3.5" hidden="false" customHeight="true" outlineLevel="0" collapsed="false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3.5" hidden="false" customHeight="true" outlineLevel="0" collapsed="false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3.5" hidden="false" customHeight="true" outlineLevel="0" collapsed="false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3.5" hidden="false" customHeight="true" outlineLevel="0" collapsed="false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3.5" hidden="false" customHeight="true" outlineLevel="0" collapsed="false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3.5" hidden="false" customHeight="true" outlineLevel="0" collapsed="false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3.5" hidden="false" customHeight="true" outlineLevel="0" collapsed="false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3.5" hidden="false" customHeight="true" outlineLevel="0" collapsed="false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3.5" hidden="false" customHeight="true" outlineLevel="0" collapsed="false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3.5" hidden="false" customHeight="true" outlineLevel="0" collapsed="false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3.5" hidden="false" customHeight="true" outlineLevel="0" collapsed="false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3.5" hidden="false" customHeight="true" outlineLevel="0" collapsed="false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3.5" hidden="false" customHeight="true" outlineLevel="0" collapsed="false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3.5" hidden="false" customHeight="true" outlineLevel="0" collapsed="false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3.5" hidden="false" customHeight="true" outlineLevel="0" collapsed="false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3.5" hidden="false" customHeight="true" outlineLevel="0" collapsed="false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3.5" hidden="false" customHeight="true" outlineLevel="0" collapsed="false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3.5" hidden="false" customHeight="true" outlineLevel="0" collapsed="false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3.5" hidden="false" customHeight="true" outlineLevel="0" collapsed="false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3.5" hidden="false" customHeight="true" outlineLevel="0" collapsed="false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3.5" hidden="false" customHeight="true" outlineLevel="0" collapsed="false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3.5" hidden="false" customHeight="true" outlineLevel="0" collapsed="false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3.5" hidden="false" customHeight="true" outlineLevel="0" collapsed="false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3.5" hidden="false" customHeight="true" outlineLevel="0" collapsed="false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3.5" hidden="false" customHeight="true" outlineLevel="0" collapsed="false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3.5" hidden="false" customHeight="true" outlineLevel="0" collapsed="false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3.5" hidden="false" customHeight="true" outlineLevel="0" collapsed="false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3.5" hidden="false" customHeight="true" outlineLevel="0" collapsed="false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3.5" hidden="false" customHeight="true" outlineLevel="0" collapsed="false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3.5" hidden="false" customHeight="true" outlineLevel="0" collapsed="false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3.5" hidden="false" customHeight="true" outlineLevel="0" collapsed="false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3.5" hidden="false" customHeight="true" outlineLevel="0" collapsed="false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3.5" hidden="false" customHeight="true" outlineLevel="0" collapsed="false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3.5" hidden="false" customHeight="true" outlineLevel="0" collapsed="false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3.5" hidden="false" customHeight="true" outlineLevel="0" collapsed="false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3.5" hidden="false" customHeight="true" outlineLevel="0" collapsed="false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3.5" hidden="false" customHeight="true" outlineLevel="0" collapsed="false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3.5" hidden="false" customHeight="true" outlineLevel="0" collapsed="false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3.5" hidden="false" customHeight="true" outlineLevel="0" collapsed="false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3.5" hidden="false" customHeight="true" outlineLevel="0" collapsed="false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3.5" hidden="false" customHeight="true" outlineLevel="0" collapsed="false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3.5" hidden="false" customHeight="true" outlineLevel="0" collapsed="false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3.5" hidden="false" customHeight="true" outlineLevel="0" collapsed="false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3.5" hidden="false" customHeight="true" outlineLevel="0" collapsed="false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3.5" hidden="false" customHeight="true" outlineLevel="0" collapsed="false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3.5" hidden="false" customHeight="true" outlineLevel="0" collapsed="false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3.5" hidden="false" customHeight="true" outlineLevel="0" collapsed="false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3.5" hidden="false" customHeight="true" outlineLevel="0" collapsed="false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3.5" hidden="false" customHeight="true" outlineLevel="0" collapsed="false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3.5" hidden="false" customHeight="true" outlineLevel="0" collapsed="false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3.5" hidden="false" customHeight="true" outlineLevel="0" collapsed="false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3.5" hidden="false" customHeight="true" outlineLevel="0" collapsed="false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3.5" hidden="false" customHeight="true" outlineLevel="0" collapsed="false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3.5" hidden="false" customHeight="true" outlineLevel="0" collapsed="false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3.5" hidden="false" customHeight="true" outlineLevel="0" collapsed="false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customFormat="false" ht="13.5" hidden="false" customHeight="true" outlineLevel="0" collapsed="false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customFormat="false" ht="13.5" hidden="false" customHeight="true" outlineLevel="0" collapsed="false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customFormat="false" ht="13.5" hidden="false" customHeight="true" outlineLevel="0" collapsed="false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customFormat="false" ht="13.5" hidden="false" customHeight="true" outlineLevel="0" collapsed="false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customFormat="false" ht="13.5" hidden="false" customHeight="true" outlineLevel="0" collapsed="false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customFormat="false" ht="13.5" hidden="false" customHeight="true" outlineLevel="0" collapsed="false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customFormat="false" ht="13.5" hidden="false" customHeight="true" outlineLevel="0" collapsed="false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customFormat="false" ht="13.5" hidden="false" customHeight="true" outlineLevel="0" collapsed="false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customFormat="false" ht="13.5" hidden="false" customHeight="true" outlineLevel="0" collapsed="false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customFormat="false" ht="13.5" hidden="false" customHeight="true" outlineLevel="0" collapsed="false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customFormat="false" ht="13.5" hidden="false" customHeight="true" outlineLevel="0" collapsed="false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customFormat="false" ht="13.5" hidden="false" customHeight="true" outlineLevel="0" collapsed="false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customFormat="false" ht="13.5" hidden="false" customHeight="true" outlineLevel="0" collapsed="false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customFormat="false" ht="13.5" hidden="false" customHeight="true" outlineLevel="0" collapsed="false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customFormat="false" ht="13.5" hidden="false" customHeight="true" outlineLevel="0" collapsed="false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customFormat="false" ht="13.5" hidden="false" customHeight="true" outlineLevel="0" collapsed="false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customFormat="false" ht="13.5" hidden="false" customHeight="true" outlineLevel="0" collapsed="false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customFormat="false" ht="13.5" hidden="false" customHeight="true" outlineLevel="0" collapsed="false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customFormat="false" ht="13.5" hidden="false" customHeight="true" outlineLevel="0" collapsed="false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customFormat="false" ht="13.5" hidden="false" customHeight="true" outlineLevel="0" collapsed="false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customFormat="false" ht="13.5" hidden="false" customHeight="true" outlineLevel="0" collapsed="false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customFormat="false" ht="13.5" hidden="false" customHeight="true" outlineLevel="0" collapsed="false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customFormat="false" ht="13.5" hidden="false" customHeight="true" outlineLevel="0" collapsed="false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customFormat="false" ht="13.5" hidden="false" customHeight="true" outlineLevel="0" collapsed="false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customFormat="false" ht="13.5" hidden="false" customHeight="true" outlineLevel="0" collapsed="false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customFormat="false" ht="13.5" hidden="false" customHeight="true" outlineLevel="0" collapsed="false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customFormat="false" ht="13.5" hidden="false" customHeight="true" outlineLevel="0" collapsed="false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customFormat="false" ht="13.5" hidden="false" customHeight="true" outlineLevel="0" collapsed="false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customFormat="false" ht="13.5" hidden="false" customHeight="true" outlineLevel="0" collapsed="false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customFormat="false" ht="13.5" hidden="false" customHeight="true" outlineLevel="0" collapsed="false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customFormat="false" ht="13.5" hidden="false" customHeight="true" outlineLevel="0" collapsed="false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customFormat="false" ht="13.5" hidden="false" customHeight="true" outlineLevel="0" collapsed="false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customFormat="false" ht="13.5" hidden="false" customHeight="true" outlineLevel="0" collapsed="false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customFormat="false" ht="13.5" hidden="false" customHeight="true" outlineLevel="0" collapsed="false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customFormat="false" ht="13.5" hidden="false" customHeight="true" outlineLevel="0" collapsed="false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customFormat="false" ht="13.5" hidden="false" customHeight="true" outlineLevel="0" collapsed="false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customFormat="false" ht="13.5" hidden="false" customHeight="true" outlineLevel="0" collapsed="false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customFormat="false" ht="13.5" hidden="false" customHeight="true" outlineLevel="0" collapsed="false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customFormat="false" ht="13.5" hidden="false" customHeight="true" outlineLevel="0" collapsed="false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customFormat="false" ht="13.5" hidden="false" customHeight="true" outlineLevel="0" collapsed="false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customFormat="false" ht="13.5" hidden="false" customHeight="true" outlineLevel="0" collapsed="false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customFormat="false" ht="13.5" hidden="false" customHeight="true" outlineLevel="0" collapsed="false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customFormat="false" ht="13.5" hidden="false" customHeight="true" outlineLevel="0" collapsed="false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</sheetData>
  <hyperlinks>
    <hyperlink ref="F81" r:id="rId1" display="nkmfoldgaz.hu"/>
    <hyperlink ref="P81" r:id="rId2" display="https://www.nkmfoldgaz.hu/Ugyfelszolgalat"/>
    <hyperlink ref="F82" r:id="rId3" display="nkmfoldgaz.hu"/>
    <hyperlink ref="F88" r:id="rId4" display="nkmfoldgaz.hu"/>
    <hyperlink ref="F90" r:id="rId5" display="nkmfoldgaz.hu"/>
    <hyperlink ref="F96" r:id="rId6" display="nkmfoldgaz.hu"/>
    <hyperlink ref="F97" r:id="rId7" display="nkmfoldgaz.hu"/>
    <hyperlink ref="F101" r:id="rId8" display="nkmfoldgaz.hu"/>
    <hyperlink ref="F103" r:id="rId9" display="nkmfoldgaz.hu"/>
    <hyperlink ref="F109" r:id="rId10" display="nkmfoldgaz.hu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328125" defaultRowHeight="15" zeroHeight="false" outlineLevelRow="0" outlineLevelCol="0"/>
  <cols>
    <col collapsed="false" customWidth="true" hidden="false" outlineLevel="0" max="2" min="2" style="0" width="56.01"/>
  </cols>
  <sheetData>
    <row r="1" customFormat="false" ht="15" hidden="false" customHeight="false" outlineLevel="0" collapsed="false">
      <c r="A1" s="31" t="s">
        <v>172</v>
      </c>
      <c r="B1" s="45" t="s">
        <v>173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328125" defaultRowHeight="15" zeroHeight="false" outlineLevelRow="0" outlineLevelCol="0"/>
  <cols>
    <col collapsed="false" customWidth="true" hidden="false" outlineLevel="0" max="2" min="2" style="0" width="30.43"/>
    <col collapsed="false" customWidth="true" hidden="false" outlineLevel="0" max="3" min="3" style="0" width="37.71"/>
  </cols>
  <sheetData>
    <row r="1" customFormat="false" ht="15" hidden="false" customHeight="false" outlineLevel="0" collapsed="false">
      <c r="A1" s="7" t="s">
        <v>174</v>
      </c>
      <c r="B1" s="7" t="s">
        <v>175</v>
      </c>
      <c r="C1" s="7" t="s">
        <v>176</v>
      </c>
      <c r="D1" s="7" t="s">
        <v>177</v>
      </c>
    </row>
    <row r="2" customFormat="false" ht="15" hidden="false" customHeight="false" outlineLevel="0" collapsed="false">
      <c r="A2" s="7" t="s">
        <v>178</v>
      </c>
      <c r="B2" s="46" t="s">
        <v>129</v>
      </c>
      <c r="C2" s="46" t="s">
        <v>179</v>
      </c>
      <c r="D2" s="7"/>
    </row>
    <row r="3" customFormat="false" ht="15" hidden="false" customHeight="false" outlineLevel="0" collapsed="false">
      <c r="A3" s="7" t="s">
        <v>180</v>
      </c>
      <c r="B3" s="7" t="s">
        <v>181</v>
      </c>
      <c r="C3" s="7" t="s">
        <v>182</v>
      </c>
      <c r="D3" s="7"/>
    </row>
    <row r="4" customFormat="false" ht="15" hidden="false" customHeight="false" outlineLevel="0" collapsed="false">
      <c r="A4" s="7" t="s">
        <v>183</v>
      </c>
      <c r="B4" s="7" t="s">
        <v>184</v>
      </c>
      <c r="C4" s="7"/>
      <c r="D4" s="7"/>
    </row>
    <row r="5" customFormat="false" ht="15" hidden="false" customHeight="false" outlineLevel="0" collapsed="false">
      <c r="A5" s="7" t="s">
        <v>185</v>
      </c>
      <c r="B5" s="34" t="n">
        <v>42246450</v>
      </c>
      <c r="C5" s="7"/>
      <c r="D5" s="7"/>
    </row>
    <row r="6" customFormat="false" ht="15" hidden="false" customHeight="false" outlineLevel="0" collapsed="false">
      <c r="A6" s="7" t="s">
        <v>186</v>
      </c>
      <c r="B6" s="7" t="s">
        <v>187</v>
      </c>
      <c r="C6" s="7"/>
      <c r="D6" s="7"/>
    </row>
    <row r="7" customFormat="false" ht="15" hidden="false" customHeight="false" outlineLevel="0" collapsed="false">
      <c r="A7" s="7" t="s">
        <v>188</v>
      </c>
      <c r="B7" s="47" t="s">
        <v>189</v>
      </c>
      <c r="C7" s="7"/>
      <c r="D7" s="7"/>
    </row>
  </sheetData>
  <hyperlinks>
    <hyperlink ref="B2" r:id="rId1" display="https://www.nkmfoldgaz.hu/Ugyfelszolgalat"/>
    <hyperlink ref="C2" r:id="rId2" display="https://e-portal.eon-hungaria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2020-08-04T22:49:04Z</dcterms:modified>
  <cp:revision>5</cp:revision>
  <dc:subject/>
  <dc:title/>
</cp:coreProperties>
</file>