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saville/Documents/Lab/Samples/DC fitlers/Orbitrap/2410_DC-1/"/>
    </mc:Choice>
  </mc:AlternateContent>
  <xr:revisionPtr revIDLastSave="0" documentId="13_ncr:1_{ECA04FEE-110B-4A4E-AA9E-2BEE8A439714}" xr6:coauthVersionLast="47" xr6:coauthVersionMax="47" xr10:uidLastSave="{00000000-0000-0000-0000-000000000000}"/>
  <bookViews>
    <workbookView xWindow="0" yWindow="500" windowWidth="28800" windowHeight="16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" i="1" l="1"/>
  <c r="X2" i="1"/>
  <c r="R3" i="1"/>
  <c r="S3" i="1"/>
  <c r="T3" i="1"/>
  <c r="U2" i="1"/>
  <c r="T2" i="1"/>
  <c r="Y2" i="1" s="1"/>
  <c r="S2" i="1"/>
  <c r="R2" i="1"/>
  <c r="V2" i="1"/>
  <c r="H3" i="1"/>
  <c r="G3" i="1"/>
  <c r="F3" i="1"/>
  <c r="M2" i="1"/>
  <c r="L2" i="1"/>
  <c r="J2" i="1"/>
  <c r="H2" i="1"/>
  <c r="K2" i="1" s="1"/>
  <c r="G2" i="1"/>
  <c r="F2" i="1"/>
</calcChain>
</file>

<file path=xl/sharedStrings.xml><?xml version="1.0" encoding="utf-8"?>
<sst xmlns="http://schemas.openxmlformats.org/spreadsheetml/2006/main" count="27" uniqueCount="27">
  <si>
    <t>sample_name</t>
  </si>
  <si>
    <t>S1</t>
  </si>
  <si>
    <t>S2</t>
  </si>
  <si>
    <t>mean_d33S</t>
  </si>
  <si>
    <t>mean_d34S</t>
  </si>
  <si>
    <t>mean_d17O</t>
  </si>
  <si>
    <t>mean_d18O</t>
  </si>
  <si>
    <t>mean_d33S/34S</t>
  </si>
  <si>
    <t>mean_d17O/34S</t>
  </si>
  <si>
    <t>mean_d18O/34S</t>
  </si>
  <si>
    <t>mean_d36S/34S</t>
  </si>
  <si>
    <t>mean_d33S18O/34S</t>
  </si>
  <si>
    <t>mean_d34S17O/34S</t>
  </si>
  <si>
    <t>mean_d18O18O/34S</t>
  </si>
  <si>
    <t>err_d33S</t>
  </si>
  <si>
    <t>err_d34S</t>
  </si>
  <si>
    <t>err_d17O</t>
  </si>
  <si>
    <t>err_d18O</t>
  </si>
  <si>
    <t>err_d33S/34S</t>
  </si>
  <si>
    <t>err_d17O/34S</t>
  </si>
  <si>
    <t>err_d18O/34S</t>
  </si>
  <si>
    <t>err_d36S/34S</t>
  </si>
  <si>
    <t>err_d33S18O/34S</t>
  </si>
  <si>
    <t>err_d34S17O/34S</t>
  </si>
  <si>
    <t>err_d18O18O/34S</t>
  </si>
  <si>
    <t>err_d18O34S/34S</t>
  </si>
  <si>
    <t>mean_d18O34S/34S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</si>
</sst>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tabSelected="1" zoomScaleNormal="100" workbookViewId="0">
      <selection activeCell="A4" sqref="A4"/>
    </sheetView>
  </sheetViews>
  <sheetFormatPr baseColWidth="10" defaultColWidth="10.6640625" defaultRowHeight="16" x14ac:dyDescent="0.2"/>
  <cols>
    <col min="1" max="1" width="13" customWidth="1"/>
    <col min="2" max="3" width="11" customWidth="1"/>
    <col min="4" max="5" width="11.5" customWidth="1"/>
    <col min="6" max="9" width="14.5" customWidth="1"/>
    <col min="10" max="12" width="18.1640625" customWidth="1"/>
    <col min="13" max="13" width="18.6640625" customWidth="1"/>
    <col min="14" max="15" width="11" customWidth="1"/>
    <col min="16" max="17" width="11.5" customWidth="1"/>
    <col min="18" max="21" width="14.5" customWidth="1"/>
    <col min="22" max="24" width="18.1640625" customWidth="1"/>
    <col min="25" max="25" width="18.6640625" customWidth="1"/>
  </cols>
  <sheetData>
    <row r="1" spans="1:25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26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25</v>
      </c>
      <c r="W1" t="s">
        <v>22</v>
      </c>
      <c r="X1" t="s">
        <v>23</v>
      </c>
      <c r="Y1" t="s">
        <v>24</v>
      </c>
    </row>
    <row r="2" spans="1:25" x14ac:dyDescent="0.2">
      <c r="A2" t="s">
        <v>1</v>
      </c>
      <c r="B2" s="1">
        <v>14.81</v>
      </c>
      <c r="C2" s="1">
        <v>10.262</v>
      </c>
      <c r="D2">
        <v>3.57</v>
      </c>
      <c r="E2">
        <v>0.52</v>
      </c>
      <c r="F2" s="1">
        <f>1000*((B2+1000)/(C2+1000)-1)</f>
        <v>4.5018025027170339</v>
      </c>
      <c r="G2" s="1">
        <f>1000*((D2+1000)/(C2+1000)-1)</f>
        <v>-6.6240242630128954</v>
      </c>
      <c r="H2" s="1">
        <f>1000*((E2+1000)/(C2+1000)-1)</f>
        <v>-9.6430430917919807</v>
      </c>
      <c r="I2" s="1">
        <v>9.1818000000000008</v>
      </c>
      <c r="J2">
        <f>E2</f>
        <v>0.52</v>
      </c>
      <c r="K2" s="1">
        <f>((1000+B2)*(1000+H2)/1000)-1000</f>
        <v>5.0241434400186336</v>
      </c>
      <c r="L2" s="1">
        <f>D2</f>
        <v>3.57</v>
      </c>
      <c r="M2" s="1">
        <f>((1000+H2)*(1000+E2)/1000)-1000</f>
        <v>-9.1280574741996361</v>
      </c>
      <c r="N2" s="1">
        <v>0.15</v>
      </c>
      <c r="O2" s="1">
        <v>0.22</v>
      </c>
      <c r="P2">
        <v>0.6</v>
      </c>
      <c r="Q2">
        <v>0.36</v>
      </c>
      <c r="R2" s="1">
        <f>SQRT(N2^2+O2^2)</f>
        <v>0.26627053911388693</v>
      </c>
      <c r="S2" s="1">
        <f>SQRT(P2^2+O2^2)</f>
        <v>0.63906181234681825</v>
      </c>
      <c r="T2" s="1">
        <f>SQRT(Q2^2+O2^2)</f>
        <v>0.42190046219457972</v>
      </c>
      <c r="U2" s="1">
        <f>SQRT(0.35^2+O2^2)</f>
        <v>0.41340053217188777</v>
      </c>
      <c r="V2">
        <f>Q2</f>
        <v>0.36</v>
      </c>
      <c r="W2" s="1">
        <v>0.3</v>
      </c>
      <c r="X2" s="1">
        <f>P2</f>
        <v>0.6</v>
      </c>
      <c r="Y2" s="1">
        <f>((1000+T2)*(1000+Q2)/1000)-1000</f>
        <v>0.78205234636095611</v>
      </c>
    </row>
    <row r="3" spans="1:25" x14ac:dyDescent="0.2">
      <c r="A3" t="s">
        <v>2</v>
      </c>
      <c r="B3" s="1">
        <v>22.417999999999999</v>
      </c>
      <c r="C3" s="1">
        <v>21.527999999999999</v>
      </c>
      <c r="D3" s="2">
        <v>4.83</v>
      </c>
      <c r="E3" s="2">
        <v>2.94</v>
      </c>
      <c r="F3" s="1">
        <f>1000*((B3+1000)/(C3+1000)-1)</f>
        <v>0.87124386213588423</v>
      </c>
      <c r="G3" s="1">
        <f>1000*((D3+1000)/(C3+1000)-1)</f>
        <v>-16.346101134770642</v>
      </c>
      <c r="H3" s="1">
        <f>1000*((E3+1000)/(C3+1000)-1)</f>
        <v>-18.196270684699755</v>
      </c>
      <c r="I3" s="1">
        <v>18.988199999999999</v>
      </c>
      <c r="K3" s="1"/>
      <c r="L3" s="1"/>
      <c r="M3" s="1"/>
      <c r="N3" s="1">
        <v>0.19</v>
      </c>
      <c r="O3" s="1">
        <v>0.26</v>
      </c>
      <c r="P3" s="2">
        <v>0.5</v>
      </c>
      <c r="Q3" s="2">
        <v>0.23</v>
      </c>
      <c r="R3" s="1">
        <f>SQRT(N3^2+O3^2)</f>
        <v>0.32202484376209239</v>
      </c>
      <c r="S3" s="1">
        <f>SQRT(P3^2+O3^2)</f>
        <v>0.56356011214421486</v>
      </c>
      <c r="T3" s="1">
        <f>SQRT(Q3^2+O3^2)</f>
        <v>0.34713109915419565</v>
      </c>
      <c r="U3" s="1">
        <f>SQRT(0.46^2+O3^2)</f>
        <v>0.52839379254491625</v>
      </c>
      <c r="W3" s="1"/>
      <c r="X3" s="1"/>
      <c r="Y3" s="1"/>
    </row>
    <row r="4" spans="1:25" x14ac:dyDescent="0.2">
      <c r="B4" s="1"/>
      <c r="C4" s="1"/>
      <c r="K4" s="1"/>
      <c r="L4" s="1"/>
      <c r="M4" s="1"/>
      <c r="N4" s="1"/>
      <c r="O4" s="1"/>
      <c r="W4" s="1"/>
      <c r="X4" s="1"/>
      <c r="Y4" s="1"/>
    </row>
    <row r="5" spans="1:25" x14ac:dyDescent="0.2">
      <c r="B5" s="1"/>
      <c r="C5" s="1"/>
      <c r="K5" s="1"/>
      <c r="L5" s="1"/>
      <c r="M5" s="1"/>
      <c r="N5" s="1"/>
      <c r="O5" s="1"/>
      <c r="W5" s="1"/>
      <c r="X5" s="1"/>
      <c r="Y5" s="1"/>
    </row>
    <row r="6" spans="1:25" x14ac:dyDescent="0.2">
      <c r="B6" s="1"/>
      <c r="C6" s="1"/>
      <c r="K6" s="1"/>
      <c r="L6" s="1"/>
      <c r="M6" s="1"/>
      <c r="N6" s="1"/>
      <c r="O6" s="1"/>
      <c r="W6" s="1"/>
      <c r="X6" s="1"/>
      <c r="Y6" s="1"/>
    </row>
    <row r="7" spans="1:25" x14ac:dyDescent="0.2">
      <c r="B7" s="1"/>
      <c r="C7" s="1"/>
      <c r="K7" s="1"/>
      <c r="L7" s="1"/>
      <c r="M7" s="1"/>
      <c r="N7" s="1"/>
      <c r="O7" s="1"/>
      <c r="W7" s="1"/>
      <c r="X7" s="1"/>
      <c r="Y7" s="1"/>
    </row>
    <row r="8" spans="1:25" x14ac:dyDescent="0.2">
      <c r="B8" s="1"/>
      <c r="C8" s="1"/>
      <c r="K8" s="1"/>
      <c r="L8" s="1"/>
      <c r="M8" s="1"/>
      <c r="N8" s="1"/>
      <c r="O8" s="1"/>
      <c r="W8" s="1"/>
      <c r="X8" s="1"/>
      <c r="Y8" s="1"/>
    </row>
    <row r="9" spans="1:25" x14ac:dyDescent="0.2">
      <c r="B9" s="1"/>
      <c r="C9" s="1"/>
      <c r="K9" s="1"/>
      <c r="L9" s="1"/>
      <c r="M9" s="1"/>
      <c r="N9" s="1"/>
      <c r="O9" s="1"/>
      <c r="W9" s="1"/>
      <c r="X9" s="1"/>
      <c r="Y9" s="1"/>
    </row>
    <row r="10" spans="1:25" x14ac:dyDescent="0.2">
      <c r="B10" s="1"/>
      <c r="C10" s="1"/>
      <c r="K10" s="1"/>
      <c r="L10" s="1"/>
      <c r="M10" s="1"/>
      <c r="N10" s="1"/>
      <c r="O10" s="1"/>
      <c r="W10" s="1"/>
      <c r="X10" s="1"/>
      <c r="Y10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 SAVILLE</dc:creator>
  <dc:description/>
  <cp:lastModifiedBy>JACK SAVILLE</cp:lastModifiedBy>
  <cp:revision>2</cp:revision>
  <dcterms:created xsi:type="dcterms:W3CDTF">2024-01-27T09:20:37Z</dcterms:created>
  <dcterms:modified xsi:type="dcterms:W3CDTF">2025-02-06T15:40:09Z</dcterms:modified>
  <dc:language>en-US</dc:language>
</cp:coreProperties>
</file>