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SO7761\Downloads\"/>
    </mc:Choice>
  </mc:AlternateContent>
  <bookViews>
    <workbookView xWindow="0" yWindow="0" windowWidth="28800" windowHeight="12885"/>
  </bookViews>
  <sheets>
    <sheet name="IFERROR" sheetId="2" r:id="rId1"/>
    <sheet name="COUNTIF" sheetId="4" r:id="rId2"/>
    <sheet name="CONCATENATE" sheetId="5" r:id="rId3"/>
    <sheet name="VLOOKUP" sheetId="7" r:id="rId4"/>
    <sheet name="INDEX MATCH" sheetId="15" r:id="rId5"/>
    <sheet name="GETPIVOTDATA" sheetId="8" r:id="rId6"/>
    <sheet name="TEXTJOIN" sheetId="10" r:id="rId7"/>
    <sheet name="FORMULATEXT" sheetId="11" r:id="rId8"/>
    <sheet name="IFS" sheetId="13" r:id="rId9"/>
  </sheets>
  <definedNames>
    <definedName name="_xlnm._FilterDatabase" localSheetId="2" hidden="1">CONCATENATE!$A$1:$B$19</definedName>
    <definedName name="_xlnm._FilterDatabase" localSheetId="1" hidden="1">COUNTIF!$A$1:$D$19</definedName>
    <definedName name="_xlnm._FilterDatabase" localSheetId="5" hidden="1">GETPIVOTDATA!$A$1:$F$19</definedName>
    <definedName name="_xlnm._FilterDatabase" localSheetId="8" hidden="1">IFS!$A$1:$A$19</definedName>
    <definedName name="_xlnm._FilterDatabase" localSheetId="4" hidden="1">'INDEX MATCH'!$A$1:$A$19</definedName>
    <definedName name="_xlnm._FilterDatabase" localSheetId="6" hidden="1">TEXTJOIN!$A$1:$A$19</definedName>
  </definedNames>
  <calcPr calcId="162913"/>
  <pivotCaches>
    <pivotCache cacheId="4" r:id="rId10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15" l="1"/>
  <c r="B3" i="15"/>
  <c r="B4" i="15"/>
  <c r="B5" i="15"/>
  <c r="B6" i="15"/>
  <c r="B7" i="15"/>
  <c r="B8" i="15"/>
  <c r="B9" i="15"/>
  <c r="B10" i="15"/>
  <c r="B11" i="15"/>
  <c r="B12" i="15"/>
  <c r="B13" i="15"/>
  <c r="B14" i="15"/>
  <c r="B15" i="15"/>
  <c r="B16" i="15"/>
  <c r="B17" i="15"/>
  <c r="B18" i="15"/>
  <c r="B19" i="15"/>
  <c r="B2" i="15"/>
  <c r="D12" i="15"/>
  <c r="D7" i="15"/>
  <c r="E14" i="15"/>
  <c r="E12" i="15"/>
  <c r="E7" i="15"/>
  <c r="G2" i="7" l="1"/>
  <c r="F2" i="7"/>
  <c r="E14" i="10"/>
  <c r="C2" i="10"/>
  <c r="N11" i="8"/>
  <c r="N7" i="8"/>
  <c r="N12" i="8"/>
  <c r="N8" i="8"/>
  <c r="G3" i="7"/>
  <c r="C2" i="11" l="1"/>
  <c r="C3" i="11"/>
  <c r="C4" i="11"/>
  <c r="C5" i="11"/>
  <c r="C6" i="11"/>
  <c r="C7" i="11"/>
  <c r="C8" i="11"/>
  <c r="C9" i="11"/>
  <c r="C1" i="11"/>
  <c r="C13" i="10"/>
  <c r="C4" i="13"/>
  <c r="C8" i="13"/>
  <c r="C12" i="13"/>
  <c r="C16" i="13"/>
  <c r="C2" i="13"/>
  <c r="C5" i="13"/>
  <c r="C9" i="13"/>
  <c r="C13" i="13"/>
  <c r="C17" i="13"/>
  <c r="C6" i="13"/>
  <c r="C10" i="13"/>
  <c r="C14" i="13"/>
  <c r="C18" i="13"/>
  <c r="C3" i="13"/>
  <c r="C7" i="13"/>
  <c r="C11" i="13"/>
  <c r="C15" i="13"/>
  <c r="C19" i="13"/>
  <c r="D3" i="13"/>
  <c r="D18" i="13"/>
  <c r="D14" i="13"/>
  <c r="D1" i="11"/>
  <c r="D15" i="13"/>
  <c r="D7" i="11"/>
  <c r="D16" i="13"/>
  <c r="D12" i="13"/>
  <c r="D3" i="11"/>
  <c r="D5" i="13"/>
  <c r="F3" i="7"/>
  <c r="D4" i="13"/>
  <c r="D8" i="11"/>
  <c r="D7" i="13"/>
  <c r="D19" i="13"/>
  <c r="D4" i="11"/>
  <c r="D17" i="13"/>
  <c r="D10" i="13"/>
  <c r="D8" i="13"/>
  <c r="D9" i="11"/>
  <c r="D2" i="13"/>
  <c r="D11" i="13"/>
  <c r="D13" i="13"/>
  <c r="D2" i="11"/>
  <c r="D6" i="11"/>
  <c r="D9" i="13"/>
  <c r="D5" i="11"/>
  <c r="D6" i="13"/>
  <c r="D3" i="5" l="1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" i="5"/>
  <c r="G4" i="4"/>
  <c r="G5" i="4"/>
  <c r="G3" i="4"/>
  <c r="E3" i="2"/>
  <c r="E4" i="2"/>
  <c r="E5" i="2"/>
  <c r="E6" i="2"/>
  <c r="E2" i="2"/>
</calcChain>
</file>

<file path=xl/sharedStrings.xml><?xml version="1.0" encoding="utf-8"?>
<sst xmlns="http://schemas.openxmlformats.org/spreadsheetml/2006/main" count="296" uniqueCount="104">
  <si>
    <t>David</t>
  </si>
  <si>
    <t>Joe</t>
  </si>
  <si>
    <t>Jon</t>
  </si>
  <si>
    <t>Justin</t>
  </si>
  <si>
    <t>Jason</t>
  </si>
  <si>
    <t>Peter</t>
  </si>
  <si>
    <t>Ivan</t>
  </si>
  <si>
    <t>Jack</t>
  </si>
  <si>
    <t>Mike</t>
  </si>
  <si>
    <t>Christine</t>
  </si>
  <si>
    <t>Kelly</t>
  </si>
  <si>
    <t>Ashley</t>
  </si>
  <si>
    <t>Judy</t>
  </si>
  <si>
    <t>Jay</t>
  </si>
  <si>
    <t>Martin</t>
  </si>
  <si>
    <t>Ernest</t>
  </si>
  <si>
    <t>Miller</t>
  </si>
  <si>
    <t>Baber</t>
  </si>
  <si>
    <t>Bedenbaugh</t>
  </si>
  <si>
    <t>Hernandez</t>
  </si>
  <si>
    <t>Conrad</t>
  </si>
  <si>
    <t>Calvert</t>
  </si>
  <si>
    <t>Le</t>
  </si>
  <si>
    <t>DeWitte</t>
  </si>
  <si>
    <t>Longenecker</t>
  </si>
  <si>
    <t>Dillavou</t>
  </si>
  <si>
    <t>Silva</t>
  </si>
  <si>
    <t>White</t>
  </si>
  <si>
    <t>Gonzonelez</t>
  </si>
  <si>
    <t>Years of Service</t>
  </si>
  <si>
    <t>Department</t>
  </si>
  <si>
    <t>Smith</t>
  </si>
  <si>
    <t>Sales</t>
  </si>
  <si>
    <t>Purchasing</t>
  </si>
  <si>
    <t>Legal</t>
  </si>
  <si>
    <t>Risk</t>
  </si>
  <si>
    <t>Marketing</t>
  </si>
  <si>
    <t>Stu</t>
  </si>
  <si>
    <t>Gwynn</t>
  </si>
  <si>
    <t>Finance</t>
  </si>
  <si>
    <t>First</t>
  </si>
  <si>
    <t>Last</t>
  </si>
  <si>
    <t>David Gonzonelez</t>
  </si>
  <si>
    <t>Joe Miller</t>
  </si>
  <si>
    <t>Jon Baber</t>
  </si>
  <si>
    <t>Justin Bedenbaugh</t>
  </si>
  <si>
    <t>Jason Hernandez</t>
  </si>
  <si>
    <t>Peter Conrad</t>
  </si>
  <si>
    <t>Ivan Calvert</t>
  </si>
  <si>
    <t>Mike Le</t>
  </si>
  <si>
    <t>Christine Calvert</t>
  </si>
  <si>
    <t>Ashley Smith</t>
  </si>
  <si>
    <t>Stu Gwynn</t>
  </si>
  <si>
    <t>Judy DeWitte</t>
  </si>
  <si>
    <t>Jay Longenecker</t>
  </si>
  <si>
    <t>Martin Dillavou</t>
  </si>
  <si>
    <t>Ernest Silva</t>
  </si>
  <si>
    <t>Mike White</t>
  </si>
  <si>
    <t>Employee</t>
  </si>
  <si>
    <t>Mitchell</t>
  </si>
  <si>
    <t>Hill</t>
  </si>
  <si>
    <t>Jack Hill</t>
  </si>
  <si>
    <t>Kelly Mitchell</t>
  </si>
  <si>
    <t>Base Salary</t>
  </si>
  <si>
    <t>Order#</t>
  </si>
  <si>
    <t>Quantity</t>
  </si>
  <si>
    <t>Average Price</t>
  </si>
  <si>
    <t>Amount</t>
  </si>
  <si>
    <t>Average Price (Using IFERROR)</t>
  </si>
  <si>
    <t>=IFERROR(C2/B2,0)</t>
  </si>
  <si>
    <t>=IFERROR(C3/B3,0)</t>
  </si>
  <si>
    <t>Count</t>
  </si>
  <si>
    <t>=COUNTIF($D$2:$D$19,F3)</t>
  </si>
  <si>
    <t>=COUNTIF($D$2:$D$19,F4)</t>
  </si>
  <si>
    <t>=COUNTIF($D$2:$D$19,F5)</t>
  </si>
  <si>
    <t>=CONCATENATE(B2,", ",A2)</t>
  </si>
  <si>
    <t>=CONCATENATE(B3,", ",A3)</t>
  </si>
  <si>
    <t>=CONCATENATE(B4,", ",A4)</t>
  </si>
  <si>
    <t>=CONCATENATE(B5,", ",A5)</t>
  </si>
  <si>
    <t>Employee (Last, First)</t>
  </si>
  <si>
    <t>=CONCATENATE(B6,", ",A6)</t>
  </si>
  <si>
    <t>=CONCATENATE(B7,", ",A7)</t>
  </si>
  <si>
    <t>=CONCATENATE(B8,", ",A8)</t>
  </si>
  <si>
    <t>=CONCATENATE(B9,", ",A9)</t>
  </si>
  <si>
    <t>=CONCATENATE(B10,", ",A10)</t>
  </si>
  <si>
    <t>=CONCATENATE(B11,", ",A11)</t>
  </si>
  <si>
    <t>=CONCATENATE(B12,", ",A12)</t>
  </si>
  <si>
    <t>=CONCATENATE(B13,", ",A13)</t>
  </si>
  <si>
    <t>=CONCATENATE(B14,", ",A14)</t>
  </si>
  <si>
    <t>=CONCATENATE(B15,", ",A15)</t>
  </si>
  <si>
    <t>=CONCATENATE(B16,", ",A16)</t>
  </si>
  <si>
    <t>=CONCATENATE(B17,", ",A17)</t>
  </si>
  <si>
    <t>=CONCATENATE(B18,", ",A18)</t>
  </si>
  <si>
    <t>=CONCATENATE(B19,", ",A19)</t>
  </si>
  <si>
    <t>Average of Years of Service</t>
  </si>
  <si>
    <t>Average Years of Service</t>
  </si>
  <si>
    <t>Average of Base Salary</t>
  </si>
  <si>
    <t>Average Salary</t>
  </si>
  <si>
    <t>=TEXTJOIN(", ",FALSE,A2:A19)</t>
  </si>
  <si>
    <t>=FORMULATEXT(C1)</t>
  </si>
  <si>
    <t>Score</t>
  </si>
  <si>
    <t>Rating</t>
  </si>
  <si>
    <t>Row</t>
  </si>
  <si>
    <t>Email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</si>
</sst>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(* #,##0_);_(* \(#,##0\);_(* &quot;-&quot;??_);_(@_)"/>
    <numFmt numFmtId="165" formatCode="&quot;$&quot;#,##0.00"/>
    <numFmt numFmtId="166" formatCode="&quot;$&quot;#,##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164" fontId="2" fillId="0" borderId="0" xfId="1" applyNumberFormat="1" applyFont="1" applyAlignment="1">
      <alignment horizontal="center" vertical="center"/>
    </xf>
    <xf numFmtId="164" fontId="0" fillId="0" borderId="0" xfId="1" applyNumberFormat="1" applyFont="1" applyAlignment="1">
      <alignment horizontal="center" vertical="center"/>
    </xf>
    <xf numFmtId="165" fontId="0" fillId="0" borderId="0" xfId="1" applyNumberFormat="1" applyFont="1"/>
    <xf numFmtId="0" fontId="0" fillId="0" borderId="0" xfId="0" applyAlignment="1">
      <alignment horizontal="center" vertical="center" wrapText="1"/>
    </xf>
    <xf numFmtId="0" fontId="0" fillId="0" borderId="0" xfId="0" quotePrefix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 vertical="center"/>
    </xf>
    <xf numFmtId="0" fontId="0" fillId="0" borderId="0" xfId="0" quotePrefix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pivotButton="1"/>
    <xf numFmtId="0" fontId="0" fillId="0" borderId="0" xfId="0" applyNumberFormat="1"/>
    <xf numFmtId="166" fontId="0" fillId="0" borderId="0" xfId="0" applyNumberFormat="1" applyAlignment="1">
      <alignment horizontal="center" vertical="center"/>
    </xf>
    <xf numFmtId="164" fontId="0" fillId="0" borderId="0" xfId="1" quotePrefix="1" applyNumberFormat="1" applyFont="1" applyAlignment="1">
      <alignment horizontal="center" vertical="center"/>
    </xf>
    <xf numFmtId="0" fontId="0" fillId="0" borderId="0" xfId="0" quotePrefix="1" applyAlignment="1">
      <alignment horizontal="center" vertical="center"/>
    </xf>
    <xf numFmtId="166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" fontId="0" fillId="0" borderId="1" xfId="1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6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</cellXfs>
  <cellStyles count="2">
    <cellStyle name="Comma" xfId="1" builtinId="3"/>
    <cellStyle name="Normal" xfId="0" builtinId="0"/>
  </cellStyles>
  <dxfs count="1">
    <dxf>
      <alignment wrapText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Vu Nguyen" refreshedDate="43163.99537650463" createdVersion="6" refreshedVersion="6" minRefreshableVersion="3" recordCount="18">
  <cacheSource type="worksheet">
    <worksheetSource ref="A1:F19" sheet="GETPIVOTDATA"/>
  </cacheSource>
  <cacheFields count="6">
    <cacheField name="Employee" numFmtId="0">
      <sharedItems/>
    </cacheField>
    <cacheField name="First" numFmtId="0">
      <sharedItems/>
    </cacheField>
    <cacheField name="Last" numFmtId="0">
      <sharedItems/>
    </cacheField>
    <cacheField name="Years of Service" numFmtId="0">
      <sharedItems containsSemiMixedTypes="0" containsString="0" containsNumber="1" containsInteger="1" minValue="2" maxValue="19"/>
    </cacheField>
    <cacheField name="Department" numFmtId="0">
      <sharedItems count="6">
        <s v="Sales"/>
        <s v="Purchasing"/>
        <s v="Legal"/>
        <s v="Risk"/>
        <s v="Marketing"/>
        <s v="Finance"/>
      </sharedItems>
    </cacheField>
    <cacheField name="Base Salary" numFmtId="164">
      <sharedItems containsSemiMixedTypes="0" containsString="0" containsNumber="1" containsInteger="1" minValue="40341" maxValue="7867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">
  <r>
    <s v="David Gonzonelez"/>
    <s v="David"/>
    <s v="Gonzonelez"/>
    <n v="8"/>
    <x v="0"/>
    <n v="78027"/>
  </r>
  <r>
    <s v="Joe Miller"/>
    <s v="Joe"/>
    <s v="Miller"/>
    <n v="17"/>
    <x v="0"/>
    <n v="67693"/>
  </r>
  <r>
    <s v="Jon Baber"/>
    <s v="Jon"/>
    <s v="Baber"/>
    <n v="16"/>
    <x v="0"/>
    <n v="72728"/>
  </r>
  <r>
    <s v="Justin Bedenbaugh"/>
    <s v="Justin"/>
    <s v="Bedenbaugh"/>
    <n v="18"/>
    <x v="1"/>
    <n v="45000"/>
  </r>
  <r>
    <s v="Jason Hernandez"/>
    <s v="Jason"/>
    <s v="Hernandez"/>
    <n v="12"/>
    <x v="1"/>
    <n v="45000"/>
  </r>
  <r>
    <s v="Peter Conrad"/>
    <s v="Peter"/>
    <s v="Conrad"/>
    <n v="17"/>
    <x v="2"/>
    <n v="66076"/>
  </r>
  <r>
    <s v="Ivan Calvert"/>
    <s v="Ivan"/>
    <s v="Calvert"/>
    <n v="18"/>
    <x v="2"/>
    <n v="78671"/>
  </r>
  <r>
    <s v="Jack Hill"/>
    <s v="Jack"/>
    <s v="Hill"/>
    <n v="9"/>
    <x v="3"/>
    <n v="63836"/>
  </r>
  <r>
    <s v="Mike Le"/>
    <s v="Mike"/>
    <s v="Le"/>
    <n v="14"/>
    <x v="3"/>
    <n v="61484"/>
  </r>
  <r>
    <s v="Christine Calvert"/>
    <s v="Christine"/>
    <s v="Calvert"/>
    <n v="19"/>
    <x v="0"/>
    <n v="73768"/>
  </r>
  <r>
    <s v="Kelly Mitchell"/>
    <s v="Kelly"/>
    <s v="Mitchell"/>
    <n v="2"/>
    <x v="0"/>
    <n v="68505"/>
  </r>
  <r>
    <s v="Ashley Smith"/>
    <s v="Ashley"/>
    <s v="Smith"/>
    <n v="14"/>
    <x v="4"/>
    <n v="51787"/>
  </r>
  <r>
    <s v="Stu Gwynn"/>
    <s v="Stu"/>
    <s v="Gwynn"/>
    <n v="9"/>
    <x v="4"/>
    <n v="50029"/>
  </r>
  <r>
    <s v="Judy DeWitte"/>
    <s v="Judy"/>
    <s v="DeWitte"/>
    <n v="11"/>
    <x v="5"/>
    <n v="43811"/>
  </r>
  <r>
    <s v="Jay Longenecker"/>
    <s v="Jay"/>
    <s v="Longenecker"/>
    <n v="8"/>
    <x v="5"/>
    <n v="40341"/>
  </r>
  <r>
    <s v="Martin Dillavou"/>
    <s v="Martin"/>
    <s v="Dillavou"/>
    <n v="8"/>
    <x v="5"/>
    <n v="45651"/>
  </r>
  <r>
    <s v="Ernest Silva"/>
    <s v="Ernest"/>
    <s v="Silva"/>
    <n v="13"/>
    <x v="0"/>
    <n v="78387"/>
  </r>
  <r>
    <s v="Mike White"/>
    <s v="Mike"/>
    <s v="White"/>
    <n v="16"/>
    <x v="0"/>
    <n v="7154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4" applyNumberFormats="0" applyBorderFormats="0" applyFontFormats="0" applyPatternFormats="0" applyAlignmentFormats="0" applyWidthHeightFormats="1" dataCaption="Values" updatedVersion="6" minRefreshableVersion="3" useAutoFormatting="1" rowGrandTotals="0" itemPrintTitles="1" createdVersion="6" indent="0" compact="0" compactData="0" multipleFieldFilters="0">
  <location ref="I3:K9" firstHeaderRow="0" firstDataRow="1" firstDataCol="1"/>
  <pivotFields count="6">
    <pivotField compact="0" outline="0" showAll="0"/>
    <pivotField compact="0" outline="0" showAll="0"/>
    <pivotField compact="0" outline="0" showAll="0"/>
    <pivotField dataField="1" compact="0" outline="0" showAll="0"/>
    <pivotField axis="axisRow" compact="0" outline="0" showAll="0">
      <items count="7">
        <item x="5"/>
        <item x="2"/>
        <item x="4"/>
        <item x="1"/>
        <item x="3"/>
        <item x="0"/>
        <item t="default"/>
      </items>
    </pivotField>
    <pivotField dataField="1" compact="0" numFmtId="164" outline="0" showAll="0"/>
  </pivotFields>
  <rowFields count="1">
    <field x="4"/>
  </rowFields>
  <rowItems count="6">
    <i>
      <x/>
    </i>
    <i>
      <x v="1"/>
    </i>
    <i>
      <x v="2"/>
    </i>
    <i>
      <x v="3"/>
    </i>
    <i>
      <x v="4"/>
    </i>
    <i>
      <x v="5"/>
    </i>
  </rowItems>
  <colFields count="1">
    <field x="-2"/>
  </colFields>
  <colItems count="2">
    <i>
      <x/>
    </i>
    <i i="1">
      <x v="1"/>
    </i>
  </colItems>
  <dataFields count="2">
    <dataField name="Average of Years of Service" fld="3" subtotal="average" baseField="4" baseItem="0"/>
    <dataField name="Average of Base Salary" fld="5" subtotal="average" baseField="4" baseItem="3" numFmtId="166"/>
  </dataFields>
  <formats count="1">
    <format dxfId="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tabSelected="1" workbookViewId="0">
      <selection activeCell="D6" sqref="D6"/>
    </sheetView>
  </sheetViews>
  <sheetFormatPr defaultRowHeight="15" x14ac:dyDescent="0.25"/>
  <cols>
    <col min="1" max="5" width="13.28515625" customWidth="1"/>
  </cols>
  <sheetData>
    <row r="1" spans="1:6" s="8" customFormat="1" ht="45" x14ac:dyDescent="0.25">
      <c r="A1" s="8" t="s">
        <v>64</v>
      </c>
      <c r="B1" s="8" t="s">
        <v>65</v>
      </c>
      <c r="C1" s="8" t="s">
        <v>67</v>
      </c>
      <c r="D1" s="8" t="s">
        <v>66</v>
      </c>
      <c r="E1" s="8" t="s">
        <v>68</v>
      </c>
    </row>
    <row r="2" spans="1:6" x14ac:dyDescent="0.25">
      <c r="A2">
        <v>1</v>
      </c>
      <c r="B2">
        <v>4</v>
      </c>
      <c r="C2">
        <v>34</v>
      </c>
      <c r="D2" s="7">
        <v>8.5</v>
      </c>
      <c r="E2" s="7">
        <f>IFERROR(C2/B2,0)</f>
        <v>8.5</v>
      </c>
      <c r="F2" s="9" t="s">
        <v>69</v>
      </c>
    </row>
    <row r="3" spans="1:6" x14ac:dyDescent="0.25">
      <c r="A3">
        <v>2</v>
      </c>
      <c r="B3">
        <v>3</v>
      </c>
      <c r="C3">
        <v>63</v>
      </c>
      <c r="D3" s="7">
        <v>21</v>
      </c>
      <c r="E3" s="7">
        <f t="shared" ref="E3:E6" si="0">IFERROR(C3/B3,0)</f>
        <v>21</v>
      </c>
      <c r="F3" s="9" t="s">
        <v>70</v>
      </c>
    </row>
    <row r="4" spans="1:6" x14ac:dyDescent="0.25">
      <c r="A4">
        <v>3</v>
      </c>
      <c r="B4">
        <v>3</v>
      </c>
      <c r="C4">
        <v>19</v>
      </c>
      <c r="D4" s="7">
        <v>6.333333333333333</v>
      </c>
      <c r="E4" s="7">
        <f t="shared" si="0"/>
        <v>6.333333333333333</v>
      </c>
      <c r="F4" s="9" t="s">
        <v>70</v>
      </c>
    </row>
    <row r="5" spans="1:6" x14ac:dyDescent="0.25">
      <c r="A5">
        <v>4</v>
      </c>
      <c r="B5">
        <v>7</v>
      </c>
      <c r="C5">
        <v>5</v>
      </c>
      <c r="D5" s="7">
        <v>0.7142857142857143</v>
      </c>
      <c r="E5" s="7">
        <f t="shared" si="0"/>
        <v>0.7142857142857143</v>
      </c>
      <c r="F5" s="9" t="s">
        <v>70</v>
      </c>
    </row>
    <row r="6" spans="1:6" x14ac:dyDescent="0.25">
      <c r="A6">
        <v>5</v>
      </c>
      <c r="B6">
        <v>0</v>
      </c>
      <c r="C6">
        <v>53</v>
      </c>
      <c r="D6" s="7" t="e">
        <v>#DIV/0!</v>
      </c>
      <c r="E6" s="7">
        <f t="shared" si="0"/>
        <v>0</v>
      </c>
      <c r="F6" s="9" t="s">
        <v>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H3" sqref="H3"/>
    </sheetView>
  </sheetViews>
  <sheetFormatPr defaultRowHeight="15" x14ac:dyDescent="0.25"/>
  <cols>
    <col min="1" max="4" width="17.5703125" style="2" customWidth="1"/>
    <col min="6" max="6" width="13.85546875" style="1" bestFit="1" customWidth="1"/>
    <col min="7" max="7" width="8.7109375" style="1"/>
  </cols>
  <sheetData>
    <row r="1" spans="1:8" s="4" customFormat="1" x14ac:dyDescent="0.25">
      <c r="A1" s="3" t="s">
        <v>58</v>
      </c>
      <c r="B1" s="3" t="s">
        <v>40</v>
      </c>
      <c r="C1" s="3" t="s">
        <v>41</v>
      </c>
      <c r="D1" s="3" t="s">
        <v>29</v>
      </c>
      <c r="F1" s="10"/>
      <c r="G1" s="10"/>
    </row>
    <row r="2" spans="1:8" x14ac:dyDescent="0.25">
      <c r="A2" s="2" t="s">
        <v>42</v>
      </c>
      <c r="B2" s="2" t="s">
        <v>0</v>
      </c>
      <c r="C2" s="2" t="s">
        <v>28</v>
      </c>
      <c r="D2" s="2">
        <v>2</v>
      </c>
      <c r="F2" s="1" t="s">
        <v>29</v>
      </c>
      <c r="G2" s="2" t="s">
        <v>71</v>
      </c>
    </row>
    <row r="3" spans="1:8" x14ac:dyDescent="0.25">
      <c r="A3" s="2" t="s">
        <v>43</v>
      </c>
      <c r="B3" s="2" t="s">
        <v>1</v>
      </c>
      <c r="C3" s="2" t="s">
        <v>16</v>
      </c>
      <c r="D3" s="2">
        <v>1</v>
      </c>
      <c r="F3" s="1">
        <v>1</v>
      </c>
      <c r="G3" s="1">
        <f>COUNTIF($D$2:$D$19,F3)</f>
        <v>7</v>
      </c>
      <c r="H3" s="9" t="s">
        <v>72</v>
      </c>
    </row>
    <row r="4" spans="1:8" x14ac:dyDescent="0.25">
      <c r="A4" s="2" t="s">
        <v>44</v>
      </c>
      <c r="B4" s="2" t="s">
        <v>2</v>
      </c>
      <c r="C4" s="2" t="s">
        <v>17</v>
      </c>
      <c r="D4" s="2">
        <v>1</v>
      </c>
      <c r="F4" s="1">
        <v>2</v>
      </c>
      <c r="G4" s="1">
        <f t="shared" ref="G4:G5" si="0">COUNTIF($D$2:$D$19,F4)</f>
        <v>8</v>
      </c>
      <c r="H4" s="9" t="s">
        <v>73</v>
      </c>
    </row>
    <row r="5" spans="1:8" x14ac:dyDescent="0.25">
      <c r="A5" s="2" t="s">
        <v>45</v>
      </c>
      <c r="B5" s="2" t="s">
        <v>3</v>
      </c>
      <c r="C5" s="2" t="s">
        <v>18</v>
      </c>
      <c r="D5" s="2">
        <v>2</v>
      </c>
      <c r="F5" s="1">
        <v>3</v>
      </c>
      <c r="G5" s="1">
        <f t="shared" si="0"/>
        <v>3</v>
      </c>
      <c r="H5" s="9" t="s">
        <v>74</v>
      </c>
    </row>
    <row r="6" spans="1:8" x14ac:dyDescent="0.25">
      <c r="A6" s="2" t="s">
        <v>46</v>
      </c>
      <c r="B6" s="2" t="s">
        <v>4</v>
      </c>
      <c r="C6" s="2" t="s">
        <v>19</v>
      </c>
      <c r="D6" s="2">
        <v>1</v>
      </c>
    </row>
    <row r="7" spans="1:8" x14ac:dyDescent="0.25">
      <c r="A7" s="2" t="s">
        <v>47</v>
      </c>
      <c r="B7" s="2" t="s">
        <v>5</v>
      </c>
      <c r="C7" s="2" t="s">
        <v>20</v>
      </c>
      <c r="D7" s="2">
        <v>2</v>
      </c>
    </row>
    <row r="8" spans="1:8" x14ac:dyDescent="0.25">
      <c r="A8" s="2" t="s">
        <v>48</v>
      </c>
      <c r="B8" s="2" t="s">
        <v>6</v>
      </c>
      <c r="C8" s="2" t="s">
        <v>21</v>
      </c>
      <c r="D8" s="2">
        <v>2</v>
      </c>
    </row>
    <row r="9" spans="1:8" x14ac:dyDescent="0.25">
      <c r="A9" s="2" t="s">
        <v>61</v>
      </c>
      <c r="B9" s="2" t="s">
        <v>7</v>
      </c>
      <c r="C9" s="2" t="s">
        <v>60</v>
      </c>
      <c r="D9" s="2">
        <v>2</v>
      </c>
    </row>
    <row r="10" spans="1:8" x14ac:dyDescent="0.25">
      <c r="A10" s="2" t="s">
        <v>49</v>
      </c>
      <c r="B10" s="2" t="s">
        <v>8</v>
      </c>
      <c r="C10" s="2" t="s">
        <v>22</v>
      </c>
      <c r="D10" s="2">
        <v>1</v>
      </c>
    </row>
    <row r="11" spans="1:8" x14ac:dyDescent="0.25">
      <c r="A11" s="2" t="s">
        <v>50</v>
      </c>
      <c r="B11" s="2" t="s">
        <v>9</v>
      </c>
      <c r="C11" s="2" t="s">
        <v>21</v>
      </c>
      <c r="D11" s="2">
        <v>3</v>
      </c>
    </row>
    <row r="12" spans="1:8" x14ac:dyDescent="0.25">
      <c r="A12" s="2" t="s">
        <v>62</v>
      </c>
      <c r="B12" s="2" t="s">
        <v>10</v>
      </c>
      <c r="C12" s="2" t="s">
        <v>59</v>
      </c>
      <c r="D12" s="2">
        <v>2</v>
      </c>
    </row>
    <row r="13" spans="1:8" x14ac:dyDescent="0.25">
      <c r="A13" s="2" t="s">
        <v>51</v>
      </c>
      <c r="B13" s="2" t="s">
        <v>11</v>
      </c>
      <c r="C13" s="2" t="s">
        <v>31</v>
      </c>
      <c r="D13" s="2">
        <v>2</v>
      </c>
    </row>
    <row r="14" spans="1:8" x14ac:dyDescent="0.25">
      <c r="A14" s="2" t="s">
        <v>52</v>
      </c>
      <c r="B14" s="2" t="s">
        <v>37</v>
      </c>
      <c r="C14" s="2" t="s">
        <v>38</v>
      </c>
      <c r="D14" s="2">
        <v>1</v>
      </c>
    </row>
    <row r="15" spans="1:8" x14ac:dyDescent="0.25">
      <c r="A15" s="2" t="s">
        <v>53</v>
      </c>
      <c r="B15" s="2" t="s">
        <v>12</v>
      </c>
      <c r="C15" s="2" t="s">
        <v>23</v>
      </c>
      <c r="D15" s="2">
        <v>3</v>
      </c>
    </row>
    <row r="16" spans="1:8" x14ac:dyDescent="0.25">
      <c r="A16" s="2" t="s">
        <v>54</v>
      </c>
      <c r="B16" s="2" t="s">
        <v>13</v>
      </c>
      <c r="C16" s="2" t="s">
        <v>24</v>
      </c>
      <c r="D16" s="2">
        <v>1</v>
      </c>
    </row>
    <row r="17" spans="1:4" x14ac:dyDescent="0.25">
      <c r="A17" s="2" t="s">
        <v>55</v>
      </c>
      <c r="B17" s="2" t="s">
        <v>14</v>
      </c>
      <c r="C17" s="2" t="s">
        <v>25</v>
      </c>
      <c r="D17" s="2">
        <v>2</v>
      </c>
    </row>
    <row r="18" spans="1:4" x14ac:dyDescent="0.25">
      <c r="A18" s="2" t="s">
        <v>56</v>
      </c>
      <c r="B18" s="2" t="s">
        <v>15</v>
      </c>
      <c r="C18" s="2" t="s">
        <v>26</v>
      </c>
      <c r="D18" s="2">
        <v>3</v>
      </c>
    </row>
    <row r="19" spans="1:4" x14ac:dyDescent="0.25">
      <c r="A19" s="2" t="s">
        <v>57</v>
      </c>
      <c r="B19" s="2" t="s">
        <v>8</v>
      </c>
      <c r="C19" s="2" t="s">
        <v>27</v>
      </c>
      <c r="D19" s="2"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zoomScaleNormal="100" workbookViewId="0">
      <selection activeCell="D2" sqref="D2"/>
    </sheetView>
  </sheetViews>
  <sheetFormatPr defaultRowHeight="15" x14ac:dyDescent="0.25"/>
  <cols>
    <col min="1" max="2" width="17.5703125" style="2" customWidth="1"/>
    <col min="4" max="4" width="18.85546875" style="2" bestFit="1" customWidth="1"/>
    <col min="5" max="5" width="25.5703125" style="13" bestFit="1" customWidth="1"/>
  </cols>
  <sheetData>
    <row r="1" spans="1:5" s="4" customFormat="1" x14ac:dyDescent="0.25">
      <c r="A1" s="3" t="s">
        <v>40</v>
      </c>
      <c r="B1" s="3" t="s">
        <v>41</v>
      </c>
      <c r="D1" s="3" t="s">
        <v>79</v>
      </c>
      <c r="E1" s="11"/>
    </row>
    <row r="2" spans="1:5" x14ac:dyDescent="0.25">
      <c r="A2" s="2" t="s">
        <v>0</v>
      </c>
      <c r="B2" s="2" t="s">
        <v>28</v>
      </c>
      <c r="D2" s="2" t="str">
        <f t="shared" ref="D2:D19" si="0">CONCATENATE(B2,", ",A2)</f>
        <v>Gonzonelez, David</v>
      </c>
      <c r="E2" s="12" t="s">
        <v>75</v>
      </c>
    </row>
    <row r="3" spans="1:5" x14ac:dyDescent="0.25">
      <c r="A3" s="2" t="s">
        <v>1</v>
      </c>
      <c r="B3" s="2" t="s">
        <v>16</v>
      </c>
      <c r="D3" s="2" t="str">
        <f t="shared" si="0"/>
        <v>Miller, Joe</v>
      </c>
      <c r="E3" s="12" t="s">
        <v>76</v>
      </c>
    </row>
    <row r="4" spans="1:5" x14ac:dyDescent="0.25">
      <c r="A4" s="2" t="s">
        <v>2</v>
      </c>
      <c r="B4" s="2" t="s">
        <v>17</v>
      </c>
      <c r="D4" s="2" t="str">
        <f t="shared" si="0"/>
        <v>Baber, Jon</v>
      </c>
      <c r="E4" s="12" t="s">
        <v>77</v>
      </c>
    </row>
    <row r="5" spans="1:5" x14ac:dyDescent="0.25">
      <c r="A5" s="2" t="s">
        <v>3</v>
      </c>
      <c r="B5" s="2" t="s">
        <v>18</v>
      </c>
      <c r="D5" s="2" t="str">
        <f t="shared" si="0"/>
        <v>Bedenbaugh, Justin</v>
      </c>
      <c r="E5" s="12" t="s">
        <v>78</v>
      </c>
    </row>
    <row r="6" spans="1:5" x14ac:dyDescent="0.25">
      <c r="A6" s="2" t="s">
        <v>4</v>
      </c>
      <c r="B6" s="2" t="s">
        <v>19</v>
      </c>
      <c r="D6" s="2" t="str">
        <f t="shared" si="0"/>
        <v>Hernandez, Jason</v>
      </c>
      <c r="E6" s="12" t="s">
        <v>80</v>
      </c>
    </row>
    <row r="7" spans="1:5" x14ac:dyDescent="0.25">
      <c r="A7" s="2" t="s">
        <v>5</v>
      </c>
      <c r="B7" s="2" t="s">
        <v>20</v>
      </c>
      <c r="D7" s="2" t="str">
        <f t="shared" si="0"/>
        <v>Conrad, Peter</v>
      </c>
      <c r="E7" s="12" t="s">
        <v>81</v>
      </c>
    </row>
    <row r="8" spans="1:5" x14ac:dyDescent="0.25">
      <c r="A8" s="2" t="s">
        <v>6</v>
      </c>
      <c r="B8" s="2" t="s">
        <v>21</v>
      </c>
      <c r="D8" s="2" t="str">
        <f t="shared" si="0"/>
        <v>Calvert, Ivan</v>
      </c>
      <c r="E8" s="12" t="s">
        <v>82</v>
      </c>
    </row>
    <row r="9" spans="1:5" x14ac:dyDescent="0.25">
      <c r="A9" s="2" t="s">
        <v>7</v>
      </c>
      <c r="B9" s="2" t="s">
        <v>60</v>
      </c>
      <c r="D9" s="2" t="str">
        <f t="shared" si="0"/>
        <v>Hill, Jack</v>
      </c>
      <c r="E9" s="12" t="s">
        <v>83</v>
      </c>
    </row>
    <row r="10" spans="1:5" x14ac:dyDescent="0.25">
      <c r="A10" s="2" t="s">
        <v>8</v>
      </c>
      <c r="B10" s="2" t="s">
        <v>22</v>
      </c>
      <c r="D10" s="2" t="str">
        <f t="shared" si="0"/>
        <v>Le, Mike</v>
      </c>
      <c r="E10" s="12" t="s">
        <v>84</v>
      </c>
    </row>
    <row r="11" spans="1:5" x14ac:dyDescent="0.25">
      <c r="A11" s="2" t="s">
        <v>9</v>
      </c>
      <c r="B11" s="2" t="s">
        <v>21</v>
      </c>
      <c r="D11" s="2" t="str">
        <f t="shared" si="0"/>
        <v>Calvert, Christine</v>
      </c>
      <c r="E11" s="12" t="s">
        <v>85</v>
      </c>
    </row>
    <row r="12" spans="1:5" x14ac:dyDescent="0.25">
      <c r="A12" s="2" t="s">
        <v>10</v>
      </c>
      <c r="B12" s="2" t="s">
        <v>59</v>
      </c>
      <c r="D12" s="2" t="str">
        <f t="shared" si="0"/>
        <v>Mitchell, Kelly</v>
      </c>
      <c r="E12" s="12" t="s">
        <v>86</v>
      </c>
    </row>
    <row r="13" spans="1:5" x14ac:dyDescent="0.25">
      <c r="A13" s="2" t="s">
        <v>11</v>
      </c>
      <c r="B13" s="2" t="s">
        <v>31</v>
      </c>
      <c r="D13" s="2" t="str">
        <f t="shared" si="0"/>
        <v>Smith, Ashley</v>
      </c>
      <c r="E13" s="12" t="s">
        <v>87</v>
      </c>
    </row>
    <row r="14" spans="1:5" x14ac:dyDescent="0.25">
      <c r="A14" s="2" t="s">
        <v>37</v>
      </c>
      <c r="B14" s="2" t="s">
        <v>38</v>
      </c>
      <c r="D14" s="2" t="str">
        <f t="shared" si="0"/>
        <v>Gwynn, Stu</v>
      </c>
      <c r="E14" s="12" t="s">
        <v>88</v>
      </c>
    </row>
    <row r="15" spans="1:5" x14ac:dyDescent="0.25">
      <c r="A15" s="2" t="s">
        <v>12</v>
      </c>
      <c r="B15" s="2" t="s">
        <v>23</v>
      </c>
      <c r="D15" s="2" t="str">
        <f t="shared" si="0"/>
        <v>DeWitte, Judy</v>
      </c>
      <c r="E15" s="12" t="s">
        <v>89</v>
      </c>
    </row>
    <row r="16" spans="1:5" x14ac:dyDescent="0.25">
      <c r="A16" s="2" t="s">
        <v>13</v>
      </c>
      <c r="B16" s="2" t="s">
        <v>24</v>
      </c>
      <c r="D16" s="2" t="str">
        <f t="shared" si="0"/>
        <v>Longenecker, Jay</v>
      </c>
      <c r="E16" s="12" t="s">
        <v>90</v>
      </c>
    </row>
    <row r="17" spans="1:5" x14ac:dyDescent="0.25">
      <c r="A17" s="2" t="s">
        <v>14</v>
      </c>
      <c r="B17" s="2" t="s">
        <v>25</v>
      </c>
      <c r="D17" s="2" t="str">
        <f t="shared" si="0"/>
        <v>Dillavou, Martin</v>
      </c>
      <c r="E17" s="12" t="s">
        <v>91</v>
      </c>
    </row>
    <row r="18" spans="1:5" x14ac:dyDescent="0.25">
      <c r="A18" s="2" t="s">
        <v>15</v>
      </c>
      <c r="B18" s="2" t="s">
        <v>26</v>
      </c>
      <c r="D18" s="2" t="str">
        <f t="shared" si="0"/>
        <v>Silva, Ernest</v>
      </c>
      <c r="E18" s="12" t="s">
        <v>92</v>
      </c>
    </row>
    <row r="19" spans="1:5" x14ac:dyDescent="0.25">
      <c r="A19" s="2" t="s">
        <v>8</v>
      </c>
      <c r="B19" s="2" t="s">
        <v>27</v>
      </c>
      <c r="D19" s="2" t="str">
        <f t="shared" si="0"/>
        <v>White, Mike</v>
      </c>
      <c r="E19" s="12" t="s">
        <v>93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zoomScaleNormal="100" workbookViewId="0">
      <selection activeCell="G4" sqref="G4"/>
    </sheetView>
  </sheetViews>
  <sheetFormatPr defaultRowHeight="15" x14ac:dyDescent="0.25"/>
  <cols>
    <col min="1" max="1" width="18.85546875" style="2" bestFit="1" customWidth="1"/>
    <col min="2" max="3" width="17.5703125" style="2" customWidth="1"/>
    <col min="4" max="4" width="5.140625" style="2" customWidth="1"/>
    <col min="5" max="5" width="16.5703125" style="2" customWidth="1"/>
    <col min="6" max="6" width="28.85546875" style="6" bestFit="1" customWidth="1"/>
    <col min="7" max="7" width="23.7109375" style="2" bestFit="1" customWidth="1"/>
  </cols>
  <sheetData>
    <row r="1" spans="1:7" ht="30" x14ac:dyDescent="0.25">
      <c r="A1" s="8" t="s">
        <v>30</v>
      </c>
      <c r="B1" s="8" t="s">
        <v>95</v>
      </c>
      <c r="C1" s="2" t="s">
        <v>97</v>
      </c>
      <c r="E1" s="8" t="s">
        <v>30</v>
      </c>
      <c r="F1" s="8" t="s">
        <v>95</v>
      </c>
      <c r="G1" s="2" t="s">
        <v>97</v>
      </c>
    </row>
    <row r="2" spans="1:7" x14ac:dyDescent="0.25">
      <c r="A2" s="2" t="s">
        <v>39</v>
      </c>
      <c r="B2" s="2">
        <v>9</v>
      </c>
      <c r="C2" s="16">
        <v>43267.666666666664</v>
      </c>
      <c r="E2" s="2" t="s">
        <v>39</v>
      </c>
      <c r="F2" s="6">
        <f>VLOOKUP(E2,A2:C7,2,FALSE)</f>
        <v>9</v>
      </c>
      <c r="G2" s="16">
        <f>VLOOKUP(E2,A2:C7,3, 0)</f>
        <v>43267.666666666664</v>
      </c>
    </row>
    <row r="3" spans="1:7" x14ac:dyDescent="0.25">
      <c r="A3" s="2" t="s">
        <v>34</v>
      </c>
      <c r="B3" s="2">
        <v>17.5</v>
      </c>
      <c r="C3" s="16">
        <v>72373.5</v>
      </c>
      <c r="F3" s="17" t="str">
        <f ca="1">_xlfn.FORMULATEXT(F2)</f>
        <v>=VLOOKUP(E2,A2:C7,2,FALSE)</v>
      </c>
      <c r="G3" s="18" t="str">
        <f ca="1">_xlfn.FORMULATEXT(G2)</f>
        <v>=VLOOKUP(E2,A2:C7,3, 0)</v>
      </c>
    </row>
    <row r="4" spans="1:7" x14ac:dyDescent="0.25">
      <c r="A4" s="2" t="s">
        <v>36</v>
      </c>
      <c r="B4" s="2">
        <v>11.5</v>
      </c>
      <c r="C4" s="16">
        <v>50908</v>
      </c>
    </row>
    <row r="5" spans="1:7" x14ac:dyDescent="0.25">
      <c r="A5" s="2" t="s">
        <v>33</v>
      </c>
      <c r="B5" s="2">
        <v>15</v>
      </c>
      <c r="C5" s="16">
        <v>45000</v>
      </c>
    </row>
    <row r="6" spans="1:7" x14ac:dyDescent="0.25">
      <c r="A6" s="2" t="s">
        <v>35</v>
      </c>
      <c r="B6" s="2">
        <v>11.5</v>
      </c>
      <c r="C6" s="16">
        <v>62660</v>
      </c>
    </row>
    <row r="7" spans="1:7" x14ac:dyDescent="0.25">
      <c r="A7" s="2" t="s">
        <v>32</v>
      </c>
      <c r="B7" s="2">
        <v>13</v>
      </c>
      <c r="C7" s="16">
        <v>72949.857142857145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zoomScaleNormal="100" workbookViewId="0">
      <selection activeCell="E15" sqref="E15"/>
    </sheetView>
  </sheetViews>
  <sheetFormatPr defaultRowHeight="15" x14ac:dyDescent="0.25"/>
  <cols>
    <col min="1" max="1" width="17.5703125" style="2" customWidth="1"/>
    <col min="2" max="2" width="23" bestFit="1" customWidth="1"/>
    <col min="4" max="4" width="20.85546875" bestFit="1" customWidth="1"/>
    <col min="5" max="5" width="35.5703125" bestFit="1" customWidth="1"/>
  </cols>
  <sheetData>
    <row r="1" spans="1:5" s="4" customFormat="1" x14ac:dyDescent="0.25">
      <c r="A1" s="3" t="s">
        <v>58</v>
      </c>
      <c r="B1" s="4" t="s">
        <v>103</v>
      </c>
    </row>
    <row r="2" spans="1:5" ht="14.45" customHeight="1" x14ac:dyDescent="0.25">
      <c r="A2" s="2" t="s">
        <v>42</v>
      </c>
      <c r="B2" t="str">
        <f>LOWER(LEFT(A2,FIND(" ",A2)-1) &amp; "@example.com")</f>
        <v>david@example.com</v>
      </c>
    </row>
    <row r="3" spans="1:5" x14ac:dyDescent="0.25">
      <c r="A3" s="2" t="s">
        <v>43</v>
      </c>
      <c r="B3" t="str">
        <f t="shared" ref="B3:B19" si="0">LOWER(LEFT(A3,FIND(" ",A3)-1) &amp; "@example.com")</f>
        <v>joe@example.com</v>
      </c>
    </row>
    <row r="4" spans="1:5" x14ac:dyDescent="0.25">
      <c r="A4" s="2" t="s">
        <v>44</v>
      </c>
      <c r="B4" t="str">
        <f t="shared" si="0"/>
        <v>jon@example.com</v>
      </c>
      <c r="D4" s="27" t="s">
        <v>102</v>
      </c>
    </row>
    <row r="5" spans="1:5" x14ac:dyDescent="0.25">
      <c r="A5" s="2" t="s">
        <v>45</v>
      </c>
      <c r="B5" t="str">
        <f t="shared" si="0"/>
        <v>justin@example.com</v>
      </c>
      <c r="D5" s="28">
        <v>6</v>
      </c>
    </row>
    <row r="6" spans="1:5" x14ac:dyDescent="0.25">
      <c r="A6" s="2" t="s">
        <v>46</v>
      </c>
      <c r="B6" t="str">
        <f t="shared" si="0"/>
        <v>jason@example.com</v>
      </c>
    </row>
    <row r="7" spans="1:5" ht="14.45" customHeight="1" x14ac:dyDescent="0.25">
      <c r="A7" s="2" t="s">
        <v>47</v>
      </c>
      <c r="B7" t="str">
        <f t="shared" si="0"/>
        <v>peter@example.com</v>
      </c>
      <c r="D7" s="29" t="str">
        <f>INDEX(A2:A19,D5)</f>
        <v>Peter Conrad</v>
      </c>
      <c r="E7" t="str">
        <f ca="1">_xlfn.FORMULATEXT(D7)</f>
        <v>=INDEX(A2:A19,D5)</v>
      </c>
    </row>
    <row r="8" spans="1:5" x14ac:dyDescent="0.25">
      <c r="A8" s="2" t="s">
        <v>48</v>
      </c>
      <c r="B8" t="str">
        <f t="shared" si="0"/>
        <v>ivan@example.com</v>
      </c>
    </row>
    <row r="9" spans="1:5" x14ac:dyDescent="0.25">
      <c r="A9" s="2" t="s">
        <v>61</v>
      </c>
      <c r="B9" t="str">
        <f t="shared" si="0"/>
        <v>jack@example.com</v>
      </c>
      <c r="D9" s="27" t="s">
        <v>58</v>
      </c>
    </row>
    <row r="10" spans="1:5" x14ac:dyDescent="0.25">
      <c r="A10" s="2" t="s">
        <v>49</v>
      </c>
      <c r="B10" t="str">
        <f t="shared" si="0"/>
        <v>mike@example.com</v>
      </c>
      <c r="D10" s="28" t="s">
        <v>51</v>
      </c>
    </row>
    <row r="11" spans="1:5" x14ac:dyDescent="0.25">
      <c r="A11" s="2" t="s">
        <v>50</v>
      </c>
      <c r="B11" t="str">
        <f t="shared" si="0"/>
        <v>christine@example.com</v>
      </c>
    </row>
    <row r="12" spans="1:5" ht="14.45" customHeight="1" x14ac:dyDescent="0.25">
      <c r="A12" s="2" t="s">
        <v>62</v>
      </c>
      <c r="B12" t="str">
        <f t="shared" si="0"/>
        <v>kelly@example.com</v>
      </c>
      <c r="D12" s="28">
        <f>MATCH(D10,A2:A19,0)</f>
        <v>12</v>
      </c>
      <c r="E12" t="str">
        <f ca="1">_xlfn.FORMULATEXT(D12)</f>
        <v>=MATCH(D10,A2:A19,0)</v>
      </c>
    </row>
    <row r="13" spans="1:5" x14ac:dyDescent="0.25">
      <c r="A13" s="2" t="s">
        <v>51</v>
      </c>
      <c r="B13" t="str">
        <f t="shared" si="0"/>
        <v>ashley@example.com</v>
      </c>
    </row>
    <row r="14" spans="1:5" x14ac:dyDescent="0.25">
      <c r="A14" s="2" t="s">
        <v>52</v>
      </c>
      <c r="B14" t="str">
        <f t="shared" si="0"/>
        <v>stu@example.com</v>
      </c>
      <c r="D14" s="29" t="str">
        <f>INDEX(B2:B19,MATCH(D10,A2:A19,0))</f>
        <v>ashley@example.com</v>
      </c>
      <c r="E14" t="str">
        <f ca="1">_xlfn.FORMULATEXT(D14)</f>
        <v>=INDEX(B2:B19,MATCH(D10,A2:A19,0))</v>
      </c>
    </row>
    <row r="15" spans="1:5" x14ac:dyDescent="0.25">
      <c r="A15" s="2" t="s">
        <v>53</v>
      </c>
      <c r="B15" t="str">
        <f t="shared" si="0"/>
        <v>judy@example.com</v>
      </c>
    </row>
    <row r="16" spans="1:5" x14ac:dyDescent="0.25">
      <c r="A16" s="2" t="s">
        <v>54</v>
      </c>
      <c r="B16" t="str">
        <f t="shared" si="0"/>
        <v>jay@example.com</v>
      </c>
    </row>
    <row r="17" spans="1:2" x14ac:dyDescent="0.25">
      <c r="A17" s="2" t="s">
        <v>55</v>
      </c>
      <c r="B17" t="str">
        <f t="shared" si="0"/>
        <v>martin@example.com</v>
      </c>
    </row>
    <row r="18" spans="1:2" x14ac:dyDescent="0.25">
      <c r="A18" s="2" t="s">
        <v>56</v>
      </c>
      <c r="B18" t="str">
        <f t="shared" si="0"/>
        <v>ernest@example.com</v>
      </c>
    </row>
    <row r="19" spans="1:2" x14ac:dyDescent="0.25">
      <c r="A19" s="2" t="s">
        <v>57</v>
      </c>
      <c r="B19" t="str">
        <f t="shared" si="0"/>
        <v>mike@example.com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topLeftCell="G1" zoomScaleNormal="100" workbookViewId="0">
      <selection activeCell="Q20" sqref="Q20"/>
    </sheetView>
  </sheetViews>
  <sheetFormatPr defaultRowHeight="15" x14ac:dyDescent="0.25"/>
  <cols>
    <col min="1" max="5" width="17.5703125" style="2" hidden="1" customWidth="1"/>
    <col min="6" max="6" width="17.5703125" style="6" hidden="1" customWidth="1"/>
    <col min="9" max="9" width="14" bestFit="1" customWidth="1"/>
    <col min="10" max="10" width="15.85546875" customWidth="1"/>
    <col min="11" max="11" width="13.7109375" customWidth="1"/>
    <col min="14" max="14" width="66.140625" bestFit="1" customWidth="1"/>
    <col min="15" max="18" width="9.42578125" customWidth="1"/>
  </cols>
  <sheetData>
    <row r="1" spans="1:14" s="4" customFormat="1" x14ac:dyDescent="0.25">
      <c r="A1" s="3" t="s">
        <v>58</v>
      </c>
      <c r="B1" s="3" t="s">
        <v>40</v>
      </c>
      <c r="C1" s="3" t="s">
        <v>41</v>
      </c>
      <c r="D1" s="3" t="s">
        <v>29</v>
      </c>
      <c r="E1" s="3" t="s">
        <v>30</v>
      </c>
      <c r="F1" s="5" t="s">
        <v>63</v>
      </c>
    </row>
    <row r="2" spans="1:14" x14ac:dyDescent="0.25">
      <c r="A2" s="2" t="s">
        <v>42</v>
      </c>
      <c r="B2" s="2" t="s">
        <v>0</v>
      </c>
      <c r="C2" s="2" t="s">
        <v>28</v>
      </c>
      <c r="D2" s="2">
        <v>8</v>
      </c>
      <c r="E2" s="2" t="s">
        <v>32</v>
      </c>
      <c r="F2" s="6">
        <v>78027</v>
      </c>
    </row>
    <row r="3" spans="1:14" ht="30" x14ac:dyDescent="0.25">
      <c r="A3" s="2" t="s">
        <v>43</v>
      </c>
      <c r="B3" s="2" t="s">
        <v>1</v>
      </c>
      <c r="C3" s="2" t="s">
        <v>16</v>
      </c>
      <c r="D3" s="2">
        <v>17</v>
      </c>
      <c r="E3" s="2" t="s">
        <v>32</v>
      </c>
      <c r="F3" s="6">
        <v>67693</v>
      </c>
      <c r="I3" s="14" t="s">
        <v>30</v>
      </c>
      <c r="J3" s="20" t="s">
        <v>94</v>
      </c>
      <c r="K3" s="20" t="s">
        <v>96</v>
      </c>
      <c r="N3" s="22" t="s">
        <v>30</v>
      </c>
    </row>
    <row r="4" spans="1:14" x14ac:dyDescent="0.25">
      <c r="A4" s="2" t="s">
        <v>44</v>
      </c>
      <c r="B4" s="2" t="s">
        <v>2</v>
      </c>
      <c r="C4" s="2" t="s">
        <v>17</v>
      </c>
      <c r="D4" s="2">
        <v>16</v>
      </c>
      <c r="E4" s="2" t="s">
        <v>32</v>
      </c>
      <c r="F4" s="6">
        <v>72728</v>
      </c>
      <c r="I4" t="s">
        <v>39</v>
      </c>
      <c r="J4" s="15">
        <v>9</v>
      </c>
      <c r="K4" s="19">
        <v>43267.666666666664</v>
      </c>
      <c r="N4" s="23" t="s">
        <v>39</v>
      </c>
    </row>
    <row r="5" spans="1:14" x14ac:dyDescent="0.25">
      <c r="A5" s="2" t="s">
        <v>45</v>
      </c>
      <c r="B5" s="2" t="s">
        <v>3</v>
      </c>
      <c r="C5" s="2" t="s">
        <v>18</v>
      </c>
      <c r="D5" s="2">
        <v>18</v>
      </c>
      <c r="E5" s="2" t="s">
        <v>33</v>
      </c>
      <c r="F5" s="6">
        <v>45000</v>
      </c>
      <c r="I5" t="s">
        <v>34</v>
      </c>
      <c r="J5" s="15">
        <v>17.5</v>
      </c>
      <c r="K5" s="19">
        <v>72373.5</v>
      </c>
      <c r="N5" s="2"/>
    </row>
    <row r="6" spans="1:14" x14ac:dyDescent="0.25">
      <c r="A6" s="2" t="s">
        <v>46</v>
      </c>
      <c r="B6" s="2" t="s">
        <v>4</v>
      </c>
      <c r="C6" s="2" t="s">
        <v>19</v>
      </c>
      <c r="D6" s="2">
        <v>12</v>
      </c>
      <c r="E6" s="2" t="s">
        <v>33</v>
      </c>
      <c r="F6" s="6">
        <v>45000</v>
      </c>
      <c r="I6" t="s">
        <v>36</v>
      </c>
      <c r="J6" s="15">
        <v>11.5</v>
      </c>
      <c r="K6" s="19">
        <v>50908</v>
      </c>
      <c r="N6" s="22" t="s">
        <v>95</v>
      </c>
    </row>
    <row r="7" spans="1:14" x14ac:dyDescent="0.25">
      <c r="A7" s="2" t="s">
        <v>47</v>
      </c>
      <c r="B7" s="2" t="s">
        <v>5</v>
      </c>
      <c r="C7" s="2" t="s">
        <v>20</v>
      </c>
      <c r="D7" s="2">
        <v>17</v>
      </c>
      <c r="E7" s="2" t="s">
        <v>34</v>
      </c>
      <c r="F7" s="6">
        <v>66076</v>
      </c>
      <c r="I7" t="s">
        <v>33</v>
      </c>
      <c r="J7" s="15">
        <v>15</v>
      </c>
      <c r="K7" s="19">
        <v>45000</v>
      </c>
      <c r="N7" s="24">
        <f>GETPIVOTDATA("Average of Years of Service",I3,"Department",N4)</f>
        <v>9</v>
      </c>
    </row>
    <row r="8" spans="1:14" x14ac:dyDescent="0.25">
      <c r="A8" s="2" t="s">
        <v>48</v>
      </c>
      <c r="B8" s="2" t="s">
        <v>6</v>
      </c>
      <c r="C8" s="2" t="s">
        <v>21</v>
      </c>
      <c r="D8" s="2">
        <v>18</v>
      </c>
      <c r="E8" s="2" t="s">
        <v>34</v>
      </c>
      <c r="F8" s="6">
        <v>78671</v>
      </c>
      <c r="I8" t="s">
        <v>35</v>
      </c>
      <c r="J8" s="15">
        <v>11.5</v>
      </c>
      <c r="K8" s="19">
        <v>62660</v>
      </c>
      <c r="N8" s="17" t="str">
        <f ca="1">_xlfn.FORMULATEXT(N7)</f>
        <v>=GETPIVOTDATA("Average of Years of Service",I3,"Department",N4)</v>
      </c>
    </row>
    <row r="9" spans="1:14" x14ac:dyDescent="0.25">
      <c r="A9" s="2" t="s">
        <v>61</v>
      </c>
      <c r="B9" s="2" t="s">
        <v>7</v>
      </c>
      <c r="C9" s="2" t="s">
        <v>60</v>
      </c>
      <c r="D9" s="2">
        <v>9</v>
      </c>
      <c r="E9" s="2" t="s">
        <v>35</v>
      </c>
      <c r="F9" s="6">
        <v>63836</v>
      </c>
      <c r="I9" t="s">
        <v>32</v>
      </c>
      <c r="J9" s="15">
        <v>13</v>
      </c>
      <c r="K9" s="19">
        <v>72949.857142857145</v>
      </c>
    </row>
    <row r="10" spans="1:14" x14ac:dyDescent="0.25">
      <c r="A10" s="2" t="s">
        <v>49</v>
      </c>
      <c r="B10" s="2" t="s">
        <v>8</v>
      </c>
      <c r="C10" s="2" t="s">
        <v>22</v>
      </c>
      <c r="D10" s="2">
        <v>14</v>
      </c>
      <c r="E10" s="2" t="s">
        <v>35</v>
      </c>
      <c r="F10" s="6">
        <v>61484</v>
      </c>
      <c r="N10" s="25" t="s">
        <v>97</v>
      </c>
    </row>
    <row r="11" spans="1:14" x14ac:dyDescent="0.25">
      <c r="A11" s="2" t="s">
        <v>50</v>
      </c>
      <c r="B11" s="2" t="s">
        <v>9</v>
      </c>
      <c r="C11" s="2" t="s">
        <v>21</v>
      </c>
      <c r="D11" s="2">
        <v>19</v>
      </c>
      <c r="E11" s="2" t="s">
        <v>32</v>
      </c>
      <c r="F11" s="6">
        <v>73768</v>
      </c>
      <c r="N11" s="26">
        <f>GETPIVOTDATA("Average of Base Salary",I3,"Department",N4)</f>
        <v>43267.666666666664</v>
      </c>
    </row>
    <row r="12" spans="1:14" x14ac:dyDescent="0.25">
      <c r="A12" s="2" t="s">
        <v>62</v>
      </c>
      <c r="B12" s="2" t="s">
        <v>10</v>
      </c>
      <c r="C12" s="2" t="s">
        <v>59</v>
      </c>
      <c r="D12" s="2">
        <v>2</v>
      </c>
      <c r="E12" s="2" t="s">
        <v>32</v>
      </c>
      <c r="F12" s="6">
        <v>68505</v>
      </c>
      <c r="N12" s="18" t="str">
        <f ca="1">_xlfn.FORMULATEXT(N11)</f>
        <v>=GETPIVOTDATA("Average of Base Salary",I3,"Department",N4)</v>
      </c>
    </row>
    <row r="13" spans="1:14" x14ac:dyDescent="0.25">
      <c r="A13" s="2" t="s">
        <v>51</v>
      </c>
      <c r="B13" s="2" t="s">
        <v>11</v>
      </c>
      <c r="C13" s="2" t="s">
        <v>31</v>
      </c>
      <c r="D13" s="2">
        <v>14</v>
      </c>
      <c r="E13" s="2" t="s">
        <v>36</v>
      </c>
      <c r="F13" s="6">
        <v>51787</v>
      </c>
    </row>
    <row r="14" spans="1:14" x14ac:dyDescent="0.25">
      <c r="A14" s="2" t="s">
        <v>52</v>
      </c>
      <c r="B14" s="2" t="s">
        <v>37</v>
      </c>
      <c r="C14" s="2" t="s">
        <v>38</v>
      </c>
      <c r="D14" s="2">
        <v>9</v>
      </c>
      <c r="E14" s="2" t="s">
        <v>36</v>
      </c>
      <c r="F14" s="6">
        <v>50029</v>
      </c>
    </row>
    <row r="15" spans="1:14" x14ac:dyDescent="0.25">
      <c r="A15" s="2" t="s">
        <v>53</v>
      </c>
      <c r="B15" s="2" t="s">
        <v>12</v>
      </c>
      <c r="C15" s="2" t="s">
        <v>23</v>
      </c>
      <c r="D15" s="2">
        <v>11</v>
      </c>
      <c r="E15" s="2" t="s">
        <v>39</v>
      </c>
      <c r="F15" s="6">
        <v>43811</v>
      </c>
    </row>
    <row r="16" spans="1:14" x14ac:dyDescent="0.25">
      <c r="A16" s="2" t="s">
        <v>54</v>
      </c>
      <c r="B16" s="2" t="s">
        <v>13</v>
      </c>
      <c r="C16" s="2" t="s">
        <v>24</v>
      </c>
      <c r="D16" s="2">
        <v>8</v>
      </c>
      <c r="E16" s="2" t="s">
        <v>39</v>
      </c>
      <c r="F16" s="6">
        <v>40341</v>
      </c>
    </row>
    <row r="17" spans="1:6" x14ac:dyDescent="0.25">
      <c r="A17" s="2" t="s">
        <v>55</v>
      </c>
      <c r="B17" s="2" t="s">
        <v>14</v>
      </c>
      <c r="C17" s="2" t="s">
        <v>25</v>
      </c>
      <c r="D17" s="2">
        <v>8</v>
      </c>
      <c r="E17" s="2" t="s">
        <v>39</v>
      </c>
      <c r="F17" s="6">
        <v>45651</v>
      </c>
    </row>
    <row r="18" spans="1:6" x14ac:dyDescent="0.25">
      <c r="A18" s="2" t="s">
        <v>56</v>
      </c>
      <c r="B18" s="2" t="s">
        <v>15</v>
      </c>
      <c r="C18" s="2" t="s">
        <v>26</v>
      </c>
      <c r="D18" s="2">
        <v>13</v>
      </c>
      <c r="E18" s="2" t="s">
        <v>32</v>
      </c>
      <c r="F18" s="6">
        <v>78387</v>
      </c>
    </row>
    <row r="19" spans="1:6" x14ac:dyDescent="0.25">
      <c r="A19" s="2" t="s">
        <v>57</v>
      </c>
      <c r="B19" s="2" t="s">
        <v>8</v>
      </c>
      <c r="C19" s="2" t="s">
        <v>27</v>
      </c>
      <c r="D19" s="2">
        <v>16</v>
      </c>
      <c r="E19" s="2" t="s">
        <v>32</v>
      </c>
      <c r="F19" s="6">
        <v>71541</v>
      </c>
    </row>
  </sheetData>
  <autoFilter ref="A1:F19"/>
  <pageMargins left="0.7" right="0.7" top="0.75" bottom="0.75" header="0.3" footer="0.3"/>
  <pageSetup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zoomScale="110" zoomScaleNormal="110" workbookViewId="0">
      <selection activeCell="L20" sqref="L20"/>
    </sheetView>
  </sheetViews>
  <sheetFormatPr defaultRowHeight="15" x14ac:dyDescent="0.25"/>
  <cols>
    <col min="1" max="1" width="17.5703125" style="2" customWidth="1"/>
  </cols>
  <sheetData>
    <row r="1" spans="1:7" s="4" customFormat="1" x14ac:dyDescent="0.25">
      <c r="A1" s="3" t="s">
        <v>58</v>
      </c>
      <c r="C1"/>
      <c r="D1"/>
      <c r="E1"/>
      <c r="F1"/>
      <c r="G1"/>
    </row>
    <row r="2" spans="1:7" x14ac:dyDescent="0.25">
      <c r="A2" s="2" t="s">
        <v>42</v>
      </c>
      <c r="C2" s="21" t="e">
        <f ca="1">_xlfn.TEXTJOIN(", ",TRUE,A2:A19)</f>
        <v>#NAME?</v>
      </c>
      <c r="D2" s="21"/>
      <c r="E2" s="21"/>
      <c r="F2" s="21"/>
      <c r="G2" s="21"/>
    </row>
    <row r="3" spans="1:7" x14ac:dyDescent="0.25">
      <c r="A3" s="2" t="s">
        <v>43</v>
      </c>
      <c r="C3" s="21"/>
      <c r="D3" s="21"/>
      <c r="E3" s="21"/>
      <c r="F3" s="21"/>
      <c r="G3" s="21"/>
    </row>
    <row r="4" spans="1:7" x14ac:dyDescent="0.25">
      <c r="A4" s="2" t="s">
        <v>44</v>
      </c>
      <c r="C4" s="21"/>
      <c r="D4" s="21"/>
      <c r="E4" s="21"/>
      <c r="F4" s="21"/>
      <c r="G4" s="21"/>
    </row>
    <row r="5" spans="1:7" x14ac:dyDescent="0.25">
      <c r="A5" s="2" t="s">
        <v>45</v>
      </c>
      <c r="C5" s="21"/>
      <c r="D5" s="21"/>
      <c r="E5" s="21"/>
      <c r="F5" s="21"/>
      <c r="G5" s="21"/>
    </row>
    <row r="6" spans="1:7" x14ac:dyDescent="0.25">
      <c r="A6" s="2" t="s">
        <v>46</v>
      </c>
      <c r="C6" s="21"/>
      <c r="D6" s="21"/>
      <c r="E6" s="21"/>
      <c r="F6" s="21"/>
      <c r="G6" s="21"/>
    </row>
    <row r="7" spans="1:7" ht="14.45" customHeight="1" x14ac:dyDescent="0.25">
      <c r="A7" s="2" t="s">
        <v>47</v>
      </c>
      <c r="C7" s="21"/>
      <c r="D7" s="21"/>
      <c r="E7" s="21"/>
      <c r="F7" s="21"/>
      <c r="G7" s="21"/>
    </row>
    <row r="8" spans="1:7" x14ac:dyDescent="0.25">
      <c r="C8" s="21"/>
      <c r="D8" s="21"/>
      <c r="E8" s="21"/>
      <c r="F8" s="21"/>
      <c r="G8" s="21"/>
    </row>
    <row r="9" spans="1:7" x14ac:dyDescent="0.25">
      <c r="A9" s="2" t="s">
        <v>61</v>
      </c>
      <c r="C9" s="21"/>
      <c r="D9" s="21"/>
      <c r="E9" s="21"/>
      <c r="F9" s="21"/>
      <c r="G9" s="21"/>
    </row>
    <row r="10" spans="1:7" x14ac:dyDescent="0.25">
      <c r="A10" s="2" t="s">
        <v>49</v>
      </c>
      <c r="C10" s="21"/>
      <c r="D10" s="21"/>
      <c r="E10" s="21"/>
      <c r="F10" s="21"/>
      <c r="G10" s="21"/>
    </row>
    <row r="11" spans="1:7" x14ac:dyDescent="0.25">
      <c r="C11" s="9" t="s">
        <v>98</v>
      </c>
    </row>
    <row r="12" spans="1:7" ht="14.45" customHeight="1" x14ac:dyDescent="0.25"/>
    <row r="13" spans="1:7" x14ac:dyDescent="0.25">
      <c r="A13" s="2" t="s">
        <v>51</v>
      </c>
      <c r="C13" t="e">
        <f>form</f>
        <v>#NAME?</v>
      </c>
    </row>
    <row r="14" spans="1:7" x14ac:dyDescent="0.25">
      <c r="A14" s="2" t="s">
        <v>52</v>
      </c>
      <c r="E14" t="e">
        <f ca="1">_xlfn.FORMULATEXT(I12)</f>
        <v>#N/A</v>
      </c>
    </row>
    <row r="15" spans="1:7" x14ac:dyDescent="0.25">
      <c r="A15" s="2" t="s">
        <v>53</v>
      </c>
    </row>
    <row r="16" spans="1:7" x14ac:dyDescent="0.25">
      <c r="A16" s="2" t="s">
        <v>54</v>
      </c>
    </row>
    <row r="17" spans="1:1" x14ac:dyDescent="0.25">
      <c r="A17" s="2" t="s">
        <v>55</v>
      </c>
    </row>
    <row r="18" spans="1:1" x14ac:dyDescent="0.25">
      <c r="A18" s="2" t="s">
        <v>56</v>
      </c>
    </row>
    <row r="19" spans="1:1" x14ac:dyDescent="0.25">
      <c r="A19" s="2" t="s">
        <v>57</v>
      </c>
    </row>
  </sheetData>
  <autoFilter ref="A1:A19"/>
  <mergeCells count="1">
    <mergeCell ref="C2:G10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zoomScaleNormal="100" workbookViewId="0">
      <selection activeCell="D1" sqref="D1"/>
    </sheetView>
  </sheetViews>
  <sheetFormatPr defaultRowHeight="15" x14ac:dyDescent="0.25"/>
  <sheetData>
    <row r="1" spans="1:5" x14ac:dyDescent="0.25">
      <c r="A1">
        <v>7</v>
      </c>
      <c r="B1">
        <v>10</v>
      </c>
      <c r="C1">
        <f>A1*B1</f>
        <v>70</v>
      </c>
      <c r="D1" t="str">
        <f ca="1">_xlfn.FORMULATEXT(C1)</f>
        <v>=A1*B1</v>
      </c>
      <c r="E1" s="9" t="s">
        <v>99</v>
      </c>
    </row>
    <row r="2" spans="1:5" x14ac:dyDescent="0.25">
      <c r="A2">
        <v>4</v>
      </c>
      <c r="B2">
        <v>2</v>
      </c>
      <c r="C2">
        <f t="shared" ref="C2:C9" si="0">A2*B2</f>
        <v>8</v>
      </c>
      <c r="D2" t="str">
        <f t="shared" ref="D2:D9" ca="1" si="1">_xlfn.FORMULATEXT(C2)</f>
        <v>=A2*B2</v>
      </c>
    </row>
    <row r="3" spans="1:5" x14ac:dyDescent="0.25">
      <c r="A3">
        <v>5</v>
      </c>
      <c r="B3">
        <v>10</v>
      </c>
      <c r="C3">
        <f t="shared" si="0"/>
        <v>50</v>
      </c>
      <c r="D3" t="str">
        <f t="shared" ca="1" si="1"/>
        <v>=A3*B3</v>
      </c>
    </row>
    <row r="4" spans="1:5" x14ac:dyDescent="0.25">
      <c r="A4">
        <v>4</v>
      </c>
      <c r="B4">
        <v>10</v>
      </c>
      <c r="C4">
        <f t="shared" si="0"/>
        <v>40</v>
      </c>
      <c r="D4" t="str">
        <f t="shared" ca="1" si="1"/>
        <v>=A4*B4</v>
      </c>
    </row>
    <row r="5" spans="1:5" x14ac:dyDescent="0.25">
      <c r="A5">
        <v>7</v>
      </c>
      <c r="B5">
        <v>6</v>
      </c>
      <c r="C5">
        <f t="shared" si="0"/>
        <v>42</v>
      </c>
      <c r="D5" t="str">
        <f t="shared" ca="1" si="1"/>
        <v>=A5*B5</v>
      </c>
    </row>
    <row r="6" spans="1:5" x14ac:dyDescent="0.25">
      <c r="A6">
        <v>2</v>
      </c>
      <c r="B6">
        <v>7</v>
      </c>
      <c r="C6">
        <f t="shared" si="0"/>
        <v>14</v>
      </c>
      <c r="D6" t="str">
        <f t="shared" ca="1" si="1"/>
        <v>=A6*B6</v>
      </c>
    </row>
    <row r="7" spans="1:5" x14ac:dyDescent="0.25">
      <c r="A7">
        <v>10</v>
      </c>
      <c r="B7">
        <v>7</v>
      </c>
      <c r="C7">
        <f t="shared" si="0"/>
        <v>70</v>
      </c>
      <c r="D7" t="str">
        <f t="shared" ca="1" si="1"/>
        <v>=A7*B7</v>
      </c>
    </row>
    <row r="8" spans="1:5" x14ac:dyDescent="0.25">
      <c r="A8">
        <v>8</v>
      </c>
      <c r="B8">
        <v>4</v>
      </c>
      <c r="C8">
        <f t="shared" si="0"/>
        <v>32</v>
      </c>
      <c r="D8" t="str">
        <f t="shared" ca="1" si="1"/>
        <v>=A8*B8</v>
      </c>
    </row>
    <row r="9" spans="1:5" x14ac:dyDescent="0.25">
      <c r="A9">
        <v>3</v>
      </c>
      <c r="B9">
        <v>4</v>
      </c>
      <c r="C9">
        <f t="shared" si="0"/>
        <v>12</v>
      </c>
      <c r="D9" t="str">
        <f t="shared" ca="1" si="1"/>
        <v>=A9*B9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topLeftCell="A4" zoomScale="110" zoomScaleNormal="110" workbookViewId="0">
      <selection activeCell="B4" sqref="B4:K19"/>
    </sheetView>
  </sheetViews>
  <sheetFormatPr defaultRowHeight="15" x14ac:dyDescent="0.25"/>
  <cols>
    <col min="1" max="1" width="17.5703125" style="2" customWidth="1"/>
    <col min="3" max="3" width="20.140625" bestFit="1" customWidth="1"/>
  </cols>
  <sheetData>
    <row r="1" spans="1:4" s="4" customFormat="1" x14ac:dyDescent="0.25">
      <c r="A1" s="3" t="s">
        <v>58</v>
      </c>
      <c r="B1" s="4" t="s">
        <v>100</v>
      </c>
      <c r="C1" s="4" t="s">
        <v>101</v>
      </c>
    </row>
    <row r="2" spans="1:4" ht="14.45" customHeight="1" x14ac:dyDescent="0.25">
      <c r="A2" s="2" t="s">
        <v>42</v>
      </c>
      <c r="B2">
        <v>3</v>
      </c>
      <c r="C2" t="e">
        <f ca="1">_xlfn.IFS(B2=1,"Below Expectations",B2=2,"Meets Expectations",B2=3,"Exceeds Expectations")</f>
        <v>#NAME?</v>
      </c>
      <c r="D2" t="str">
        <f ca="1">_xlfn.FORMULATEXT(C2)</f>
        <v>=_xlfn.IFS(B2=1,"Below Expectations",B2=2,"Meets Expectations",B2=3,"Exceeds Expectations")</v>
      </c>
    </row>
    <row r="3" spans="1:4" x14ac:dyDescent="0.25">
      <c r="A3" s="2" t="s">
        <v>43</v>
      </c>
      <c r="B3">
        <v>2</v>
      </c>
      <c r="C3" t="e">
        <f t="shared" ref="C3:C19" ca="1" si="0">_xlfn.IFS(B3=1,"Below Expectations",B3=2,"Meets Expectations",B3=3,"Exceeds Expectations")</f>
        <v>#NAME?</v>
      </c>
      <c r="D3" t="str">
        <f t="shared" ref="D3:D19" ca="1" si="1">_xlfn.FORMULATEXT(C3)</f>
        <v>=_xlfn.IFS(B3=1,"Below Expectations",B3=2,"Meets Expectations",B3=3,"Exceeds Expectations")</v>
      </c>
    </row>
    <row r="4" spans="1:4" x14ac:dyDescent="0.25">
      <c r="A4" s="2" t="s">
        <v>44</v>
      </c>
      <c r="B4">
        <v>1</v>
      </c>
      <c r="C4" t="e">
        <f t="shared" ca="1" si="0"/>
        <v>#NAME?</v>
      </c>
      <c r="D4" t="str">
        <f t="shared" ca="1" si="1"/>
        <v>=_xlfn.IFS(B4=1,"Below Expectations",B4=2,"Meets Expectations",B4=3,"Exceeds Expectations")</v>
      </c>
    </row>
    <row r="5" spans="1:4" x14ac:dyDescent="0.25">
      <c r="A5" s="2" t="s">
        <v>45</v>
      </c>
      <c r="B5">
        <v>2</v>
      </c>
      <c r="C5" t="e">
        <f t="shared" ca="1" si="0"/>
        <v>#NAME?</v>
      </c>
      <c r="D5" t="str">
        <f t="shared" ca="1" si="1"/>
        <v>=_xlfn.IFS(B5=1,"Below Expectations",B5=2,"Meets Expectations",B5=3,"Exceeds Expectations")</v>
      </c>
    </row>
    <row r="6" spans="1:4" x14ac:dyDescent="0.25">
      <c r="A6" s="2" t="s">
        <v>46</v>
      </c>
      <c r="B6">
        <v>2</v>
      </c>
      <c r="C6" t="e">
        <f t="shared" ca="1" si="0"/>
        <v>#NAME?</v>
      </c>
      <c r="D6" t="str">
        <f t="shared" ca="1" si="1"/>
        <v>=_xlfn.IFS(B6=1,"Below Expectations",B6=2,"Meets Expectations",B6=3,"Exceeds Expectations")</v>
      </c>
    </row>
    <row r="7" spans="1:4" ht="14.45" customHeight="1" x14ac:dyDescent="0.25">
      <c r="A7" s="2" t="s">
        <v>47</v>
      </c>
      <c r="B7">
        <v>2</v>
      </c>
      <c r="C7" t="e">
        <f t="shared" ca="1" si="0"/>
        <v>#NAME?</v>
      </c>
      <c r="D7" t="str">
        <f t="shared" ca="1" si="1"/>
        <v>=_xlfn.IFS(B7=1,"Below Expectations",B7=2,"Meets Expectations",B7=3,"Exceeds Expectations")</v>
      </c>
    </row>
    <row r="8" spans="1:4" x14ac:dyDescent="0.25">
      <c r="A8" s="2" t="s">
        <v>48</v>
      </c>
      <c r="B8">
        <v>2</v>
      </c>
      <c r="C8" t="e">
        <f t="shared" ca="1" si="0"/>
        <v>#NAME?</v>
      </c>
      <c r="D8" t="str">
        <f t="shared" ca="1" si="1"/>
        <v>=_xlfn.IFS(B8=1,"Below Expectations",B8=2,"Meets Expectations",B8=3,"Exceeds Expectations")</v>
      </c>
    </row>
    <row r="9" spans="1:4" x14ac:dyDescent="0.25">
      <c r="A9" s="2" t="s">
        <v>61</v>
      </c>
      <c r="B9">
        <v>2</v>
      </c>
      <c r="C9" t="e">
        <f t="shared" ca="1" si="0"/>
        <v>#NAME?</v>
      </c>
      <c r="D9" t="str">
        <f t="shared" ca="1" si="1"/>
        <v>=_xlfn.IFS(B9=1,"Below Expectations",B9=2,"Meets Expectations",B9=3,"Exceeds Expectations")</v>
      </c>
    </row>
    <row r="10" spans="1:4" x14ac:dyDescent="0.25">
      <c r="A10" s="2" t="s">
        <v>49</v>
      </c>
      <c r="B10">
        <v>3</v>
      </c>
      <c r="C10" t="e">
        <f t="shared" ca="1" si="0"/>
        <v>#NAME?</v>
      </c>
      <c r="D10" t="str">
        <f t="shared" ca="1" si="1"/>
        <v>=_xlfn.IFS(B10=1,"Below Expectations",B10=2,"Meets Expectations",B10=3,"Exceeds Expectations")</v>
      </c>
    </row>
    <row r="11" spans="1:4" x14ac:dyDescent="0.25">
      <c r="A11" s="2" t="s">
        <v>50</v>
      </c>
      <c r="B11">
        <v>2</v>
      </c>
      <c r="C11" t="e">
        <f t="shared" ca="1" si="0"/>
        <v>#NAME?</v>
      </c>
      <c r="D11" t="str">
        <f t="shared" ca="1" si="1"/>
        <v>=_xlfn.IFS(B11=1,"Below Expectations",B11=2,"Meets Expectations",B11=3,"Exceeds Expectations")</v>
      </c>
    </row>
    <row r="12" spans="1:4" ht="14.45" customHeight="1" x14ac:dyDescent="0.25">
      <c r="A12" s="2" t="s">
        <v>62</v>
      </c>
      <c r="B12">
        <v>1</v>
      </c>
      <c r="C12" t="e">
        <f t="shared" ca="1" si="0"/>
        <v>#NAME?</v>
      </c>
      <c r="D12" t="str">
        <f t="shared" ca="1" si="1"/>
        <v>=_xlfn.IFS(B12=1,"Below Expectations",B12=2,"Meets Expectations",B12=3,"Exceeds Expectations")</v>
      </c>
    </row>
    <row r="13" spans="1:4" x14ac:dyDescent="0.25">
      <c r="A13" s="2" t="s">
        <v>51</v>
      </c>
      <c r="B13">
        <v>2</v>
      </c>
      <c r="C13" t="e">
        <f t="shared" ca="1" si="0"/>
        <v>#NAME?</v>
      </c>
      <c r="D13" t="str">
        <f t="shared" ca="1" si="1"/>
        <v>=_xlfn.IFS(B13=1,"Below Expectations",B13=2,"Meets Expectations",B13=3,"Exceeds Expectations")</v>
      </c>
    </row>
    <row r="14" spans="1:4" x14ac:dyDescent="0.25">
      <c r="A14" s="2" t="s">
        <v>52</v>
      </c>
      <c r="B14">
        <v>1</v>
      </c>
      <c r="C14" t="e">
        <f t="shared" ca="1" si="0"/>
        <v>#NAME?</v>
      </c>
      <c r="D14" t="str">
        <f t="shared" ca="1" si="1"/>
        <v>=_xlfn.IFS(B14=1,"Below Expectations",B14=2,"Meets Expectations",B14=3,"Exceeds Expectations")</v>
      </c>
    </row>
    <row r="15" spans="1:4" x14ac:dyDescent="0.25">
      <c r="A15" s="2" t="s">
        <v>53</v>
      </c>
      <c r="B15">
        <v>2</v>
      </c>
      <c r="C15" t="e">
        <f t="shared" ca="1" si="0"/>
        <v>#NAME?</v>
      </c>
      <c r="D15" t="str">
        <f t="shared" ca="1" si="1"/>
        <v>=_xlfn.IFS(B15=1,"Below Expectations",B15=2,"Meets Expectations",B15=3,"Exceeds Expectations")</v>
      </c>
    </row>
    <row r="16" spans="1:4" x14ac:dyDescent="0.25">
      <c r="A16" s="2" t="s">
        <v>54</v>
      </c>
      <c r="B16">
        <v>3</v>
      </c>
      <c r="C16" t="e">
        <f t="shared" ca="1" si="0"/>
        <v>#NAME?</v>
      </c>
      <c r="D16" t="str">
        <f t="shared" ca="1" si="1"/>
        <v>=_xlfn.IFS(B16=1,"Below Expectations",B16=2,"Meets Expectations",B16=3,"Exceeds Expectations")</v>
      </c>
    </row>
    <row r="17" spans="1:4" x14ac:dyDescent="0.25">
      <c r="A17" s="2" t="s">
        <v>55</v>
      </c>
      <c r="B17">
        <v>3</v>
      </c>
      <c r="C17" t="e">
        <f t="shared" ca="1" si="0"/>
        <v>#NAME?</v>
      </c>
      <c r="D17" t="str">
        <f t="shared" ca="1" si="1"/>
        <v>=_xlfn.IFS(B17=1,"Below Expectations",B17=2,"Meets Expectations",B17=3,"Exceeds Expectations")</v>
      </c>
    </row>
    <row r="18" spans="1:4" x14ac:dyDescent="0.25">
      <c r="A18" s="2" t="s">
        <v>56</v>
      </c>
      <c r="B18">
        <v>2</v>
      </c>
      <c r="C18" t="e">
        <f t="shared" ca="1" si="0"/>
        <v>#NAME?</v>
      </c>
      <c r="D18" t="str">
        <f t="shared" ca="1" si="1"/>
        <v>=_xlfn.IFS(B18=1,"Below Expectations",B18=2,"Meets Expectations",B18=3,"Exceeds Expectations")</v>
      </c>
    </row>
    <row r="19" spans="1:4" x14ac:dyDescent="0.25">
      <c r="A19" s="2" t="s">
        <v>57</v>
      </c>
      <c r="B19">
        <v>3</v>
      </c>
      <c r="C19" t="e">
        <f t="shared" ca="1" si="0"/>
        <v>#NAME?</v>
      </c>
      <c r="D19" t="str">
        <f t="shared" ca="1" si="1"/>
        <v>=_xlfn.IFS(B19=1,"Below Expectations",B19=2,"Meets Expectations",B19=3,"Exceeds Expectations")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IFERROR</vt:lpstr>
      <vt:lpstr>COUNTIF</vt:lpstr>
      <vt:lpstr>CONCATENATE</vt:lpstr>
      <vt:lpstr>VLOOKUP</vt:lpstr>
      <vt:lpstr>INDEX MATCH</vt:lpstr>
      <vt:lpstr>GETPIVOTDATA</vt:lpstr>
      <vt:lpstr>TEXTJOIN</vt:lpstr>
      <vt:lpstr>FORMULATEXT</vt:lpstr>
      <vt:lpstr>IFS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Regsitered User</cp:lastModifiedBy>
  <dcterms:created xsi:type="dcterms:W3CDTF">2018-03-03T20:57:00Z</dcterms:created>
  <dcterms:modified xsi:type="dcterms:W3CDTF">2018-03-12T17:41:56Z</dcterms:modified>
</cp:coreProperties>
</file>