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Workbook________" defaultThemeVersion="166925"/>
  <mc:AlternateContent xmlns:mc="http://schemas.openxmlformats.org/markup-compatibility/2006">
    <mc:Choice Requires="x15">
      <x15ac:absPath xmlns:x15ac="http://schemas.microsoft.com/office/spreadsheetml/2010/11/ac" url="C:\Users\eugen\Dropbox\UCI_DataAnalytics\EXCEL_HOMEWORK\"/>
    </mc:Choice>
  </mc:AlternateContent>
  <xr:revisionPtr revIDLastSave="0" documentId="13_ncr:1_{7AA254DB-24D2-45F0-95D6-9D57AA59BABC}" xr6:coauthVersionLast="45" xr6:coauthVersionMax="45" xr10:uidLastSave="{00000000-0000-0000-0000-000000000000}"/>
  <bookViews>
    <workbookView xWindow="-110" yWindow="-110" windowWidth="22780" windowHeight="15260" xr2:uid="{00000000-000D-0000-FFFF-FFFF00000000}"/>
  </bookViews>
  <sheets>
    <sheet name="Initial worksheet" sheetId="1" r:id="rId1"/>
    <sheet name="Pivot table per category" sheetId="2" r:id="rId2"/>
    <sheet name="Pivot table per sub-category" sheetId="3" r:id="rId3"/>
    <sheet name="Pivot table with rows of Date" sheetId="4" r:id="rId4"/>
  </sheets>
  <definedNames>
    <definedName name="_xlnm._FilterDatabase" localSheetId="0" hidden="1">'Initial worksheet'!$A$1:$T$4115</definedName>
  </definedNames>
  <calcPr calcId="191029"/>
  <pivotCaches>
    <pivotCache cacheId="9" r:id="rId5"/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4115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2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P2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<sst xmlns="http://schemas.openxmlformats.org/spreadsheetml/2006/main" count="24800" uniqueCount="8381">
  <si>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</si>
  <si>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</si>
  <si>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</si>
  <si>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</si>
  <si>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</si>
  <si>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</si>
  <si>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</si>
  <si>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</si>
  <si>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</si>
  <si>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</si>
  <si>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</si>
  <si>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</si>
  <si>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</si>
  <si>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</si>
  <si>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</si>
  <si>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</si>
  <si>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</si>
  <si>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</si>
  <si>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</si>
  <si>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</si>
  <si>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</si>
  <si>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</si>
  <si>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</si>
  <si>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</si>
  <si>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</si>
  <si>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</si>
  <si>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</si>
  <si>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</si>
  <si>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</si>
  <si>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</si>
  <si>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</si>
  <si>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</si>
  <si>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</si>
  <si>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</si>
  <si>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</si>
  <si>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</si>
  <si>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</si>
  <si>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</si>
  <si>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</si>
  <si>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</si>
  <si>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</si>
  <si>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</si>
  <si>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</si>
  <si>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</si>
  <si>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</si>
  <si>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</si>
  <si>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</si>
  <si>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</si>
  <si>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</si>
  <si>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</si>
  <si>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</si>
  <si>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</si>
  <si>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</si>
  <si>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</si>
  <si>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</si>
  <si>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</si>
  <si>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</si>
  <si>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</si>
  <si>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</si>
  <si>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</si>
  <si>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</si>
  <si>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</si>
  <si>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</si>
  <si>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</si>
  <si>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</si>
  <si>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</si>
  <si>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</si>
  <si>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</si>
  <si>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</si>
  <si>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</si>
  <si>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</si>
  <si>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</si>
  <si>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</si>
  <si>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</si>
  <si>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</si>
  <si>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</si>
  <si>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</si>
  <si>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</si>
  <si>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</si>
  <si>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</si>
  <si>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</si>
  <si>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</si>
  <si>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</si>
  <si>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</si>
  <si>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</si>
  <si>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</si>
  <si>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</si>
  <si>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</si>
  <si>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</si>
  <si>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</si>
  <si>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</si>
  <si>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</si>
  <si>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</si>
  <si>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</si>
  <si>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</si>
  <si>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</si>
  <si>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</si>
  <si>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</si>
  <si>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</si>
  <si>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</si>
  <si>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</si>
  <si>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</si>
  <si>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</si>
  <si>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</si>
  <si>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</si>
  <si>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</si>
  <si>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</si>
  <si>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</si>
  <si>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</si>
  <si>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</si>
  <si>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</si>
  <si>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</si>
  <si>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</si>
  <si>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</si>
  <si>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</si>
  <si>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</si>
  <si>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</si>
  <si>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</si>
  <si>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</si>
  <si>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</si>
  <si>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</si>
  <si>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</si>
  <si>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</si>
  <si>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</si>
  <si>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</si>
  <si>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</si>
  <si>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</si>
  <si>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</si>
  <si>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</si>
  <si>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</si>
  <si>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</si>
  <si>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</si>
  <si>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</si>
  <si>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</si>
  <si>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</si>
  <si>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</si>
  <si>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</si>
  <si>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</si>
  <si>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</si>
  <si>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</si>
  <si>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</si>
  <si>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</si>
  <si>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</si>
  <si>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</si>
  <si>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</si>
  <si>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</si>
  <si>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</si>
  <si>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</si>
  <si>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</si>
  <si>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</si>
  <si>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</si>
  <si>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</si>
  <si>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</si>
  <si>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</si>
  <si>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</si>
  <si>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</si>
  <si>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</si>
  <si>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</si>
  <si>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</si>
  <si>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</si>
  <si>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</si>
  <si>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</si>
  <si>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</si>
  <si>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</si>
  <si>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</si>
  <si>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</si>
  <si>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</si>
  <si>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</si>
  <si>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</si>
  <si>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</si>
  <si>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</si>
  <si>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</si>
  <si>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</si>
  <si>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</si>
  <si>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</si>
  <si>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</si>
  <si>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</si>
  <si>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</si>
  <si>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</si>
  <si>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</si>
  <si>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</si>
  <si>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</si>
  <si>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</si>
  <si>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</si>
  <si>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</si>
  <si>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</si>
  <si>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</si>
  <si>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</si>
  <si>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</si>
  <si>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</si>
  <si>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</si>
  <si>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</si>
  <si>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</si>
  <si>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</si>
  <si>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</si>
  <si>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</si>
  <si>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</si>
  <si>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</si>
  <si>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</si>
  <si>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</si>
  <si>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</si>
  <si>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</si>
  <si>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</si>
  <si>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</si>
  <si>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</si>
  <si>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</si>
  <si>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</si>
  <si>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</si>
  <si>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</si>
  <si>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</si>
  <si>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</si>
  <si>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</si>
  <si>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</si>
  <si>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</si>
  <si>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</si>
  <si>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</si>
  <si>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</si>
  <si>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</si>
  <si>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</si>
  <si>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</si>
  <si>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</si>
  <si>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</si>
  <si>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</si>
  <si>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</si>
  <si>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</si>
  <si>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</si>
  <si>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</si>
  <si>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</si>
  <si>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</si>
  <si>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</si>
  <si>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</si>
  <si>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</si>
  <si>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</si>
  <si>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</si>
  <si>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</si>
  <si>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</si>
  <si>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</si>
  <si>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</si>
  <si>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</si>
  <si>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</si>
  <si>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</si>
  <si>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</si>
  <si>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</si>
  <si>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</si>
  <si>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</si>
  <si>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</si>
  <si>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</si>
  <si>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</si>
  <si>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</si>
  <si>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</si>
  <si>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</si>
  <si>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</si>
  <si>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</si>
  <si>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</si>
  <si>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</si>
  <si>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</si>
  <si>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</si>
  <si>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</si>
  <si>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</si>
  <si>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</si>
  <si>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</si>
  <si>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</si>
  <si>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</si>
  <si>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</si>
  <si>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</si>
  <si>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</si>
  <si>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</si>
  <si>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</si>
  <si>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</si>
  <si>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</si>
  <si>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</si>
  <si>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</si>
  <si>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</si>
  <si>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</si>
  <si>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</si>
  <si>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</si>
  <si>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</si>
  <si>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</si>
  <si>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</si>
  <si>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</si>
  <si>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</si>
  <si>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</si>
  <si>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</si>
  <si>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</si>
  <si>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</si>
  <si>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</si>
  <si>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</si>
  <si>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</si>
  <si>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</si>
  <si>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</si>
  <si>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</si>
  <si>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</si>
  <si>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</si>
  <si>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</si>
  <si>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</si>
  <si>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</si>
  <si>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</si>
  <si>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</si>
  <si>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</si>
  <si>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</si>
  <si>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</si>
  <si>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</si>
  <si>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</si>
  <si>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</si>
  <si>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</si>
  <si>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</si>
  <si>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</si>
  <si>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</si>
  <si>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</si>
  <si>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</si>
  <si>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</si>
  <si>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</si>
  <si>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</si>
  <si>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</si>
  <si>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</si>
  <si>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</si>
  <si>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</si>
  <si>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</si>
  <si>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</si>
  <si>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</si>
  <si>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</si>
  <si>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</si>
  <si>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</si>
  <si>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</si>
  <si>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</si>
  <si>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</si>
  <si>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</si>
  <si>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</si>
  <si>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</si>
  <si>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</si>
  <si>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</si>
  <si>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</si>
  <si>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</si>
  <si>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</si>
  <si>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</si>
  <si>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</si>
  <si>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</si>
  <si>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</si>
  <si>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</si>
  <si>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</si>
  <si>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</si>
  <si>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</si>
  <si>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</si>
  <si>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</si>
  <si>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</si>
  <si>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</si>
  <si>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</si>
  <si>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</si>
  <si>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</si>
  <si>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</si>
  <si>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</si>
  <si>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</si>
  <si>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</si>
  <si>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</si>
  <si>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</si>
  <si>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</si>
  <si>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</si>
  <si>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</si>
  <si>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</si>
  <si>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</si>
  <si>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</si>
  <si>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</si>
  <si>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</si>
  <si>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</si>
  <si>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</si>
  <si>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</si>
  <si>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</si>
  <si>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</si>
  <si>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</si>
  <si>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</si>
  <si>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</si>
  <si>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</si>
  <si>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</si>
  <si>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</si>
  <si>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</si>
  <si>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</si>
  <si>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</si>
  <si>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</si>
  <si>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</si>
  <si>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</si>
  <si>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</si>
  <si>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</si>
  <si>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</si>
  <si>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</si>
  <si>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</si>
  <si>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</si>
  <si>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</si>
  <si>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</si>
  <si>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</si>
  <si>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</si>
  <si>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</si>
  <si>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</si>
  <si>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</si>
  <si>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</si>
  <si>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</si>
  <si>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</si>
  <si>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</si>
  <si>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</si>
  <si>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</si>
  <si>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</si>
  <si>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</si>
  <si>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</si>
  <si>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</si>
  <si>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</si>
  <si>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</si>
  <si>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</si>
  <si>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</si>
  <si>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</si>
  <si>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</si>
  <si>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</si>
  <si>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</si>
  <si>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</si>
  <si>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</si>
  <si>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</si>
  <si>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</si>
  <si>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</si>
  <si>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</si>
  <si>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</si>
  <si>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</si>
  <si>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</si>
  <si>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</si>
  <si>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</si>
  <si>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</si>
  <si>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</si>
  <si>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</si>
  <si>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</si>
  <si>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</si>
  <si>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</si>
  <si>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</si>
  <si>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</si>
  <si>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</si>
  <si>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</si>
  <si>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</si>
  <si>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</si>
  <si>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</si>
  <si>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</si>
  <si>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</si>
  <si>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</si>
  <si>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</si>
  <si>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</si>
  <si>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</si>
  <si>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</si>
  <si>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</si>
  <si>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</si>
  <si>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</si>
  <si>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</si>
  <si>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</si>
  <si>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</si>
  <si>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</si>
  <si>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</si>
  <si>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</si>
  <si>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</si>
  <si>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</si>
  <si>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</si>
  <si>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</si>
  <si>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</si>
  <si>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</si>
  <si>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</si>
  <si>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</si>
  <si>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</si>
  <si>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</si>
  <si>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</si>
  <si>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</si>
  <si>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</si>
  <si>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</si>
  <si>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</si>
  <si>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</si>
  <si>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</si>
  <si>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</si>
  <si>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</si>
  <si>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</si>
  <si>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</si>
  <si>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</si>
  <si>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</si>
  <si>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</si>
  <si>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</si>
  <si>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</si>
  <si>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</si>
  <si>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</si>
  <si>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</si>
  <si>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</si>
  <si>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</si>
  <si>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</si>
  <si>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</si>
  <si>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</si>
  <si>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</si>
  <si>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</si>
  <si>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</si>
  <si>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</si>
  <si>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</si>
  <si>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</si>
  <si>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</si>
  <si>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</si>
  <si>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</si>
  <si>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</si>
  <si>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</si>
  <si>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</si>
  <si>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</si>
  <si>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</si>
  <si>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</si>
  <si>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</si>
  <si>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</si>
  <si>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</si>
  <si>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</si>
  <si>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</si>
  <si>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</si>
  <si>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</si>
  <si>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</si>
  <si>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</si>
  <si>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</si>
  <si>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</si>
  <si>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</si>
  <si>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</si>
  <si>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</si>
  <si>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</si>
  <si>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</si>
  <si>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</si>
  <si>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</si>
  <si>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</si>
  <si>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</si>
  <si>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</si>
  <si>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</si>
  <si>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</si>
  <si>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</si>
  <si>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</si>
  <si>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</si>
  <si>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</si>
  <si>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</si>
  <si>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</si>
  <si>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</si>
  <si>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</si>
  <si>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</si>
  <si>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</si>
  <si>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</si>
  <si>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</si>
  <si>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</si>
  <si>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</si>
  <si>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</si>
  <si>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</si>
  <si>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</si>
  <si>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</si>
  <si>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</si>
  <si>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</si>
  <si>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</si>
  <si>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</si>
  <si>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</si>
  <si>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</si>
  <si>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</si>
  <si>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</si>
  <si>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</si>
  <si>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</si>
  <si>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</si>
  <si>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</si>
  <si>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</si>
  <si>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</si>
  <si>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</si>
  <si>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</si>
  <si>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</si>
  <si>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</si>
  <si>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</si>
  <si>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</si>
  <si>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</si>
  <si>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</si>
  <si>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</si>
  <si>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</si>
  <si>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</si>
  <si>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</si>
  <si>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</si>
  <si>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</si>
  <si>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</si>
  <si>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</si>
  <si>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</si>
  <si>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</si>
  <si>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</si>
  <si>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</si>
  <si>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</si>
  <si>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</si>
  <si>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</si>
  <si>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</si>
  <si>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</si>
  <si>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</si>
  <si>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</si>
  <si>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</si>
  <si>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</si>
  <si>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</si>
  <si>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</si>
  <si>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</si>
  <si>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</si>
  <si>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</si>
  <si>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</si>
  <si>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</si>
  <si>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</si>
  <si>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</si>
  <si>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</si>
  <si>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</si>
  <si>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</si>
  <si>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</si>
  <si>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</si>
  <si>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</si>
  <si>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</si>
  <si>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</si>
  <si>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</si>
  <si>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</si>
  <si>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</si>
  <si>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</si>
  <si>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</si>
  <si>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</si>
  <si>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</si>
  <si>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</si>
  <si>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</si>
  <si>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</si>
  <si>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</si>
  <si>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</si>
  <si>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</si>
  <si>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</si>
  <si>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</si>
  <si>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</si>
  <si>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</si>
  <si>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</si>
  <si>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</si>
  <si>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</si>
  <si>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</si>
  <si>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</si>
  <si>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</si>
  <si>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</si>
  <si>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</si>
  <si>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</si>
  <si>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</si>
  <si>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</si>
  <si>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</si>
  <si>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</si>
  <si>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</si>
  <si>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</si>
  <si>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</si>
  <si>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</si>
  <si>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</si>
  <si>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</si>
  <si>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</si>
  <si>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</si>
  <si>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</si>
  <si>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</si>
  <si>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</si>
  <si>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</si>
  <si>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</si>
  <si>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</si>
  <si>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</si>
  <si>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</si>
  <si>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</si>
  <si>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</si>
  <si>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</si>
  <si>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</si>
  <si>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</si>
  <si>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</si>
  <si>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</si>
  <si>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</si>
  <si>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</si>
  <si>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</si>
  <si>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</si>
  <si>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</si>
  <si>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</si>
  <si>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</si>
  <si>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</si>
  <si>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</si>
  <si>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</si>
  <si>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</si>
  <si>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</si>
  <si>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</si>
  <si>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</si>
  <si>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</si>
  <si>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</si>
  <si>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</si>
  <si>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</si>
  <si>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</si>
  <si>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</si>
  <si>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</si>
  <si>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</si>
  <si>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</si>
  <si>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</si>
  <si>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</si>
  <si>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</si>
  <si>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</si>
  <si>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</si>
  <si>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</si>
  <si>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</si>
  <si>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</si>
  <si>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</si>
  <si>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</si>
  <si>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</si>
  <si>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</si>
  <si>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</si>
  <si>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</si>
  <si>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</si>
  <si>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</si>
  <si>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</si>
  <si>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</si>
  <si>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</si>
  <si>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</si>
  <si>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</si>
  <si>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</si>
  <si>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</si>
  <si>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</si>
  <si>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</si>
  <si>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</si>
  <si>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</si>
  <si>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</si>
  <si>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</si>
  <si>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</si>
  <si>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</si>
  <si>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</si>
  <si>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</si>
  <si>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</si>
  <si>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</si>
  <si>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</si>
  <si>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</si>
  <si>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</si>
  <si>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</si>
  <si>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</si>
  <si>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</si>
  <si>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</si>
  <si>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</si>
  <si>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</si>
  <si>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</si>
  <si>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</si>
  <si>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</si>
  <si>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</si>
  <si>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</si>
  <si>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</si>
  <si>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</si>
  <si>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</si>
  <si>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</si>
  <si>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</si>
  <si>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</si>
  <si>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</si>
  <si>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</si>
  <si>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</si>
  <si>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</si>
  <si>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</si>
  <si>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</si>
  <si>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</si>
  <si>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</si>
  <si>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</si>
  <si>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</si>
  <si>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</si>
  <si>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</si>
  <si>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</si>
  <si>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</si>
  <si>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</si>
  <si>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</si>
  <si>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</si>
  <si>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</si>
  <si>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</si>
  <si>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</si>
  <si>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</si>
  <si>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</si>
  <si>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</si>
  <si>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</si>
  <si>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</si>
  <si>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</si>
  <si>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</si>
  <si>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</si>
  <si>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</si>
  <si>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</si>
  <si>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</si>
  <si>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</si>
  <si>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</si>
  <si>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</si>
  <si>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</si>
  <si>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</si>
  <si>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</si>
  <si>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</si>
  <si>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</si>
  <si>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</si>
  <si>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</si>
  <si>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</si>
  <si>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</si>
  <si>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</si>
  <si>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</si>
  <si>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</si>
  <si>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</si>
  <si>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</si>
  <si>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</si>
  <si>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</si>
  <si>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</si>
  <si>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</si>
  <si>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</si>
  <si>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</si>
  <si>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</si>
  <si>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</si>
  <si>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</si>
  <si>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</si>
  <si>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</si>
  <si>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</si>
  <si>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</si>
  <si>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</si>
  <si>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</si>
  <si>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</si>
  <si>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</si>
  <si>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</si>
  <si>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</si>
  <si>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</si>
  <si>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</si>
  <si>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</si>
  <si>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</si>
  <si>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</si>
  <si>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</si>
  <si>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</si>
  <si>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</si>
  <si>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</si>
  <si>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</si>
  <si>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</si>
  <si>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</si>
  <si>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</si>
  <si>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</si>
  <si>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</si>
  <si>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</si>
  <si>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</si>
  <si>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</si>
  <si>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</si>
  <si>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</si>
  <si>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</si>
  <si>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</si>
  <si>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</si>
  <si>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</si>
  <si>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</si>
  <si>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</si>
  <si>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</si>
  <si>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</si>
  <si>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</si>
  <si>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</si>
  <si>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</si>
  <si>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</si>
  <si>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</si>
  <si>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</si>
  <si>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</si>
  <si>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</si>
  <si>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</si>
  <si>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</si>
  <si>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</si>
  <si>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</si>
  <si>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</si>
  <si>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</si>
  <si>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</si>
  <si>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</si>
  <si>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</si>
  <si>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</si>
  <si>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</si>
  <si>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</si>
  <si>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</si>
  <si>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</si>
  <si>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</si>
  <si>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</si>
  <si>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</si>
  <si>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</si>
  <si>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</si>
  <si>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</si>
  <si>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</si>
  <si>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</si>
  <si>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</si>
  <si>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</si>
  <si>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</si>
  <si>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</si>
  <si>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</si>
  <si>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</si>
  <si>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</si>
  <si>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</si>
  <si>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</si>
  <si>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</si>
  <si>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</si>
  <si>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</si>
  <si>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</si>
  <si>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</si>
  <si>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</si>
  <si>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</si>
  <si>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</si>
  <si>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</si>
  <si>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</si>
  <si>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</si>
  <si>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</si>
  <si>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</si>
  <si>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</si>
  <si>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</si>
  <si>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</si>
  <si>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</si>
  <si>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</si>
  <si>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</si>
  <si>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</si>
  <si>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</si>
  <si>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</si>
  <si>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</si>
  <si>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</si>
  <si>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</si>
  <si>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</si>
  <si>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</si>
  <si>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</si>
  <si>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</si>
  <si>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</si>
  <si>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</si>
  <si>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</si>
  <si>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</si>
  <si>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</si>
  <si>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</si>
  <si>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</si>
  <si>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</si>
  <si>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</si>
  <si>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</si>
  <si>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</si>
  <si>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</si>
  <si>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</si>
  <si>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</si>
  <si>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</si>
  <si>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</si>
  <si>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</si>
  <si>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</si>
  <si>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</si>
  <si>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</si>
  <si>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</si>
  <si>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</si>
  <si>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</si>
  <si>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</si>
  <si>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</si>
  <si>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</si>
  <si>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</si>
  <si>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</si>
  <si>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</si>
  <si>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</si>
  <si>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</si>
  <si>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</si>
  <si>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</si>
  <si>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</si>
  <si>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</si>
  <si>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</si>
  <si>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</si>
  <si>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</si>
  <si>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</si>
  <si>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</si>
  <si>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</si>
  <si>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</si>
  <si>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</si>
  <si>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</si>
  <si>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</si>
  <si>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</si>
  <si>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</si>
  <si>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</si>
  <si>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</si>
  <si>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</si>
  <si>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</si>
  <si>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</si>
  <si>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</si>
  <si>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</si>
  <si>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</si>
  <si>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</si>
  <si>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</si>
  <si>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</si>
  <si>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</si>
  <si>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</si>
  <si>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</si>
  <si>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</si>
  <si>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</si>
  <si>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</si>
  <si>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</si>
  <si>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</si>
  <si>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</si>
  <si>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</si>
  <si>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</si>
  <si>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</si>
  <si>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</si>
  <si>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</si>
  <si>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</si>
  <si>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</si>
  <si>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</si>
  <si>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</si>
  <si>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</si>
  <si>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</si>
  <si>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</si>
  <si>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</si>
  <si>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</si>
  <si>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</si>
  <si>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</si>
  <si>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</si>
  <si>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</si>
  <si>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</si>
  <si>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</si>
  <si>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</si>
  <si>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</si>
  <si>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</si>
  <si>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</si>
  <si>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</si>
  <si>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</si>
  <si>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</si>
  <si>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</si>
  <si>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</si>
  <si>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</si>
  <si>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</si>
  <si>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</si>
  <si>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</si>
  <si>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</si>
  <si>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</si>
  <si>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</si>
  <si>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</si>
  <si>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</si>
  <si>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</si>
  <si>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</si>
  <si>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</si>
  <si>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</si>
  <si>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</si>
  <si>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</si>
  <si>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</si>
  <si>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</si>
  <si>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</si>
  <si>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</si>
  <si>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</si>
  <si>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</si>
  <si>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</si>
  <si>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</si>
  <si>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</si>
  <si>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</si>
  <si>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</si>
  <si>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</si>
  <si>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</si>
  <si>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</si>
  <si>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</si>
  <si>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</si>
  <si>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</si>
  <si>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</si>
  <si>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</si>
  <si>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</si>
  <si>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</si>
  <si>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</si>
  <si>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</si>
  <si>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</si>
  <si>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</si>
  <si>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</si>
  <si>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</si>
  <si>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</si>
  <si>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</si>
  <si>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</si>
  <si>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</si>
  <si>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</si>
  <si>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</si>
  <si>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</si>
  <si>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</si>
  <si>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</si>
  <si>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</si>
  <si>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</si>
  <si>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</si>
  <si>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</si>
  <si>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</si>
  <si>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</si>
  <si>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</si>
  <si>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</si>
  <si>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</si>
  <si>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</si>
  <si>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</si>
  <si>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</si>
  <si>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</si>
  <si>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</si>
  <si>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</si>
  <si>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</si>
  <si>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</si>
  <si>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</si>
  <si>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</si>
  <si>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</si>
  <si>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</si>
  <si>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</si>
  <si>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</si>
  <si>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</si>
  <si>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</si>
  <si>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</si>
  <si>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</si>
  <si>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</si>
  <si>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</si>
  <si>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</si>
  <si>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</si>
  <si>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</si>
  <si>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</si>
  <si>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</si>
  <si>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</si>
  <si>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</si>
  <si>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</si>
  <si>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</si>
  <si>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</si>
  <si>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</si>
  <si>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</si>
  <si>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</si>
  <si>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</si>
  <si>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</si>
  <si>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</si>
  <si>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</si>
  <si>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</si>
  <si>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</si>
  <si>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</si>
  <si>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</si>
  <si>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</si>
  <si>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</si>
  <si>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</si>
  <si>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</si>
  <si>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</si>
  <si>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</si>
  <si>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</si>
  <si>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</si>
  <si>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</si>
  <si>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</si>
  <si>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</si>
  <si>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</si>
  <si>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</si>
  <si>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</si>
  <si>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</si>
  <si>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</si>
  <si>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</si>
  <si>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</si>
  <si>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</si>
  <si>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</si>
  <si>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</si>
  <si>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</si>
  <si>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</si>
  <si>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</si>
  <si>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</si>
  <si>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</si>
  <si>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</si>
  <si>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</si>
  <si>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</si>
  <si>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</si>
  <si>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</si>
  <si>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</si>
  <si>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</si>
  <si>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</si>
  <si>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</si>
  <si>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</si>
  <si>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</si>
  <si>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</si>
  <si>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</si>
  <si>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</si>
  <si>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</si>
  <si>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</si>
  <si>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</si>
  <si>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</si>
  <si>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</si>
  <si>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</si>
  <si>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</si>
  <si>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</si>
  <si>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</si>
  <si>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</si>
  <si>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</si>
  <si>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</si>
  <si>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</si>
  <si>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</si>
  <si>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</si>
  <si>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</si>
  <si>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</si>
  <si>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</si>
  <si>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</si>
  <si>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</si>
  <si>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</si>
  <si>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</si>
  <si>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</si>
  <si>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</si>
  <si>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</si>
  <si>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</si>
  <si>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</si>
  <si>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</si>
  <si>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</si>
  <si>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</si>
  <si>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</si>
  <si>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</si>
  <si>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</si>
  <si>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</si>
  <si>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</si>
  <si>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</si>
  <si>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</si>
  <si>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</si>
  <si>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</si>
  <si>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</si>
  <si>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</si>
  <si>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</si>
  <si>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</si>
  <si>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</si>
  <si>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</si>
  <si>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</si>
  <si>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</si>
  <si>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</si>
  <si>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</si>
  <si>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</si>
  <si>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</si>
  <si>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</si>
  <si>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</si>
  <si>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</si>
  <si>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</si>
  <si>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</si>
  <si>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</si>
  <si>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</si>
  <si>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</si>
  <si>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</si>
  <si>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</si>
  <si>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</si>
  <si>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</si>
  <si>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</si>
  <si>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</si>
  <si>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</si>
  <si>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</si>
  <si>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</si>
  <si>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</si>
  <si>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</si>
  <si>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</si>
  <si>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</si>
  <si>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</si>
  <si>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</si>
  <si>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</si>
  <si>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</si>
  <si>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</si>
  <si>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</si>
  <si>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</si>
  <si>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</si>
  <si>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</si>
  <si>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</si>
  <si>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</si>
  <si>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</si>
  <si>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</si>
  <si>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</si>
  <si>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</si>
  <si>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</si>
  <si>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</si>
  <si>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</si>
  <si>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</si>
  <si>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</si>
  <si>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</si>
  <si>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</si>
  <si>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</si>
  <si>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</si>
  <si>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</si>
  <si>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</si>
  <si>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</si>
  <si>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</si>
  <si>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</si>
  <si>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</si>
  <si>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</si>
  <si>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</si>
  <si>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</si>
  <si>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</si>
  <si>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</si>
  <si>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</si>
  <si>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</si>
  <si>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</si>
  <si>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</si>
  <si>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</si>
  <si>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</si>
  <si>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</si>
  <si>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</si>
  <si>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</si>
  <si>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</si>
  <si>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</si>
  <si>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</si>
  <si>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</si>
  <si>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</si>
  <si>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</si>
  <si>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</si>
  <si>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</si>
  <si>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</si>
  <si>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</si>
  <si>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</si>
  <si>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</si>
  <si>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</si>
  <si>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</si>
  <si>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</si>
  <si>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</si>
  <si>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</si>
  <si>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</si>
  <si>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</si>
  <si>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</si>
  <si>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</si>
  <si>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</si>
  <si>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</si>
  <si>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</si>
  <si>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</si>
  <si>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</si>
  <si>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</si>
  <si>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</si>
  <si>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</si>
  <si>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</si>
  <si>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</si>
  <si>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</si>
  <si>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</si>
  <si>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</si>
  <si>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</si>
  <si>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</si>
  <si>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</si>
  <si>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</si>
  <si>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</si>
  <si>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</si>
  <si>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</si>
  <si>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</si>
  <si>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</si>
  <si>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</si>
  <si>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</si>
  <si>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</si>
  <si>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</si>
  <si>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</si>
  <si>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</si>
  <si>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</si>
  <si>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</si>
  <si>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</si>
  <si>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</si>
  <si>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</si>
  <si>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</si>
  <si>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</si>
  <si>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</si>
  <si>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</si>
  <si>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</si>
  <si>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</si>
  <si>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</si>
  <si>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</si>
  <si>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</si>
  <si>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</si>
  <si>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</si>
  <si>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</si>
  <si>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</si>
  <si>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</si>
  <si>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</si>
  <si>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</si>
  <si>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</si>
  <si>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</si>
  <si>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</si>
  <si>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</si>
  <si>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</si>
  <si>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</si>
  <si>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</si>
  <si>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</si>
  <si>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</si>
  <si>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</si>
  <si>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</si>
  <si>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</si>
  <si>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</si>
  <si>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</si>
  <si>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</si>
  <si>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</si>
  <si>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</si>
  <si>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</si>
  <si>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</si>
  <si>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</si>
  <si>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</si>
  <si>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</si>
  <si>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</si>
  <si>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</si>
  <si>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</si>
  <si>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</si>
  <si>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</si>
  <si>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</si>
  <si>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</si>
  <si>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</si>
  <si>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</si>
  <si>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</si>
  <si>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</si>
  <si>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</si>
  <si>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</si>
  <si>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</si>
  <si>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</si>
  <si>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</si>
  <si>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</si>
  <si>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</si>
  <si>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</si>
  <si>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</si>
  <si>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</si>
  <si>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</si>
  <si>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</si>
  <si>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</si>
  <si>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</si>
  <si>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</si>
  <si>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</si>
  <si>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</si>
  <si>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</si>
  <si>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</si>
  <si>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</si>
  <si>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</si>
  <si>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</si>
  <si>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</si>
  <si>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</si>
  <si>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</si>
  <si>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</si>
  <si>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</si>
  <si>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</si>
  <si>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</si>
  <si>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</si>
  <si>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</si>
  <si>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</si>
  <si>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</si>
  <si>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</si>
  <si>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</si>
  <si>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</si>
  <si>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</si>
  <si>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</si>
  <si>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</si>
  <si>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</si>
  <si>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</si>
  <si>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</si>
  <si>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</si>
  <si>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</si>
  <si>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</si>
  <si>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</si>
  <si>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</si>
  <si>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</si>
  <si>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</si>
  <si>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</si>
  <si>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</si>
  <si>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</si>
  <si>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</si>
  <si>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</si>
  <si>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</si>
  <si>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</si>
  <si>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</si>
  <si>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</si>
  <si>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</si>
  <si>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</si>
  <si>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</si>
  <si>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</si>
  <si>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</si>
  <si>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</si>
  <si>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</si>
  <si>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</si>
  <si>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</si>
  <si>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</si>
  <si>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</si>
  <si>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</si>
  <si>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</si>
  <si>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</si>
  <si>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</si>
  <si>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</si>
  <si>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</si>
  <si>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</si>
  <si>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</si>
  <si>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</si>
  <si>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</si>
  <si>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</si>
  <si>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</si>
  <si>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</si>
  <si>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</si>
  <si>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</si>
  <si>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</si>
  <si>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</si>
  <si>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</si>
  <si>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</si>
  <si>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</si>
  <si>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</si>
  <si>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</si>
  <si>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</si>
  <si>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</si>
  <si>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</si>
  <si>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</si>
  <si>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</si>
  <si>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</si>
  <si>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</si>
  <si>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</si>
  <si>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</si>
  <si>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</si>
  <si>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</si>
  <si>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</si>
  <si>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</si>
  <si>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</si>
  <si>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</si>
  <si>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</si>
  <si>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</si>
  <si>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</si>
  <si>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</si>
  <si>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</si>
  <si>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</si>
  <si>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</si>
  <si>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</si>
  <si>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</si>
  <si>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</si>
  <si>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</si>
  <si>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</si>
  <si>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</si>
  <si>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</si>
  <si>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</si>
  <si>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</si>
  <si>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</si>
  <si>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</si>
  <si>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</si>
  <si>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</si>
  <si>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</si>
  <si>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</si>
  <si>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</si>
  <si>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</si>
  <si>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</si>
  <si>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</si>
  <si>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</si>
  <si>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</si>
  <si>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</si>
  <si>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</si>
  <si>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</si>
  <si>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</si>
  <si>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</si>
  <si>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</si>
  <si>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</si>
  <si>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</si>
  <si>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</si>
  <si>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</si>
  <si>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</si>
  <si>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</si>
  <si>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</si>
  <si>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</si>
  <si>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</si>
  <si>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</si>
  <si>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</si>
  <si>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</si>
  <si>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</si>
  <si>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</si>
  <si>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</si>
  <si>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</si>
  <si>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</si>
  <si>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</si>
  <si>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</si>
  <si>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</si>
  <si>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</si>
  <si>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</si>
  <si>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</si>
  <si>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</si>
  <si>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</si>
  <si>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</si>
  <si>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</si>
  <si>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</si>
  <si>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</si>
  <si>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</si>
  <si>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</si>
  <si>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</si>
  <si>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</si>
  <si>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</si>
  <si>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</si>
  <si>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</si>
  <si>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</si>
  <si>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</si>
  <si>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</si>
  <si>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</si>
  <si>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</si>
  <si>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</si>
  <si>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</si>
  <si>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</si>
  <si>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</si>
  <si>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</si>
  <si>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</si>
  <si>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</si>
  <si>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</si>
  <si>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</si>
  <si>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</si>
  <si>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</si>
  <si>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</si>
  <si>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</si>
  <si>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</si>
  <si>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</si>
  <si>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</si>
  <si>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</si>
  <si>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</si>
  <si>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</si>
  <si>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</si>
  <si>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</si>
  <si>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</si>
  <si>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</si>
  <si>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</si>
  <si>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</si>
  <si>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</si>
  <si>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</si>
  <si>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</si>
  <si>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</si>
  <si>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</si>
  <si>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</si>
  <si>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</si>
  <si>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</si>
  <si>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</si>
  <si>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</si>
  <si>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</si>
  <si>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</si>
  <si>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</si>
  <si>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</si>
  <si>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</si>
  <si>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</si>
  <si>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</si>
  <si>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</si>
  <si>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</si>
  <si>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</si>
  <si>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</si>
  <si>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</si>
  <si>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</si>
  <si>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</si>
  <si>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</si>
  <si>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</si>
  <si>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</si>
  <si>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</si>
  <si>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</si>
  <si>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</si>
  <si>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</si>
  <si>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</si>
  <si>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</si>
  <si>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</si>
  <si>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</si>
  <si>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</si>
  <si>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</si>
  <si>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</si>
  <si>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</si>
  <si>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</si>
  <si>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</si>
  <si>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</si>
  <si>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</si>
  <si>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</si>
  <si>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</si>
  <si>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</si>
  <si>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</si>
  <si>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</si>
  <si>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</si>
  <si>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</si>
  <si>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</si>
  <si>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</si>
  <si>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</si>
  <si>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</si>
  <si>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</si>
  <si>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</si>
  <si>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</si>
  <si>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</si>
  <si>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</si>
  <si>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</si>
  <si>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</si>
  <si>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</si>
  <si>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</si>
  <si>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</si>
  <si>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</si>
  <si>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</si>
  <si>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</si>
  <si>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</si>
  <si>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</si>
  <si>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</si>
  <si>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</si>
  <si>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</si>
  <si>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</si>
  <si>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</si>
  <si>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</si>
  <si>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</si>
  <si>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</si>
  <si>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</si>
  <si>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</si>
  <si>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</si>
  <si>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</si>
  <si>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</si>
  <si>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</si>
  <si>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</si>
  <si>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</si>
  <si>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</si>
  <si>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</si>
  <si>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</si>
  <si>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</si>
  <si>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</si>
  <si>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</si>
  <si>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</si>
  <si>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</si>
  <si>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</si>
  <si>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</si>
  <si>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</si>
  <si>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</si>
  <si>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</si>
  <si>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</si>
  <si>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</si>
  <si>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</si>
  <si>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</si>
  <si>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</si>
  <si>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</si>
  <si>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</si>
  <si>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</si>
  <si>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</si>
  <si>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</si>
  <si>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</si>
  <si>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</si>
  <si>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</si>
  <si>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</si>
  <si>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</si>
  <si>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</si>
  <si>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</si>
  <si>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</si>
  <si>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</si>
  <si>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</si>
  <si>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</si>
  <si>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</si>
  <si>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</si>
  <si>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</si>
  <si>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</si>
  <si>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</si>
  <si>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</si>
  <si>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</si>
  <si>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</si>
  <si>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</si>
  <si>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</si>
  <si>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</si>
  <si>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</si>
  <si>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</si>
  <si>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</si>
  <si>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</si>
  <si>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</si>
  <si>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</si>
  <si>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</si>
  <si>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</si>
  <si>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</si>
  <si>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</si>
  <si>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</si>
  <si>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</si>
  <si>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</si>
  <si>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</si>
  <si>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</si>
  <si>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</si>
  <si>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</si>
  <si>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</si>
  <si>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</si>
  <si>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</si>
  <si>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</si>
  <si>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</si>
  <si>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</si>
  <si>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</si>
  <si>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</si>
  <si>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</si>
  <si>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</si>
  <si>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</si>
  <si>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</si>
  <si>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</si>
  <si>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</si>
  <si>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</si>
  <si>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</si>
  <si>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</si>
  <si>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</si>
  <si>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</si>
  <si>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</si>
  <si>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</si>
  <si>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</si>
  <si>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</si>
  <si>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</si>
  <si>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</si>
  <si>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</si>
  <si>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</si>
  <si>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</si>
  <si>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</si>
  <si>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</si>
  <si>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</si>
  <si>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</si>
  <si>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</si>
  <si>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</si>
  <si>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</si>
  <si>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</si>
  <si>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</si>
  <si>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</si>
  <si>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</si>
  <si>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</si>
  <si>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</si>
  <si>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</si>
  <si>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</si>
  <si>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</si>
  <si>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</si>
  <si>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</si>
  <si>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</si>
  <si>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</si>
  <si>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</si>
  <si>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</si>
  <si>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</si>
  <si>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</si>
  <si>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</si>
  <si>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</si>
  <si>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</si>
  <si>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</si>
  <si>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</si>
  <si>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</si>
  <si>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</si>
  <si>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</si>
  <si>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</si>
  <si>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</si>
  <si>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</si>
  <si>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</si>
  <si>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</si>
  <si>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</si>
  <si>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</si>
  <si>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</si>
  <si>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</si>
  <si>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</si>
  <si>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</si>
  <si>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</si>
  <si>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</si>
  <si>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</si>
  <si>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</si>
  <si>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</si>
  <si>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</si>
  <si>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</si>
  <si>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</si>
  <si>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</si>
  <si>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</si>
  <si>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</si>
  <si>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</si>
  <si>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</si>
  <si>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</si>
  <si>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</si>
  <si>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</si>
  <si>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</si>
  <si>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</si>
  <si>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</si>
  <si>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</si>
  <si>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</si>
  <si>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</si>
  <si>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</si>
  <si>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</si>
  <si>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</si>
  <si>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</si>
  <si>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</si>
  <si>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</si>
  <si>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</si>
  <si>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</si>
  <si>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</si>
  <si>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</si>
  <si>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</si>
  <si>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</si>
  <si>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</si>
  <si>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</si>
  <si>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</si>
  <si>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</si>
  <si>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</si>
  <si>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</si>
  <si>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</si>
  <si>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</si>
  <si>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</si>
  <si>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</si>
  <si>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</si>
  <si>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</si>
  <si>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</si>
  <si>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</si>
  <si>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</si>
  <si>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</si>
  <si>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</si>
  <si>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</si>
  <si>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</si>
  <si>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</si>
  <si>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</si>
  <si>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</si>
  <si>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</si>
  <si>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</si>
  <si>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</si>
  <si>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</si>
  <si>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</si>
  <si>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</si>
  <si>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</si>
  <si>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</si>
  <si>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</si>
  <si>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</si>
  <si>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</si>
  <si>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</si>
  <si>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</si>
  <si>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</si>
  <si>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</si>
  <si>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</si>
  <si>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</si>
  <si>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</si>
  <si>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</si>
  <si>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</si>
  <si>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</si>
  <si>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</si>
  <si>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</si>
  <si>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</si>
  <si>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</si>
  <si>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</si>
  <si>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</si>
  <si>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</si>
  <si>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</si>
  <si>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</si>
  <si>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</si>
  <si>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</si>
  <si>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</si>
  <si>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</si>
  <si>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</si>
  <si>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</si>
  <si>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</si>
  <si>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</si>
  <si>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</si>
  <si>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</si>
  <si>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</si>
  <si>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</si>
  <si>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</si>
  <si>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</si>
  <si>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</si>
  <si>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</si>
  <si>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</si>
  <si>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</si>
  <si>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</si>
  <si>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</si>
  <si>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</si>
  <si>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</si>
  <si>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</si>
  <si>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</si>
  <si>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</si>
  <si>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</si>
  <si>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</si>
  <si>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</si>
  <si>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</si>
  <si>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</si>
  <si>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</si>
  <si>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</si>
  <si>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</si>
  <si>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</si>
  <si>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</si>
  <si>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</si>
  <si>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</si>
  <si>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</si>
  <si>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</si>
  <si>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</si>
  <si>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</si>
  <si>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</si>
  <si>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</si>
  <si>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</si>
  <si>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</si>
  <si>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</si>
  <si>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</si>
  <si>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</si>
  <si>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</si>
  <si>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</si>
  <si>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</si>
  <si>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</si>
  <si>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</si>
  <si>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</si>
  <si>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</si>
  <si>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</si>
  <si>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</si>
  <si>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</si>
  <si>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</si>
  <si>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</si>
  <si>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</si>
  <si>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</si>
  <si>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</si>
  <si>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</si>
  <si>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</si>
  <si>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</si>
  <si>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</si>
  <si>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</si>
  <si>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</si>
  <si>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</si>
  <si>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</si>
  <si>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</si>
  <si>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</si>
  <si>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</si>
  <si>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</si>
  <si>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</si>
  <si>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</si>
  <si>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</si>
  <si>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</si>
  <si>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</si>
  <si>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</si>
  <si>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</si>
  <si>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</si>
  <si>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</si>
  <si>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</si>
  <si>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</si>
  <si>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</si>
  <si>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</si>
  <si>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</si>
  <si>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</si>
  <si>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</si>
  <si>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</si>
  <si>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</si>
  <si>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</si>
  <si>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</si>
  <si>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</si>
  <si>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</si>
  <si>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</si>
  <si>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</si>
  <si>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</si>
  <si>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</si>
  <si>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</si>
  <si>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</si>
  <si>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</si>
  <si>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</si>
  <si>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</si>
  <si>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</si>
  <si>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</si>
  <si>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</si>
  <si>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</si>
  <si>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</si>
  <si>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</si>
  <si>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</si>
  <si>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</si>
  <si>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</si>
  <si>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</si>
  <si>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</si>
  <si>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</si>
  <si>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</si>
  <si>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</si>
  <si>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</si>
  <si>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</si>
  <si>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</si>
  <si>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</si>
  <si>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</si>
  <si>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</si>
  <si>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</si>
  <si>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</si>
  <si>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</si>
  <si>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</si>
  <si>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</si>
  <si>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</si>
  <si>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</si>
  <si>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</si>
  <si>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</si>
  <si>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</si>
  <si>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</si>
  <si>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</si>
  <si>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</si>
  <si>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</si>
  <si>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</si>
  <si>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</si>
  <si>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</si>
  <si>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</si>
  <si>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</si>
  <si>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</si>
  <si>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</si>
  <si>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</si>
  <si>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</si>
  <si>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</si>
  <si>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</si>
  <si>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</si>
  <si>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</si>
  <si>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</si>
  <si>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</si>
  <si>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</si>
  <si>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</si>
  <si>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</si>
  <si>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</si>
  <si>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</si>
  <si>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</si>
  <si>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</si>
  <si>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</si>
  <si>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</si>
  <si>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</si>
  <si>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</si>
  <si>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</si>
  <si>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</si>
  <si>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</si>
  <si>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</si>
  <si>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</si>
  <si>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</si>
  <si>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</si>
  <si>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</si>
  <si>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</si>
  <si>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</si>
  <si>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</si>
  <si>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</si>
  <si>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</si>
  <si>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</si>
  <si>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</si>
  <si>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</si>
  <si>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</si>
  <si>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</si>
  <si>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</si>
  <si>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</si>
  <si>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</si>
  <si>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</si>
  <si>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</si>
  <si>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</si>
  <si>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</si>
  <si>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</si>
  <si>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</si>
  <si>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</si>
  <si>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</si>
  <si>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</si>
  <si>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</si>
  <si>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</si>
  <si>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</si>
  <si>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</si>
  <si>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</si>
  <si>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</si>
  <si>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</si>
  <si>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</si>
  <si>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</si>
  <si>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</si>
  <si>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</si>
  <si>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</si>
  <si>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</si>
  <si>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</si>
  <si>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</si>
  <si>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</si>
  <si>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</si>
  <si>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</si>
  <si>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</si>
  <si>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</si>
  <si>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</si>
  <si>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</si>
  <si>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</si>
  <si>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</si>
  <si>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</si>
  <si>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</si>
  <si>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</si>
  <si>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</si>
  <si>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</si>
  <si>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</si>
  <si>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</si>
  <si>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</si>
  <si>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</si>
  <si>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</si>
  <si>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</si>
  <si>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</si>
  <si>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</si>
  <si>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</si>
  <si>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</si>
  <si>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</si>
  <si>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</si>
  <si>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</si>
  <si>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</si>
  <si>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</si>
  <si>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</si>
  <si>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</si>
  <si>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</si>
  <si>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</si>
  <si>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</si>
  <si>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</si>
  <si>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</si>
  <si>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</si>
  <si>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</si>
  <si>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</si>
  <si>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</si>
  <si>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</si>
  <si>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</si>
  <si>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</si>
  <si>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</si>
  <si>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</si>
  <si>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</si>
  <si>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</si>
  <si>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</si>
  <si>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</si>
  <si>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</si>
  <si>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</si>
  <si>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</si>
  <si>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</si>
  <si>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</si>
  <si>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</si>
  <si>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</si>
  <si>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</si>
  <si>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</si>
  <si>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</si>
  <si>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</si>
  <si>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</si>
  <si>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</si>
  <si>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</si>
  <si>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</si>
  <si>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</si>
  <si>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</si>
  <si>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</si>
  <si>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</si>
  <si>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</si>
  <si>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</si>
  <si>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</si>
  <si>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</si>
  <si>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</si>
  <si>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</si>
  <si>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</si>
  <si>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</si>
  <si>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</si>
  <si>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</si>
  <si>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</si>
  <si>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</si>
  <si>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</si>
  <si>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</si>
  <si>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</si>
  <si>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</si>
  <si>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</si>
  <si>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</si>
  <si>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</si>
  <si>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</si>
  <si>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</si>
  <si>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</si>
  <si>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</si>
  <si>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</si>
  <si>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</si>
  <si>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</si>
  <si>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</si>
  <si>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</si>
  <si>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</si>
  <si>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</si>
  <si>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</si>
  <si>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</si>
  <si>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</si>
  <si>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</si>
  <si>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</si>
  <si>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</si>
  <si>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</si>
  <si>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</si>
  <si>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</si>
  <si>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</si>
  <si>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</si>
  <si>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</si>
  <si>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</si>
  <si>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</si>
  <si>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</si>
  <si>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</si>
  <si>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</si>
  <si>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</si>
  <si>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</si>
  <si>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</si>
  <si>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</si>
  <si>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</si>
  <si>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</si>
  <si>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</si>
  <si>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</si>
  <si>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</si>
  <si>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</si>
  <si>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</si>
  <si>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</si>
  <si>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</si>
  <si>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</si>
  <si>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</si>
  <si>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</si>
  <si>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</si>
  <si>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</si>
  <si>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</si>
  <si>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</si>
  <si>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</si>
  <si>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</si>
  <si>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</si>
  <si>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</si>
  <si>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</si>
  <si>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</si>
  <si>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</si>
  <si>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</si>
  <si>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</si>
  <si>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</si>
  <si>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</si>
  <si>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</si>
  <si>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</si>
  <si>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</si>
  <si>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</si>
  <si>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</si>
  <si>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</si>
  <si>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</si>
  <si>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</si>
  <si>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</si>
  <si>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</si>
  <si>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</si>
  <si>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</si>
  <si>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</si>
  <si>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</si>
  <si>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</si>
  <si>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</si>
  <si>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</si>
  <si>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</si>
  <si>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</si>
  <si>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</si>
  <si>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</si>
  <si>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</si>
  <si>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</si>
  <si>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</si>
  <si>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</si>
  <si>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</si>
  <si>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</si>
  <si>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</si>
  <si>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</si>
  <si>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</si>
  <si>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</si>
  <si>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</si>
  <si>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</si>
  <si>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</si>
  <si>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</si>
  <si>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</si>
  <si>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</si>
  <si>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</si>
  <si>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</si>
  <si>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</si>
  <si>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</si>
  <si>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</si>
  <si>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</si>
  <si>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</si>
  <si>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</si>
  <si>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</si>
  <si>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</si>
  <si>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</si>
  <si>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</si>
  <si>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</si>
  <si>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</si>
  <si>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</si>
  <si>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</si>
  <si>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</si>
  <si>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</si>
  <si>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</si>
  <si>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</si>
  <si>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</si>
  <si>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</si>
  <si>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</si>
  <si>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</si>
  <si>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</si>
  <si>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</si>
  <si>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</si>
  <si>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</si>
  <si>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</si>
  <si>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</si>
  <si>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</si>
  <si>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</si>
  <si>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</si>
  <si>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</si>
  <si>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</si>
  <si>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</si>
  <si>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</si>
  <si>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</si>
  <si>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</si>
  <si>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</si>
  <si>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</si>
  <si>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</si>
  <si>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</si>
  <si>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</si>
  <si>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</si>
  <si>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</si>
  <si>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</si>
  <si>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</si>
  <si>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</si>
  <si>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</si>
  <si>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</si>
  <si>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</si>
  <si>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</si>
  <si>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</si>
  <si>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</si>
  <si>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</si>
  <si>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</si>
  <si>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</si>
  <si>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</si>
  <si>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</si>
  <si>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</si>
  <si>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</si>
  <si>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</si>
  <si>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</si>
  <si>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</si>
  <si>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</si>
  <si>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</si>
  <si>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</si>
  <si>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</si>
  <si>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</si>
  <si>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</si>
  <si>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</si>
  <si>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</si>
  <si>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</si>
  <si>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</si>
  <si>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</si>
  <si>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</si>
  <si>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</si>
  <si>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</si>
  <si>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</si>
  <si>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</si>
  <si>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</si>
  <si>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</si>
  <si>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</si>
  <si>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</si>
  <si>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</si>
  <si>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</si>
  <si>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</si>
  <si>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</si>
  <si>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</si>
  <si>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</si>
  <si>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</si>
  <si>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</si>
  <si>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</si>
  <si>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</si>
  <si>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</si>
  <si>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</si>
  <si>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</si>
  <si>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</si>
  <si>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</si>
  <si>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</si>
  <si>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</si>
  <si>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</si>
  <si>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</si>
  <si>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</si>
  <si>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</si>
  <si>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</si>
  <si>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</si>
  <si>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</si>
  <si>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</si>
  <si>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</si>
  <si>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</si>
  <si>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</si>
  <si>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</si>
  <si>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</si>
  <si>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</si>
  <si>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</si>
  <si>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</si>
  <si>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</si>
  <si>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</si>
  <si>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</si>
  <si>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</si>
  <si>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</si>
  <si>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</si>
  <si>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</si>
  <si>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</si>
  <si>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</si>
  <si>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</si>
  <si>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</si>
  <si>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</si>
  <si>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</si>
  <si>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</si>
  <si>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</si>
  <si>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</si>
  <si>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</si>
  <si>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</si>
  <si>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</si>
  <si>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</si>
  <si>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</si>
  <si>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</si>
  <si>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</si>
  <si>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</si>
  <si>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</si>
  <si>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</si>
  <si>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</si>
  <si>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</si>
  <si>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</si>
  <si>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</si>
  <si>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</si>
  <si>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</si>
  <si>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</si>
  <si>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</si>
  <si>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</si>
  <si>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</si>
  <si>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</si>
  <si>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</si>
  <si>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</si>
  <si>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</si>
  <si>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</si>
  <si>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</si>
  <si>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</si>
  <si>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</si>
  <si>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</si>
  <si>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</si>
  <si>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</si>
  <si>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</si>
  <si>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</si>
  <si>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</si>
  <si>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</si>
  <si>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</si>
  <si>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</si>
  <si>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</si>
  <si>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</si>
  <si>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</si>
  <si>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</si>
  <si>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</si>
  <si>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</si>
  <si>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</si>
  <si>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</si>
  <si>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</si>
  <si>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</si>
  <si>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</si>
  <si>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</si>
  <si>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</si>
  <si>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</si>
  <si>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</si>
  <si>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</si>
  <si>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</si>
  <si>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</si>
  <si>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</si>
  <si>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</si>
  <si>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</si>
  <si>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</si>
  <si>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</si>
  <si>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</si>
  <si>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</si>
  <si>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</si>
  <si>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</si>
  <si>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</si>
  <si>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</si>
  <si>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</si>
  <si>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</si>
  <si>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</si>
  <si>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</si>
  <si>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</si>
  <si>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</si>
  <si>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</si>
  <si>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</si>
  <si>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</si>
  <si>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</si>
  <si>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</si>
  <si>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</si>
  <si>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</si>
  <si>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</si>
  <si>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</si>
  <si>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</si>
  <si>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</si>
  <si>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</si>
  <si>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</si>
  <si>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</si>
  <si>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</si>
  <si>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</si>
  <si>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</si>
  <si>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</si>
  <si>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</si>
  <si>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</si>
  <si>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</si>
  <si>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</si>
  <si>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</si>
  <si>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</si>
  <si>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</si>
  <si>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</si>
  <si>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</si>
  <si>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</si>
  <si>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</si>
  <si>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</si>
  <si>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</si>
  <si>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</si>
  <si>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</si>
  <si>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</si>
  <si>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</si>
  <si>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</si>
  <si>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</si>
  <si>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</si>
  <si>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</si>
  <si>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</si>
  <si>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</si>
  <si>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</si>
  <si>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</si>
  <si>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</si>
  <si>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</si>
  <si>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</si>
  <si>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</si>
  <si>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</si>
  <si>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</si>
  <si>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</si>
  <si>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</si>
  <si>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</si>
  <si>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</si>
  <si>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</si>
  <si>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</si>
  <si>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</si>
  <si>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</si>
  <si>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</si>
  <si>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</si>
  <si>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</si>
  <si>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</si>
  <si>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</si>
  <si>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</si>
  <si>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</si>
  <si>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</si>
  <si>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</si>
  <si>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</si>
  <si>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</si>
  <si>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</si>
  <si>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</si>
  <si>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</si>
  <si>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</si>
  <si>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</si>
  <si>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</si>
  <si>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</si>
  <si>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</si>
  <si>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</si>
  <si>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</si>
  <si>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</si>
  <si>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</si>
  <si>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</si>
  <si>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</si>
  <si>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</si>
  <si>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</si>
  <si>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</si>
  <si>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</si>
  <si>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</si>
  <si>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</si>
  <si>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</si>
  <si>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</si>
  <si>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</si>
  <si>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</si>
  <si>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</si>
  <si>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</si>
  <si>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</si>
  <si>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</si>
  <si>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</si>
  <si>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</si>
  <si>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</si>
  <si>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</si>
  <si>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</si>
  <si>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</si>
  <si>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</si>
  <si>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</si>
  <si>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</si>
  <si>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</si>
  <si>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</si>
  <si>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</si>
  <si>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</si>
  <si>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</si>
  <si>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</si>
  <si>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</si>
  <si>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</si>
  <si>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</si>
  <si>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</si>
  <si>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</si>
  <si>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</si>
  <si>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</si>
  <si>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</si>
  <si>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</si>
  <si>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</si>
  <si>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</si>
  <si>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</si>
  <si>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</si>
  <si>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</si>
  <si>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</si>
  <si>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</si>
  <si>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</si>
  <si>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</si>
  <si>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</si>
  <si>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</si>
  <si>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</si>
  <si>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</si>
  <si>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</si>
  <si>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</si>
  <si>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</si>
  <si>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</si>
  <si>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</si>
  <si>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</si>
  <si>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</si>
  <si>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</si>
  <si>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</si>
  <si>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</si>
  <si>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</si>
  <si>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</si>
  <si>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</si>
  <si>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</si>
  <si>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</si>
  <si>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</si>
  <si>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</si>
  <si>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</si>
  <si>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</si>
  <si>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</si>
  <si>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</si>
  <si>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</si>
  <si>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</si>
  <si>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</si>
  <si>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</si>
  <si>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</si>
  <si>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</si>
  <si>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</si>
  <si>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</si>
  <si>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</si>
  <si>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</si>
  <si>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</si>
  <si>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</si>
  <si>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</si>
  <si>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</si>
  <si>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</si>
  <si>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</si>
  <si>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</si>
  <si>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</si>
  <si>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</si>
  <si>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</si>
  <si>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</si>
  <si>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</si>
  <si>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</si>
  <si>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</si>
  <si>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</si>
  <si>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</si>
  <si>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</si>
  <si>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</si>
  <si>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</si>
  <si>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</si>
  <si>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</si>
  <si>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</si>
  <si>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</si>
  <si>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</si>
  <si>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</si>
  <si>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</si>
  <si>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</si>
  <si>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</si>
  <si>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</si>
  <si>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</si>
  <si>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</si>
  <si>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</si>
  <si>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</si>
  <si>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</si>
  <si>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</si>
  <si>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</si>
  <si>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</si>
  <si>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</si>
  <si>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</si>
  <si>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</si>
  <si>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</si>
  <si>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</si>
  <si>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</si>
  <si>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</si>
  <si>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</si>
  <si>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</si>
  <si>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</si>
  <si>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</si>
  <si>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</si>
  <si>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</si>
  <si>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</si>
  <si>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</si>
  <si>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</si>
  <si>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</si>
  <si>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</si>
  <si>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</si>
  <si>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</si>
  <si>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</si>
  <si>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</si>
  <si>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</si>
  <si>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</si>
  <si>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</si>
  <si>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</si>
  <si>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</si>
  <si>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</si>
  <si>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</si>
  <si>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</si>
  <si>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</si>
  <si>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</si>
  <si>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</si>
  <si>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</si>
  <si>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</si>
  <si>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</si>
  <si>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</si>
  <si>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</si>
  <si>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</si>
  <si>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</si>
  <si>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</si>
  <si>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</si>
  <si>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</si>
  <si>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</si>
  <si>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</si>
  <si>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</si>
  <si>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</si>
  <si>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</si>
  <si>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</si>
  <si>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</si>
  <si>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</si>
  <si>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</si>
  <si>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</si>
  <si>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</si>
  <si>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</si>
  <si>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</si>
  <si>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</si>
  <si>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</si>
  <si>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</si>
  <si>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</si>
  <si>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</si>
  <si>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</si>
  <si>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</si>
  <si>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</si>
  <si>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</si>
  <si>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</si>
  <si>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</si>
  <si>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</si>
  <si>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</si>
  <si>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</si>
  <si>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</si>
  <si>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</si>
  <si>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</si>
  <si>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</si>
  <si>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</si>
  <si>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</si>
  <si>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</si>
  <si>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</si>
  <si>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</si>
  <si>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</si>
  <si>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</si>
  <si>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</si>
  <si>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</si>
  <si>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</si>
  <si>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</si>
  <si>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</si>
  <si>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</si>
  <si>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</si>
  <si>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</si>
  <si>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</si>
  <si>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</si>
  <si>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</si>
  <si>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</si>
  <si>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</si>
  <si>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</si>
  <si>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</si>
  <si>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</si>
  <si>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</si>
  <si>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</si>
  <si>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</si>
  <si>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</si>
  <si>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</si>
  <si>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</si>
  <si>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</si>
  <si>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</si>
  <si>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</si>
  <si>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</si>
  <si>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</si>
  <si>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</si>
  <si>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</si>
  <si>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</si>
  <si>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</si>
  <si>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</si>
  <si>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</si>
  <si>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</si>
  <si>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</si>
  <si>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</si>
  <si>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</si>
  <si>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</si>
  <si>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</si>
  <si>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</si>
  <si>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</si>
  <si>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</si>
  <si>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</si>
  <si>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</si>
  <si>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</si>
  <si>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</si>
  <si>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</si>
  <si>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</si>
  <si>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</si>
  <si>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</si>
  <si>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</si>
  <si>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</si>
  <si>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</si>
  <si>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</si>
  <si>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</si>
  <si>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</si>
  <si>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</si>
  <si>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</si>
  <si>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</si>
  <si>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</si>
  <si>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</si>
  <si>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</si>
  <si>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</si>
  <si>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</si>
  <si>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</si>
  <si>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</si>
  <si>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</si>
  <si>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</si>
  <si>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</si>
  <si>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</si>
  <si>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</si>
  <si>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</si>
  <si>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</si>
  <si>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</si>
  <si>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</si>
  <si>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</si>
  <si>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</si>
  <si>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</si>
  <si>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</si>
  <si>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</si>
  <si>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</si>
  <si>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</si>
  <si>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</si>
  <si>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</si>
  <si>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</si>
  <si>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</si>
  <si>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</si>
  <si>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</si>
  <si>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</si>
  <si>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</si>
  <si>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</si>
  <si>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</si>
  <si>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</si>
  <si>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</si>
  <si>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</si>
  <si>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</si>
  <si>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</si>
  <si>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</si>
  <si>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</si>
  <si>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</si>
  <si>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</si>
  <si>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</si>
  <si>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</si>
  <si>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</si>
  <si>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</si>
  <si>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</si>
  <si>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</si>
  <si>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</si>
  <si>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</si>
  <si>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</si>
  <si>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</si>
  <si>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</si>
  <si>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</si>
  <si>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</si>
  <si>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</si>
  <si>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</si>
  <si>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</si>
  <si>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</si>
  <si>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</si>
  <si>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</si>
  <si>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</si>
  <si>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</si>
  <si>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</si>
  <si>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</si>
  <si>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</si>
  <si>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</si>
  <si>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</si>
  <si>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</si>
  <si>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</si>
  <si>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</si>
  <si>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</si>
  <si>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</si>
  <si>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</si>
  <si>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</si>
  <si>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</si>
  <si>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</si>
  <si>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</si>
  <si>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</si>
  <si>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</si>
  <si>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</si>
  <si>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</si>
  <si>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</si>
  <si>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</si>
  <si>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</si>
  <si>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</si>
  <si>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</si>
  <si>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</si>
  <si>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</si>
  <si>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</si>
  <si>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</si>
  <si>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</si>
  <si>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</si>
  <si>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</si>
  <si>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</si>
  <si>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</si>
  <si>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</si>
  <si>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</si>
  <si>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</si>
  <si>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</si>
  <si>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</si>
  <si>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</si>
  <si>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</si>
  <si>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</si>
  <si>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</si>
  <si>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</si>
  <si>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</si>
  <si>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</si>
  <si>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</si>
  <si>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</si>
  <si>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</si>
  <si>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</si>
  <si>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</si>
  <si>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</si>
  <si>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</si>
  <si>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</si>
  <si>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</si>
  <si>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</si>
  <si>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</si>
  <si>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</si>
  <si>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</si>
  <si>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</si>
  <si>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</si>
  <si>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</si>
  <si>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</si>
  <si>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</si>
  <si>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</si>
  <si>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</si>
  <si>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</si>
  <si>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</si>
  <si>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</si>
  <si>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</si>
  <si>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</si>
  <si>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</si>
  <si>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</si>
  <si>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</si>
  <si>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</si>
  <si>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</si>
  <si>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</si>
  <si>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</si>
  <si>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</si>
  <si>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</si>
  <si>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</si>
  <si>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</si>
  <si>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</si>
  <si>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</si>
  <si>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</si>
  <si>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</si>
  <si>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</si>
  <si>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</si>
  <si>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</si>
  <si>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</si>
  <si>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</si>
  <si>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</si>
  <si>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</si>
  <si>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</si>
  <si>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</si>
  <si>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</si>
  <si>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</si>
  <si>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</si>
  <si>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</si>
  <si>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</si>
  <si>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</si>
  <si>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</si>
  <si>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</si>
  <si>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</si>
  <si>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</si>
  <si>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</si>
  <si>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</si>
  <si>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</si>
  <si>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</si>
  <si>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</si>
  <si>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</si>
  <si>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</si>
  <si>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</si>
  <si>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</si>
  <si>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</si>
  <si>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</si>
  <si>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</si>
  <si>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</si>
  <si>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</si>
  <si>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</si>
  <si>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</si>
  <si>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</si>
  <si>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</si>
  <si>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</si>
  <si>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</si>
  <si>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</si>
  <si>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</si>
  <si>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</si>
  <si>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</si>
  <si>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</si>
  <si>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</si>
  <si>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</si>
  <si>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</si>
  <si>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</si>
  <si>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</si>
  <si>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</si>
  <si>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</si>
  <si>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</si>
  <si>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</si>
  <si>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</si>
  <si>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</si>
  <si>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</si>
  <si>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</si>
  <si>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</si>
  <si>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</si>
  <si>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</si>
  <si>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</si>
  <si>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</si>
  <si>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</si>
  <si>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</si>
  <si>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</si>
  <si>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</si>
  <si>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</si>
  <si>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</si>
  <si>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</si>
  <si>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</si>
  <si>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</si>
  <si>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</si>
  <si>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</si>
  <si>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</si>
  <si>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</si>
  <si>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</si>
  <si>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</si>
  <si>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</si>
  <si>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</si>
  <si>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</si>
  <si>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</si>
  <si>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</si>
  <si>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</si>
  <si>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</si>
  <si>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</si>
  <si>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</si>
  <si>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</si>
  <si>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</si>
  <si>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</si>
  <si>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</si>
  <si>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</si>
  <si>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</si>
  <si>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</si>
  <si>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</si>
  <si>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</si>
  <si>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</si>
  <si>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</si>
  <si>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</si>
  <si>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</si>
  <si>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</si>
  <si>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</si>
  <si>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</si>
  <si>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</si>
  <si>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</si>
  <si>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</si>
  <si>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</si>
  <si>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</si>
  <si>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</si>
  <si>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</si>
  <si>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</si>
  <si>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</si>
  <si>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</si>
  <si>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</si>
  <si>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</si>
  <si>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</si>
  <si>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</si>
  <si>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</si>
  <si>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</si>
  <si>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</si>
  <si>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</si>
  <si>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</si>
  <si>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</si>
  <si>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</si>
  <si>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</si>
  <si>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</si>
  <si>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</si>
  <si>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</si>
  <si>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</si>
  <si>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</si>
  <si>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</si>
  <si>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</si>
  <si>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</si>
  <si>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</si>
  <si>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</si>
  <si>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</si>
  <si>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</si>
  <si>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</si>
  <si>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</si>
  <si>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</si>
  <si>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</si>
  <si>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</si>
  <si>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</si>
  <si>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</si>
  <si>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</si>
  <si>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</si>
  <si>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</si>
  <si>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</si>
  <si>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</si>
  <si>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</si>
  <si>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</si>
  <si>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</si>
  <si>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</si>
  <si>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</si>
  <si>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</si>
  <si>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</si>
  <si>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</si>
  <si>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</si>
  <si>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</si>
  <si>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</si>
  <si>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</si>
  <si>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</si>
  <si>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</si>
  <si>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</si>
  <si>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</si>
  <si>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</si>
  <si>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</si>
  <si>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</si>
  <si>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</si>
  <si>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</si>
  <si>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</si>
  <si>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</si>
  <si>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</si>
  <si>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</si>
  <si>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</si>
  <si>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</si>
  <si>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</si>
  <si>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</si>
  <si>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</si>
  <si>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</si>
  <si>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</si>
  <si>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</si>
  <si>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</si>
  <si>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</si>
  <si>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</si>
  <si>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</si>
  <si>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</si>
  <si>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</si>
  <si>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</si>
  <si>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</si>
  <si>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</si>
  <si>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</si>
  <si>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</si>
  <si>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</si>
  <si>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</si>
  <si>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</si>
  <si>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</si>
  <si>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</si>
  <si>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</si>
  <si>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</si>
  <si>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</si>
  <si>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</si>
  <si>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</si>
  <si>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</si>
  <si>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</si>
  <si>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</si>
  <si>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</si>
  <si>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</si>
  <si>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</si>
  <si>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</si>
  <si>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</si>
  <si>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</si>
  <si>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</si>
  <si>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</si>
  <si>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</si>
  <si>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</si>
  <si>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</si>
  <si>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</si>
  <si>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</si>
  <si>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</si>
  <si>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</si>
  <si>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</si>
  <si>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</si>
  <si>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</si>
  <si>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</si>
  <si>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</si>
  <si>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</si>
  <si>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</si>
  <si>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</si>
  <si>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</si>
  <si>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</si>
  <si>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</si>
  <si>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</si>
  <si>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</si>
  <si>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</si>
  <si>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</si>
  <si>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</si>
  <si>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</si>
  <si>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</si>
  <si>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</si>
  <si>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</si>
  <si>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</si>
  <si>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</si>
  <si>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</si>
  <si>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</si>
  <si>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</si>
  <si>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</si>
  <si>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</si>
  <si>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</si>
  <si>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</si>
  <si>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</si>
  <si>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</si>
  <si>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</si>
  <si>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</si>
  <si>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</si>
  <si>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</si>
  <si>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</si>
  <si>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</si>
  <si>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</si>
  <si>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</si>
  <si>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</si>
  <si>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</si>
  <si>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</si>
  <si>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</si>
  <si>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</si>
  <si>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</si>
  <si>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</si>
  <si>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</si>
  <si>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</si>
  <si>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</si>
  <si>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</si>
  <si>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</si>
  <si>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</si>
  <si>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</si>
  <si>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</si>
  <si>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</si>
  <si>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</si>
  <si>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</si>
  <si>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</si>
  <si>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</si>
  <si>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</si>
  <si>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</si>
  <si>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</si>
  <si>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</si>
  <si>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</si>
  <si>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</si>
  <si>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</si>
  <si>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</si>
  <si>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</si>
  <si>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</si>
  <si>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</si>
  <si>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</si>
  <si>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</si>
  <si>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</si>
  <si>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</si>
  <si>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</si>
  <si>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</si>
  <si>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</si>
  <si>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</si>
  <si>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</si>
  <si>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</si>
  <si>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</si>
  <si>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</si>
  <si>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</si>
  <si>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</si>
  <si>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</si>
  <si>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</si>
  <si>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</si>
  <si>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</si>
  <si>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</si>
  <si>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</si>
  <si>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</si>
  <si>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</si>
  <si>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</si>
  <si>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</si>
  <si>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</si>
  <si>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</si>
  <si>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</si>
  <si>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</si>
  <si>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</si>
  <si>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</si>
  <si>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</si>
  <si>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</si>
  <si>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</si>
  <si>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</si>
  <si>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</si>
  <si>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</si>
  <si>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</si>
  <si>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</si>
  <si>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</si>
  <si>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</si>
  <si>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</si>
  <si>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</si>
  <si>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</si>
  <si>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</si>
  <si>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</si>
  <si>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</si>
  <si>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</si>
  <si>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</si>
  <si>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</si>
  <si>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</si>
  <si>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</si>
  <si>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</si>
  <si>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</si>
  <si>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</si>
  <si>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</si>
  <si>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</si>
  <si>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</si>
  <si>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</si>
  <si>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</si>
  <si>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</si>
  <si>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</si>
  <si>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</si>
  <si>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</si>
  <si>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</si>
  <si>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</si>
  <si>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</si>
  <si>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</si>
  <si>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</si>
  <si>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</si>
  <si>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</si>
  <si>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</si>
  <si>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</si>
  <si>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</si>
  <si>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</si>
  <si>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</si>
  <si>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</si>
  <si>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</si>
  <si>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</si>
  <si>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</si>
  <si>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</si>
  <si>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</si>
  <si>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</si>
  <si>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</si>
  <si>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</si>
  <si>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</si>
  <si>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</si>
  <si>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</si>
  <si>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</si>
  <si>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</si>
  <si>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</si>
  <si>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</si>
  <si>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</si>
  <si>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</si>
  <si>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</si>
  <si>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</si>
  <si>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</si>
  <si>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</si>
  <si>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</si>
  <si>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</si>
  <si>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</si>
  <si>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</si>
  <si>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</si>
  <si>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</si>
  <si>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</si>
  <si>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</si>
  <si>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</si>
  <si>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</si>
  <si>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</si>
  <si>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</si>
  <si>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</si>
  <si>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</si>
  <si>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</si>
  <si>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</si>
  <si>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</si>
  <si>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</si>
  <si>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</si>
  <si>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</si>
  <si>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</si>
  <si>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</si>
  <si>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</si>
  <si>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</si>
  <si>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</si>
  <si>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</si>
  <si>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</si>
  <si>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</si>
  <si>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</si>
  <si>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</si>
  <si>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</si>
  <si>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</si>
  <si>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</si>
  <si>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</si>
  <si>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</si>
  <si>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</si>
  <si>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</si>
  <si>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</si>
  <si>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</si>
  <si>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</si>
  <si>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</si>
  <si>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</si>
  <si>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</si>
  <si>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</si>
  <si>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</si>
  <si>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</si>
  <si>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</si>
  <si>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</si>
  <si>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</si>
  <si>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</si>
  <si>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</si>
  <si>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</si>
  <si>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</si>
  <si>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</si>
  <si>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</si>
  <si>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</si>
  <si>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</si>
  <si>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</si>
  <si>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</si>
  <si>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</si>
  <si>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</si>
  <si>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</si>
  <si>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</si>
  <si>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</si>
  <si>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</si>
  <si>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</si>
  <si>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</si>
  <si>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</si>
  <si>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</si>
  <si>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</si>
  <si>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</si>
  <si>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</si>
  <si>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</si>
  <si>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</si>
  <si>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</si>
  <si>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</si>
  <si>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</si>
  <si>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</si>
  <si>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</si>
  <si>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</si>
  <si>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</si>
  <si>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</si>
  <si>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</si>
  <si>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</si>
  <si>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</si>
  <si>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</si>
  <si>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</si>
  <si>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</si>
  <si>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</si>
  <si>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</si>
  <si>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</si>
  <si>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</si>
  <si>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</si>
  <si>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</si>
  <si>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</si>
  <si>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</si>
  <si>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</si>
  <si>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</si>
  <si>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</si>
  <si>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</si>
  <si>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</si>
  <si>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</si>
  <si>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</si>
  <si>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</si>
  <si>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</si>
  <si>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</si>
  <si>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</si>
  <si>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</si>
  <si>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</si>
  <si>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</si>
  <si>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</si>
  <si>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</si>
  <si>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</si>
  <si>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</si>
  <si>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</si>
  <si>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</si>
  <si>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</si>
  <si>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</si>
  <si>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</si>
  <si>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</si>
  <si>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</si>
  <si>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</si>
  <si>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</si>
  <si>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</si>
  <si>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</si>
  <si>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</si>
  <si>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</si>
  <si>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</si>
  <si>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</si>
  <si>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</si>
  <si>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</si>
  <si>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</si>
  <si>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</si>
  <si>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</si>
  <si>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</si>
  <si>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</si>
  <si>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</si>
  <si>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</si>
  <si>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</si>
  <si>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</si>
  <si>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</si>
  <si>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</si>
  <si>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</si>
  <si>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</si>
  <si>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</si>
  <si>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</si>
  <si>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</si>
  <si>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</si>
  <si>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</si>
  <si>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</si>
  <si>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</si>
  <si>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</si>
  <si>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</si>
  <si>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</si>
  <si>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</si>
  <si>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</si>
  <si>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</si>
  <si>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</si>
  <si>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</si>
  <si>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</si>
  <si>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</si>
  <si>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</si>
  <si>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</si>
  <si>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</si>
  <si>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</si>
  <si>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</si>
  <si>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</si>
  <si>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</si>
  <si>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</si>
  <si>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</si>
  <si>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</si>
  <si>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</si>
  <si>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</si>
  <si>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</si>
  <si>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</si>
  <si>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</si>
  <si>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</si>
  <si>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</si>
  <si>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</si>
  <si>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</si>
  <si>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</si>
  <si>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</si>
  <si>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</si>
  <si>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</si>
  <si>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</si>
  <si>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</si>
  <si>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</si>
  <si>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</si>
  <si>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</si>
  <si>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</si>
  <si>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</si>
  <si>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</si>
  <si>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</si>
  <si>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</si>
  <si>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</si>
  <si>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</si>
  <si>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</si>
  <si>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</si>
  <si>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</si>
  <si>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</si>
  <si>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</si>
  <si>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</si>
  <si>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</si>
  <si>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</si>
  <si>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</si>
  <si>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</si>
  <si>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</si>
  <si>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</si>
  <si>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</si>
  <si>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</si>
  <si>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</si>
  <si>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</si>
  <si>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</si>
  <si>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</si>
  <si>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</si>
  <si>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</si>
  <si>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</si>
  <si>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</si>
  <si>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</si>
  <si>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</si>
  <si>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</si>
  <si>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</si>
  <si>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</si>
  <si>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</si>
  <si>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</si>
  <si>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</si>
  <si>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</si>
  <si>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</si>
  <si>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</si>
  <si>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</si>
  <si>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</si>
  <si>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</si>
  <si>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</si>
  <si>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</si>
  <si>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</si>
  <si>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</si>
  <si>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</si>
  <si>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</si>
  <si>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</si>
  <si>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</si>
  <si>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</si>
  <si>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</si>
  <si>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</si>
  <si>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</si>
  <si>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</si>
  <si>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</si>
  <si>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</si>
  <si>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</si>
  <si>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</si>
  <si>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</si>
  <si>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</si>
  <si>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</si>
  <si>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</si>
  <si>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</si>
  <si>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</si>
  <si>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</si>
  <si>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</si>
  <si>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</si>
  <si>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</si>
  <si>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</si>
  <si>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</si>
  <si>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</si>
  <si>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</si>
  <si>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</si>
  <si>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</si>
  <si>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</si>
  <si>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</si>
  <si>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</si>
  <si>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</si>
  <si>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</si>
  <si>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</si>
  <si>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</si>
  <si>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</si>
  <si>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</si>
  <si>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</si>
  <si>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</si>
  <si>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</si>
  <si>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</si>
  <si>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</si>
  <si>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</si>
  <si>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</si>
  <si>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</si>
  <si>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</si>
  <si>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</si>
  <si>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</si>
  <si>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</si>
  <si>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</si>
  <si>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</si>
  <si>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</si>
  <si>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</si>
  <si>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</si>
  <si>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</si>
  <si>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</si>
  <si>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</si>
  <si>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</si>
  <si>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</si>
  <si>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</si>
  <si>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</si>
  <si>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</si>
  <si>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</si>
  <si>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</si>
  <si>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</si>
  <si>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</si>
  <si>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</si>
  <si>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</si>
  <si>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</si>
  <si>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</si>
  <si>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</si>
  <si>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</si>
  <si>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</si>
  <si>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</si>
  <si>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</si>
  <si>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</si>
  <si>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</si>
  <si>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</si>
  <si>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</si>
  <si>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</si>
  <si>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</si>
  <si>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</si>
  <si>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</si>
  <si>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</si>
  <si>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</si>
  <si>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</si>
  <si>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</si>
  <si>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</si>
  <si>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</si>
  <si>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</si>
  <si>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</si>
  <si>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</si>
  <si>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</si>
  <si>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</si>
  <si>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</si>
  <si>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</si>
  <si>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</si>
  <si>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</si>
  <si>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</si>
  <si>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</si>
  <si>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</si>
  <si>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</si>
  <si>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</si>
  <si>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</si>
  <si>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</si>
  <si>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</si>
  <si>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</si>
  <si>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</si>
  <si>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</si>
  <si>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</si>
  <si>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</si>
  <si>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</si>
  <si>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</si>
  <si>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</si>
  <si>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</si>
  <si>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</si>
  <si>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</si>
  <si>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</si>
  <si>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</si>
  <si>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</si>
  <si>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</si>
  <si>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</si>
  <si>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</si>
  <si>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</si>
  <si>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</si>
  <si>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</si>
  <si>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</si>
  <si>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</si>
  <si>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</si>
  <si>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</si>
  <si>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</si>
  <si>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</si>
  <si>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</si>
  <si>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</si>
  <si>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</si>
  <si>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</si>
  <si>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</si>
  <si>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</si>
  <si>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</si>
  <si>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</si>
  <si>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</si>
  <si>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</si>
  <si>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</si>
  <si>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</si>
  <si>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</si>
  <si>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</si>
  <si>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</si>
  <si>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</si>
  <si>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</si>
  <si>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</si>
  <si>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</si>
  <si>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</si>
  <si>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</si>
  <si>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</si>
  <si>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</si>
  <si>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</si>
  <si>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</si>
  <si>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</si>
  <si>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</si>
  <si>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</si>
  <si>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</si>
  <si>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</si>
  <si>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</si>
  <si>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</si>
  <si>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</si>
  <si>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</si>
  <si>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</si>
  <si>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</si>
  <si>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</si>
  <si>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</si>
  <si>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</si>
  <si>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</si>
  <si>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</si>
  <si>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</si>
  <si>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</si>
  <si>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</si>
  <si>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</si>
  <si>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</si>
  <si>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</si>
  <si>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</si>
  <si>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</si>
  <si>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</si>
  <si>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</si>
  <si>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</si>
  <si>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</si>
  <si>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</si>
  <si>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</si>
  <si>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</si>
  <si>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</si>
  <si>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</si>
  <si>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</si>
  <si>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</si>
  <si>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</si>
  <si>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</si>
  <si>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</si>
  <si>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</si>
  <si>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</si>
  <si>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</si>
  <si>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</si>
  <si>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</si>
  <si>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</si>
  <si>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</si>
  <si>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</si>
  <si>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</si>
  <si>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</si>
  <si>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</si>
  <si>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</si>
  <si>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</si>
  <si>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</si>
  <si>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</si>
  <si>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</si>
  <si>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</si>
  <si>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</si>
  <si>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</si>
  <si>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</si>
  <si>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</si>
  <si>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</si>
  <si>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</si>
  <si>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</si>
  <si>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</si>
  <si>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</si>
  <si>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</si>
  <si>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</si>
  <si>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</si>
  <si>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</si>
  <si>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</si>
  <si>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</si>
  <si>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</si>
  <si>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</si>
  <si>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</si>
  <si>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</si>
  <si>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</si>
  <si>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</si>
  <si>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</si>
  <si>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</si>
  <si>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</si>
  <si>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</si>
  <si>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</si>
  <si>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</si>
  <si>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</si>
  <si>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</si>
  <si>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</si>
  <si>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</si>
  <si>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</si>
  <si>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</si>
  <si>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</si>
  <si>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</si>
  <si>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</si>
  <si>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</si>
  <si>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</si>
  <si>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</si>
  <si>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</si>
  <si>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</si>
  <si>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</si>
  <si>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</si>
  <si>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</si>
  <si>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</si>
  <si>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</si>
  <si>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</si>
  <si>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</si>
  <si>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</si>
  <si>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</si>
  <si>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</si>
  <si>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</si>
  <si>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</si>
  <si>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</si>
  <si>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</si>
  <si>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</si>
  <si>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</si>
  <si>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</si>
  <si>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</si>
  <si>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</si>
  <si>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</si>
  <si>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</si>
  <si>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</si>
  <si>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</si>
  <si>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</si>
  <si>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</si>
  <si>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</si>
  <si>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</si>
  <si>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</si>
  <si>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</si>
  <si>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</si>
  <si>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</si>
  <si>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</si>
  <si>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</si>
  <si>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</si>
  <si>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</si>
  <si>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</si>
  <si>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</si>
  <si>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</si>
  <si>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</si>
  <si>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</si>
  <si>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</si>
  <si>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</si>
  <si>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</si>
  <si>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</si>
  <si>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</si>
  <si>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</si>
  <si>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</si>
  <si>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</si>
  <si>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</si>
  <si>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</si>
  <si>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</si>
  <si>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</si>
  <si>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</si>
  <si>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</si>
  <si>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</si>
  <si>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</si>
  <si>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</si>
  <si>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</si>
  <si>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</si>
  <si>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</si>
  <si>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</si>
  <si>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</si>
  <si>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</si>
  <si>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</si>
  <si>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</si>
  <si>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</si>
  <si>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</si>
  <si>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</si>
  <si>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</si>
  <si>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</si>
  <si>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</si>
  <si>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</si>
  <si>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</si>
  <si>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</si>
  <si>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</si>
  <si>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</si>
  <si>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</si>
  <si>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</si>
  <si>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</si>
  <si>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</si>
  <si>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</si>
  <si>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</si>
  <si>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</si>
  <si>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</si>
  <si>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</si>
  <si>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</si>
  <si>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</si>
  <si>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</si>
  <si>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</si>
  <si>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</si>
  <si>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</si>
  <si>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</si>
  <si>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</si>
  <si>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</si>
  <si>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</si>
  <si>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</si>
  <si>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</si>
  <si>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</si>
  <si>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</si>
  <si>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</si>
  <si>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</si>
  <si>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</si>
  <si>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</si>
  <si>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</si>
  <si>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</si>
  <si>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</si>
  <si>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</si>
  <si>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</si>
  <si>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</si>
  <si>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</si>
  <si>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</si>
  <si>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</si>
  <si>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</si>
  <si>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</si>
  <si>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</si>
  <si>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</si>
  <si>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</si>
  <si>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</si>
  <si>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</si>
  <si>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</si>
  <si>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</si>
  <si>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</si>
  <si>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</si>
  <si>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</si>
  <si>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</si>
  <si>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</si>
  <si>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</si>
  <si>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</si>
  <si>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</si>
  <si>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</si>
  <si>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</si>
  <si>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</si>
  <si>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</si>
  <si>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</si>
  <si>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</si>
  <si>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</si>
  <si>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</si>
  <si>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</si>
  <si>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</si>
  <si>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</si>
  <si>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</si>
  <si>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</si>
  <si>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</si>
  <si>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</si>
  <si>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</si>
  <si>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</si>
  <si>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</si>
  <si>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</si>
  <si>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</si>
  <si>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</si>
  <si>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</si>
  <si>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</si>
  <si>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</si>
  <si>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</si>
  <si>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</si>
  <si>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</si>
  <si>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</si>
  <si>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</si>
  <si>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</si>
  <si>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</si>
  <si>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</si>
  <si>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</si>
  <si>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</si>
  <si>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</si>
  <si>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</si>
  <si>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</si>
  <si>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</si>
  <si>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</si>
  <si>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</si>
  <si>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</si>
  <si>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</si>
  <si>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</si>
  <si>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</si>
  <si>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</si>
  <si>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</si>
  <si>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</si>
  <si>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</si>
  <si>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</si>
  <si>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</si>
  <si>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</si>
  <si>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</si>
  <si>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</si>
  <si>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</si>
  <si>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</si>
  <si>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</si>
  <si>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</si>
  <si>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</si>
  <si>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</si>
  <si>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</si>
  <si>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</si>
  <si>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</si>
  <si>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</si>
  <si>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</si>
  <si>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</si>
  <si>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</si>
  <si>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</si>
  <si>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</si>
  <si>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</si>
  <si>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</si>
  <si>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</si>
  <si>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</si>
  <si>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</si>
  <si>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</si>
  <si>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</si>
  <si>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</si>
  <si>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</si>
  <si>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</si>
  <si>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</si>
  <si>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</si>
  <si>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</si>
  <si>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</si>
  <si>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</si>
  <si>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</si>
  <si>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</si>
  <si>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</si>
  <si>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</si>
  <si>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</si>
  <si>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</si>
  <si>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</si>
  <si>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</si>
  <si>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</si>
  <si>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</si>
  <si>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</si>
  <si>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</si>
  <si>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</si>
  <si>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</si>
  <si>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</si>
  <si>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</si>
  <si>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</si>
  <si>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</si>
  <si>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</si>
  <si>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</si>
  <si>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</si>
  <si>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</si>
  <si>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</si>
  <si>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</si>
  <si>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</si>
  <si>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</si>
  <si>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</si>
  <si>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</si>
  <si>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</si>
  <si>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</si>
  <si>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</si>
  <si>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</si>
  <si>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</si>
  <si>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</si>
  <si>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</si>
  <si>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</si>
  <si>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</si>
  <si>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</si>
  <si>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</si>
  <si>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</si>
  <si>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</si>
  <si>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</si>
  <si>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</si>
  <si>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</si>
  <si>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</si>
  <si>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</si>
  <si>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</si>
  <si>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</si>
  <si>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</si>
  <si>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</si>
  <si>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</si>
  <si>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</si>
  <si>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</si>
  <si>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</si>
  <si>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</si>
  <si>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</si>
  <si>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</si>
  <si>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</si>
  <si>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</si>
  <si>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</si>
  <si>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</si>
  <si>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</si>
  <si>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</si>
  <si>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</si>
  <si>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</si>
  <si>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</si>
  <si>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</si>
  <si>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</si>
  <si>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</si>
  <si>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</si>
  <si>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</si>
  <si>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</si>
  <si>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</si>
  <si>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</si>
  <si>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</si>
  <si>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</si>
  <si>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</si>
  <si>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</si>
  <si>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</si>
  <si>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</si>
  <si>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</si>
  <si>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</si>
  <si>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</si>
  <si>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</si>
  <si>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</si>
  <si>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</si>
  <si>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</si>
  <si>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</si>
  <si>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</si>
  <si>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</si>
  <si>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</si>
  <si>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</si>
  <si>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</si>
  <si>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</si>
  <si>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</si>
  <si>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</si>
  <si>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</si>
  <si>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</si>
  <si>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</si>
  <si>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</si>
  <si>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</si>
  <si>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</si>
  <si>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</si>
  <si>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</si>
  <si>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</si>
  <si>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</si>
  <si>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</si>
  <si>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</si>
  <si>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</si>
  <si>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</si>
  <si>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</si>
  <si>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</si>
  <si>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</si>
  <si>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</si>
  <si>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</si>
  <si>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</si>
  <si>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</si>
  <si>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</si>
  <si>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</si>
  <si>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</si>
  <si>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</si>
  <si>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</si>
  <si>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</si>
  <si>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</si>
  <si>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</si>
  <si>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</si>
  <si>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</si>
  <si>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</si>
  <si>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</si>
  <si>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</si>
  <si>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</si>
  <si>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</si>
  <si>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</si>
  <si>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</si>
  <si>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</si>
  <si>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</si>
  <si>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</si>
  <si>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</si>
  <si>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</si>
  <si>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</si>
  <si>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</si>
  <si>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</si>
  <si>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</si>
  <si>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</si>
  <si>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</si>
  <si>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</si>
  <si>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</si>
  <si>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</si>
  <si>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</si>
  <si>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</si>
  <si>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</si>
  <si>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</si>
  <si>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</si>
  <si>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</si>
  <si>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</si>
  <si>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</si>
  <si>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</si>
  <si>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</si>
  <si>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</si>
  <si>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</si>
  <si>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</si>
  <si>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</si>
  <si>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</si>
  <si>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</si>
  <si>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</si>
  <si>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</si>
  <si>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</si>
  <si>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</si>
  <si>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</si>
  <si>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</si>
  <si>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</si>
  <si>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</si>
  <si>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</si>
  <si>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</si>
  <si>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</si>
  <si>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</si>
  <si>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</si>
  <si>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</si>
  <si>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</si>
  <si>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</si>
  <si>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</si>
  <si>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</si>
  <si>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</si>
  <si>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</si>
  <si>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</si>
  <si>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</si>
  <si>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</si>
  <si>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</si>
  <si>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</si>
  <si>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</si>
  <si>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</si>
  <si>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</si>
  <si>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</si>
  <si>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</si>
  <si>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</si>
  <si>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</si>
  <si>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</si>
  <si>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</si>
  <si>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</si>
  <si>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</si>
  <si>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</si>
  <si>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</si>
  <si>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</si>
  <si>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</si>
  <si>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</si>
  <si>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</si>
  <si>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</si>
  <si>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</si>
  <si>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</si>
  <si>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</si>
  <si>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</si>
  <si>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</si>
  <si>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</si>
  <si>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</si>
  <si>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</si>
  <si>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</si>
  <si>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</si>
  <si>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</si>
  <si>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</si>
  <si>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</si>
  <si>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</si>
  <si>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</si>
  <si>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</si>
  <si>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</si>
  <si>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</si>
  <si>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</si>
  <si>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</si>
  <si>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</si>
  <si>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</si>
  <si>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</si>
  <si>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</si>
  <si>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</si>
  <si>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</si>
  <si>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</si>
  <si>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</si>
  <si>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</si>
  <si>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</si>
  <si>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</si>
  <si>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</si>
  <si>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</si>
  <si>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</si>
  <si>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</si>
  <si>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</si>
  <si>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</si>
  <si>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</si>
  <si>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</si>
  <si>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</si>
  <si>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</si>
  <si>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</si>
  <si>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</si>
  <si>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</si>
  <si>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</si>
  <si>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</si>
  <si>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</si>
  <si>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</si>
  <si>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</si>
  <si>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</si>
  <si>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</si>
  <si>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</si>
  <si>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</si>
  <si>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</si>
  <si>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</si>
  <si>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</si>
  <si>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</si>
  <si>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</si>
  <si>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</si>
  <si>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</si>
  <si>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</si>
  <si>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</si>
  <si>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</si>
  <si>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</si>
  <si>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</si>
  <si>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</si>
  <si>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</si>
  <si>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</si>
  <si>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</si>
  <si>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</si>
  <si>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</si>
  <si>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</si>
  <si>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</si>
  <si>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</si>
  <si>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</si>
  <si>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</si>
  <si>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</si>
  <si>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</si>
  <si>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</si>
  <si>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</si>
  <si>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</si>
  <si>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</si>
  <si>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</si>
  <si>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</si>
  <si>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</si>
  <si>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</si>
  <si>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</si>
  <si>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</si>
  <si>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</si>
  <si>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</si>
  <si>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</si>
  <si>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</si>
  <si>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</si>
  <si>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</si>
  <si>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</si>
  <si>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</si>
  <si>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</si>
  <si>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</si>
  <si>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</si>
  <si>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</si>
  <si>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</si>
  <si>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</si>
  <si>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</si>
  <si>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</si>
  <si>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</si>
  <si>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</si>
  <si>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</si>
  <si>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</si>
  <si>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</si>
  <si>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</si>
  <si>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</si>
  <si>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</si>
  <si>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</si>
  <si>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</si>
  <si>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</si>
  <si>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</si>
  <si>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</si>
  <si>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</si>
  <si>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</si>
  <si>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</si>
  <si>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</si>
  <si>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</si>
  <si>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</si>
  <si>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</si>
  <si>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</si>
  <si>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</si>
  <si>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</si>
  <si>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</si>
  <si>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</si>
  <si>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</si>
  <si>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</si>
  <si>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</si>
  <si>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</si>
  <si>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</si>
  <si>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</si>
  <si>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</si>
  <si>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</si>
  <si>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</si>
  <si>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</si>
  <si>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</si>
  <si>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</si>
  <si>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</si>
  <si>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</si>
  <si>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</si>
  <si>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</si>
  <si>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</si>
  <si>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</si>
  <si>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</si>
  <si>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</si>
  <si>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</si>
  <si>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</si>
  <si>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</si>
  <si>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</si>
  <si>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</si>
  <si>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</si>
  <si>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</si>
  <si>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</si>
  <si>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</si>
  <si>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</si>
  <si>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</si>
  <si>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</si>
  <si>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</si>
  <si>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</si>
  <si>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</si>
  <si>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</si>
  <si>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</si>
  <si>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</si>
  <si>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</si>
  <si>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</si>
  <si>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</si>
  <si>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</si>
  <si>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</si>
  <si>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</si>
  <si>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</si>
  <si>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</si>
  <si>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</si>
  <si>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</si>
  <si>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</si>
  <si>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</si>
  <si>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</si>
  <si>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</si>
  <si>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</si>
  <si>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</si>
  <si>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</si>
  <si>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</si>
  <si>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</si>
  <si>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</si>
  <si>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</si>
  <si>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</si>
  <si>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</si>
  <si>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</si>
  <si>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</si>
  <si>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</si>
  <si>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</si>
  <si>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</si>
  <si>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</si>
  <si>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</si>
  <si>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</si>
  <si>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</si>
  <si>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</si>
  <si>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</si>
  <si>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</si>
  <si>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</si>
  <si>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</si>
  <si>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</si>
  <si>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</si>
  <si>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</si>
  <si>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</si>
  <si>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</si>
  <si>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</si>
  <si>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</si>
  <si>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</si>
  <si>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</si>
  <si>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</si>
  <si>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</si>
  <si>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</si>
  <si>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</si>
  <si>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</si>
  <si>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</si>
  <si>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</si>
  <si>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</si>
  <si>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</si>
  <si>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</si>
  <si>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</si>
  <si>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</si>
  <si>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</si>
  <si>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</si>
  <si>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</si>
  <si>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</si>
  <si>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</si>
  <si>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</si>
  <si>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</si>
  <si>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</si>
  <si>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</si>
  <si>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</si>
  <si>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</si>
  <si>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</si>
  <si>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</si>
  <si>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</si>
  <si>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</si>
  <si>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</si>
  <si>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</si>
  <si>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</si>
  <si>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</si>
  <si>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</si>
  <si>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</si>
  <si>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</si>
  <si>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</si>
  <si>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</si>
  <si>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</si>
  <si>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</si>
  <si>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</si>
  <si>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</si>
  <si>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</si>
  <si>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</si>
  <si>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</si>
  <si>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</si>
  <si>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</si>
  <si>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</si>
  <si>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</si>
  <si>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</si>
  <si>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</si>
  <si>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</si>
  <si>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</si>
  <si>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</si>
  <si>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</si>
  <si>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</si>
  <si>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</si>
  <si>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</si>
  <si>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</si>
  <si>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</si>
  <si>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</si>
  <si>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</si>
  <si>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</si>
  <si>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</si>
  <si>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</si>
  <si>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</si>
  <si>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</si>
  <si>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</si>
  <si>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</si>
  <si>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</si>
  <si>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</si>
  <si>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</si>
  <si>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</si>
  <si>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</si>
  <si>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</si>
  <si>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</si>
  <si>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</si>
  <si>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</si>
  <si>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</si>
  <si>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</si>
  <si>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</si>
  <si>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</si>
  <si>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</si>
  <si>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</si>
  <si>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</si>
  <si>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</si>
  <si>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</si>
  <si>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</si>
  <si>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</si>
  <si>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</si>
  <si>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</si>
  <si>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</si>
  <si>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</si>
  <si>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</si>
  <si>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</si>
  <si>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</si>
  <si>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</si>
  <si>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</si>
  <si>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</si>
  <si>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</si>
  <si>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</si>
  <si>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</si>
  <si>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</si>
  <si>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</si>
  <si>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</si>
  <si>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</si>
  <si>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</si>
  <si>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</si>
  <si>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</si>
  <si>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</si>
  <si>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</si>
  <si>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</si>
  <si>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</si>
  <si>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</si>
  <si>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</si>
  <si>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</si>
  <si>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</si>
  <si>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</si>
  <si>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</si>
  <si>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</si>
  <si>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</si>
  <si>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</si>
  <si>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</si>
  <si>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</si>
  <si>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</si>
  <si>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</si>
  <si>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</si>
  <si>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</si>
  <si>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</si>
  <si>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</si>
  <si>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</si>
  <si>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</si>
  <si>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</si>
  <si>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</si>
  <si>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</si>
  <si>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</si>
  <si>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</si>
  <si>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</si>
  <si>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</si>
  <si>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</si>
  <si>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</si>
  <si>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</si>
  <si>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</si>
  <si>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</si>
  <si>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</si>
  <si>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</si>
  <si>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</si>
  <si>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</si>
  <si>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</si>
  <si>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</si>
  <si>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</si>
  <si>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</si>
  <si>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</si>
  <si>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</si>
  <si>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</si>
  <si>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</si>
  <si>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</si>
  <si>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</si>
  <si>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</si>
  <si>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</si>
  <si>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</si>
  <si>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</si>
  <si>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</si>
  <si>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</si>
  <si>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</si>
  <si>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</si>
  <si>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</si>
  <si>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</si>
  <si>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</si>
  <si>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</si>
  <si>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</si>
  <si>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</si>
  <si>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</si>
  <si>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</si>
  <si>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</si>
  <si>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</si>
  <si>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</si>
  <si>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</si>
  <si>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</si>
  <si>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</si>
  <si>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</si>
  <si>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</si>
  <si>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</si>
  <si>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</si>
  <si>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</si>
  <si>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</si>
  <si>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</si>
  <si>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</si>
  <si>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</si>
  <si>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</si>
  <si>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</si>
  <si>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</si>
  <si>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</si>
  <si>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</si>
  <si>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</si>
  <si>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</si>
  <si>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</si>
  <si>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</si>
  <si>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</si>
  <si>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</si>
  <si>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</si>
  <si>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</si>
  <si>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</si>
  <si>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</si>
  <si>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</si>
  <si>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</si>
  <si>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</si>
  <si>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</si>
  <si>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</si>
  <si>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</si>
  <si>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</si>
  <si>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</si>
  <si>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</si>
  <si>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</si>
  <si>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</si>
  <si>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</si>
  <si>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</si>
  <si>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</si>
  <si>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</si>
  <si>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</si>
  <si>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</si>
  <si>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</si>
  <si>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</si>
  <si>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</si>
  <si>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</si>
  <si>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</si>
  <si>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</si>
  <si>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</si>
  <si>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</si>
  <si>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</si>
  <si>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</si>
  <si>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</si>
  <si>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</si>
  <si>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</si>
  <si>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</si>
  <si>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</si>
  <si>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</si>
  <si>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</si>
  <si>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</si>
  <si>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</si>
  <si>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</si>
  <si>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</si>
  <si>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</si>
  <si>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</si>
  <si>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</si>
  <si>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</si>
  <si>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</si>
  <si>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</si>
  <si>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</si>
  <si>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</si>
  <si>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</si>
  <si>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</si>
  <si>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</si>
  <si>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</si>
  <si>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</si>
  <si>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</si>
  <si>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</si>
  <si>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</si>
  <si>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</si>
  <si>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</si>
  <si>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</si>
  <si>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</si>
  <si>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</si>
  <si>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</si>
  <si>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</si>
  <si>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</si>
  <si>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</si>
  <si>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</si>
  <si>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</si>
  <si>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</si>
  <si>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</si>
  <si>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</si>
  <si>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</si>
  <si>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</si>
  <si>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</si>
  <si>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</si>
  <si>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</si>
  <si>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</si>
  <si>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</si>
  <si>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</si>
  <si>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</si>
  <si>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</si>
  <si>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</si>
  <si>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</si>
  <si>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</si>
  <si>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</si>
  <si>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</si>
  <si>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</si>
  <si>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</si>
  <si>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</si>
  <si>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</si>
  <si>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</si>
  <si>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</si>
  <si>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</si>
  <si>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</si>
  <si>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</si>
  <si>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</si>
  <si>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</si>
  <si>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</si>
  <si>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</si>
  <si>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</si>
  <si>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</si>
  <si>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</si>
  <si>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</si>
  <si>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</si>
  <si>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</si>
  <si>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</si>
  <si>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</si>
  <si>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</si>
  <si>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</si>
  <si>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</si>
  <si>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</si>
  <si>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</si>
  <si>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</si>
  <si>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</si>
  <si>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</si>
  <si>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</si>
  <si>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</si>
  <si>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</si>
  <si>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</si>
  <si>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</si>
  <si>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</si>
  <si>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</si>
  <si>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</si>
  <si>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</si>
  <si>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</si>
  <si>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</si>
  <si>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</si>
  <si>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</si>
  <si>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</si>
  <si>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</si>
  <si>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</si>
  <si>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</si>
  <si>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</si>
  <si>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</si>
  <si>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</si>
  <si>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</si>
  <si>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</si>
  <si>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</si>
  <si>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</si>
  <si>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</si>
  <si>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</si>
  <si>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</si>
  <si>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</si>
  <si>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</si>
  <si>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</si>
  <si>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</si>
  <si>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</si>
  <si>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</si>
  <si>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</si>
  <si>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</si>
  <si>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</si>
  <si>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</si>
  <si>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</si>
  <si>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</si>
  <si>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</si>
  <si>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</si>
  <si>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</si>
  <si>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</si>
  <si>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</si>
  <si>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</si>
  <si>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</si>
  <si>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</si>
  <si>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</si>
  <si>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</si>
  <si>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</si>
  <si>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</si>
  <si>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</si>
  <si>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</si>
  <si>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</si>
  <si>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</si>
  <si>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</si>
  <si>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</si>
  <si>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</si>
  <si>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</si>
  <si>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</si>
  <si>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</si>
  <si>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</si>
  <si>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</si>
  <si>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</si>
  <si>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</si>
  <si>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</si>
  <si>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</si>
  <si>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</si>
  <si>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</si>
  <si>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</si>
  <si>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</si>
  <si>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</si>
  <si>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</si>
  <si>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</si>
  <si>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</si>
  <si>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</si>
  <si>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</si>
  <si>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</si>
  <si>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</si>
  <si>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</si>
  <si>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</si>
  <si>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</si>
  <si>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</si>
  <si>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</si>
  <si>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</si>
  <si>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</si>
  <si>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</si>
  <si>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</si>
  <si>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</si>
  <si>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</si>
  <si>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</si>
  <si>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</si>
  <si>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</si>
  <si>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</si>
  <si>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</si>
  <si>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</si>
  <si>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</si>
  <si>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</si>
  <si>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</si>
  <si>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</si>
  <si>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</si>
  <si>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</si>
  <si>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</si>
  <si>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</si>
  <si>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</si>
  <si>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</si>
  <si>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</si>
  <si>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</si>
  <si>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</si>
  <si>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</si>
  <si>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</si>
  <si>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</si>
  <si>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</si>
  <si>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</si>
  <si>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</si>
  <si>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</si>
  <si>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</si>
  <si>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</si>
  <si>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</si>
  <si>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</si>
  <si>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</si>
  <si>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</si>
  <si>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</si>
  <si>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</si>
  <si>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</si>
  <si>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</si>
  <si>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</si>
  <si>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</si>
  <si>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</si>
  <si>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</si>
  <si>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</si>
  <si>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</si>
  <si>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</si>
  <si>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</si>
  <si>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</si>
  <si>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</si>
  <si>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</si>
  <si>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</si>
  <si>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</si>
  <si>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</si>
  <si>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</si>
  <si>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</si>
  <si>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</si>
  <si>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</si>
  <si>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</si>
  <si>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</si>
  <si>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</si>
  <si>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</si>
  <si>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</si>
  <si>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</si>
  <si>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</si>
  <si>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</si>
  <si>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</si>
  <si>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</si>
  <si>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</si>
  <si>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</si>
  <si>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</si>
  <si>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</si>
  <si>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</si>
  <si>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</si>
  <si>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</si>
  <si>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</si>
  <si>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</si>
  <si>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</si>
  <si>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</si>
  <si>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</si>
  <si>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</si>
  <si>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</si>
  <si>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</si>
  <si>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</si>
  <si>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</si>
  <si>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</si>
  <si>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</si>
  <si>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</si>
  <si>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</si>
  <si>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</si>
  <si>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</si>
  <si>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</si>
  <si>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</si>
  <si>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</si>
  <si>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</si>
  <si>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</si>
  <si>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</si>
  <si>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</si>
  <si>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</si>
  <si>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</si>
  <si>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</si>
  <si>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</si>
  <si>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</si>
  <si>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</si>
  <si>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</si>
  <si>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</si>
  <si>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</si>
  <si>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</si>
  <si>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</si>
  <si>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</si>
  <si>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</si>
  <si>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</si>
  <si>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</si>
  <si>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</si>
  <si>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</si>
  <si>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</si>
  <si>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</si>
  <si>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</si>
  <si>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</si>
  <si>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</si>
  <si>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</si>
  <si>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</si>
  <si>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</si>
  <si>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</si>
  <si>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</si>
  <si>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</si>
  <si>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</si>
  <si>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</si>
  <si>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</si>
  <si>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</si>
  <si>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</si>
  <si>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</si>
  <si>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</si>
  <si>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</si>
  <si>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</si>
  <si>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</si>
  <si>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</si>
  <si>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</si>
  <si>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</si>
  <si>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</si>
  <si>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</si>
  <si>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</si>
  <si>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</si>
  <si>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</si>
  <si>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</si>
  <si>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</si>
  <si>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</si>
  <si>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</si>
  <si>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</si>
  <si>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</si>
  <si>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</si>
  <si>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</si>
  <si>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</si>
  <si>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</si>
  <si>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</si>
  <si>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</si>
  <si>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</si>
  <si>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</si>
  <si>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</si>
  <si>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</si>
  <si>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</si>
  <si>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</si>
  <si>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</si>
  <si>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</si>
  <si>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</si>
  <si>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</si>
  <si>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</si>
  <si>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</si>
  <si>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</si>
  <si>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</si>
  <si>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</si>
  <si>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</si>
  <si>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</si>
  <si>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</si>
  <si>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</si>
  <si>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</si>
  <si>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</si>
  <si>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</si>
  <si>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</si>
  <si>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</si>
  <si>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</si>
  <si>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</si>
  <si>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</si>
  <si>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</si>
  <si>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</si>
  <si>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</si>
  <si>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</si>
  <si>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</si>
  <si>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</si>
  <si>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</si>
  <si>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</si>
  <si>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</si>
  <si>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</si>
  <si>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</si>
  <si>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</si>
  <si>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</si>
  <si>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</si>
  <si>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</si>
  <si>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</si>
  <si>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</si>
  <si>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</si>
  <si>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</si>
  <si>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</si>
  <si>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</si>
  <si>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</si>
  <si>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</si>
  <si>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</si>
  <si>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</si>
  <si>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</si>
  <si>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</si>
  <si>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</si>
  <si>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</si>
  <si>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</si>
  <si>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</si>
  <si>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</si>
  <si>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</si>
  <si>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</si>
  <si>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</si>
  <si>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</si>
  <si>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</si>
  <si>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</si>
  <si>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</si>
  <si>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</si>
  <si>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</si>
  <si>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</si>
  <si>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</si>
  <si>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</si>
  <si>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</si>
  <si>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</si>
  <si>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</si>
  <si>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</si>
  <si>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</si>
  <si>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</si>
  <si>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</si>
  <si>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</si>
  <si>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</si>
  <si>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</si>
  <si>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</si>
  <si>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</si>
  <si>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</si>
  <si>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</si>
  <si>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</si>
  <si>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</si>
  <si>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</si>
  <si>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</si>
  <si>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</si>
  <si>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</si>
  <si>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</si>
  <si>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</si>
  <si>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</si>
  <si>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</si>
  <si>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</si>
  <si>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</si>
  <si>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</si>
  <si>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</si>
  <si>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</si>
  <si>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</si>
  <si>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</si>
  <si>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</si>
  <si>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</si>
  <si>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</si>
  <si>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</si>
  <si>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</si>
  <si>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</si>
  <si>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</si>
  <si>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</si>
  <si>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</si>
  <si>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</si>
  <si>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</si>
  <si>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</si>
  <si>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</si>
  <si>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</si>
  <si>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</si>
  <si>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</si>
  <si>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</si>
  <si>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</si>
  <si>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</si>
  <si>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</si>
  <si>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</si>
  <si>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</si>
  <si>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</si>
  <si>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</si>
  <si>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</si>
  <si>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</si>
  <si>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</si>
  <si>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</si>
  <si>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</si>
  <si>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</si>
  <si>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</si>
  <si>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</si>
  <si>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</si>
  <si>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</si>
  <si>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</si>
  <si>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</si>
  <si>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</si>
  <si>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</si>
  <si>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</si>
  <si>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</si>
  <si>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</si>
  <si>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</si>
  <si>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</si>
  <si>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</si>
  <si>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</si>
  <si>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</si>
  <si>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</si>
  <si>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</si>
  <si>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</si>
  <si>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</si>
  <si>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</si>
  <si>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</si>
  <si>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</si>
  <si>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</si>
  <si>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</si>
  <si>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</si>
  <si>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</si>
  <si>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</si>
  <si>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</si>
  <si>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</si>
  <si>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</si>
  <si>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</si>
  <si>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</si>
  <si>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</si>
  <si>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</si>
  <si>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</si>
  <si>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</si>
  <si>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</si>
  <si>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</si>
  <si>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</si>
  <si>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</si>
  <si>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</si>
  <si>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</si>
  <si>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</si>
  <si>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</si>
  <si>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</si>
  <si>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</si>
  <si>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</si>
  <si>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</si>
  <si>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</si>
  <si>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</si>
  <si>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</si>
  <si>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</si>
  <si>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</si>
  <si>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</si>
  <si>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</si>
  <si>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</si>
  <si>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</si>
  <si>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</si>
  <si>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</si>
  <si>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</si>
  <si>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</si>
  <si>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</si>
  <si>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</si>
  <si>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</si>
  <si>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</si>
  <si>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</si>
  <si>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</si>
  <si>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</si>
  <si>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</si>
  <si>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</si>
  <si>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</si>
  <si>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</si>
  <si>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</si>
  <si>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</si>
  <si>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</si>
  <si>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</si>
  <si>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</si>
  <si>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</si>
  <si>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</si>
  <si>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</si>
  <si>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</si>
  <si>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</si>
  <si>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</si>
  <si>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</si>
  <si>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</si>
  <si>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</si>
  <si>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</si>
  <si>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</si>
  <si>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</si>
  <si>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</si>
  <si>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</si>
  <si>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</si>
  <si>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</si>
  <si>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</si>
  <si>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</si>
  <si>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</si>
  <si>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</si>
  <si>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</si>
  <si>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</si>
  <si>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</si>
  <si>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</si>
  <si>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</si>
  <si>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</si>
  <si>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</si>
  <si>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</si>
  <si>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</si>
  <si>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</si>
  <si>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</si>
  <si>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</si>
  <si>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</si>
  <si>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</si>
  <si>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</si>
  <si>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</si>
  <si>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</si>
  <si>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</si>
  <si>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</si>
  <si>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</si>
  <si>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</si>
  <si>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</si>
  <si>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</si>
  <si>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</si>
  <si>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</si>
  <si>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</si>
  <si>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</si>
  <si>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</si>
  <si>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</si>
  <si>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</si>
  <si>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</si>
  <si>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</si>
  <si>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</si>
  <si>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</si>
  <si>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</si>
  <si>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</si>
  <si>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</si>
  <si>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</si>
  <si>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</si>
  <si>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</si>
  <si>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</si>
  <si>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</si>
  <si>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</si>
  <si>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</si>
  <si>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</si>
  <si>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</si>
  <si>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</si>
  <si>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</si>
  <si>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</si>
  <si>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</si>
  <si>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</si>
  <si>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</si>
  <si>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</si>
  <si>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</si>
  <si>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</si>
  <si>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</si>
  <si>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</si>
  <si>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</si>
  <si>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</si>
  <si>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</si>
  <si>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</si>
  <si>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</si>
  <si>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</si>
  <si>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</si>
  <si>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</si>
  <si>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</si>
  <si>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</si>
  <si>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</si>
  <si>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</si>
  <si>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</si>
  <si>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</si>
  <si>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</si>
  <si>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</si>
  <si>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</si>
  <si>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</si>
  <si>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</si>
  <si>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</si>
  <si>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</si>
  <si>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</si>
  <si>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</si>
  <si>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</si>
  <si>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</si>
  <si>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</si>
  <si>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</si>
  <si>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</si>
  <si>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</si>
  <si>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</si>
  <si>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</si>
  <si>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</si>
  <si>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</si>
  <si>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</si>
  <si>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</si>
  <si>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</si>
  <si>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</si>
  <si>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</si>
  <si>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</si>
  <si>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</si>
  <si>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</si>
  <si>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</si>
  <si>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</si>
  <si>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</si>
  <si>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</si>
  <si>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</si>
  <si>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</si>
  <si>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</si>
  <si>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</si>
  <si>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</si>
  <si>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</si>
  <si>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</si>
  <si>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</si>
  <si>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</si>
  <si>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</si>
  <si>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</si>
  <si>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</si>
  <si>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</si>
  <si>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</si>
  <si>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</si>
  <si>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</si>
  <si>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</si>
  <si>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</si>
  <si>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</si>
  <si>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</si>
  <si>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</si>
  <si>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</si>
  <si>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</si>
  <si>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</si>
  <si>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</si>
  <si>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</si>
  <si>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</si>
  <si>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</si>
  <si>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</si>
  <si>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</si>
  <si>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</si>
  <si>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</si>
  <si>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</si>
  <si>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</si>
  <si>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</si>
  <si>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</si>
  <si>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</si>
  <si>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</si>
  <si>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</si>
  <si>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</si>
  <si>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</si>
  <si>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</si>
  <si>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</si>
  <si>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</si>
  <si>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</si>
  <si>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</si>
  <si>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</si>
  <si>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</si>
  <si>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</si>
  <si>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</si>
  <si>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</si>
  <si>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</si>
  <si>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</si>
  <si>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</si>
  <si>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</si>
  <si>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</si>
  <si>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</si>
  <si>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</si>
  <si>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</si>
  <si>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</si>
  <si>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</si>
  <si>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</si>
  <si>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</si>
  <si>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</si>
  <si>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</si>
  <si>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</si>
  <si>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</si>
  <si>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</si>
  <si>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</si>
  <si>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</si>
  <si>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</si>
  <si>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</si>
  <si>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</si>
  <si>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</si>
  <si>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</si>
  <si>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</si>
  <si>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</si>
  <si>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</si>
  <si>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</si>
  <si>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</si>
  <si>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</si>
  <si>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</si>
  <si>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</si>
  <si>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</si>
  <si>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</si>
  <si>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</si>
  <si>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</si>
  <si>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</si>
  <si>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</si>
  <si>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</si>
  <si>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</si>
  <si>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</si>
  <si>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</si>
  <si>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</si>
  <si>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</si>
  <si>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</si>
  <si>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</si>
  <si>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</si>
  <si>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</si>
  <si>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</si>
  <si>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</si>
  <si>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</si>
  <si>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</si>
  <si>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</si>
  <si>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</si>
  <si>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</si>
  <si>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</si>
  <si>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</si>
  <si>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</si>
  <si>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</si>
  <si>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</si>
  <si>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</si>
  <si>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</si>
  <si>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</si>
  <si>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</si>
  <si>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</si>
  <si>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</si>
  <si>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</si>
  <si>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</si>
  <si>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</si>
  <si>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</si>
  <si>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</si>
  <si>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</si>
  <si>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</si>
  <si>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</si>
  <si>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</si>
  <si>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</si>
  <si>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</si>
  <si>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</si>
  <si>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</si>
  <si>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</si>
  <si>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</si>
  <si>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</si>
  <si>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</si>
  <si>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</si>
  <si>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</si>
  <si>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</si>
  <si>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</si>
  <si>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</si>
  <si>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</si>
  <si>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</si>
  <si>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</si>
  <si>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</si>
  <si>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</si>
  <si>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</si>
  <si>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</si>
  <si>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</si>
  <si>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</si>
  <si>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</si>
  <si>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</si>
  <si>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</si>
  <si>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</si>
  <si>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</si>
  <si>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</si>
  <si>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</si>
  <si>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</si>
  <si>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</si>
  <si>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</si>
  <si>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</si>
  <si>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</si>
  <si>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</si>
  <si>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</si>
  <si>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</si>
  <si>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</si>
  <si>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</si>
  <si>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</si>
  <si>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</si>
  <si>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</si>
  <si>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</si>
  <si>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</si>
  <si>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</si>
  <si>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</si>
  <si>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</si>
  <si>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</si>
  <si>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</si>
  <si>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</si>
  <si>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</si>
  <si>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</si>
  <si>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</si>
  <si>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</si>
  <si>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</si>
  <si>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</si>
  <si>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</si>
  <si>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</si>
  <si>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</si>
  <si>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</si>
  <si>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</si>
  <si>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</si>
  <si>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</si>
  <si>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</si>
  <si>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</si>
  <si>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</si>
  <si>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</si>
  <si>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</si>
  <si>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</si>
  <si>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</si>
  <si>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</si>
  <si>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</si>
  <si>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</si>
  <si>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</si>
  <si>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</si>
  <si>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</si>
  <si>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</si>
  <si>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</si>
  <si>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</si>
  <si>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</si>
  <si>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</si>
  <si>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</si>
  <si>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</si>
  <si>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</si>
  <si>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</si>
  <si>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</si>
  <si>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</si>
  <si>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</si>
  <si>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</si>
  <si>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</si>
  <si>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</si>
  <si>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</si>
  <si>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</si>
  <si>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</si>
  <si>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</si>
  <si>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</si>
  <si>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</si>
  <si>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</si>
  <si>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</si>
  <si>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</si>
  <si>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</si>
  <si>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</si>
  <si>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</si>
  <si>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</si>
  <si>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</si>
  <si>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</si>
  <si>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</si>
  <si>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</si>
  <si>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</si>
  <si>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</si>
  <si>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</si>
  <si>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</si>
  <si>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</si>
  <si>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</si>
  <si>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</si>
  <si>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</si>
  <si>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</si>
  <si>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</si>
  <si>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</si>
  <si>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</si>
  <si>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</si>
  <si>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</si>
  <si>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</si>
  <si>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</si>
  <si>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</si>
  <si>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</si>
  <si>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</si>
  <si>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</si>
  <si>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</si>
  <si>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</si>
  <si>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</si>
  <si>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</si>
  <si>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</si>
  <si>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</si>
  <si>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</si>
  <si>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</si>
  <si>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</si>
  <si>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</si>
  <si>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</si>
  <si>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</si>
  <si>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</si>
  <si>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</si>
  <si>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</si>
  <si>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</si>
  <si>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</si>
  <si>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</si>
  <si>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</si>
  <si>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</si>
  <si>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</si>
  <si>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</si>
  <si>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</si>
  <si>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</si>
  <si>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</si>
  <si>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</si>
  <si>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</si>
  <si>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</si>
  <si>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</si>
  <si>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</si>
  <si>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</si>
  <si>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</si>
  <si>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</si>
  <si>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</si>
  <si>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</si>
  <si>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</si>
  <si>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</si>
  <si>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</si>
  <si>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</si>
  <si>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</si>
  <si>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</si>
  <si>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</si>
  <si>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</si>
  <si>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</si>
  <si>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</si>
  <si>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</si>
  <si>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</si>
  <si>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</si>
  <si>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</si>
  <si>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</si>
  <si>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</si>
  <si>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</si>
  <si>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</si>
  <si>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</si>
  <si>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</si>
  <si>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</si>
  <si>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</si>
  <si>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</si>
  <si>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</si>
  <si>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</si>
  <si>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</si>
  <si>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</si>
  <si>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</si>
  <si>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</si>
  <si>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</si>
  <si>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</si>
  <si>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</si>
  <si>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</si>
  <si>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</si>
  <si>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</si>
  <si>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</si>
  <si>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</si>
  <si>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</si>
  <si>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</si>
  <si>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</si>
  <si>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</si>
  <si>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</si>
  <si>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</si>
  <si>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</si>
  <si>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</si>
  <si>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</si>
  <si>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</si>
  <si>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</si>
  <si>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</si>
  <si>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</si>
  <si>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</si>
  <si>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</si>
  <si>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</si>
  <si>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</si>
  <si>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</si>
  <si>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</si>
  <si>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</si>
  <si>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</si>
  <si>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</si>
  <si>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</si>
  <si>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</si>
  <si>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</si>
  <si>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</si>
  <si>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</si>
  <si>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</si>
  <si>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</si>
  <si>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</si>
  <si>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</si>
  <si>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</si>
  <si>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</si>
  <si>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</si>
  <si>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</si>
  <si>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</si>
  <si>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</si>
  <si>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</si>
  <si>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</si>
  <si>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</si>
  <si>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</si>
  <si>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</si>
  <si>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</si>
  <si>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</si>
  <si>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</si>
  <si>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</si>
  <si>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</si>
  <si>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</si>
  <si>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</si>
  <si>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</si>
  <si>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</si>
  <si>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</si>
  <si>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</si>
  <si>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</si>
  <si>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</si>
  <si>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</si>
  <si>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</si>
  <si>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</si>
  <si>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</si>
  <si>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</si>
  <si>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</si>
  <si>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</si>
  <si>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</si>
  <si>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</si>
  <si>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</si>
  <si>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</si>
  <si>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</si>
  <si>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</si>
  <si>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</si>
  <si>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</si>
  <si>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</si>
  <si>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</si>
  <si>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</si>
  <si>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</si>
  <si>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</si>
  <si>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</si>
  <si>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</si>
  <si>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</si>
  <si>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</si>
  <si>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</si>
  <si>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</si>
  <si>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</si>
  <si>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</si>
  <si>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</si>
  <si>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</si>
  <si>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</si>
  <si>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</si>
  <si>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</si>
  <si>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</si>
  <si>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</si>
  <si>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</si>
  <si>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</si>
  <si>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</si>
  <si>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</si>
  <si>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</si>
  <si>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</si>
  <si>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</si>
  <si>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</si>
  <si>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</si>
  <si>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</si>
  <si>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</si>
  <si>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</si>
  <si>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</si>
  <si>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</si>
  <si>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</si>
  <si>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</si>
  <si>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</si>
  <si>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</si>
  <si>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</si>
  <si>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</si>
  <si>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</si>
  <si>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</si>
  <si>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</si>
  <si>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</si>
  <si>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</si>
  <si>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</si>
  <si>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</si>
  <si>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</si>
  <si>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</si>
  <si>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</si>
  <si>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</si>
  <si>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</si>
  <si>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</si>
  <si>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</si>
  <si>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</si>
  <si>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</si>
  <si>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</si>
  <si>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</si>
  <si>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</si>
  <si>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</si>
  <si>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</si>
  <si>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</si>
  <si>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</si>
  <si>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</si>
  <si>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</si>
  <si>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</si>
  <si>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</si>
  <si>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</si>
  <si>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</si>
  <si>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</si>
  <si>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</si>
  <si>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</si>
  <si>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</si>
  <si>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</si>
  <si>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</si>
  <si>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</si>
  <si>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</si>
  <si>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</si>
  <si>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</si>
  <si>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</si>
  <si>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</si>
  <si>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</si>
  <si>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</si>
  <si>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</si>
  <si>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</si>
  <si>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</si>
  <si>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</si>
  <si>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</si>
  <si>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</si>
  <si>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</si>
  <si>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</si>
  <si>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</si>
  <si>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</si>
  <si>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</si>
  <si>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</si>
  <si>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</si>
  <si>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</si>
  <si>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</si>
  <si>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</si>
  <si>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</si>
  <si>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</si>
  <si>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</si>
  <si>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</si>
  <si>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</si>
  <si>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</si>
  <si>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</si>
  <si>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</si>
  <si>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</si>
  <si>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</si>
  <si>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</si>
  <si>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</si>
  <si>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</si>
  <si>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</si>
  <si>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</si>
  <si>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</si>
  <si>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</si>
  <si>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</si>
  <si>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</si>
  <si>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</si>
  <si>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</si>
  <si>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</si>
  <si>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</si>
  <si>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</si>
  <si>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</si>
  <si>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</si>
  <si>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</si>
  <si>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</si>
  <si>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</si>
  <si>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</si>
  <si>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</si>
  <si>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</si>
  <si>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</si>
  <si>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</si>
  <si>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</si>
  <si>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</si>
  <si>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</si>
  <si>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</si>
  <si>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</si>
  <si>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</si>
  <si>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</si>
  <si>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</si>
  <si>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</si>
  <si>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</si>
  <si>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</si>
  <si>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</si>
  <si>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</si>
  <si>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</si>
  <si>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</si>
  <si>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</si>
  <si>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</si>
  <si>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</si>
  <si>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</si>
  <si>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</si>
  <si>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</si>
  <si>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</si>
  <si>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</si>
  <si>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</si>
  <si>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</si>
  <si>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</si>
  <si>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</si>
  <si>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</si>
  <si>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</si>
  <si>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</si>
  <si>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</si>
  <si>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</si>
  <si>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</si>
  <si>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</si>
  <si>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</si>
  <si>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</si>
  <si>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</si>
  <si>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</si>
  <si>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</si>
  <si>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</si>
  <si>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</si>
  <si>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</si>
  <si>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</si>
  <si>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</si>
  <si>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</si>
  <si>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</si>
  <si>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</si>
  <si>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</si>
  <si>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</si>
  <si>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</si>
  <si>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</si>
  <si>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</si>
  <si>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</si>
  <si>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</si>
  <si>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</si>
  <si>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</si>
  <si>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</si>
  <si>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</si>
  <si>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</si>
  <si>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</si>
  <si>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</si>
  <si>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</si>
  <si>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</si>
  <si>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</si>
  <si>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</si>
  <si>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</si>
  <si>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</si>
  <si>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</si>
  <si>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</si>
  <si>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</si>
  <si>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</si>
  <si>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</si>
  <si>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</si>
  <si>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</si>
  <si>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</si>
  <si>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</si>
  <si>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</si>
  <si>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</si>
  <si>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</si>
  <si>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</si>
  <si>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</si>
  <si>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</si>
  <si>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</si>
  <si>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</si>
  <si>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</si>
  <si>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</si>
  <si>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</si>
  <si>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</si>
  <si>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</si>
  <si>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</si>
  <si>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</si>
  <si>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</si>
  <si>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</si>
  <si>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</si>
  <si>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</si>
  <si>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</si>
  <si>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</si>
  <si>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</si>
  <si>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</si>
  <si>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</si>
  <si>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</si>
  <si>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</si>
  <si>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</si>
  <si>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</si>
  <si>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</si>
  <si>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</si>
  <si>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</si>
  <si>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</si>
  <si>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</si>
  <si>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</si>
  <si>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</si>
  <si>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</si>
  <si>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</si>
  <si>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</si>
  <si>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</si>
  <si>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</si>
  <si>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</si>
  <si>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</si>
  <si>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</si>
  <si>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</si>
  <si>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</si>
  <si>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</si>
  <si>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</si>
  <si>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</si>
  <si>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</si>
  <si>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</si>
  <si>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</si>
  <si>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</si>
  <si>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</si>
  <si>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</si>
  <si>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</si>
  <si>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</si>
  <si>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</si>
  <si>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</si>
  <si>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</si>
  <si>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</si>
  <si>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</si>
  <si>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</si>
  <si>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</si>
  <si>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</si>
  <si>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</si>
  <si>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</si>
  <si>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</si>
  <si>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</si>
  <si>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</si>
  <si>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</si>
  <si>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</si>
  <si>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</si>
  <si>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</si>
  <si>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</si>
  <si>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</si>
  <si>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</si>
  <si>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</si>
  <si>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</si>
  <si>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</si>
  <si>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</si>
  <si>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</si>
  <si>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</si>
  <si>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</si>
  <si>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</si>
  <si>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</si>
  <si>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</si>
  <si>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</si>
  <si>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</si>
  <si>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</si>
  <si>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</si>
  <si>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</si>
  <si>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</si>
  <si>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</si>
  <si>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</si>
  <si>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</si>
  <si>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</si>
  <si>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</si>
  <si>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</si>
  <si>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</si>
  <si>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</si>
  <si>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</si>
  <si>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</si>
  <si>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</si>
  <si>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</si>
  <si>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</si>
  <si>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</si>
  <si>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</si>
  <si>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</si>
  <si>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</si>
  <si>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</si>
  <si>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</si>
  <si>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</si>
  <si>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</si>
  <si>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</si>
  <si>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</si>
  <si>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</si>
  <si>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</si>
  <si>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</si>
  <si>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</si>
  <si>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</si>
  <si>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</si>
  <si>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</si>
  <si>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</si>
  <si>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</si>
  <si>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</si>
  <si>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</si>
  <si>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</si>
  <si>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</si>
  <si>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</si>
  <si>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</si>
  <si>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</si>
  <si>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</si>
  <si>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</si>
  <si>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</si>
  <si>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</si>
  <si>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</si>
  <si>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</si>
  <si>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</si>
  <si>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</si>
  <si>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</si>
  <si>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</si>
  <si>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</si>
  <si>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</si>
  <si>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</si>
  <si>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</si>
  <si>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</si>
  <si>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</si>
  <si>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</si>
  <si>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</si>
  <si>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</si>
  <si>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</si>
  <si>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</si>
  <si>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</si>
  <si>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</si>
  <si>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</si>
  <si>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</si>
  <si>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</si>
  <si>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</si>
  <si>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</si>
  <si>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</si>
  <si>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</si>
  <si>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</si>
  <si>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</si>
  <si>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</si>
  <si>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</si>
  <si>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</si>
  <si>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</si>
  <si>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</si>
  <si>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</si>
  <si>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</si>
  <si>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</si>
  <si>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</si>
  <si>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</si>
  <si>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</si>
  <si>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</si>
  <si>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</si>
  <si>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</si>
  <si>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</si>
  <si>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</si>
  <si>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</si>
  <si>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</si>
  <si>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</si>
  <si>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</si>
  <si>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</si>
  <si>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</si>
  <si>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</si>
  <si>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</si>
  <si>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</si>
  <si>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</si>
  <si>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</si>
  <si>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</si>
  <si>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</si>
  <si>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</si>
  <si>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</si>
  <si>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</si>
  <si>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</si>
  <si>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</si>
  <si>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</si>
  <si>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</si>
  <si>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</si>
  <si>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</si>
  <si>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</si>
  <si>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</si>
  <si>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</si>
  <si>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</si>
  <si>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</si>
  <si>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</si>
  <si>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</si>
  <si>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</si>
  <si>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</si>
  <si>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</si>
  <si>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</si>
  <si>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</si>
  <si>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</si>
  <si>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</si>
  <si>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</si>
  <si>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</si>
  <si>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</si>
  <si>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</si>
  <si>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</si>
  <si>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</si>
  <si>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</si>
  <si>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</si>
  <si>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</si>
  <si>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</si>
  <si>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</si>
  <si>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</si>
  <si>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</si>
  <si>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</si>
  <si>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</si>
  <si>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</si>
  <si>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</si>
  <si>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</si>
  <si>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</si>
  <si>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</si>
  <si>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</si>
  <si>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</si>
  <si>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</si>
  <si>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</si>
  <si>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</si>
  <si>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</si>
  <si>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</si>
  <si>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</si>
  <si>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</si>
  <si>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</si>
  <si>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</si>
  <si>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</si>
  <si>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</si>
  <si>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</si>
  <si>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</si>
  <si>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</si>
  <si>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</si>
  <si>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</si>
  <si>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</si>
  <si>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</si>
  <si>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</si>
  <si>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</si>
  <si>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</si>
  <si>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</si>
  <si>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</si>
  <si>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</si>
  <si>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</si>
  <si>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</si>
  <si>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</si>
  <si>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</si>
  <si>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</si>
  <si>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</si>
  <si>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</si>
  <si>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</si>
  <si>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</si>
  <si>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</si>
  <si>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</si>
  <si>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</si>
  <si>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</si>
  <si>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</si>
  <si>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</si>
  <si>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</si>
  <si>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</si>
  <si>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</si>
  <si>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</si>
  <si>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</si>
  <si>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</si>
  <si>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</si>
  <si>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</si>
  <si>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</si>
  <si>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</si>
  <si>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</si>
  <si>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</si>
  <si>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</si>
  <si>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</si>
  <si>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</si>
  <si>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</si>
  <si>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</si>
  <si>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</si>
  <si>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</si>
  <si>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</si>
  <si>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</si>
  <si>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</si>
  <si>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</si>
  <si>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</si>
  <si>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</si>
  <si>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</si>
  <si>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</si>
  <si>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</si>
  <si>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</si>
  <si>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</si>
  <si>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</si>
  <si>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</si>
  <si>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</si>
  <si>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</si>
  <si>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</si>
  <si>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</si>
  <si>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</si>
  <si>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</si>
  <si>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</si>
  <si>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</si>
  <si>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</si>
  <si>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</si>
  <si>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</si>
  <si>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</si>
  <si>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</si>
  <si>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</si>
  <si>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</si>
  <si>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</si>
  <si>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</si>
  <si>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</si>
  <si>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</si>
  <si>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</si>
  <si>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</si>
  <si>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</si>
  <si>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</si>
  <si>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</si>
  <si>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</si>
  <si>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</si>
  <si>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</si>
  <si>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</si>
  <si>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</si>
  <si>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</si>
  <si>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</si>
  <si>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</si>
  <si>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</si>
  <si>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</si>
  <si>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</si>
  <si>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</si>
  <si>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</si>
  <si>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</si>
  <si>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</si>
  <si>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</si>
  <si>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</si>
  <si>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</si>
  <si>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</si>
  <si>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</si>
  <si>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</si>
  <si>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</si>
  <si>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</si>
  <si>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</si>
  <si>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</si>
  <si>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</si>
  <si>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</si>
  <si>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</si>
  <si>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</si>
  <si>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</si>
  <si>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</si>
  <si>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</si>
  <si>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</si>
  <si>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</si>
  <si>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</si>
  <si>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</si>
  <si>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</si>
  <si>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</si>
  <si>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</si>
  <si>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</si>
  <si>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</si>
  <si>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</si>
  <si>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</si>
  <si>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</si>
  <si>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</si>
  <si>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</si>
  <si>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</si>
  <si>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</si>
  <si>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</si>
  <si>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</si>
  <si>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</si>
  <si>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</si>
  <si>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</si>
  <si>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</si>
  <si>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</si>
  <si>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</si>
  <si>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</si>
  <si>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</si>
  <si>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</si>
  <si>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</si>
  <si>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</si>
  <si>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</si>
  <si>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</si>
  <si>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</si>
  <si>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</si>
  <si>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</si>
  <si>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</si>
  <si>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</si>
  <si>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</si>
  <si>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</si>
  <si>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</si>
  <si>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</si>
  <si>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</si>
  <si>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</si>
  <si>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</si>
  <si>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</si>
  <si>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</si>
  <si>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</si>
  <si>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</si>
  <si>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</si>
  <si>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</si>
  <si>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</si>
  <si>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</si>
  <si>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</si>
  <si>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</si>
  <si>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</si>
  <si>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</si>
  <si>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</si>
  <si>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</si>
  <si>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</si>
  <si>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</si>
  <si>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</si>
  <si>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</si>
  <si>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</si>
  <si>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</si>
  <si>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</si>
  <si>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</si>
  <si>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</si>
  <si>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</si>
  <si>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</si>
  <si>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</si>
  <si>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</si>
  <si>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</si>
  <si>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</si>
  <si>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</si>
  <si>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</si>
  <si>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</si>
  <si>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</si>
  <si>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</si>
  <si>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</si>
  <si>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</si>
  <si>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</si>
  <si>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</si>
  <si>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</si>
  <si>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</si>
  <si>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</si>
  <si>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</si>
  <si>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</si>
  <si>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</si>
  <si>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</si>
  <si>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</si>
  <si>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</si>
  <si>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</si>
  <si>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</si>
  <si>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</si>
  <si>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</si>
  <si>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</si>
  <si>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</si>
  <si>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</si>
  <si>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</si>
  <si>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</si>
  <si>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</si>
  <si>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</si>
  <si>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</si>
  <si>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</si>
  <si>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</si>
  <si>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</si>
  <si>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</si>
  <si>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</si>
  <si>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</si>
  <si>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</si>
  <si>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</si>
  <si>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</si>
  <si>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</si>
  <si>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</si>
  <si>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</si>
  <si>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</si>
  <si>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</si>
  <si>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</si>
  <si>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</si>
  <si>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</si>
  <si>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</si>
  <si>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</si>
  <si>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</si>
  <si>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</si>
  <si>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</si>
  <si>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</si>
  <si>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</si>
  <si>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</si>
  <si>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</si>
  <si>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</si>
  <si>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</si>
  <si>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</si>
  <si>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</si>
  <si>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</si>
  <si>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</si>
  <si>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</si>
  <si>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</si>
  <si>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</si>
  <si>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</si>
  <si>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</si>
  <si>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</si>
  <si>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</si>
  <si>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</si>
  <si>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</si>
  <si>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</si>
  <si>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</si>
  <si>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</si>
  <si>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</si>
  <si>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</si>
  <si>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</si>
  <si>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</si>
  <si>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</si>
  <si>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</si>
  <si>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</si>
  <si>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</si>
  <si>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</si>
  <si>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</si>
  <si>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</si>
  <si>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</si>
  <si>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</si>
  <si>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</si>
  <si>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</si>
  <si>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</si>
  <si>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</si>
  <si>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</si>
  <si>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</si>
  <si>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</si>
  <si>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</si>
  <si>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</si>
  <si>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</si>
  <si>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</si>
  <si>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</si>
  <si>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</si>
  <si>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</si>
  <si>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</si>
  <si>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</si>
  <si>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</si>
  <si>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</si>
  <si>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</si>
  <si>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</si>
  <si>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</si>
  <si>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</si>
  <si>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</si>
  <si>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</si>
  <si>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</si>
  <si>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</si>
  <si>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</si>
  <si>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</si>
  <si>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</si>
  <si>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</si>
  <si>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</si>
  <si>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</si>
  <si>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</si>
  <si>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</si>
  <si>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</si>
  <si>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</si>
  <si>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</si>
  <si>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</si>
  <si>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</si>
  <si>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</si>
  <si>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</si>
  <si>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</si>
  <si>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</si>
  <si>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</si>
  <si>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</si>
  <si>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</si>
  <si>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</si>
  <si>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</si>
  <si>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</si>
  <si>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</si>
  <si>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</si>
  <si>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</si>
  <si>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</si>
  <si>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</si>
  <si>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</si>
  <si>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</si>
  <si>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</si>
  <si>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</si>
  <si>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</si>
  <si>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</si>
  <si>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</si>
  <si>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</si>
  <si>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</si>
  <si>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</si>
  <si>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</si>
  <si>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</si>
  <si>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</si>
  <si>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</si>
  <si>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</si>
  <si>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</si>
  <si>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</si>
  <si>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</si>
  <si>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</si>
  <si>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</si>
  <si>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</si>
  <si>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</si>
  <si>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</si>
  <si>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</si>
  <si>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</si>
  <si>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</si>
  <si>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</si>
  <si>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</si>
  <si>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</si>
  <si>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</si>
  <si>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</si>
  <si>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</si>
  <si>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</si>
  <si>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</si>
  <si>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</si>
  <si>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</si>
  <si>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</si>
  <si>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</si>
  <si>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</si>
  <si>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</si>
  <si>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</si>
  <si>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</si>
  <si>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</si>
  <si>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</si>
  <si>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</si>
  <si>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</si>
  <si>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</si>
  <si>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</si>
  <si>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</si>
  <si>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</si>
  <si>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</si>
  <si>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</si>
  <si>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</si>
  <si>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</si>
  <si>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</si>
  <si>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</si>
  <si>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</si>
  <si>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</si>
  <si>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</si>
  <si>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</si>
  <si>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</si>
  <si>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</si>
  <si>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</si>
  <si>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</si>
  <si>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</si>
  <si>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</si>
  <si>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</si>
  <si>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</si>
  <si>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</si>
  <si>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</si>
  <si>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</si>
  <si>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</si>
  <si>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</si>
  <si>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</si>
  <si>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</si>
  <si>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</si>
  <si>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</si>
  <si>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</si>
  <si>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</si>
  <si>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</si>
  <si>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</si>
  <si>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</si>
  <si>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</si>
  <si>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</si>
  <si>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</si>
  <si>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</si>
  <si>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</si>
  <si>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</si>
  <si>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</si>
  <si>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</si>
  <si>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</si>
  <si>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</si>
  <si>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</si>
  <si>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</si>
  <si>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</si>
  <si>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</si>
  <si>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</si>
  <si>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</si>
  <si>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</si>
  <si>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</si>
  <si>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</si>
  <si>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</si>
  <si>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</si>
  <si>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</si>
  <si>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</si>
  <si>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</si>
  <si>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</si>
  <si>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</si>
  <si>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</si>
  <si>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</si>
  <si>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</si>
  <si>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</si>
  <si>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</si>
  <si>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</si>
  <si>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</si>
  <si>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</si>
  <si>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</si>
  <si>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</si>
  <si>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</si>
  <si>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</si>
  <si>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</si>
  <si>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</si>
  <si>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</si>
  <si>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</si>
  <si>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</si>
  <si>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</si>
  <si>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</si>
  <si>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</si>
  <si>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</si>
  <si>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</si>
  <si>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</si>
  <si>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</si>
  <si>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</si>
  <si>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</si>
  <si>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</si>
  <si>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</si>
  <si>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</si>
  <si>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</si>
  <si>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</si>
  <si>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</si>
  <si>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</si>
  <si>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</si>
  <si>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</si>
  <si>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</si>
  <si>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</si>
  <si>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</si>
  <si>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</si>
  <si>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</si>
  <si>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</si>
  <si>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</si>
  <si>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</si>
  <si>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</si>
  <si>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</si>
  <si>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</si>
  <si>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</si>
  <si>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</si>
  <si>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</si>
  <si>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</si>
  <si>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</si>
  <si>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</si>
  <si>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</si>
  <si>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</si>
  <si>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</si>
  <si>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</si>
  <si>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</si>
  <si>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</si>
  <si>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</si>
  <si>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</si>
  <si>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</si>
  <si>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</si>
  <si>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</si>
  <si>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</si>
  <si>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</si>
  <si>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</si>
  <si>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</si>
  <si>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</si>
  <si>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</si>
  <si>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</si>
  <si>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</si>
  <si>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</si>
  <si>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</si>
  <si>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</si>
  <si>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</si>
  <si>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</si>
  <si>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</si>
  <si>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</si>
  <si>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</si>
  <si>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</si>
  <si>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</si>
  <si>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</si>
  <si>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</si>
  <si>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</si>
  <si>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</si>
  <si>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</si>
  <si>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</si>
  <si>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</si>
  <si>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</si>
  <si>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</si>
  <si>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</si>
  <si>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</si>
  <si>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</si>
  <si>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</si>
  <si>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</si>
  <si>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</si>
  <si>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</si>
  <si>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</si>
  <si>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</si>
  <si>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</si>
  <si>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</si>
  <si>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</si>
  <si>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</si>
  <si>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</si>
  <si>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</si>
  <si>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</si>
  <si>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</si>
  <si>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</si>
  <si>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</si>
  <si>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</si>
  <si>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</si>
  <si>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</si>
  <si>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</si>
  <si>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</si>
  <si>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</si>
  <si>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</si>
  <si>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</si>
  <si>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</si>
  <si>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</si>
  <si>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</si>
  <si>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</si>
  <si>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</si>
  <si>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</si>
  <si>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</si>
  <si>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</si>
  <si>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</si>
  <si>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</si>
  <si>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</si>
  <si>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</si>
  <si>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</si>
  <si>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</si>
  <si>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</si>
  <si>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</si>
  <si>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</si>
  <si>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</si>
  <si>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</si>
  <si>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</si>
  <si>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</si>
  <si>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</si>
  <si>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</si>
  <si>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</si>
  <si>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</si>
  <si>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</si>
  <si>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</si>
  <si>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</si>
  <si>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</si>
  <si>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</si>
  <si>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</si>
  <si>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</si>
  <si>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</si>
  <si>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</si>
  <si>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</si>
  <si>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</si>
  <si>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</si>
  <si>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</si>
  <si>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</si>
  <si>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</si>
  <si>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</si>
  <si>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</si>
  <si>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</si>
  <si>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</si>
  <si>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</si>
  <si>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</si>
  <si>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</si>
  <si>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</si>
  <si>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</si>
  <si>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</si>
  <si>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</si>
  <si>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</si>
  <si>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</si>
  <si>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</si>
  <si>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</si>
  <si>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</si>
  <si>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</si>
  <si>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</si>
  <si>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</si>
  <si>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</si>
  <si>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</si>
  <si>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</si>
  <si>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</si>
  <si>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</si>
  <si>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</si>
  <si>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</si>
  <si>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</si>
  <si>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</si>
  <si>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</si>
  <si>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</si>
  <si>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</si>
  <si>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</si>
  <si>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</si>
  <si>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</si>
  <si>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</si>
  <si>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</si>
  <si>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</si>
  <si>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</si>
  <si>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</si>
  <si>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</si>
  <si>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</si>
  <si>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</si>
  <si>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</si>
  <si>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</si>
  <si>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</si>
  <si>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</si>
  <si>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</si>
  <si>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</si>
  <si>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</si>
  <si>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</si>
  <si>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</si>
  <si>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</si>
  <si>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</si>
  <si>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</si>
  <si>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</si>
  <si>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</si>
  <si>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</si>
  <si>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</si>
  <si>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</si>
  <si>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</si>
  <si>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</si>
  <si>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</si>
  <si>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</si>
  <si>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</si>
  <si>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</si>
  <si>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</si>
  <si>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</si>
  <si>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</si>
  <si>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</si>
  <si>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</si>
  <si>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</si>
  <si>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</si>
  <si>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</si>
  <si>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</si>
  <si>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</si>
  <si>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</si>
  <si>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</si>
  <si>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</si>
  <si>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</si>
  <si>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</si>
  <si>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</si>
  <si>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</si>
  <si>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</si>
  <si>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</si>
  <si>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</si>
  <si>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</si>
  <si>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</si>
  <si>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</si>
  <si>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</si>
  <si>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</si>
  <si>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</si>
  <si>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</si>
  <si>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</si>
  <si>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</si>
  <si>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</si>
  <si>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</si>
  <si>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</si>
  <si>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</si>
  <si>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</si>
  <si>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</si>
  <si>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</si>
  <si>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</si>
  <si>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</si>
  <si>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</si>
  <si>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</si>
  <si>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</si>
  <si>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</si>
  <si>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</si>
  <si>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</si>
  <si>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</si>
  <si>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</si>
  <si>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</si>
  <si>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</si>
  <si>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</si>
  <si>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</si>
  <si>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</si>
  <si>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</si>
  <si>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</si>
  <si>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</si>
  <si>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</si>
  <si>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</si>
  <si>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</si>
  <si>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</si>
  <si>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</si>
  <si>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</si>
  <si>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</si>
  <si>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</si>
  <si>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</si>
  <si>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</si>
  <si>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</si>
  <si>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</si>
  <si>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</si>
  <si>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</si>
  <si>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</si>
  <si>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</si>
  <si>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</si>
  <si>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</si>
  <si>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</si>
  <si>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</si>
  <si>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</si>
  <si>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</si>
  <si>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</si>
  <si>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</si>
  <si>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</si>
  <si>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</si>
  <si>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</si>
  <si>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</si>
  <si>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</si>
  <si>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</si>
  <si>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</si>
  <si>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</si>
  <si>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</si>
  <si>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</si>
  <si>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</si>
  <si>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</si>
  <si>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</si>
  <si>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</si>
  <si>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</si>
  <si>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</si>
  <si>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</si>
  <si>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</si>
  <si>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</si>
  <si>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</si>
  <si>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</si>
  <si>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</si>
  <si>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</si>
  <si>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</si>
  <si>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</si>
  <si>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</si>
  <si>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</si>
  <si>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</si>
  <si>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</si>
  <si>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</si>
  <si>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</si>
  <si>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</si>
  <si>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</si>
  <si>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</si>
  <si>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</si>
  <si>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</si>
  <si>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</si>
  <si>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</si>
  <si>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</si>
  <si>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</si>
  <si>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</si>
  <si>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</si>
  <si>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</si>
  <si>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</si>
  <si>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</si>
  <si>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</si>
  <si>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</si>
  <si>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</si>
  <si>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</si>
  <si>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</si>
  <si>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</si>
  <si>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</si>
  <si>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</si>
  <si>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</si>
  <si>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</si>
  <si>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</si>
  <si>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</si>
  <si>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</si>
  <si>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</si>
  <si>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</si>
  <si>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</si>
  <si>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</si>
  <si>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</si>
  <si>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</si>
  <si>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</si>
  <si>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</si>
  <si>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</si>
  <si>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</si>
  <si>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</si>
  <si>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</si>
  <si>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</si>
  <si>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</si>
  <si>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</si>
  <si>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</si>
  <si>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</si>
  <si>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</si>
  <si>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</si>
  <si>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</si>
  <si>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</si>
  <si>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</si>
  <si>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</si>
  <si>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</si>
  <si>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</si>
  <si>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</si>
  <si>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</si>
  <si>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</si>
  <si>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</si>
  <si>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</si>
  <si>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</si>
  <si>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</si>
  <si>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</si>
  <si>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</si>
  <si>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</si>
  <si>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</si>
  <si>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</si>
  <si>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</si>
  <si>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</si>
  <si>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</si>
  <si>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</si>
  <si>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</si>
  <si>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</si>
  <si>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</si>
  <si>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</si>
  <si>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</si>
  <si>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</si>
  <si>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</si>
  <si>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</si>
  <si>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</si>
  <si>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</si>
  <si>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</si>
  <si>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</si>
  <si>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</si>
  <si>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</si>
  <si>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</si>
  <si>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</si>
  <si>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</si>
  <si>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</si>
  <si>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</si>
  <si>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</si>
  <si>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</si>
  <si>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</si>
  <si>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</si>
  <si>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</si>
  <si>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</si>
  <si>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</si>
  <si>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</si>
  <si>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</si>
  <si>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</si>
  <si>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</si>
  <si>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</si>
  <si>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</si>
  <si>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</si>
  <si>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</si>
  <si>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</si>
  <si>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</si>
  <si>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</si>
  <si>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</si>
  <si>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</si>
  <si>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</si>
  <si>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</si>
  <si>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</si>
  <si>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</si>
  <si>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</si>
  <si>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</si>
  <si>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</si>
  <si>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</si>
  <si>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</si>
  <si>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</si>
  <si>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</si>
  <si>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</si>
  <si>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</si>
  <si>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</si>
  <si>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</si>
  <si>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</si>
  <si>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</si>
  <si>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</si>
  <si>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</si>
  <si>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</si>
  <si>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</si>
  <si>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</si>
  <si>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</si>
  <si>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</si>
  <si>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</si>
  <si>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</si>
  <si>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</si>
  <si>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</si>
  <si>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</si>
  <si>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</si>
  <si>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</si>
  <si>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</si>
  <si>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</si>
  <si>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</si>
  <si>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</si>
  <si>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</si>
  <si>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</si>
  <si>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</si>
  <si>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</si>
  <si>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</si>
  <si>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</si>
  <si>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</si>
  <si>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</si>
  <si>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</si>
  <si>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</si>
  <si>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</si>
  <si>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</si>
  <si>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</si>
  <si>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</si>
  <si>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</si>
  <si>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</si>
  <si>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</si>
  <si>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</si>
  <si>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</si>
  <si>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</si>
  <si>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</si>
  <si>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</si>
  <si>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</si>
  <si>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</si>
  <si>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</si>
  <si>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</si>
  <si>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</si>
  <si>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</si>
  <si>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</si>
  <si>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</si>
  <si>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</si>
  <si>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</si>
  <si>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</si>
  <si>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</si>
  <si>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</si>
  <si>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</si>
  <si>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</si>
  <si>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</si>
  <si>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</si>
  <si>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</si>
  <si>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</si>
  <si>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</si>
  <si>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</si>
  <si>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</si>
  <si>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</si>
  <si>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</si>
  <si>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</si>
  <si>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</si>
  <si>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</si>
  <si>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</si>
  <si>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</si>
  <si>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</si>
  <si>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</si>
  <si>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</si>
  <si>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</si>
  <si>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</si>
  <si>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</si>
  <si>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</si>
  <si>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</si>
  <si>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</si>
  <si>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</si>
  <si>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</si>
  <si>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</si>
  <si>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</si>
  <si>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</si>
  <si>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</si>
  <si>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</si>
  <si>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</si>
  <si>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</si>
  <si>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</si>
  <si>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</si>
  <si>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</si>
  <si>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</si>
  <si>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</si>
  <si>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</si>
  <si>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</si>
  <si>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</si>
  <si>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</si>
  <si>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</si>
  <si>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</si>
  <si>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</si>
  <si>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</si>
  <si>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</si>
  <si>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</si>
  <si>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</si>
  <si>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</si>
  <si>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</si>
  <si>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</si>
  <si>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</si>
  <si>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</si>
  <si>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</si>
  <si>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</si>
  <si>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</si>
  <si>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</si>
  <si>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</si>
  <si>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</si>
  <si>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</si>
  <si>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</si>
  <si>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</si>
  <si>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</si>
  <si>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</si>
  <si>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</si>
  <si>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</si>
  <si>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</si>
  <si>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</si>
  <si>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</si>
  <si>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</si>
  <si>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</si>
  <si>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</si>
  <si>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</si>
  <si>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</si>
  <si>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</si>
  <si>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</si>
  <si>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</si>
  <si>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</si>
  <si>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</si>
  <si>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</si>
  <si>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</si>
  <si>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</si>
  <si>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</si>
  <si>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</si>
  <si>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</si>
  <si>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</si>
  <si>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</si>
  <si>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</si>
  <si>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</si>
  <si>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</si>
  <si>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</si>
  <si>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</si>
  <si>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</si>
  <si>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</si>
  <si>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</si>
  <si>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</si>
  <si>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</si>
  <si>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</si>
  <si>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</si>
  <si>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</si>
  <si>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</si>
  <si>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</si>
  <si>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</si>
  <si>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</si>
  <si>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</si>
  <si>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</si>
  <si>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</si>
  <si>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</si>
  <si>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</si>
  <si>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</si>
  <si>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</si>
  <si>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</si>
  <si>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</si>
  <si>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</si>
  <si>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</si>
  <si>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</si>
  <si>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</si>
  <si>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</si>
  <si>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</si>
  <si>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</si>
  <si>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</si>
  <si>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</si>
  <si>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</si>
  <si>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</si>
  <si>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</si>
  <si>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</si>
  <si>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</si>
  <si>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</si>
  <si>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</si>
  <si>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</si>
  <si>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</si>
  <si>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</si>
  <si>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</si>
  <si>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</si>
  <si>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</si>
  <si>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</si>
  <si>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</si>
  <si>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</si>
  <si>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</si>
  <si>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</si>
  <si>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</si>
  <si>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</si>
  <si>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</si>
  <si>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</si>
  <si>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</si>
  <si>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</si>
  <si>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</si>
  <si>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</si>
  <si>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</si>
  <si>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</si>
  <si>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</si>
  <si>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</si>
  <si>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</si>
  <si>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</si>
  <si>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</si>
  <si>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</si>
  <si>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</si>
  <si>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</si>
  <si>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</si>
  <si>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</si>
  <si>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</si>
  <si>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</si>
  <si>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</si>
  <si>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</si>
  <si>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</si>
  <si>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</si>
  <si>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</si>
  <si>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</si>
  <si>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</si>
  <si>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</si>
  <si>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</si>
  <si>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</si>
  <si>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</si>
  <si>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</si>
  <si>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</si>
  <si>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</si>
  <si>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</si>
  <si>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</si>
  <si>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</si>
  <si>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</si>
  <si>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</si>
  <si>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</si>
  <si>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</si>
  <si>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</si>
  <si>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</si>
  <si>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</si>
  <si>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</si>
  <si>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</si>
  <si>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</si>
  <si>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</si>
  <si>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</si>
  <si>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</si>
  <si>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</si>
  <si>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</si>
  <si>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</si>
  <si>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</si>
  <si>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</si>
  <si>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</si>
  <si>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</si>
  <si>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</si>
  <si>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</si>
  <si>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</si>
  <si>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</si>
  <si>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</si>
  <si>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</si>
  <si>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</si>
  <si>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</si>
  <si>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</si>
  <si>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</si>
  <si>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</si>
  <si>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</si>
  <si>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</si>
  <si>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</si>
  <si>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</si>
  <si>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</si>
  <si>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</si>
  <si>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</si>
  <si>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</si>
  <si>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</si>
  <si>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</si>
  <si>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</si>
  <si>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</si>
  <si>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</si>
  <si>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</si>
  <si>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</si>
  <si>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</si>
  <si>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</si>
  <si>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</si>
  <si>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</si>
  <si>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</si>
  <si>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</si>
  <si>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</si>
  <si>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</si>
  <si>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</si>
  <si>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</si>
  <si>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</si>
  <si>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</si>
  <si>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</si>
  <si>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</si>
  <si>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</si>
  <si>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</si>
  <si>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</si>
  <si>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</si>
  <si>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</si>
  <si>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</si>
  <si>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</si>
  <si>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</si>
  <si>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</si>
  <si>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</si>
  <si>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</si>
  <si>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</si>
  <si>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</si>
  <si>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</si>
  <si>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</si>
  <si>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</si>
  <si>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</si>
  <si>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</si>
  <si>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</si>
  <si>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</si>
  <si>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</si>
  <si>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</si>
  <si>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</si>
  <si>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</si>
  <si>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</si>
  <si>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</si>
  <si>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</si>
  <si>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</si>
  <si>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</si>
  <si>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</si>
  <si>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</si>
  <si>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</si>
  <si>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</si>
  <si>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</si>
  <si>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</si>
  <si>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</si>
  <si>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</si>
  <si>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</si>
  <si>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</si>
  <si>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</si>
  <si>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</si>
  <si>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</si>
  <si>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</si>
  <si>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</si>
  <si>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</si>
  <si>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</si>
  <si>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</si>
  <si>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</si>
  <si>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</si>
  <si>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</si>
  <si>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</si>
  <si>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</si>
  <si>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</si>
  <si>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</si>
  <si>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</si>
  <si>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</si>
  <si>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</si>
  <si>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</si>
  <si>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</si>
  <si>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</si>
  <si>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</si>
  <si>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</si>
  <si>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</si>
  <si>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</si>
  <si>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</si>
  <si>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</si>
  <si>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</si>
  <si>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</si>
  <si>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</si>
  <si>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</si>
  <si>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</si>
  <si>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</si>
  <si>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</si>
  <si>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</si>
  <si>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</si>
  <si>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</si>
  <si>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</si>
  <si>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</si>
  <si>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</si>
  <si>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</si>
  <si>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</si>
  <si>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</si>
  <si>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</si>
  <si>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</si>
  <si>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</si>
  <si>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</si>
  <si>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</si>
  <si>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</si>
  <si>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</si>
  <si>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</si>
  <si>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</si>
  <si>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</si>
  <si>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</si>
  <si>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</si>
  <si>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</si>
  <si>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</si>
  <si>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</si>
  <si>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</si>
  <si>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</si>
  <si>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</si>
  <si>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</si>
  <si>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</si>
  <si>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</si>
  <si>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</si>
  <si>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</si>
  <si>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</si>
  <si>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</si>
  <si>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</si>
  <si>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</si>
  <si>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</si>
  <si>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</si>
  <si>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</si>
  <si>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</si>
  <si>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</si>
  <si>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</si>
  <si>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</si>
  <si>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</si>
  <si>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</si>
  <si>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</si>
  <si>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</si>
  <si>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</si>
  <si>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</si>
  <si>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</si>
  <si>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</si>
  <si>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</si>
  <si>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</si>
  <si>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</si>
  <si>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</si>
  <si>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</si>
  <si>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</si>
  <si>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</si>
  <si>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</si>
  <si>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</si>
  <si>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</si>
  <si>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</si>
  <si>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</si>
  <si>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</si>
  <si>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</si>
  <si>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</si>
  <si>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</si>
  <si>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</si>
  <si>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</si>
  <si>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</si>
  <si>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</si>
  <si>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</si>
  <si>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</si>
  <si>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</si>
  <si>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</si>
  <si>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</si>
  <si>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</si>
  <si>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</si>
  <si>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</si>
  <si>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</si>
  <si>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</si>
  <si>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</si>
  <si>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</si>
  <si>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</si>
  <si>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</si>
  <si>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</si>
  <si>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</si>
  <si>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</si>
  <si>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</si>
  <si>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</si>
  <si>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</si>
  <si>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</si>
  <si>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</si>
  <si>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</si>
  <si>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</si>
  <si>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</si>
  <si>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</si>
  <si>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</si>
  <si>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</si>
  <si>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</si>
  <si>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</si>
  <si>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</si>
  <si>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</si>
  <si>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</si>
  <si>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</si>
  <si>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</si>
  <si>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</si>
  <si>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</si>
  <si>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</si>
  <si>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</si>
  <si>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</si>
  <si>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</si>
  <si>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</si>
  <si>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</si>
  <si>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</si>
  <si>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</si>
  <si>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</si>
  <si>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</si>
  <si>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</si>
  <si>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</si>
  <si>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</si>
  <si>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</si>
  <si>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</si>
  <si>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</si>
  <si>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</si>
  <si>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</si>
  <si>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</si>
  <si>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</si>
  <si>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</si>
  <si>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</si>
  <si>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</si>
  <si>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</si>
  <si>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</si>
  <si>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</si>
  <si>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</si>
  <si>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</si>
  <si>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</si>
  <si>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</si>
  <si>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</si>
  <si>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</si>
  <si>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</si>
  <si>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</si>
  <si>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</si>
  <si>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</si>
  <si>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</si>
  <si>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</si>
  <si>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</si>
  <si>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</si>
  <si>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</si>
  <si>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</si>
  <si>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</si>
  <si>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</si>
  <si>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</si>
  <si>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</si>
  <si>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</si>
  <si>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</si>
  <si>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</si>
  <si>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</si>
  <si>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</si>
  <si>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</si>
  <si>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</si>
  <si>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</si>
  <si>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</si>
  <si>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</si>
  <si>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</si>
  <si>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</si>
  <si>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</si>
  <si>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</si>
  <si>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</si>
  <si>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</si>
  <si>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</si>
  <si>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</si>
  <si>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</si>
  <si>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</si>
  <si>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</si>
  <si>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</si>
  <si>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</si>
  <si>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</si>
  <si>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</si>
  <si>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</si>
  <si>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</si>
  <si>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</si>
  <si>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</si>
  <si>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</si>
  <si>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</si>
  <si>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</si>
  <si>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</si>
  <si>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</si>
  <si>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</si>
  <si>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</si>
  <si>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</si>
  <si>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</si>
  <si>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</si>
  <si>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</si>
  <si>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</si>
  <si>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</si>
  <si>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</si>
  <si>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</si>
  <si>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</si>
  <si>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</si>
  <si>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</si>
  <si>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</si>
  <si>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</si>
  <si>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</si>
  <si>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</si>
  <si>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</si>
  <si>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</si>
  <si>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</si>
  <si>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</si>
  <si>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</si>
  <si>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</si>
  <si>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</si>
  <si>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</si>
  <si>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</si>
  <si>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</si>
  <si>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</si>
  <si>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</si>
  <si>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</si>
  <si>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</si>
  <si>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</si>
  <si>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</si>
  <si>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</si>
  <si>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</si>
  <si>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</si>
  <si>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</si>
  <si>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</si>
  <si>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</si>
  <si>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</si>
  <si>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</si>
  <si>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</si>
  <si>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</si>
  <si>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</si>
  <si>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</si>
  <si>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</si>
  <si>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</si>
  <si>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</si>
  <si>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</si>
  <si>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</si>
  <si>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</si>
  <si>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</si>
  <si>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</si>
  <si>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</si>
  <si>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</si>
  <si>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</si>
  <si>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</si>
  <si>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</si>
  <si>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</si>
  <si>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</si>
  <si>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</si>
  <si>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</si>
  <si>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</si>
  <si>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</si>
  <si>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</si>
  <si>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</si>
  <si>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</si>
  <si>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</si>
  <si>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</si>
  <si>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</si>
  <si>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</si>
  <si>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</si>
  <si>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</si>
  <si>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</si>
  <si>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</si>
  <si>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</si>
  <si>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</si>
  <si>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</si>
  <si>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</si>
  <si>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</si>
  <si>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</si>
  <si>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</si>
  <si>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</si>
  <si>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</si>
  <si>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</si>
  <si>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</si>
  <si>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</si>
  <si>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</si>
  <si>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</si>
  <si>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</si>
  <si>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</si>
  <si>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</si>
  <si>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</si>
  <si>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</si>
  <si>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</si>
  <si>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</si>
  <si>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</si>
  <si>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</si>
  <si>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</si>
  <si>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</si>
  <si>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</si>
  <si>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</si>
  <si>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</si>
  <si>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</si>
  <si>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</si>
  <si>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</si>
  <si>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</si>
  <si>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</si>
  <si>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</si>
  <si>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</si>
  <si>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</si>
  <si>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</si>
  <si>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</si>
  <si>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</si>
  <si>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</si>
  <si>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</si>
  <si>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</si>
  <si>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</si>
  <si>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</si>
  <si>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</si>
  <si>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</si>
  <si>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</si>
  <si>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</si>
  <si>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</si>
  <si>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</si>
  <si>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</si>
  <si>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</si>
  <si>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</si>
  <si>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</si>
  <si>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</si>
  <si>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</si>
  <si>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</si>
  <si>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</si>
  <si>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</si>
  <si>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</si>
  <si>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</si>
  <si>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</si>
  <si>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</si>
  <si>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</si>
  <si>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</si>
  <si>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</si>
  <si>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</si>
  <si>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</si>
  <si>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</si>
  <si>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</si>
  <si>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</si>
  <si>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</si>
  <si>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</si>
  <si>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</si>
  <si>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</si>
  <si>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</si>
  <si>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</si>
  <si>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</si>
  <si>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</si>
  <si>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</si>
  <si>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</si>
  <si>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</si>
  <si>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</si>
  <si>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</si>
  <si>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</si>
  <si>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</si>
  <si>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</si>
  <si>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</si>
  <si>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</si>
  <si>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</si>
  <si>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</si>
  <si>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</si>
  <si>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</si>
  <si>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</si>
  <si>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</si>
  <si>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</si>
  <si>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</si>
  <si>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</si>
  <si>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</si>
  <si>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</si>
  <si>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</si>
  <si>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</si>
  <si>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</si>
  <si>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</si>
  <si>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</si>
  <si>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</si>
  <si>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</si>
  <si>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</si>
  <si>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</si>
  <si>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</si>
  <si>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</si>
  <si>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</si>
  <si>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</si>
  <si>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</si>
  <si>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</si>
  <si>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</si>
  <si>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</si>
  <si>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</si>
  <si>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</si>
  <si>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</si>
  <si>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</si>
  <si>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</si>
  <si>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</si>
  <si>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</si>
  <si>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</si>
  <si>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</si>
  <si>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</si>
  <si>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</si>
  <si>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</si>
  <si>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</si>
  <si>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</si>
  <si>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</si>
  <si>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</si>
  <si>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</si>
  <si>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</si>
  <si>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</si>
  <si>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</si>
  <si>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</si>
  <si>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</si>
  <si>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</si>
  <si>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</si>
  <si>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</si>
  <si>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</si>
  <si>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</si>
  <si>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</si>
  <si>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</si>
  <si>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</si>
  <si>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</si>
  <si>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</si>
  <si>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</si>
  <si>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</si>
  <si>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</si>
  <si>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</si>
  <si>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</si>
  <si>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</si>
  <si>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</si>
  <si>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</si>
  <si>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</si>
  <si>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</si>
  <si>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</si>
  <si>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</si>
  <si>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</si>
  <si>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</si>
  <si>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</si>
  <si>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</si>
  <si>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</si>
  <si>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</si>
  <si>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</si>
  <si>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</si>
  <si>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</si>
  <si>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</si>
  <si>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</si>
  <si>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</si>
  <si>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</si>
  <si>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</si>
  <si>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</si>
  <si>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</si>
  <si>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</si>
  <si>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</si>
  <si>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</si>
  <si>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</si>
  <si>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</si>
  <si>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</si>
  <si>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</si>
  <si>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</si>
  <si>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</si>
  <si>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</si>
  <si>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</si>
  <si>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</si>
  <si>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</si>
  <si>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</si>
  <si>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</si>
  <si>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</si>
  <si>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</si>
  <si>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</si>
  <si>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</si>
  <si>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</si>
  <si>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</si>
  <si>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</si>
  <si>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</si>
  <si>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</si>
  <si>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</si>
  <si>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</si>
  <si>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</si>
  <si>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</si>
  <si>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</si>
  <si>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</si>
  <si>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</si>
  <si>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</si>
  <si>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</si>
  <si>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</si>
  <si>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</si>
  <si>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</si>
  <si>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</si>
  <si>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</si>
  <si>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</si>
  <si>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</si>
  <si>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</si>
  <si>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</si>
  <si>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</si>
  <si>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</si>
  <si>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</si>
  <si>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</si>
  <si>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</si>
  <si>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</si>
  <si>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</si>
  <si>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</si>
  <si>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</si>
  <si>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</si>
  <si>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</si>
  <si>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</si>
  <si>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</si>
  <si>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</si>
  <si>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</si>
  <si>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</si>
  <si>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</si>
  <si>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</si>
  <si>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</si>
  <si>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</si>
  <si>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</si>
  <si>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</si>
  <si>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</si>
  <si>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</si>
  <si>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</si>
  <si>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</si>
  <si>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</si>
  <si>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</si>
  <si>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</si>
  <si>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</si>
  <si>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</si>
  <si>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</si>
  <si>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</si>
  <si>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</si>
  <si>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</si>
  <si>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</si>
  <si>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</si>
  <si>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</si>
  <si>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</si>
  <si>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</si>
  <si>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</si>
  <si>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</si>
  <si>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</si>
  <si>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</si>
  <si>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</si>
  <si>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</si>
  <si>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</si>
  <si>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</si>
  <si>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</si>
  <si>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</si>
  <si>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</si>
  <si>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</si>
  <si>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</si>
  <si>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</si>
  <si>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</si>
  <si>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</si>
  <si>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</si>
  <si>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</si>
  <si>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</si>
  <si>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</si>
  <si>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</si>
  <si>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</si>
  <si>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</si>
  <si>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</si>
  <si>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</si>
  <si>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</si>
  <si>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</si>
  <si>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</si>
  <si>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</si>
  <si>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</si>
  <si>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</si>
  <si>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</si>
  <si>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</si>
  <si>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</si>
  <si>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</si>
  <si>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</si>
  <si>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</si>
  <si>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</si>
  <si>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</si>
  <si>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</si>
  <si>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</si>
  <si>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</si>
  <si>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</si>
  <si>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</si>
  <si>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</si>
  <si>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</si>
  <si>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</si>
  <si>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</si>
  <si>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</si>
  <si>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</si>
  <si>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</si>
  <si>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</si>
  <si>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</si>
  <si>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</si>
  <si>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</si>
  <si>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</si>
  <si>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</si>
  <si>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</si>
  <si>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</si>
  <si>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</si>
  <si>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</si>
  <si>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</si>
  <si>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</si>
  <si>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</si>
  <si>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</si>
  <si>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</si>
  <si>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</si>
  <si>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</si>
  <si>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</si>
  <si>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</si>
  <si>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</si>
  <si>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</si>
  <si>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</si>
  <si>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</si>
  <si>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</si>
  <si>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</si>
  <si>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</si>
  <si>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</si>
  <si>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</si>
  <si>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</si>
  <si>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</si>
  <si>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</si>
  <si>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</si>
  <si>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</si>
  <si>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</si>
  <si>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</si>
  <si>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</si>
  <si>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</si>
  <si>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</si>
  <si>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</si>
  <si>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</si>
  <si>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</si>
  <si>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</si>
  <si>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</si>
  <si>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</si>
  <si>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</si>
  <si>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</si>
  <si>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</si>
  <si>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</si>
  <si>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</si>
  <si>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</si>
  <si>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</si>
  <si>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</si>
  <si>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</si>
  <si>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</si>
  <si>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</si>
  <si>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</si>
  <si>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</si>
  <si>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</si>
  <si>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</si>
  <si>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</si>
  <si>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</si>
  <si>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</si>
  <si>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</si>
  <si>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</si>
  <si>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</si>
  <si>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</si>
  <si>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</si>
  <si>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</si>
  <si>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</si>
  <si>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</si>
  <si>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</si>
  <si>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</si>
  <si>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</si>
  <si>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</si>
  <si>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</si>
  <si>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</si>
  <si>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</si>
  <si>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</si>
  <si>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</si>
  <si>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</si>
  <si>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</si>
  <si>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</si>
  <si>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</si>
  <si>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</si>
  <si>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</si>
  <si>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</si>
  <si>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</si>
  <si>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</si>
  <si>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</si>
  <si>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</si>
  <si>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</si>
  <si>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</si>
  <si>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</si>
  <si>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</si>
  <si>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</si>
  <si>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</si>
  <si>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</si>
  <si>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</si>
  <si>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</si>
  <si>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</si>
  <si>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</si>
  <si>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</si>
  <si>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</si>
  <si>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</si>
  <si>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</si>
  <si>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</si>
  <si>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</si>
  <si>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</si>
  <si>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</si>
  <si>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</si>
  <si>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</si>
  <si>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</si>
  <si>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</si>
  <si>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</si>
  <si>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</si>
  <si>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</si>
  <si>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</si>
  <si>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</si>
  <si>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</si>
  <si>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</si>
  <si>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</si>
  <si>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</si>
  <si>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</si>
  <si>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</si>
  <si>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</si>
  <si>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</si>
  <si>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</si>
  <si>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</si>
  <si>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</si>
  <si>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</si>
  <si>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</si>
  <si>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</si>
  <si>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</si>
  <si>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</si>
  <si>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</si>
  <si>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</si>
  <si>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</si>
  <si>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</si>
  <si>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</si>
  <si>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</si>
  <si>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</si>
  <si>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</si>
  <si>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</si>
  <si>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</si>
  <si>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</si>
  <si>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</si>
  <si>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</si>
  <si>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</si>
  <si>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</si>
  <si>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</si>
  <si>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</si>
  <si>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</si>
  <si>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</si>
  <si>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</si>
  <si>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</si>
  <si>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</si>
  <si>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</si>
  <si>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</si>
  <si>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</si>
  <si>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</si>
  <si>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</si>
  <si>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</si>
  <si>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</si>
  <si>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</si>
  <si>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</si>
  <si>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</si>
  <si>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</si>
  <si>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</si>
  <si>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</si>
  <si>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</si>
  <si>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</si>
  <si>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</si>
  <si>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</si>
  <si>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</si>
  <si>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</si>
  <si>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</si>
  <si>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</si>
  <si>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</si>
  <si>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</si>
  <si>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</si>
  <si>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</si>
  <si>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</si>
  <si>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</si>
  <si>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</si>
  <si>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</si>
  <si>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</si>
  <si>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</si>
  <si>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</si>
  <si>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</si>
  <si>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</si>
  <si>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</si>
  <si>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</si>
  <si>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</si>
  <si>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</si>
  <si>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</si>
  <si>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</si>
  <si>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</si>
  <si>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</si>
  <si>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</si>
  <si>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</si>
  <si>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</si>
  <si>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</si>
  <si>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</si>
  <si>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</si>
  <si>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</si>
  <si>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</si>
  <si>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</si>
  <si>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</si>
  <si>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</si>
  <si>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</si>
  <si>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</si>
  <si>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</si>
  <si>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</si>
  <si>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</si>
  <si>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</si>
  <si>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</si>
  <si>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</si>
  <si>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</si>
  <si>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</si>
  <si>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</si>
  <si>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</si>
  <si>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</si>
  <si>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</si>
  <si>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</si>
  <si>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</si>
  <si>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</si>
  <si>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</si>
  <si>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</si>
  <si>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</si>
  <si>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</si>
  <si>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</si>
  <si>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</si>
  <si>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</si>
  <si>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</si>
  <si>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</si>
  <si>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</si>
  <si>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</si>
  <si>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</si>
  <si>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</si>
  <si>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</si>
  <si>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</si>
  <si>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</si>
  <si>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</si>
  <si>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</si>
  <si>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</si>
  <si>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</si>
  <si>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</si>
  <si>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</si>
  <si>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</si>
  <si>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</si>
  <si>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</si>
  <si>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</si>
  <si>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</si>
  <si>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</si>
  <si>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</si>
  <si>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</si>
  <si>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</si>
  <si>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</si>
  <si>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</si>
  <si>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</si>
  <si>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</si>
  <si>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</si>
  <si>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</si>
  <si>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</si>
  <si>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</si>
  <si>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</si>
  <si>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</si>
  <si>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</si>
  <si>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</si>
  <si>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</si>
  <si>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</si>
  <si>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</si>
  <si>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</si>
  <si>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</si>
  <si>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</si>
  <si>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</si>
  <si>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</si>
  <si>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</si>
  <si>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</si>
  <si>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</si>
  <si>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</si>
  <si>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</si>
  <si>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</si>
  <si>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</si>
  <si>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</si>
  <si>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</si>
  <si>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</si>
  <si>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</si>
  <si>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</si>
  <si>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</si>
  <si>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</si>
  <si>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</si>
  <si>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</si>
  <si>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</si>
  <si>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</si>
  <si>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</si>
  <si>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</si>
  <si>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</si>
  <si>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</si>
  <si>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</si>
  <si>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</si>
  <si>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</si>
  <si>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</si>
  <si>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</si>
  <si>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</si>
  <si>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</si>
  <si>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</si>
  <si>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</si>
  <si>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</si>
  <si>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</si>
  <si>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</si>
  <si>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</si>
  <si>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</si>
  <si>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</si>
  <si>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</si>
  <si>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</si>
  <si>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</si>
  <si>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</si>
  <si>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</si>
  <si>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</si>
  <si>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</si>
  <si>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</si>
  <si>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</si>
  <si>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</si>
  <si>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</si>
  <si>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</si>
  <si>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</si>
  <si>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</si>
  <si>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(Все)</t>
  </si>
  <si>
    <t>Названия строк</t>
  </si>
  <si>
    <t>Общий итог</t>
  </si>
  <si>
    <t>Названия столбцов</t>
  </si>
  <si>
    <t>Количество по полю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</si>
  <si>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</si>
  <si>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</si>
  <si>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</si>
  <si>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</si>
  <si>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</si>
  <si>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</si>
  <si>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</si>
  <si>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</si>
  <si>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</si>
  <si>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</si>
  <si>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</si>
  <si>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</si>
  <si>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</si>
  <si>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</si>
  <si>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Годы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</si>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</sst>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2" fontId="0" fillId="0" borderId="0" xfId="0" applyNumberFormat="1"/>
    <xf numFmtId="0" fontId="0" fillId="0" borderId="0" xfId="0" applyNumberFormat="1"/>
    <xf numFmtId="9" fontId="1" fillId="0" borderId="0" xfId="2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Денежный" xfId="1" builtinId="4"/>
    <cellStyle name="Обычный" xfId="0" builtinId="0"/>
    <cellStyle name="Процентный" xfId="2" builtinId="5"/>
  </cellStyles>
  <dxfs count="4"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rgb="FFFF9F9F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9F9F"/>
      <color rgb="FFFFB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per category!Сводная таблица1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E-4CC4-892C-8FCE2CB77F89}"/>
            </c:ext>
          </c:extLst>
        </c:ser>
        <c:ser>
          <c:idx val="1"/>
          <c:order val="1"/>
          <c:tx>
            <c:strRef>
              <c:f>'Pivot table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3E-4CC4-892C-8FCE2CB77F89}"/>
            </c:ext>
          </c:extLst>
        </c:ser>
        <c:ser>
          <c:idx val="2"/>
          <c:order val="2"/>
          <c:tx>
            <c:strRef>
              <c:f>'Pivot table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3E-4CC4-892C-8FCE2CB77F89}"/>
            </c:ext>
          </c:extLst>
        </c:ser>
        <c:ser>
          <c:idx val="3"/>
          <c:order val="3"/>
          <c:tx>
            <c:strRef>
              <c:f>'Pivot table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3E-4CC4-892C-8FCE2CB7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306600"/>
        <c:axId val="576311848"/>
      </c:barChart>
      <c:catAx>
        <c:axId val="57630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11848"/>
        <c:crosses val="autoZero"/>
        <c:auto val="1"/>
        <c:lblAlgn val="ctr"/>
        <c:lblOffset val="100"/>
        <c:noMultiLvlLbl val="0"/>
      </c:catAx>
      <c:valAx>
        <c:axId val="57631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0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per sub-category!Сводная таблица2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D-4648-9D91-72D5709BE5DB}"/>
            </c:ext>
          </c:extLst>
        </c:ser>
        <c:ser>
          <c:idx val="1"/>
          <c:order val="1"/>
          <c:tx>
            <c:strRef>
              <c:f>'Pivot table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D-4648-9D91-72D5709BE5DB}"/>
            </c:ext>
          </c:extLst>
        </c:ser>
        <c:ser>
          <c:idx val="2"/>
          <c:order val="2"/>
          <c:tx>
            <c:strRef>
              <c:f>'Pivot table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CD-4648-9D91-72D5709BE5DB}"/>
            </c:ext>
          </c:extLst>
        </c:ser>
        <c:ser>
          <c:idx val="3"/>
          <c:order val="3"/>
          <c:tx>
            <c:strRef>
              <c:f>'Pivot table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CD-4648-9D91-72D5709BE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0298160"/>
        <c:axId val="710298488"/>
      </c:barChart>
      <c:catAx>
        <c:axId val="71029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98488"/>
        <c:crosses val="autoZero"/>
        <c:auto val="1"/>
        <c:lblAlgn val="ctr"/>
        <c:lblOffset val="100"/>
        <c:noMultiLvlLbl val="0"/>
      </c:catAx>
      <c:valAx>
        <c:axId val="71029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9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with rows of Date!Сводная таблица1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with rows of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with rows of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rows of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C-46DB-B001-B5C48E23A5A4}"/>
            </c:ext>
          </c:extLst>
        </c:ser>
        <c:ser>
          <c:idx val="1"/>
          <c:order val="1"/>
          <c:tx>
            <c:strRef>
              <c:f>'Pivot table with rows of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with rows of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rows of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EC-46DB-B001-B5C48E23A5A4}"/>
            </c:ext>
          </c:extLst>
        </c:ser>
        <c:ser>
          <c:idx val="2"/>
          <c:order val="2"/>
          <c:tx>
            <c:strRef>
              <c:f>'Pivot table with rows of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with rows of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rows of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EC-46DB-B001-B5C48E23A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264688"/>
        <c:axId val="462265344"/>
      </c:lineChart>
      <c:catAx>
        <c:axId val="46226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265344"/>
        <c:crosses val="autoZero"/>
        <c:auto val="1"/>
        <c:lblAlgn val="ctr"/>
        <c:lblOffset val="100"/>
        <c:noMultiLvlLbl val="0"/>
      </c:catAx>
      <c:valAx>
        <c:axId val="4622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26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69850</xdr:rowOff>
    </xdr:from>
    <xdr:to>
      <xdr:col>13</xdr:col>
      <xdr:colOff>368300</xdr:colOff>
      <xdr:row>15</xdr:row>
      <xdr:rowOff>50800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81F376D-C399-4200-BAD6-7BA6D4A75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6</xdr:row>
      <xdr:rowOff>111125</xdr:rowOff>
    </xdr:from>
    <xdr:to>
      <xdr:col>14</xdr:col>
      <xdr:colOff>209550</xdr:colOff>
      <xdr:row>21</xdr:row>
      <xdr:rowOff>92075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91FD942-76D4-4B32-87F0-9FBCD3A8B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3</xdr:row>
      <xdr:rowOff>47625</xdr:rowOff>
    </xdr:from>
    <xdr:to>
      <xdr:col>13</xdr:col>
      <xdr:colOff>228600</xdr:colOff>
      <xdr:row>18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421B778-1734-4A6F-9E3A-C24BF2805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a Grigoryeva" refreshedDate="43794.390898032405" createdVersion="6" refreshedVersion="6" minRefreshableVersion="3" recordCount="4114" xr:uid="{3617B49F-D20B-4FC9-82A0-506729537704}">
  <cacheSource type="worksheet">
    <worksheetSource ref="A1:R4115" sheet="Initial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a Grigoryeva" refreshedDate="43794.783055902779" createdVersion="6" refreshedVersion="6" minRefreshableVersion="3" recordCount="4114" xr:uid="{1880532D-FC99-41EF-9222-7E2C5CC7A67F}">
  <cacheSource type="worksheet">
    <worksheetSource ref="A1:T4115" sheet="Initial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Кварталы" numFmtId="0" databaseField="0">
      <fieldGroup base="18">
        <rangePr groupBy="quarters" startDate="2009-05-17T03:55:13" endDate="2017-03-15T15:30:07"/>
        <groupItems count="6">
          <s v="&lt;5/17/2009"/>
          <s v="Кв-л1"/>
          <s v="Кв-л2"/>
          <s v="Кв-л3"/>
          <s v="Кв-л4"/>
          <s v="&gt;3/15/2017"/>
        </groupItems>
      </fieldGroup>
    </cacheField>
    <cacheField name="Годы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53891-279C-4ACE-B480-E0007C6F6C37}" name="Сводная таблица1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Количество по полю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E53A9-24D1-4AAC-8551-A8F8277E37F2}" name="Сводная таблица2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Количество по полю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D22DB-3414-47F8-AF9E-602D5A2C528E}" name="Сводная таблица1" cacheId="1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Количество по полю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orksheet____2"/>
  <dimension ref="A1:T4115"/>
  <sheetViews>
    <sheetView tabSelected="1" zoomScale="70" zoomScaleNormal="70" workbookViewId="0">
      <pane ySplit="1" topLeftCell="A2" activePane="bottomLeft" state="frozen"/>
      <selection pane="bottomLeft" activeCell="A13" sqref="A13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" style="8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08984375" style="6" bestFit="1" customWidth="1"/>
    <col min="16" max="16" width="17.453125" bestFit="1" customWidth="1"/>
    <col min="17" max="17" width="16.81640625" customWidth="1"/>
    <col min="18" max="18" width="12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5" t="s">
        <v>8307</v>
      </c>
      <c r="Q1" s="5" t="s">
        <v>8380</v>
      </c>
      <c r="R1" s="5" t="s">
        <v>8309</v>
      </c>
      <c r="S1" s="5" t="s">
        <v>8366</v>
      </c>
      <c r="T1" s="5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2">
        <f>E2/L2</f>
        <v>63.917582417582416</v>
      </c>
      <c r="Q2" t="str">
        <f>LEFT($N2, FIND("/",$N2) - 1)</f>
        <v>film &amp; video</v>
      </c>
      <c r="R2" t="str">
        <f>RIGHT($N2,LEN($N2) - FIND("/",$N2))</f>
        <v>television</v>
      </c>
      <c r="S2" s="15">
        <f>((($J2/60)/60)/24)+DATE(1970,1,1)</f>
        <v>42177.007071759261</v>
      </c>
      <c r="T2" s="15">
        <f>((($I2/60)/60)/24)+DATE(1970,1,1)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12">
        <f t="shared" ref="P3:P66" si="1">E3/L3</f>
        <v>185.48101265822785</v>
      </c>
      <c r="Q3" t="str">
        <f t="shared" ref="Q3:Q66" si="2">LEFT($N3, FIND("/",$N3) - 1)</f>
        <v>film &amp; video</v>
      </c>
      <c r="R3" t="str">
        <f t="shared" ref="R3:R66" si="3">RIGHT($N3,LEN($N3) - FIND("/",$N3))</f>
        <v>television</v>
      </c>
      <c r="S3" s="15">
        <f t="shared" ref="S3:S66" si="4">((($J3/60)/60)/24)+DATE(1970,1,1)</f>
        <v>42766.600497685184</v>
      </c>
      <c r="T3" s="15">
        <f t="shared" ref="T3:T66" si="5">((($I3/60)/60)/24)+DATE(1970,1,1)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9">
        <v>47</v>
      </c>
      <c r="M7" t="b">
        <v>1</v>
      </c>
      <c r="N7" t="s">
        <v>8265</v>
      </c>
      <c r="O7" s="6">
        <f t="shared" si="0"/>
        <v>1.0977744436109027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12">
        <f t="shared" ref="P67:P130" si="7">E67/L67</f>
        <v>132.05263157894737</v>
      </c>
      <c r="Q67" t="str">
        <f t="shared" ref="Q67:Q130" si="8">LEFT($N67, FIND("/",$N67) - 1)</f>
        <v>film &amp; video</v>
      </c>
      <c r="R67" t="str">
        <f t="shared" ref="R67:R130" si="9">RIGHT($N67,LEN($N67) - FIND("/",$N67))</f>
        <v>shorts</v>
      </c>
      <c r="S67" s="15">
        <f t="shared" ref="S67:S130" si="10">((($J67/60)/60)/24)+DATE(1970,1,1)</f>
        <v>41835.821226851855</v>
      </c>
      <c r="T67" s="15">
        <f t="shared" ref="T67:T130" si="11">((($I67/60)/60)/24)+DATE(1970,1,1)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2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2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12" t="e">
        <f t="shared" ref="P131:P194" si="13">E131/L131</f>
        <v>#DIV/0!</v>
      </c>
      <c r="Q131" t="str">
        <f t="shared" ref="Q131:Q194" si="14">LEFT($N131, FIND("/",$N131) - 1)</f>
        <v>film &amp; video</v>
      </c>
      <c r="R131" t="str">
        <f t="shared" ref="R131:R194" si="15">RIGHT($N131,LEN($N131) - FIND("/",$N131))</f>
        <v>science fiction</v>
      </c>
      <c r="S131" s="15">
        <f t="shared" ref="S131:S194" si="16">((($J131/60)/60)/24)+DATE(1970,1,1)</f>
        <v>41882.937303240738</v>
      </c>
      <c r="T131" s="15">
        <f t="shared" ref="T131:T194" si="17">((($I131/60)/60)/24)+DATE(1970,1,1)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2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2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2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2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2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2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2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2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2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2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2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2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2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2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2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2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2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2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12" t="e">
        <f t="shared" ref="P195:P258" si="19">E195/L195</f>
        <v>#DIV/0!</v>
      </c>
      <c r="Q195" t="str">
        <f t="shared" ref="Q195:Q258" si="20">LEFT($N195, FIND("/",$N195) - 1)</f>
        <v>film &amp; video</v>
      </c>
      <c r="R195" t="str">
        <f t="shared" ref="R195:R258" si="21">RIGHT($N195,LEN($N195) - FIND("/",$N195))</f>
        <v>drama</v>
      </c>
      <c r="S195" s="15">
        <f t="shared" ref="S195:S258" si="22">((($J195/60)/60)/24)+DATE(1970,1,1)</f>
        <v>41911.934791666667</v>
      </c>
      <c r="T195" s="15">
        <f t="shared" ref="T195:T258" si="23">((($I195/60)/60)/24)+DATE(1970,1,1)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2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2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2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2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2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2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2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2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2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2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2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2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2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2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2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2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2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2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12">
        <f t="shared" ref="P259:P322" si="25">E259/L259</f>
        <v>66.70405357142856</v>
      </c>
      <c r="Q259" t="str">
        <f t="shared" ref="Q259:Q322" si="26">LEFT($N259, FIND("/",$N259) - 1)</f>
        <v>film &amp; video</v>
      </c>
      <c r="R259" t="str">
        <f t="shared" ref="R259:R322" si="27">RIGHT($N259,LEN($N259) - FIND("/",$N259))</f>
        <v>documentary</v>
      </c>
      <c r="S259" s="15">
        <f t="shared" ref="S259:S322" si="28">((($J259/60)/60)/24)+DATE(1970,1,1)</f>
        <v>42479.626875000002</v>
      </c>
      <c r="T259" s="15">
        <f t="shared" ref="T259:T322" si="29">((($I259/60)/60)/24)+DATE(1970,1,1)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12">
        <f t="shared" ref="P323:P386" si="31">E323/L323</f>
        <v>106.62314540059347</v>
      </c>
      <c r="Q323" t="str">
        <f t="shared" ref="Q323:Q386" si="32">LEFT($N323, FIND("/",$N323) - 1)</f>
        <v>film &amp; video</v>
      </c>
      <c r="R323" t="str">
        <f t="shared" ref="R323:R386" si="33">RIGHT($N323,LEN($N323) - FIND("/",$N323))</f>
        <v>documentary</v>
      </c>
      <c r="S323" s="15">
        <f t="shared" ref="S323:S386" si="34">((($J323/60)/60)/24)+DATE(1970,1,1)</f>
        <v>42647.446597222224</v>
      </c>
      <c r="T323" s="15">
        <f t="shared" ref="T323:T386" si="35">((($I323/60)/60)/24)+DATE(1970,1,1)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12">
        <f t="shared" ref="P387:P450" si="37">E387/L387</f>
        <v>111.79535864978902</v>
      </c>
      <c r="Q387" t="str">
        <f t="shared" ref="Q387:Q450" si="38">LEFT($N387, FIND("/",$N387) - 1)</f>
        <v>film &amp; video</v>
      </c>
      <c r="R387" t="str">
        <f t="shared" ref="R387:R450" si="39">RIGHT($N387,LEN($N387) - FIND("/",$N387))</f>
        <v>documentary</v>
      </c>
      <c r="S387" s="15">
        <f t="shared" ref="S387:S450" si="40">((($J387/60)/60)/24)+DATE(1970,1,1)</f>
        <v>41934.584502314814</v>
      </c>
      <c r="T387" s="15">
        <f t="shared" ref="T387:T450" si="41">((($I387/60)/60)/24)+DATE(1970,1,1)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2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2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2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2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2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2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2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12">
        <f t="shared" ref="P451:P514" si="43">E451/L451</f>
        <v>9</v>
      </c>
      <c r="Q451" t="str">
        <f t="shared" ref="Q451:Q514" si="44">LEFT($N451, FIND("/",$N451) - 1)</f>
        <v>film &amp; video</v>
      </c>
      <c r="R451" t="str">
        <f t="shared" ref="R451:R514" si="45">RIGHT($N451,LEN($N451) - FIND("/",$N451))</f>
        <v>animation</v>
      </c>
      <c r="S451" s="15">
        <f t="shared" ref="S451:S514" si="46">((($J451/60)/60)/24)+DATE(1970,1,1)</f>
        <v>41534.568113425928</v>
      </c>
      <c r="T451" s="15">
        <f t="shared" ref="T451:T514" si="47">((($I451/60)/60)/24)+DATE(1970,1,1)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2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2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2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2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2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2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2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2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2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2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2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2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2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2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2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2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12">
        <f t="shared" ref="P515:P578" si="49">E515/L515</f>
        <v>102.38235294117646</v>
      </c>
      <c r="Q515" t="str">
        <f t="shared" ref="Q515:Q578" si="50">LEFT($N515, FIND("/",$N515) - 1)</f>
        <v>film &amp; video</v>
      </c>
      <c r="R515" t="str">
        <f t="shared" ref="R515:R578" si="51">RIGHT($N515,LEN($N515) - FIND("/",$N515))</f>
        <v>animation</v>
      </c>
      <c r="S515" s="15">
        <f t="shared" ref="S515:S578" si="52">((($J515/60)/60)/24)+DATE(1970,1,1)</f>
        <v>42552.653993055559</v>
      </c>
      <c r="T515" s="15">
        <f t="shared" ref="T515:T578" si="53">((($I515/60)/60)/24)+DATE(1970,1,1)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2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2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2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2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2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2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2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2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2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2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12">
        <f t="shared" ref="P579:P642" si="55">E579/L579</f>
        <v>10</v>
      </c>
      <c r="Q579" t="str">
        <f t="shared" ref="Q579:Q642" si="56">LEFT($N579, FIND("/",$N579) - 1)</f>
        <v>technology</v>
      </c>
      <c r="R579" t="str">
        <f t="shared" ref="R579:R642" si="57">RIGHT($N579,LEN($N579) - FIND("/",$N579))</f>
        <v>web</v>
      </c>
      <c r="S579" s="15">
        <f t="shared" ref="S579:S642" si="58">((($J579/60)/60)/24)+DATE(1970,1,1)</f>
        <v>42450.589143518519</v>
      </c>
      <c r="T579" s="15">
        <f t="shared" ref="T579:T642" si="59">((($I579/60)/60)/24)+DATE(1970,1,1)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2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2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2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2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2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2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2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2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2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2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2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2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2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2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2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2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2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2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12">
        <f t="shared" ref="P643:P706" si="61">E643/L643</f>
        <v>151.31746031746033</v>
      </c>
      <c r="Q643" t="str">
        <f t="shared" ref="Q643:Q706" si="62">LEFT($N643, FIND("/",$N643) - 1)</f>
        <v>technology</v>
      </c>
      <c r="R643" t="str">
        <f t="shared" ref="R643:R706" si="63">RIGHT($N643,LEN($N643) - FIND("/",$N643))</f>
        <v>wearables</v>
      </c>
      <c r="S643" s="15">
        <f t="shared" ref="S643:S706" si="64">((($J643/60)/60)/24)+DATE(1970,1,1)</f>
        <v>42199.57</v>
      </c>
      <c r="T643" s="15">
        <f t="shared" ref="T643:T706" si="65">((($I643/60)/60)/24)+DATE(1970,1,1)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2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12">
        <f t="shared" ref="P707:P770" si="67">E707/L707</f>
        <v>195.4</v>
      </c>
      <c r="Q707" t="str">
        <f t="shared" ref="Q707:Q770" si="68">LEFT($N707, FIND("/",$N707) - 1)</f>
        <v>technology</v>
      </c>
      <c r="R707" t="str">
        <f t="shared" ref="R707:R770" si="69">RIGHT($N707,LEN($N707) - FIND("/",$N707))</f>
        <v>wearables</v>
      </c>
      <c r="S707" s="15">
        <f t="shared" ref="S707:S770" si="70">((($J707/60)/60)/24)+DATE(1970,1,1)</f>
        <v>42726.491643518515</v>
      </c>
      <c r="T707" s="15">
        <f t="shared" ref="T707:T770" si="71">((($I707/60)/60)/24)+DATE(1970,1,1)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2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2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2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2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12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12">
        <f t="shared" ref="P771:P834" si="73">E771/L771</f>
        <v>31.846153846153847</v>
      </c>
      <c r="Q771" t="str">
        <f t="shared" ref="Q771:Q834" si="74">LEFT($N771, FIND("/",$N771) - 1)</f>
        <v>publishing</v>
      </c>
      <c r="R771" t="str">
        <f t="shared" ref="R771:R834" si="75">RIGHT($N771,LEN($N771) - FIND("/",$N771))</f>
        <v>fiction</v>
      </c>
      <c r="S771" s="15">
        <f t="shared" ref="S771:S834" si="76">((($J771/60)/60)/24)+DATE(1970,1,1)</f>
        <v>41604.996458333335</v>
      </c>
      <c r="T771" s="15">
        <f t="shared" ref="T771:T834" si="77">((($I771/60)/60)/24)+DATE(1970,1,1)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12">
        <f t="shared" ref="P835:P898" si="79">E835/L835</f>
        <v>148.78048780487805</v>
      </c>
      <c r="Q835" t="str">
        <f t="shared" ref="Q835:Q898" si="80">LEFT($N835, FIND("/",$N835) - 1)</f>
        <v>music</v>
      </c>
      <c r="R835" t="str">
        <f t="shared" ref="R835:R898" si="81">RIGHT($N835,LEN($N835) - FIND("/",$N835))</f>
        <v>rock</v>
      </c>
      <c r="S835" s="15">
        <f t="shared" ref="S835:S898" si="82">((($J835/60)/60)/24)+DATE(1970,1,1)</f>
        <v>41718.878182870372</v>
      </c>
      <c r="T835" s="15">
        <f t="shared" ref="T835:T898" si="83">((($I835/60)/60)/24)+DATE(1970,1,1)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2" t="e">
        <f t="shared" si="79"/>
        <v>#DIV/0!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2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12" t="e">
        <f t="shared" ref="P899:P962" si="85">E899/L899</f>
        <v>#DIV/0!</v>
      </c>
      <c r="Q899" t="str">
        <f t="shared" ref="Q899:Q962" si="86">LEFT($N899, FIND("/",$N899) - 1)</f>
        <v>music</v>
      </c>
      <c r="R899" t="str">
        <f t="shared" ref="R899:R962" si="87">RIGHT($N899,LEN($N899) - FIND("/",$N899))</f>
        <v>indie rock</v>
      </c>
      <c r="S899" s="15">
        <f t="shared" ref="S899:S962" si="88">((($J899/60)/60)/24)+DATE(1970,1,1)</f>
        <v>41211.688750000001</v>
      </c>
      <c r="T899" s="15">
        <f t="shared" ref="T899:T962" si="89">((($I899/60)/60)/24)+DATE(1970,1,1)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2" t="e">
        <f t="shared" si="85"/>
        <v>#DIV/0!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2" t="e">
        <f t="shared" si="85"/>
        <v>#DIV/0!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2" t="e">
        <f t="shared" si="85"/>
        <v>#DIV/0!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2" t="e">
        <f t="shared" si="85"/>
        <v>#DIV/0!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2" t="e">
        <f t="shared" si="85"/>
        <v>#DIV/0!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2" t="e">
        <f t="shared" si="85"/>
        <v>#DIV/0!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2" t="e">
        <f t="shared" si="85"/>
        <v>#DIV/0!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2" t="e">
        <f t="shared" si="85"/>
        <v>#DIV/0!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2" t="e">
        <f t="shared" si="85"/>
        <v>#DIV/0!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2" t="e">
        <f t="shared" si="85"/>
        <v>#DIV/0!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2" t="e">
        <f t="shared" si="85"/>
        <v>#DIV/0!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2" t="e">
        <f t="shared" si="85"/>
        <v>#DIV/0!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2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12">
        <f t="shared" ref="P963:P1026" si="91">E963/L963</f>
        <v>364.35454545454547</v>
      </c>
      <c r="Q963" t="str">
        <f t="shared" ref="Q963:Q1026" si="92">LEFT($N963, FIND("/",$N963) - 1)</f>
        <v>technology</v>
      </c>
      <c r="R963" t="str">
        <f t="shared" ref="R963:R1026" si="93">RIGHT($N963,LEN($N963) - FIND("/",$N963))</f>
        <v>wearables</v>
      </c>
      <c r="S963" s="15">
        <f t="shared" ref="S963:S1026" si="94">((($J963/60)/60)/24)+DATE(1970,1,1)</f>
        <v>42740.693692129629</v>
      </c>
      <c r="T963" s="15">
        <f t="shared" ref="T963:T1026" si="95">((($I963/60)/60)/24)+DATE(1970,1,1)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2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12">
        <f t="shared" ref="P1027:P1090" si="97">E1027/L1027</f>
        <v>71.848571428571432</v>
      </c>
      <c r="Q1027" t="str">
        <f t="shared" ref="Q1027:Q1090" si="98">LEFT($N1027, FIND("/",$N1027) - 1)</f>
        <v>music</v>
      </c>
      <c r="R1027" t="str">
        <f t="shared" ref="R1027:R1090" si="99">RIGHT($N1027,LEN($N1027) - FIND("/",$N1027))</f>
        <v>electronic music</v>
      </c>
      <c r="S1027" s="15">
        <f t="shared" ref="S1027:S1090" si="100">((($J1027/60)/60)/24)+DATE(1970,1,1)</f>
        <v>42049.833761574075</v>
      </c>
      <c r="T1027" s="15">
        <f t="shared" ref="T1027:T1090" si="101">((($I1027/60)/60)/24)+DATE(1970,1,1)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2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2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2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2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2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2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2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2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2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2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2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2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2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2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2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2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12">
        <f t="shared" ref="P1091:P1154" si="103">E1091/L1091</f>
        <v>23.959183673469386</v>
      </c>
      <c r="Q1091" t="str">
        <f t="shared" ref="Q1091:Q1154" si="104">LEFT($N1091, FIND("/",$N1091) - 1)</f>
        <v>games</v>
      </c>
      <c r="R1091" t="str">
        <f t="shared" ref="R1091:R1154" si="105">RIGHT($N1091,LEN($N1091) - FIND("/",$N1091))</f>
        <v>video games</v>
      </c>
      <c r="S1091" s="15">
        <f t="shared" ref="S1091:S1154" si="106">((($J1091/60)/60)/24)+DATE(1970,1,1)</f>
        <v>42151.189525462964</v>
      </c>
      <c r="T1091" s="15">
        <f t="shared" ref="T1091:T1154" si="107">((($I1091/60)/60)/24)+DATE(1970,1,1)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2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2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2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2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2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2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2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2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2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12">
        <f t="shared" ref="P1155:P1218" si="109">E1155/L1155</f>
        <v>50</v>
      </c>
      <c r="Q1155" t="str">
        <f t="shared" ref="Q1155:Q1218" si="110">LEFT($N1155, FIND("/",$N1155) - 1)</f>
        <v>food</v>
      </c>
      <c r="R1155" t="str">
        <f t="shared" ref="R1155:R1218" si="111">RIGHT($N1155,LEN($N1155) - FIND("/",$N1155))</f>
        <v>food trucks</v>
      </c>
      <c r="S1155" s="15">
        <f t="shared" ref="S1155:S1218" si="112">((($J1155/60)/60)/24)+DATE(1970,1,1)</f>
        <v>42143.714178240742</v>
      </c>
      <c r="T1155" s="15">
        <f t="shared" ref="T1155:T1218" si="113">((($I1155/60)/60)/24)+DATE(1970,1,1)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2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2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2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2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2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2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2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12">
        <f t="shared" ref="P1219:P1282" si="115">E1219/L1219</f>
        <v>148.57377049180329</v>
      </c>
      <c r="Q1219" t="str">
        <f t="shared" ref="Q1219:Q1282" si="116">LEFT($N1219, FIND("/",$N1219) - 1)</f>
        <v>photography</v>
      </c>
      <c r="R1219" t="str">
        <f t="shared" ref="R1219:R1282" si="117">RIGHT($N1219,LEN($N1219) - FIND("/",$N1219))</f>
        <v>photobooks</v>
      </c>
      <c r="S1219" s="15">
        <f t="shared" ref="S1219:S1282" si="118">((($J1219/60)/60)/24)+DATE(1970,1,1)</f>
        <v>42535.809490740736</v>
      </c>
      <c r="T1219" s="15">
        <f t="shared" ref="T1219:T1282" si="119">((($I1219/60)/60)/24)+DATE(1970,1,1)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2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2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2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2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2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2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12">
        <f t="shared" ref="P1283:P1346" si="121">E1283/L1283</f>
        <v>104.72972972972973</v>
      </c>
      <c r="Q1283" t="str">
        <f t="shared" ref="Q1283:Q1346" si="122">LEFT($N1283, FIND("/",$N1283) - 1)</f>
        <v>music</v>
      </c>
      <c r="R1283" t="str">
        <f t="shared" ref="R1283:R1346" si="123">RIGHT($N1283,LEN($N1283) - FIND("/",$N1283))</f>
        <v>rock</v>
      </c>
      <c r="S1283" s="15">
        <f t="shared" ref="S1283:S1346" si="124">((($J1283/60)/60)/24)+DATE(1970,1,1)</f>
        <v>41463.743472222224</v>
      </c>
      <c r="T1283" s="15">
        <f t="shared" ref="T1283:T1346" si="125">((($I1283/60)/60)/24)+DATE(1970,1,1)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2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2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12">
        <f t="shared" ref="P1347:P1410" si="127">E1347/L1347</f>
        <v>53.571428571428569</v>
      </c>
      <c r="Q1347" t="str">
        <f t="shared" ref="Q1347:Q1410" si="128">LEFT($N1347, FIND("/",$N1347) - 1)</f>
        <v>publishing</v>
      </c>
      <c r="R1347" t="str">
        <f t="shared" ref="R1347:R1410" si="129">RIGHT($N1347,LEN($N1347) - FIND("/",$N1347))</f>
        <v>nonfiction</v>
      </c>
      <c r="S1347" s="15">
        <f t="shared" ref="S1347:S1410" si="130">((($J1347/60)/60)/24)+DATE(1970,1,1)</f>
        <v>41799.814340277779</v>
      </c>
      <c r="T1347" s="15">
        <f t="shared" ref="T1347:T1410" si="131">((($I1347/60)/60)/24)+DATE(1970,1,1)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12" t="e">
        <f t="shared" ref="P1411:P1474" si="133">E1411/L1411</f>
        <v>#DIV/0!</v>
      </c>
      <c r="Q1411" t="str">
        <f t="shared" ref="Q1411:Q1474" si="134">LEFT($N1411, FIND("/",$N1411) - 1)</f>
        <v>publishing</v>
      </c>
      <c r="R1411" t="str">
        <f t="shared" ref="R1411:R1474" si="135">RIGHT($N1411,LEN($N1411) - FIND("/",$N1411))</f>
        <v>translations</v>
      </c>
      <c r="S1411" s="15">
        <f t="shared" ref="S1411:S1474" si="136">((($J1411/60)/60)/24)+DATE(1970,1,1)</f>
        <v>41945.133506944447</v>
      </c>
      <c r="T1411" s="15">
        <f t="shared" ref="T1411:T1474" si="137">((($I1411/60)/60)/24)+DATE(1970,1,1)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2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2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2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2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2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2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2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2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2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2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2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2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2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2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2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2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2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12">
        <f t="shared" ref="P1475:P1538" si="139">E1475/L1475</f>
        <v>38.462553191489363</v>
      </c>
      <c r="Q1475" t="str">
        <f t="shared" ref="Q1475:Q1538" si="140">LEFT($N1475, FIND("/",$N1475) - 1)</f>
        <v>publishing</v>
      </c>
      <c r="R1475" t="str">
        <f t="shared" ref="R1475:R1538" si="141">RIGHT($N1475,LEN($N1475) - FIND("/",$N1475))</f>
        <v>radio &amp; podcasts</v>
      </c>
      <c r="S1475" s="15">
        <f t="shared" ref="S1475:S1538" si="142">((($J1475/60)/60)/24)+DATE(1970,1,1)</f>
        <v>40939.979618055557</v>
      </c>
      <c r="T1475" s="15">
        <f t="shared" ref="T1475:T1538" si="143">((($I1475/60)/60)/24)+DATE(1970,1,1)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2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2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2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2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2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2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12">
        <f t="shared" ref="P1539:P1602" si="145">E1539/L1539</f>
        <v>96.375</v>
      </c>
      <c r="Q1539" t="str">
        <f t="shared" ref="Q1539:Q1602" si="146">LEFT($N1539, FIND("/",$N1539) - 1)</f>
        <v>photography</v>
      </c>
      <c r="R1539" t="str">
        <f t="shared" ref="R1539:R1602" si="147">RIGHT($N1539,LEN($N1539) - FIND("/",$N1539))</f>
        <v>photobooks</v>
      </c>
      <c r="S1539" s="15">
        <f t="shared" ref="S1539:S1602" si="148">((($J1539/60)/60)/24)+DATE(1970,1,1)</f>
        <v>42552.315127314811</v>
      </c>
      <c r="T1539" s="15">
        <f t="shared" ref="T1539:T1602" si="149">((($I1539/60)/60)/24)+DATE(1970,1,1)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2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2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2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2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2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2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2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2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2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2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2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2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2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2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2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12">
        <f t="shared" ref="P1603:P1666" si="151">E1603/L1603</f>
        <v>48.325535714285714</v>
      </c>
      <c r="Q1603" t="str">
        <f t="shared" ref="Q1603:Q1666" si="152">LEFT($N1603, FIND("/",$N1603) - 1)</f>
        <v>music</v>
      </c>
      <c r="R1603" t="str">
        <f t="shared" ref="R1603:R1666" si="153">RIGHT($N1603,LEN($N1603) - FIND("/",$N1603))</f>
        <v>rock</v>
      </c>
      <c r="S1603" s="15">
        <f t="shared" ref="S1603:S1666" si="154">((($J1603/60)/60)/24)+DATE(1970,1,1)</f>
        <v>40638.092974537038</v>
      </c>
      <c r="T1603" s="15">
        <f t="shared" ref="T1603:T1666" si="155">((($I1603/60)/60)/24)+DATE(1970,1,1)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12">
        <f t="shared" ref="P1667:P1730" si="157">E1667/L1667</f>
        <v>44.956989247311824</v>
      </c>
      <c r="Q1667" t="str">
        <f t="shared" ref="Q1667:Q1730" si="158">LEFT($N1667, FIND("/",$N1667) - 1)</f>
        <v>music</v>
      </c>
      <c r="R1667" t="str">
        <f t="shared" ref="R1667:R1730" si="159">RIGHT($N1667,LEN($N1667) - FIND("/",$N1667))</f>
        <v>pop</v>
      </c>
      <c r="S1667" s="15">
        <f t="shared" ref="S1667:S1730" si="160">((($J1667/60)/60)/24)+DATE(1970,1,1)</f>
        <v>40564.649456018517</v>
      </c>
      <c r="T1667" s="15">
        <f t="shared" ref="T1667:T1730" si="161">((($I1667/60)/60)/24)+DATE(1970,1,1)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2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2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2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2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2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2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2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2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12" t="e">
        <f t="shared" ref="P1731:P1794" si="163">E1731/L1731</f>
        <v>#DIV/0!</v>
      </c>
      <c r="Q1731" t="str">
        <f t="shared" ref="Q1731:Q1794" si="164">LEFT($N1731, FIND("/",$N1731) - 1)</f>
        <v>music</v>
      </c>
      <c r="R1731" t="str">
        <f t="shared" ref="R1731:R1794" si="165">RIGHT($N1731,LEN($N1731) - FIND("/",$N1731))</f>
        <v>faith</v>
      </c>
      <c r="S1731" s="15">
        <f t="shared" ref="S1731:S1794" si="166">((($J1731/60)/60)/24)+DATE(1970,1,1)</f>
        <v>42471.052152777775</v>
      </c>
      <c r="T1731" s="15">
        <f t="shared" ref="T1731:T1794" si="167">((($I1731/60)/60)/24)+DATE(1970,1,1)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2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2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2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2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12">
        <f t="shared" ref="P1795:P1858" si="169">E1795/L1795</f>
        <v>20</v>
      </c>
      <c r="Q1795" t="str">
        <f t="shared" ref="Q1795:Q1858" si="170">LEFT($N1795, FIND("/",$N1795) - 1)</f>
        <v>photography</v>
      </c>
      <c r="R1795" t="str">
        <f t="shared" ref="R1795:R1858" si="171">RIGHT($N1795,LEN($N1795) - FIND("/",$N1795))</f>
        <v>photobooks</v>
      </c>
      <c r="S1795" s="15">
        <f t="shared" ref="S1795:S1858" si="172">((($J1795/60)/60)/24)+DATE(1970,1,1)</f>
        <v>41940.89166666667</v>
      </c>
      <c r="T1795" s="15">
        <f t="shared" ref="T1795:T1858" si="173">((($I1795/60)/60)/24)+DATE(1970,1,1)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2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2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2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12">
        <f t="shared" ref="P1859:P1922" si="175">E1859/L1859</f>
        <v>136.36363636363637</v>
      </c>
      <c r="Q1859" t="str">
        <f t="shared" ref="Q1859:Q1922" si="176">LEFT($N1859, FIND("/",$N1859) - 1)</f>
        <v>music</v>
      </c>
      <c r="R1859" t="str">
        <f t="shared" ref="R1859:R1922" si="177">RIGHT($N1859,LEN($N1859) - FIND("/",$N1859))</f>
        <v>rock</v>
      </c>
      <c r="S1859" s="15">
        <f t="shared" ref="S1859:S1922" si="178">((($J1859/60)/60)/24)+DATE(1970,1,1)</f>
        <v>41864.76866898148</v>
      </c>
      <c r="T1859" s="15">
        <f t="shared" ref="T1859:T1922" si="179">((($I1859/60)/60)/24)+DATE(1970,1,1)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2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2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2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2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2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12">
        <f t="shared" ref="P1923:P1986" si="181">E1923/L1923</f>
        <v>54</v>
      </c>
      <c r="Q1923" t="str">
        <f t="shared" ref="Q1923:Q1986" si="182">LEFT($N1923, FIND("/",$N1923) - 1)</f>
        <v>music</v>
      </c>
      <c r="R1923" t="str">
        <f t="shared" ref="R1923:R1986" si="183">RIGHT($N1923,LEN($N1923) - FIND("/",$N1923))</f>
        <v>indie rock</v>
      </c>
      <c r="S1923" s="15">
        <f t="shared" ref="S1923:S1986" si="184">((($J1923/60)/60)/24)+DATE(1970,1,1)</f>
        <v>41074.221562500003</v>
      </c>
      <c r="T1923" s="15">
        <f t="shared" ref="T1923:T1986" si="185">((($I1923/60)/60)/24)+DATE(1970,1,1)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2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12">
        <f t="shared" ref="P1987:P2050" si="187">E1987/L1987</f>
        <v>12.75</v>
      </c>
      <c r="Q1987" t="str">
        <f t="shared" ref="Q1987:Q2050" si="188">LEFT($N1987, FIND("/",$N1987) - 1)</f>
        <v>photography</v>
      </c>
      <c r="R1987" t="str">
        <f t="shared" ref="R1987:R2050" si="189">RIGHT($N1987,LEN($N1987) - FIND("/",$N1987))</f>
        <v>people</v>
      </c>
      <c r="S1987" s="15">
        <f t="shared" ref="S1987:S2050" si="190">((($J1987/60)/60)/24)+DATE(1970,1,1)</f>
        <v>42555.698738425926</v>
      </c>
      <c r="T1987" s="15">
        <f t="shared" ref="T1987:T2050" si="191">((($I1987/60)/60)/24)+DATE(1970,1,1)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2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2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2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2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12">
        <f t="shared" ref="P2051:P2114" si="193">E2051/L2051</f>
        <v>80.991037735849048</v>
      </c>
      <c r="Q2051" t="str">
        <f t="shared" ref="Q2051:Q2114" si="194">LEFT($N2051, FIND("/",$N2051) - 1)</f>
        <v>technology</v>
      </c>
      <c r="R2051" t="str">
        <f t="shared" ref="R2051:R2114" si="195">RIGHT($N2051,LEN($N2051) - FIND("/",$N2051))</f>
        <v>hardware</v>
      </c>
      <c r="S2051" s="15">
        <f t="shared" ref="S2051:S2114" si="196">((($J2051/60)/60)/24)+DATE(1970,1,1)</f>
        <v>41575.527349537035</v>
      </c>
      <c r="T2051" s="15">
        <f t="shared" ref="T2051:T2114" si="197">((($I2051/60)/60)/24)+DATE(1970,1,1)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12">
        <f t="shared" ref="P2115:P2178" si="199">E2115/L2115</f>
        <v>68.598130841121488</v>
      </c>
      <c r="Q2115" t="str">
        <f t="shared" ref="Q2115:Q2178" si="200">LEFT($N2115, FIND("/",$N2115) - 1)</f>
        <v>music</v>
      </c>
      <c r="R2115" t="str">
        <f t="shared" ref="R2115:R2178" si="201">RIGHT($N2115,LEN($N2115) - FIND("/",$N2115))</f>
        <v>indie rock</v>
      </c>
      <c r="S2115" s="15">
        <f t="shared" ref="S2115:S2178" si="202">((($J2115/60)/60)/24)+DATE(1970,1,1)</f>
        <v>41870.86546296296</v>
      </c>
      <c r="T2115" s="15">
        <f t="shared" ref="T2115:T2178" si="203">((($I2115/60)/60)/24)+DATE(1970,1,1)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2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2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12">
        <f t="shared" ref="P2179:P2242" si="205">E2179/L2179</f>
        <v>65.868421052631575</v>
      </c>
      <c r="Q2179" t="str">
        <f t="shared" ref="Q2179:Q2242" si="206">LEFT($N2179, FIND("/",$N2179) - 1)</f>
        <v>music</v>
      </c>
      <c r="R2179" t="str">
        <f t="shared" ref="R2179:R2242" si="207">RIGHT($N2179,LEN($N2179) - FIND("/",$N2179))</f>
        <v>rock</v>
      </c>
      <c r="S2179" s="15">
        <f t="shared" ref="S2179:S2242" si="208">((($J2179/60)/60)/24)+DATE(1970,1,1)</f>
        <v>42502.250775462962</v>
      </c>
      <c r="T2179" s="15">
        <f t="shared" ref="T2179:T2242" si="209">((($I2179/60)/60)/24)+DATE(1970,1,1)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12">
        <f t="shared" ref="P2243:P2306" si="211">E2243/L2243</f>
        <v>49.472392638036808</v>
      </c>
      <c r="Q2243" t="str">
        <f t="shared" ref="Q2243:Q2306" si="212">LEFT($N2243, FIND("/",$N2243) - 1)</f>
        <v>games</v>
      </c>
      <c r="R2243" t="str">
        <f t="shared" ref="R2243:R2306" si="213">RIGHT($N2243,LEN($N2243) - FIND("/",$N2243))</f>
        <v>tabletop games</v>
      </c>
      <c r="S2243" s="15">
        <f t="shared" ref="S2243:S2306" si="214">((($J2243/60)/60)/24)+DATE(1970,1,1)</f>
        <v>42766.827546296292</v>
      </c>
      <c r="T2243" s="15">
        <f t="shared" ref="T2243:T2306" si="215">((($I2243/60)/60)/24)+DATE(1970,1,1)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12">
        <f t="shared" ref="P2307:P2370" si="217">E2307/L2307</f>
        <v>109.10778443113773</v>
      </c>
      <c r="Q2307" t="str">
        <f t="shared" ref="Q2307:Q2370" si="218">LEFT($N2307, FIND("/",$N2307) - 1)</f>
        <v>music</v>
      </c>
      <c r="R2307" t="str">
        <f t="shared" ref="R2307:R2370" si="219">RIGHT($N2307,LEN($N2307) - FIND("/",$N2307))</f>
        <v>indie rock</v>
      </c>
      <c r="S2307" s="15">
        <f t="shared" ref="S2307:S2370" si="220">((($J2307/60)/60)/24)+DATE(1970,1,1)</f>
        <v>41834.695277777777</v>
      </c>
      <c r="T2307" s="15">
        <f t="shared" ref="T2307:T2370" si="221">((($I2307/60)/60)/24)+DATE(1970,1,1)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2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2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2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2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2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2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2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2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2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2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2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2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2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12" t="e">
        <f t="shared" ref="P2371:P2434" si="223">E2371/L2371</f>
        <v>#DIV/0!</v>
      </c>
      <c r="Q2371" t="str">
        <f t="shared" ref="Q2371:Q2434" si="224">LEFT($N2371, FIND("/",$N2371) - 1)</f>
        <v>technology</v>
      </c>
      <c r="R2371" t="str">
        <f t="shared" ref="R2371:R2434" si="225">RIGHT($N2371,LEN($N2371) - FIND("/",$N2371))</f>
        <v>web</v>
      </c>
      <c r="S2371" s="15">
        <f t="shared" ref="S2371:S2434" si="226">((($J2371/60)/60)/24)+DATE(1970,1,1)</f>
        <v>42380.812627314815</v>
      </c>
      <c r="T2371" s="15">
        <f t="shared" ref="T2371:T2434" si="227">((($I2371/60)/60)/24)+DATE(1970,1,1)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2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2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2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2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2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2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2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2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2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2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2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2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2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2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2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2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12" t="e">
        <f t="shared" ref="P2435:P2498" si="229">E2435/L2435</f>
        <v>#DIV/0!</v>
      </c>
      <c r="Q2435" t="str">
        <f t="shared" ref="Q2435:Q2498" si="230">LEFT($N2435, FIND("/",$N2435) - 1)</f>
        <v>food</v>
      </c>
      <c r="R2435" t="str">
        <f t="shared" ref="R2435:R2498" si="231">RIGHT($N2435,LEN($N2435) - FIND("/",$N2435))</f>
        <v>food trucks</v>
      </c>
      <c r="S2435" s="15">
        <f t="shared" ref="S2435:S2498" si="232">((($J2435/60)/60)/24)+DATE(1970,1,1)</f>
        <v>42397.89980324074</v>
      </c>
      <c r="T2435" s="15">
        <f t="shared" ref="T2435:T2498" si="233">((($I2435/60)/60)/24)+DATE(1970,1,1)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2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2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12">
        <f t="shared" ref="P2499:P2562" si="235">E2499/L2499</f>
        <v>80.551071428571419</v>
      </c>
      <c r="Q2499" t="str">
        <f t="shared" ref="Q2499:Q2562" si="236">LEFT($N2499, FIND("/",$N2499) - 1)</f>
        <v>music</v>
      </c>
      <c r="R2499" t="str">
        <f t="shared" ref="R2499:R2562" si="237">RIGHT($N2499,LEN($N2499) - FIND("/",$N2499))</f>
        <v>indie rock</v>
      </c>
      <c r="S2499" s="15">
        <f t="shared" ref="S2499:S2562" si="238">((($J2499/60)/60)/24)+DATE(1970,1,1)</f>
        <v>40730.878912037035</v>
      </c>
      <c r="T2499" s="15">
        <f t="shared" ref="T2499:T2562" si="239">((($I2499/60)/60)/24)+DATE(1970,1,1)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2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2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2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2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2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2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2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2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2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2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12" t="e">
        <f t="shared" ref="P2563:P2626" si="241">E2563/L2563</f>
        <v>#DIV/0!</v>
      </c>
      <c r="Q2563" t="str">
        <f t="shared" ref="Q2563:Q2626" si="242">LEFT($N2563, FIND("/",$N2563) - 1)</f>
        <v>food</v>
      </c>
      <c r="R2563" t="str">
        <f t="shared" ref="R2563:R2626" si="243">RIGHT($N2563,LEN($N2563) - FIND("/",$N2563))</f>
        <v>food trucks</v>
      </c>
      <c r="S2563" s="15">
        <f t="shared" ref="S2563:S2626" si="244">((($J2563/60)/60)/24)+DATE(1970,1,1)</f>
        <v>42260.528807870374</v>
      </c>
      <c r="T2563" s="15">
        <f t="shared" ref="T2563:T2626" si="245">((($I2563/60)/60)/24)+DATE(1970,1,1)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2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2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2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2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2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2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2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2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2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2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2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2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12">
        <f t="shared" ref="P2627:P2690" si="247">E2627/L2627</f>
        <v>27.576923076923077</v>
      </c>
      <c r="Q2627" t="str">
        <f t="shared" ref="Q2627:Q2690" si="248">LEFT($N2627, FIND("/",$N2627) - 1)</f>
        <v>technology</v>
      </c>
      <c r="R2627" t="str">
        <f t="shared" ref="R2627:R2690" si="249">RIGHT($N2627,LEN($N2627) - FIND("/",$N2627))</f>
        <v>space exploration</v>
      </c>
      <c r="S2627" s="15">
        <f t="shared" ref="S2627:S2690" si="250">((($J2627/60)/60)/24)+DATE(1970,1,1)</f>
        <v>42658.810277777782</v>
      </c>
      <c r="T2627" s="15">
        <f t="shared" ref="T2627:T2690" si="251">((($I2627/60)/60)/24)+DATE(1970,1,1)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2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2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2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12">
        <f t="shared" ref="P2691:P2754" si="253">E2691/L2691</f>
        <v>1</v>
      </c>
      <c r="Q2691" t="str">
        <f t="shared" ref="Q2691:Q2754" si="254">LEFT($N2691, FIND("/",$N2691) - 1)</f>
        <v>food</v>
      </c>
      <c r="R2691" t="str">
        <f t="shared" ref="R2691:R2754" si="255">RIGHT($N2691,LEN($N2691) - FIND("/",$N2691))</f>
        <v>food trucks</v>
      </c>
      <c r="S2691" s="15">
        <f t="shared" ref="S2691:S2754" si="256">((($J2691/60)/60)/24)+DATE(1970,1,1)</f>
        <v>42551.961689814809</v>
      </c>
      <c r="T2691" s="15">
        <f t="shared" ref="T2691:T2754" si="257">((($I2691/60)/60)/24)+DATE(1970,1,1)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2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2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2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12">
        <f t="shared" ref="P2755:P2818" si="259">E2755/L2755</f>
        <v>47.5</v>
      </c>
      <c r="Q2755" t="str">
        <f t="shared" ref="Q2755:Q2818" si="260">LEFT($N2755, FIND("/",$N2755) - 1)</f>
        <v>publishing</v>
      </c>
      <c r="R2755" t="str">
        <f t="shared" ref="R2755:R2818" si="261">RIGHT($N2755,LEN($N2755) - FIND("/",$N2755))</f>
        <v>children's books</v>
      </c>
      <c r="S2755" s="15">
        <f t="shared" ref="S2755:S2818" si="262">((($J2755/60)/60)/24)+DATE(1970,1,1)</f>
        <v>41117.900729166664</v>
      </c>
      <c r="T2755" s="15">
        <f t="shared" ref="T2755:T2818" si="263">((($I2755/60)/60)/24)+DATE(1970,1,1)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2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2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2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2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12">
        <f t="shared" ref="P2819:P2882" si="265">E2819/L2819</f>
        <v>23.636363636363637</v>
      </c>
      <c r="Q2819" t="str">
        <f t="shared" ref="Q2819:Q2882" si="266">LEFT($N2819, FIND("/",$N2819) - 1)</f>
        <v>theater</v>
      </c>
      <c r="R2819" t="str">
        <f t="shared" ref="R2819:R2882" si="267">RIGHT($N2819,LEN($N2819) - FIND("/",$N2819))</f>
        <v>plays</v>
      </c>
      <c r="S2819" s="15">
        <f t="shared" ref="S2819:S2882" si="268">((($J2819/60)/60)/24)+DATE(1970,1,1)</f>
        <v>42023.634976851856</v>
      </c>
      <c r="T2819" s="15">
        <f t="shared" ref="T2819:T2882" si="269">((($I2819/60)/60)/24)+DATE(1970,1,1)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2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2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2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2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2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2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2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2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2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2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12" t="e">
        <f t="shared" ref="P2883:P2946" si="271">E2883/L2883</f>
        <v>#DIV/0!</v>
      </c>
      <c r="Q2883" t="str">
        <f t="shared" ref="Q2883:Q2946" si="272">LEFT($N2883, FIND("/",$N2883) - 1)</f>
        <v>theater</v>
      </c>
      <c r="R2883" t="str">
        <f t="shared" ref="R2883:R2946" si="273">RIGHT($N2883,LEN($N2883) - FIND("/",$N2883))</f>
        <v>plays</v>
      </c>
      <c r="S2883" s="15">
        <f t="shared" ref="S2883:S2946" si="274">((($J2883/60)/60)/24)+DATE(1970,1,1)</f>
        <v>41916.597638888888</v>
      </c>
      <c r="T2883" s="15">
        <f t="shared" ref="T2883:T2946" si="275">((($I2883/60)/60)/24)+DATE(1970,1,1)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2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2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2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2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12" t="e">
        <f t="shared" ref="P2947:P3010" si="277">E2947/L2947</f>
        <v>#DIV/0!</v>
      </c>
      <c r="Q2947" t="str">
        <f t="shared" ref="Q2947:Q3010" si="278">LEFT($N2947, FIND("/",$N2947) - 1)</f>
        <v>theater</v>
      </c>
      <c r="R2947" t="str">
        <f t="shared" ref="R2947:R3010" si="279">RIGHT($N2947,LEN($N2947) - FIND("/",$N2947))</f>
        <v>spaces</v>
      </c>
      <c r="S2947" s="15">
        <f t="shared" ref="S2947:S3010" si="280">((($J2947/60)/60)/24)+DATE(1970,1,1)</f>
        <v>42118.139583333337</v>
      </c>
      <c r="T2947" s="15">
        <f t="shared" ref="T2947:T3010" si="281">((($I2947/60)/60)/24)+DATE(1970,1,1)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2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2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2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12">
        <f t="shared" ref="P3011:P3074" si="283">E3011/L3011</f>
        <v>233.8984375</v>
      </c>
      <c r="Q3011" t="str">
        <f t="shared" ref="Q3011:Q3074" si="284">LEFT($N3011, FIND("/",$N3011) - 1)</f>
        <v>theater</v>
      </c>
      <c r="R3011" t="str">
        <f t="shared" ref="R3011:R3074" si="285">RIGHT($N3011,LEN($N3011) - FIND("/",$N3011))</f>
        <v>spaces</v>
      </c>
      <c r="S3011" s="15">
        <f t="shared" ref="S3011:S3074" si="286">((($J3011/60)/60)/24)+DATE(1970,1,1)</f>
        <v>41939.569907407407</v>
      </c>
      <c r="T3011" s="15">
        <f t="shared" ref="T3011:T3074" si="287">((($I3011/60)/60)/24)+DATE(1970,1,1)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2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2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2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2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12">
        <f t="shared" ref="P3075:P3138" si="289">E3075/L3075</f>
        <v>92.142857142857139</v>
      </c>
      <c r="Q3075" t="str">
        <f t="shared" ref="Q3075:Q3138" si="290">LEFT($N3075, FIND("/",$N3075) - 1)</f>
        <v>theater</v>
      </c>
      <c r="R3075" t="str">
        <f t="shared" ref="R3075:R3138" si="291">RIGHT($N3075,LEN($N3075) - FIND("/",$N3075))</f>
        <v>spaces</v>
      </c>
      <c r="S3075" s="15">
        <f t="shared" ref="S3075:S3138" si="292">((($J3075/60)/60)/24)+DATE(1970,1,1)</f>
        <v>42111.684027777781</v>
      </c>
      <c r="T3075" s="15">
        <f t="shared" ref="T3075:T3138" si="293">((($I3075/60)/60)/24)+DATE(1970,1,1)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2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2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2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2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12">
        <f t="shared" ref="P3139:P3202" si="295">E3139/L3139</f>
        <v>50</v>
      </c>
      <c r="Q3139" t="str">
        <f t="shared" ref="Q3139:Q3202" si="296">LEFT($N3139, FIND("/",$N3139) - 1)</f>
        <v>theater</v>
      </c>
      <c r="R3139" t="str">
        <f t="shared" ref="R3139:R3202" si="297">RIGHT($N3139,LEN($N3139) - FIND("/",$N3139))</f>
        <v>plays</v>
      </c>
      <c r="S3139" s="15">
        <f t="shared" ref="S3139:S3202" si="298">((($J3139/60)/60)/24)+DATE(1970,1,1)</f>
        <v>42807.885057870371</v>
      </c>
      <c r="T3139" s="15">
        <f t="shared" ref="T3139:T3202" si="299">((($I3139/60)/60)/24)+DATE(1970,1,1)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2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2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2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2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12">
        <f t="shared" ref="P3203:P3266" si="301">E3203/L3203</f>
        <v>12.5</v>
      </c>
      <c r="Q3203" t="str">
        <f t="shared" ref="Q3203:Q3266" si="302">LEFT($N3203, FIND("/",$N3203) - 1)</f>
        <v>theater</v>
      </c>
      <c r="R3203" t="str">
        <f t="shared" ref="R3203:R3266" si="303">RIGHT($N3203,LEN($N3203) - FIND("/",$N3203))</f>
        <v>musical</v>
      </c>
      <c r="S3203" s="15">
        <f t="shared" ref="S3203:S3266" si="304">((($J3203/60)/60)/24)+DATE(1970,1,1)</f>
        <v>41861.767094907409</v>
      </c>
      <c r="T3203" s="15">
        <f t="shared" ref="T3203:T3266" si="305">((($I3203/60)/60)/24)+DATE(1970,1,1)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2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2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12">
        <f t="shared" ref="P3267:P3330" si="307">E3267/L3267</f>
        <v>70.285714285714292</v>
      </c>
      <c r="Q3267" t="str">
        <f t="shared" ref="Q3267:Q3330" si="308">LEFT($N3267, FIND("/",$N3267) - 1)</f>
        <v>theater</v>
      </c>
      <c r="R3267" t="str">
        <f t="shared" ref="R3267:R3330" si="309">RIGHT($N3267,LEN($N3267) - FIND("/",$N3267))</f>
        <v>plays</v>
      </c>
      <c r="S3267" s="15">
        <f t="shared" ref="S3267:S3330" si="310">((($J3267/60)/60)/24)+DATE(1970,1,1)</f>
        <v>42311.711979166663</v>
      </c>
      <c r="T3267" s="15">
        <f t="shared" ref="T3267:T3330" si="311">((($I3267/60)/60)/24)+DATE(1970,1,1)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12">
        <f t="shared" ref="P3331:P3394" si="313">E3331/L3331</f>
        <v>44.92307692307692</v>
      </c>
      <c r="Q3331" t="str">
        <f t="shared" ref="Q3331:Q3394" si="314">LEFT($N3331, FIND("/",$N3331) - 1)</f>
        <v>theater</v>
      </c>
      <c r="R3331" t="str">
        <f t="shared" ref="R3331:R3394" si="315">RIGHT($N3331,LEN($N3331) - FIND("/",$N3331))</f>
        <v>plays</v>
      </c>
      <c r="S3331" s="15">
        <f t="shared" ref="S3331:S3394" si="316">((($J3331/60)/60)/24)+DATE(1970,1,1)</f>
        <v>41837.323009259257</v>
      </c>
      <c r="T3331" s="15">
        <f t="shared" ref="T3331:T3394" si="317">((($I3331/60)/60)/24)+DATE(1970,1,1)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12">
        <f t="shared" ref="P3395:P3458" si="319">E3395/L3395</f>
        <v>36.06818181818182</v>
      </c>
      <c r="Q3395" t="str">
        <f t="shared" ref="Q3395:Q3458" si="320">LEFT($N3395, FIND("/",$N3395) - 1)</f>
        <v>theater</v>
      </c>
      <c r="R3395" t="str">
        <f t="shared" ref="R3395:R3458" si="321">RIGHT($N3395,LEN($N3395) - FIND("/",$N3395))</f>
        <v>plays</v>
      </c>
      <c r="S3395" s="15">
        <f t="shared" ref="S3395:S3458" si="322">((($J3395/60)/60)/24)+DATE(1970,1,1)</f>
        <v>41923.921643518523</v>
      </c>
      <c r="T3395" s="15">
        <f t="shared" ref="T3395:T3458" si="323">((($I3395/60)/60)/24)+DATE(1970,1,1)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12">
        <f t="shared" ref="P3459:P3522" si="325">E3459/L3459</f>
        <v>50.981818181818184</v>
      </c>
      <c r="Q3459" t="str">
        <f t="shared" ref="Q3459:Q3522" si="326">LEFT($N3459, FIND("/",$N3459) - 1)</f>
        <v>theater</v>
      </c>
      <c r="R3459" t="str">
        <f t="shared" ref="R3459:R3522" si="327">RIGHT($N3459,LEN($N3459) - FIND("/",$N3459))</f>
        <v>plays</v>
      </c>
      <c r="S3459" s="15">
        <f t="shared" ref="S3459:S3522" si="328">((($J3459/60)/60)/24)+DATE(1970,1,1)</f>
        <v>42016.706678240742</v>
      </c>
      <c r="T3459" s="15">
        <f t="shared" ref="T3459:T3522" si="329">((($I3459/60)/60)/24)+DATE(1970,1,1)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12">
        <f t="shared" ref="P3523:P3586" si="331">E3523/L3523</f>
        <v>45.615384615384613</v>
      </c>
      <c r="Q3523" t="str">
        <f t="shared" ref="Q3523:Q3586" si="332">LEFT($N3523, FIND("/",$N3523) - 1)</f>
        <v>theater</v>
      </c>
      <c r="R3523" t="str">
        <f t="shared" ref="R3523:R3586" si="333">RIGHT($N3523,LEN($N3523) - FIND("/",$N3523))</f>
        <v>plays</v>
      </c>
      <c r="S3523" s="15">
        <f t="shared" ref="S3523:S3586" si="334">((($J3523/60)/60)/24)+DATE(1970,1,1)</f>
        <v>41881.361342592594</v>
      </c>
      <c r="T3523" s="15">
        <f t="shared" ref="T3523:T3586" si="335">((($I3523/60)/60)/24)+DATE(1970,1,1)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12">
        <f t="shared" ref="P3587:P3650" si="337">E3587/L3587</f>
        <v>176.08695652173913</v>
      </c>
      <c r="Q3587" t="str">
        <f t="shared" ref="Q3587:Q3650" si="338">LEFT($N3587, FIND("/",$N3587) - 1)</f>
        <v>theater</v>
      </c>
      <c r="R3587" t="str">
        <f t="shared" ref="R3587:R3650" si="339">RIGHT($N3587,LEN($N3587) - FIND("/",$N3587))</f>
        <v>plays</v>
      </c>
      <c r="S3587" s="15">
        <f t="shared" ref="S3587:S3650" si="340">((($J3587/60)/60)/24)+DATE(1970,1,1)</f>
        <v>41964.716319444444</v>
      </c>
      <c r="T3587" s="15">
        <f t="shared" ref="T3587:T3650" si="341">((($I3587/60)/60)/24)+DATE(1970,1,1)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2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2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2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2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12">
        <f t="shared" ref="P3651:P3714" si="343">E3651/L3651</f>
        <v>97.5</v>
      </c>
      <c r="Q3651" t="str">
        <f t="shared" ref="Q3651:Q3681" si="344">LEFT($N3651, FIND("/",$N3651) - 1)</f>
        <v>theater</v>
      </c>
      <c r="R3651" t="str">
        <f t="shared" ref="R3651:R3714" si="345">RIGHT($N3651,LEN($N3651) - FIND("/",$N3651))</f>
        <v>plays</v>
      </c>
      <c r="S3651" s="15">
        <f t="shared" ref="S3651:S3714" si="346">((($J3651/60)/60)/24)+DATE(1970,1,1)</f>
        <v>41780.712893518517</v>
      </c>
      <c r="T3651" s="15">
        <f t="shared" ref="T3651:T3714" si="347">((($I3651/60)/60)/24)+DATE(1970,1,1)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12">
        <f t="shared" si="343"/>
        <v>99.5</v>
      </c>
      <c r="Q3682" t="str">
        <f>LEFT($N3682, FIND("/",$N3682) - 1)</f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12">
        <f t="shared" si="343"/>
        <v>62.166666666666664</v>
      </c>
      <c r="Q3683" t="str">
        <f t="shared" ref="Q3683:Q3746" si="348">LEFT($N3683, FIND("/",$N3683) - 1)</f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12">
        <f t="shared" si="343"/>
        <v>62.328358208955223</v>
      </c>
      <c r="Q3684" t="str">
        <f t="shared" si="348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12">
        <f t="shared" si="343"/>
        <v>58.787878787878789</v>
      </c>
      <c r="Q3685" t="str">
        <f t="shared" si="348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12">
        <f t="shared" si="343"/>
        <v>45.347826086956523</v>
      </c>
      <c r="Q3686" t="str">
        <f t="shared" si="348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12">
        <f t="shared" si="343"/>
        <v>41.944444444444443</v>
      </c>
      <c r="Q3687" t="str">
        <f t="shared" si="348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12">
        <f t="shared" si="343"/>
        <v>59.166666666666664</v>
      </c>
      <c r="Q3688" t="str">
        <f t="shared" si="348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12">
        <f t="shared" si="343"/>
        <v>200.49</v>
      </c>
      <c r="Q3689" t="str">
        <f t="shared" si="348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12">
        <f t="shared" si="343"/>
        <v>83.974358974358978</v>
      </c>
      <c r="Q3690" t="str">
        <f t="shared" si="348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12">
        <f t="shared" si="343"/>
        <v>57.258064516129032</v>
      </c>
      <c r="Q3691" t="str">
        <f t="shared" si="348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12">
        <f t="shared" si="343"/>
        <v>58.064516129032256</v>
      </c>
      <c r="Q3692" t="str">
        <f t="shared" si="348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12">
        <f t="shared" si="343"/>
        <v>186.80291970802921</v>
      </c>
      <c r="Q3693" t="str">
        <f t="shared" si="348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12">
        <f t="shared" si="343"/>
        <v>74.117647058823536</v>
      </c>
      <c r="Q3694" t="str">
        <f t="shared" si="348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12">
        <f t="shared" si="343"/>
        <v>30.714285714285715</v>
      </c>
      <c r="Q3695" t="str">
        <f t="shared" si="348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12">
        <f t="shared" si="343"/>
        <v>62.666666666666664</v>
      </c>
      <c r="Q3696" t="str">
        <f t="shared" si="348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12">
        <f t="shared" si="343"/>
        <v>121.36363636363636</v>
      </c>
      <c r="Q3697" t="str">
        <f t="shared" si="348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12">
        <f t="shared" si="343"/>
        <v>39.743589743589745</v>
      </c>
      <c r="Q3698" t="str">
        <f t="shared" si="348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12">
        <f t="shared" si="343"/>
        <v>72</v>
      </c>
      <c r="Q3699" t="str">
        <f t="shared" si="348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12">
        <f t="shared" si="343"/>
        <v>40.632352941176471</v>
      </c>
      <c r="Q3700" t="str">
        <f t="shared" si="348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12">
        <f t="shared" si="343"/>
        <v>63</v>
      </c>
      <c r="Q3701" t="str">
        <f t="shared" si="348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12">
        <f t="shared" si="343"/>
        <v>33.666666666666664</v>
      </c>
      <c r="Q3702" t="str">
        <f t="shared" si="348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12">
        <f t="shared" si="343"/>
        <v>38.589743589743591</v>
      </c>
      <c r="Q3703" t="str">
        <f t="shared" si="348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12">
        <f t="shared" si="343"/>
        <v>155.95238095238096</v>
      </c>
      <c r="Q3704" t="str">
        <f t="shared" si="348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12">
        <f t="shared" si="343"/>
        <v>43.2</v>
      </c>
      <c r="Q3705" t="str">
        <f t="shared" si="348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12">
        <f t="shared" si="343"/>
        <v>15.148518518518518</v>
      </c>
      <c r="Q3706" t="str">
        <f t="shared" si="348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12">
        <f t="shared" si="343"/>
        <v>83.571428571428569</v>
      </c>
      <c r="Q3707" t="str">
        <f t="shared" si="348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12">
        <f t="shared" si="343"/>
        <v>140</v>
      </c>
      <c r="Q3708" t="str">
        <f t="shared" si="348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12">
        <f t="shared" si="343"/>
        <v>80.869565217391298</v>
      </c>
      <c r="Q3709" t="str">
        <f t="shared" si="348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12">
        <f t="shared" si="343"/>
        <v>53.846153846153847</v>
      </c>
      <c r="Q3710" t="str">
        <f t="shared" si="348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12">
        <f t="shared" si="343"/>
        <v>30.928571428571427</v>
      </c>
      <c r="Q3711" t="str">
        <f t="shared" si="348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12">
        <f t="shared" si="343"/>
        <v>67.962962962962962</v>
      </c>
      <c r="Q3712" t="str">
        <f t="shared" si="348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12">
        <f t="shared" si="343"/>
        <v>27.142857142857142</v>
      </c>
      <c r="Q3713" t="str">
        <f t="shared" si="348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12">
        <f t="shared" si="343"/>
        <v>110.86538461538461</v>
      </c>
      <c r="Q3714" t="str">
        <f t="shared" si="348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9">E3715/D3715</f>
        <v>1.0149999999999999</v>
      </c>
      <c r="P3715" s="12">
        <f t="shared" ref="P3715:P3778" si="350">E3715/L3715</f>
        <v>106.84210526315789</v>
      </c>
      <c r="Q3715" t="str">
        <f t="shared" si="348"/>
        <v>theater</v>
      </c>
      <c r="R3715" t="str">
        <f t="shared" ref="R3715:R3778" si="351">RIGHT($N3715,LEN($N3715) - FIND("/",$N3715))</f>
        <v>plays</v>
      </c>
      <c r="S3715" s="15">
        <f t="shared" ref="S3715:S3778" si="352">((($J3715/60)/60)/24)+DATE(1970,1,1)</f>
        <v>42505.738032407404</v>
      </c>
      <c r="T3715" s="15">
        <f t="shared" ref="T3715:T3778" si="353">((($I3715/60)/60)/24)+DATE(1970,1,1)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9"/>
        <v>1.0235000000000001</v>
      </c>
      <c r="P3716" s="12">
        <f t="shared" si="350"/>
        <v>105.51546391752578</v>
      </c>
      <c r="Q3716" t="str">
        <f t="shared" si="348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9"/>
        <v>1.0257142857142858</v>
      </c>
      <c r="P3717" s="12">
        <f t="shared" si="350"/>
        <v>132.96296296296296</v>
      </c>
      <c r="Q3717" t="str">
        <f t="shared" si="348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9"/>
        <v>1.5575000000000001</v>
      </c>
      <c r="P3718" s="12">
        <f t="shared" si="350"/>
        <v>51.916666666666664</v>
      </c>
      <c r="Q3718" t="str">
        <f t="shared" si="348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9"/>
        <v>1.0075000000000001</v>
      </c>
      <c r="P3719" s="12">
        <f t="shared" si="350"/>
        <v>310</v>
      </c>
      <c r="Q3719" t="str">
        <f t="shared" si="348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9"/>
        <v>2.3940000000000001</v>
      </c>
      <c r="P3720" s="12">
        <f t="shared" si="350"/>
        <v>26.021739130434781</v>
      </c>
      <c r="Q3720" t="str">
        <f t="shared" si="348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9"/>
        <v>2.1</v>
      </c>
      <c r="P3721" s="12">
        <f t="shared" si="350"/>
        <v>105</v>
      </c>
      <c r="Q3721" t="str">
        <f t="shared" si="348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9"/>
        <v>1.0451515151515152</v>
      </c>
      <c r="P3722" s="12">
        <f t="shared" si="350"/>
        <v>86.224999999999994</v>
      </c>
      <c r="Q3722" t="str">
        <f t="shared" si="348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9"/>
        <v>1.008</v>
      </c>
      <c r="P3723" s="12">
        <f t="shared" si="350"/>
        <v>114.54545454545455</v>
      </c>
      <c r="Q3723" t="str">
        <f t="shared" si="348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9"/>
        <v>1.1120000000000001</v>
      </c>
      <c r="P3724" s="12">
        <f t="shared" si="350"/>
        <v>47.657142857142858</v>
      </c>
      <c r="Q3724" t="str">
        <f t="shared" si="348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9"/>
        <v>1.0204444444444445</v>
      </c>
      <c r="P3725" s="12">
        <f t="shared" si="350"/>
        <v>72.888888888888886</v>
      </c>
      <c r="Q3725" t="str">
        <f t="shared" si="348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9"/>
        <v>1.0254767441860466</v>
      </c>
      <c r="P3726" s="12">
        <f t="shared" si="350"/>
        <v>49.545505617977533</v>
      </c>
      <c r="Q3726" t="str">
        <f t="shared" si="348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9"/>
        <v>1.27</v>
      </c>
      <c r="P3727" s="12">
        <f t="shared" si="350"/>
        <v>25.4</v>
      </c>
      <c r="Q3727" t="str">
        <f t="shared" si="348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9"/>
        <v>3.3870588235294119</v>
      </c>
      <c r="P3728" s="12">
        <f t="shared" si="350"/>
        <v>62.586956521739133</v>
      </c>
      <c r="Q3728" t="str">
        <f t="shared" si="348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9"/>
        <v>1.0075000000000001</v>
      </c>
      <c r="P3729" s="12">
        <f t="shared" si="350"/>
        <v>61.060606060606062</v>
      </c>
      <c r="Q3729" t="str">
        <f t="shared" si="348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9"/>
        <v>9.3100000000000002E-2</v>
      </c>
      <c r="P3730" s="12">
        <f t="shared" si="350"/>
        <v>60.064516129032256</v>
      </c>
      <c r="Q3730" t="str">
        <f t="shared" si="348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9"/>
        <v>7.2400000000000006E-2</v>
      </c>
      <c r="P3731" s="12">
        <f t="shared" si="350"/>
        <v>72.400000000000006</v>
      </c>
      <c r="Q3731" t="str">
        <f t="shared" si="348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9"/>
        <v>0.1</v>
      </c>
      <c r="P3732" s="12">
        <f t="shared" si="350"/>
        <v>100</v>
      </c>
      <c r="Q3732" t="str">
        <f t="shared" si="348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9"/>
        <v>0.11272727272727273</v>
      </c>
      <c r="P3733" s="12">
        <f t="shared" si="350"/>
        <v>51.666666666666664</v>
      </c>
      <c r="Q3733" t="str">
        <f t="shared" si="348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9"/>
        <v>0.15411764705882353</v>
      </c>
      <c r="P3734" s="12">
        <f t="shared" si="350"/>
        <v>32.75</v>
      </c>
      <c r="Q3734" t="str">
        <f t="shared" si="348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9"/>
        <v>0</v>
      </c>
      <c r="P3735" s="12" t="e">
        <f t="shared" si="350"/>
        <v>#DIV/0!</v>
      </c>
      <c r="Q3735" t="str">
        <f t="shared" si="348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9"/>
        <v>0.28466666666666668</v>
      </c>
      <c r="P3736" s="12">
        <f t="shared" si="350"/>
        <v>61</v>
      </c>
      <c r="Q3736" t="str">
        <f t="shared" si="348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9"/>
        <v>0.13333333333333333</v>
      </c>
      <c r="P3737" s="12">
        <f t="shared" si="350"/>
        <v>10</v>
      </c>
      <c r="Q3737" t="str">
        <f t="shared" si="348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9"/>
        <v>6.6666666666666671E-3</v>
      </c>
      <c r="P3738" s="12">
        <f t="shared" si="350"/>
        <v>10</v>
      </c>
      <c r="Q3738" t="str">
        <f t="shared" si="348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9"/>
        <v>0.21428571428571427</v>
      </c>
      <c r="P3739" s="12">
        <f t="shared" si="350"/>
        <v>37.5</v>
      </c>
      <c r="Q3739" t="str">
        <f t="shared" si="348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9"/>
        <v>0.18</v>
      </c>
      <c r="P3740" s="12">
        <f t="shared" si="350"/>
        <v>45</v>
      </c>
      <c r="Q3740" t="str">
        <f t="shared" si="348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9"/>
        <v>0.20125000000000001</v>
      </c>
      <c r="P3741" s="12">
        <f t="shared" si="350"/>
        <v>100.625</v>
      </c>
      <c r="Q3741" t="str">
        <f t="shared" si="348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9"/>
        <v>0.17899999999999999</v>
      </c>
      <c r="P3742" s="12">
        <f t="shared" si="350"/>
        <v>25.571428571428573</v>
      </c>
      <c r="Q3742" t="str">
        <f t="shared" si="348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9"/>
        <v>0</v>
      </c>
      <c r="P3743" s="12" t="e">
        <f t="shared" si="350"/>
        <v>#DIV/0!</v>
      </c>
      <c r="Q3743" t="str">
        <f t="shared" si="348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9"/>
        <v>0.02</v>
      </c>
      <c r="P3744" s="12">
        <f t="shared" si="350"/>
        <v>25</v>
      </c>
      <c r="Q3744" t="str">
        <f t="shared" si="348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9"/>
        <v>0</v>
      </c>
      <c r="P3745" s="12" t="e">
        <f t="shared" si="350"/>
        <v>#DIV/0!</v>
      </c>
      <c r="Q3745" t="str">
        <f t="shared" si="348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9"/>
        <v>0</v>
      </c>
      <c r="P3746" s="12" t="e">
        <f t="shared" si="350"/>
        <v>#DIV/0!</v>
      </c>
      <c r="Q3746" t="str">
        <f t="shared" si="348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9"/>
        <v>0.1</v>
      </c>
      <c r="P3747" s="12">
        <f t="shared" si="350"/>
        <v>10</v>
      </c>
      <c r="Q3747" t="str">
        <f t="shared" ref="Q3747:Q3810" si="354">LEFT($N3747, FIND("/",$N3747) - 1)</f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9"/>
        <v>2.3764705882352941E-2</v>
      </c>
      <c r="P3748" s="12">
        <f t="shared" si="350"/>
        <v>202</v>
      </c>
      <c r="Q3748" t="str">
        <f t="shared" si="354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9"/>
        <v>0.01</v>
      </c>
      <c r="P3749" s="12">
        <f t="shared" si="350"/>
        <v>25</v>
      </c>
      <c r="Q3749" t="str">
        <f t="shared" si="354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9"/>
        <v>1.0351999999999999</v>
      </c>
      <c r="P3750" s="12">
        <f t="shared" si="350"/>
        <v>99.538461538461533</v>
      </c>
      <c r="Q3750" t="str">
        <f t="shared" si="354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9"/>
        <v>1.05</v>
      </c>
      <c r="P3751" s="12">
        <f t="shared" si="350"/>
        <v>75</v>
      </c>
      <c r="Q3751" t="str">
        <f t="shared" si="354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9"/>
        <v>1.0044999999999999</v>
      </c>
      <c r="P3752" s="12">
        <f t="shared" si="350"/>
        <v>215.25</v>
      </c>
      <c r="Q3752" t="str">
        <f t="shared" si="354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9"/>
        <v>1.3260000000000001</v>
      </c>
      <c r="P3753" s="12">
        <f t="shared" si="350"/>
        <v>120.54545454545455</v>
      </c>
      <c r="Q3753" t="str">
        <f t="shared" si="354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9"/>
        <v>1.1299999999999999</v>
      </c>
      <c r="P3754" s="12">
        <f t="shared" si="350"/>
        <v>37.666666666666664</v>
      </c>
      <c r="Q3754" t="str">
        <f t="shared" si="354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9"/>
        <v>1.0334000000000001</v>
      </c>
      <c r="P3755" s="12">
        <f t="shared" si="350"/>
        <v>172.23333333333332</v>
      </c>
      <c r="Q3755" t="str">
        <f t="shared" si="354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9"/>
        <v>1.2</v>
      </c>
      <c r="P3756" s="12">
        <f t="shared" si="350"/>
        <v>111.11111111111111</v>
      </c>
      <c r="Q3756" t="str">
        <f t="shared" si="354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9"/>
        <v>1.2963636363636364</v>
      </c>
      <c r="P3757" s="12">
        <f t="shared" si="350"/>
        <v>25.464285714285715</v>
      </c>
      <c r="Q3757" t="str">
        <f t="shared" si="354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9"/>
        <v>1.0111111111111111</v>
      </c>
      <c r="P3758" s="12">
        <f t="shared" si="350"/>
        <v>267.64705882352939</v>
      </c>
      <c r="Q3758" t="str">
        <f t="shared" si="354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9"/>
        <v>1.0851428571428572</v>
      </c>
      <c r="P3759" s="12">
        <f t="shared" si="350"/>
        <v>75.959999999999994</v>
      </c>
      <c r="Q3759" t="str">
        <f t="shared" si="354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9"/>
        <v>1.0233333333333334</v>
      </c>
      <c r="P3760" s="12">
        <f t="shared" si="350"/>
        <v>59.03846153846154</v>
      </c>
      <c r="Q3760" t="str">
        <f t="shared" si="354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9"/>
        <v>1.1024425000000002</v>
      </c>
      <c r="P3761" s="12">
        <f t="shared" si="350"/>
        <v>50.111022727272733</v>
      </c>
      <c r="Q3761" t="str">
        <f t="shared" si="354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9"/>
        <v>1.010154</v>
      </c>
      <c r="P3762" s="12">
        <f t="shared" si="350"/>
        <v>55.502967032967035</v>
      </c>
      <c r="Q3762" t="str">
        <f t="shared" si="354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9"/>
        <v>1</v>
      </c>
      <c r="P3763" s="12">
        <f t="shared" si="350"/>
        <v>166.66666666666666</v>
      </c>
      <c r="Q3763" t="str">
        <f t="shared" si="354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9"/>
        <v>1.0624</v>
      </c>
      <c r="P3764" s="12">
        <f t="shared" si="350"/>
        <v>47.428571428571431</v>
      </c>
      <c r="Q3764" t="str">
        <f t="shared" si="354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9"/>
        <v>1</v>
      </c>
      <c r="P3765" s="12">
        <f t="shared" si="350"/>
        <v>64.935064935064929</v>
      </c>
      <c r="Q3765" t="str">
        <f t="shared" si="354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9"/>
        <v>1</v>
      </c>
      <c r="P3766" s="12">
        <f t="shared" si="350"/>
        <v>55.555555555555557</v>
      </c>
      <c r="Q3766" t="str">
        <f t="shared" si="354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9"/>
        <v>1.1345714285714286</v>
      </c>
      <c r="P3767" s="12">
        <f t="shared" si="350"/>
        <v>74.224299065420567</v>
      </c>
      <c r="Q3767" t="str">
        <f t="shared" si="354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9"/>
        <v>1.0265010000000001</v>
      </c>
      <c r="P3768" s="12">
        <f t="shared" si="350"/>
        <v>106.9271875</v>
      </c>
      <c r="Q3768" t="str">
        <f t="shared" si="354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9"/>
        <v>1.1675</v>
      </c>
      <c r="P3769" s="12">
        <f t="shared" si="350"/>
        <v>41.696428571428569</v>
      </c>
      <c r="Q3769" t="str">
        <f t="shared" si="354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9"/>
        <v>1.0765274999999999</v>
      </c>
      <c r="P3770" s="12">
        <f t="shared" si="350"/>
        <v>74.243275862068955</v>
      </c>
      <c r="Q3770" t="str">
        <f t="shared" si="354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9"/>
        <v>1</v>
      </c>
      <c r="P3771" s="12">
        <f t="shared" si="350"/>
        <v>73.333333333333329</v>
      </c>
      <c r="Q3771" t="str">
        <f t="shared" si="354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9"/>
        <v>1</v>
      </c>
      <c r="P3772" s="12">
        <f t="shared" si="350"/>
        <v>100</v>
      </c>
      <c r="Q3772" t="str">
        <f t="shared" si="354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9"/>
        <v>1.46</v>
      </c>
      <c r="P3773" s="12">
        <f t="shared" si="350"/>
        <v>38.421052631578945</v>
      </c>
      <c r="Q3773" t="str">
        <f t="shared" si="354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9"/>
        <v>1.1020000000000001</v>
      </c>
      <c r="P3774" s="12">
        <f t="shared" si="350"/>
        <v>166.96969696969697</v>
      </c>
      <c r="Q3774" t="str">
        <f t="shared" si="354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9"/>
        <v>1.0820000000000001</v>
      </c>
      <c r="P3775" s="12">
        <f t="shared" si="350"/>
        <v>94.912280701754383</v>
      </c>
      <c r="Q3775" t="str">
        <f t="shared" si="354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9"/>
        <v>1</v>
      </c>
      <c r="P3776" s="12">
        <f t="shared" si="350"/>
        <v>100</v>
      </c>
      <c r="Q3776" t="str">
        <f t="shared" si="354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9"/>
        <v>1.0024999999999999</v>
      </c>
      <c r="P3777" s="12">
        <f t="shared" si="350"/>
        <v>143.21428571428572</v>
      </c>
      <c r="Q3777" t="str">
        <f t="shared" si="354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9"/>
        <v>1.0671250000000001</v>
      </c>
      <c r="P3778" s="12">
        <f t="shared" si="350"/>
        <v>90.819148936170208</v>
      </c>
      <c r="Q3778" t="str">
        <f t="shared" si="354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5">E3779/D3779</f>
        <v>1.4319999999999999</v>
      </c>
      <c r="P3779" s="12">
        <f t="shared" ref="P3779:P3842" si="356">E3779/L3779</f>
        <v>48.542372881355931</v>
      </c>
      <c r="Q3779" t="str">
        <f t="shared" si="354"/>
        <v>theater</v>
      </c>
      <c r="R3779" t="str">
        <f t="shared" ref="R3779:R3842" si="357">RIGHT($N3779,LEN($N3779) - FIND("/",$N3779))</f>
        <v>musical</v>
      </c>
      <c r="S3779" s="15">
        <f t="shared" ref="S3779:S3842" si="358">((($J3779/60)/60)/24)+DATE(1970,1,1)</f>
        <v>41887.111354166671</v>
      </c>
      <c r="T3779" s="15">
        <f t="shared" ref="T3779:T3842" si="359">((($I3779/60)/60)/24)+DATE(1970,1,1)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5"/>
        <v>1.0504166666666668</v>
      </c>
      <c r="P3780" s="12">
        <f t="shared" si="356"/>
        <v>70.027777777777771</v>
      </c>
      <c r="Q3780" t="str">
        <f t="shared" si="354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5"/>
        <v>1.0398000000000001</v>
      </c>
      <c r="P3781" s="12">
        <f t="shared" si="356"/>
        <v>135.62608695652173</v>
      </c>
      <c r="Q3781" t="str">
        <f t="shared" si="354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5"/>
        <v>1.2</v>
      </c>
      <c r="P3782" s="12">
        <f t="shared" si="356"/>
        <v>100</v>
      </c>
      <c r="Q3782" t="str">
        <f t="shared" si="354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5"/>
        <v>1.0966666666666667</v>
      </c>
      <c r="P3783" s="12">
        <f t="shared" si="356"/>
        <v>94.90384615384616</v>
      </c>
      <c r="Q3783" t="str">
        <f t="shared" si="354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5"/>
        <v>1.0175000000000001</v>
      </c>
      <c r="P3784" s="12">
        <f t="shared" si="356"/>
        <v>75.370370370370367</v>
      </c>
      <c r="Q3784" t="str">
        <f t="shared" si="354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5"/>
        <v>1.2891666666666666</v>
      </c>
      <c r="P3785" s="12">
        <f t="shared" si="356"/>
        <v>64.458333333333329</v>
      </c>
      <c r="Q3785" t="str">
        <f t="shared" si="354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5"/>
        <v>1.1499999999999999</v>
      </c>
      <c r="P3786" s="12">
        <f t="shared" si="356"/>
        <v>115</v>
      </c>
      <c r="Q3786" t="str">
        <f t="shared" si="354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5"/>
        <v>1.5075000000000001</v>
      </c>
      <c r="P3787" s="12">
        <f t="shared" si="356"/>
        <v>100.5</v>
      </c>
      <c r="Q3787" t="str">
        <f t="shared" si="354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5"/>
        <v>1.1096666666666666</v>
      </c>
      <c r="P3788" s="12">
        <f t="shared" si="356"/>
        <v>93.774647887323937</v>
      </c>
      <c r="Q3788" t="str">
        <f t="shared" si="354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5"/>
        <v>1.0028571428571429</v>
      </c>
      <c r="P3789" s="12">
        <f t="shared" si="356"/>
        <v>35.1</v>
      </c>
      <c r="Q3789" t="str">
        <f t="shared" si="354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5"/>
        <v>6.6666666666666671E-3</v>
      </c>
      <c r="P3790" s="12">
        <f t="shared" si="356"/>
        <v>500</v>
      </c>
      <c r="Q3790" t="str">
        <f t="shared" si="354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5"/>
        <v>3.267605633802817E-2</v>
      </c>
      <c r="P3791" s="12">
        <f t="shared" si="356"/>
        <v>29</v>
      </c>
      <c r="Q3791" t="str">
        <f t="shared" si="354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5"/>
        <v>0</v>
      </c>
      <c r="P3792" s="12" t="e">
        <f t="shared" si="356"/>
        <v>#DIV/0!</v>
      </c>
      <c r="Q3792" t="str">
        <f t="shared" si="354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5"/>
        <v>0</v>
      </c>
      <c r="P3793" s="12" t="e">
        <f t="shared" si="356"/>
        <v>#DIV/0!</v>
      </c>
      <c r="Q3793" t="str">
        <f t="shared" si="354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5"/>
        <v>2.8E-3</v>
      </c>
      <c r="P3794" s="12">
        <f t="shared" si="356"/>
        <v>17.5</v>
      </c>
      <c r="Q3794" t="str">
        <f t="shared" si="354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5"/>
        <v>0.59657142857142853</v>
      </c>
      <c r="P3795" s="12">
        <f t="shared" si="356"/>
        <v>174</v>
      </c>
      <c r="Q3795" t="str">
        <f t="shared" si="354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5"/>
        <v>0.01</v>
      </c>
      <c r="P3796" s="12">
        <f t="shared" si="356"/>
        <v>50</v>
      </c>
      <c r="Q3796" t="str">
        <f t="shared" si="354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5"/>
        <v>1.6666666666666666E-2</v>
      </c>
      <c r="P3797" s="12">
        <f t="shared" si="356"/>
        <v>5</v>
      </c>
      <c r="Q3797" t="str">
        <f t="shared" si="354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5"/>
        <v>4.4444444444444447E-5</v>
      </c>
      <c r="P3798" s="12">
        <f t="shared" si="356"/>
        <v>1</v>
      </c>
      <c r="Q3798" t="str">
        <f t="shared" si="354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5"/>
        <v>0.89666666666666661</v>
      </c>
      <c r="P3799" s="12">
        <f t="shared" si="356"/>
        <v>145.40540540540542</v>
      </c>
      <c r="Q3799" t="str">
        <f t="shared" si="354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5"/>
        <v>1.4642857142857143E-2</v>
      </c>
      <c r="P3800" s="12">
        <f t="shared" si="356"/>
        <v>205</v>
      </c>
      <c r="Q3800" t="str">
        <f t="shared" si="354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5"/>
        <v>4.02E-2</v>
      </c>
      <c r="P3801" s="12">
        <f t="shared" si="356"/>
        <v>100.5</v>
      </c>
      <c r="Q3801" t="str">
        <f t="shared" si="354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5"/>
        <v>4.0045454545454544E-2</v>
      </c>
      <c r="P3802" s="12">
        <f t="shared" si="356"/>
        <v>55.0625</v>
      </c>
      <c r="Q3802" t="str">
        <f t="shared" si="354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5"/>
        <v>8.5199999999999998E-2</v>
      </c>
      <c r="P3803" s="12">
        <f t="shared" si="356"/>
        <v>47.333333333333336</v>
      </c>
      <c r="Q3803" t="str">
        <f t="shared" si="354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5"/>
        <v>0</v>
      </c>
      <c r="P3804" s="12" t="e">
        <f t="shared" si="356"/>
        <v>#DIV/0!</v>
      </c>
      <c r="Q3804" t="str">
        <f t="shared" si="354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5"/>
        <v>0.19650000000000001</v>
      </c>
      <c r="P3805" s="12">
        <f t="shared" si="356"/>
        <v>58.95</v>
      </c>
      <c r="Q3805" t="str">
        <f t="shared" si="354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5"/>
        <v>0</v>
      </c>
      <c r="P3806" s="12" t="e">
        <f t="shared" si="356"/>
        <v>#DIV/0!</v>
      </c>
      <c r="Q3806" t="str">
        <f t="shared" si="354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5"/>
        <v>2.0000000000000002E-5</v>
      </c>
      <c r="P3807" s="12">
        <f t="shared" si="356"/>
        <v>1.5</v>
      </c>
      <c r="Q3807" t="str">
        <f t="shared" si="354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5"/>
        <v>6.6666666666666664E-4</v>
      </c>
      <c r="P3808" s="12">
        <f t="shared" si="356"/>
        <v>5</v>
      </c>
      <c r="Q3808" t="str">
        <f t="shared" si="354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5"/>
        <v>0.30333333333333334</v>
      </c>
      <c r="P3809" s="12">
        <f t="shared" si="356"/>
        <v>50.555555555555557</v>
      </c>
      <c r="Q3809" t="str">
        <f t="shared" si="354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5"/>
        <v>1</v>
      </c>
      <c r="P3810" s="12">
        <f t="shared" si="356"/>
        <v>41.666666666666664</v>
      </c>
      <c r="Q3810" t="str">
        <f t="shared" si="354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5"/>
        <v>1.0125</v>
      </c>
      <c r="P3811" s="12">
        <f t="shared" si="356"/>
        <v>53.289473684210527</v>
      </c>
      <c r="Q3811" t="str">
        <f t="shared" ref="Q3811:Q3874" si="360">LEFT($N3811, FIND("/",$N3811) - 1)</f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5"/>
        <v>1.2173333333333334</v>
      </c>
      <c r="P3812" s="12">
        <f t="shared" si="356"/>
        <v>70.230769230769226</v>
      </c>
      <c r="Q3812" t="str">
        <f t="shared" si="360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5"/>
        <v>3.3</v>
      </c>
      <c r="P3813" s="12">
        <f t="shared" si="356"/>
        <v>43.421052631578945</v>
      </c>
      <c r="Q3813" t="str">
        <f t="shared" si="360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5"/>
        <v>1.0954999999999999</v>
      </c>
      <c r="P3814" s="12">
        <f t="shared" si="356"/>
        <v>199.18181818181819</v>
      </c>
      <c r="Q3814" t="str">
        <f t="shared" si="360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5"/>
        <v>1.0095190476190474</v>
      </c>
      <c r="P3815" s="12">
        <f t="shared" si="356"/>
        <v>78.518148148148143</v>
      </c>
      <c r="Q3815" t="str">
        <f t="shared" si="360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5"/>
        <v>1.4013333333333333</v>
      </c>
      <c r="P3816" s="12">
        <f t="shared" si="356"/>
        <v>61.823529411764703</v>
      </c>
      <c r="Q3816" t="str">
        <f t="shared" si="360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5"/>
        <v>1.0000100000000001</v>
      </c>
      <c r="P3817" s="12">
        <f t="shared" si="356"/>
        <v>50.000500000000002</v>
      </c>
      <c r="Q3817" t="str">
        <f t="shared" si="360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5"/>
        <v>1.19238</v>
      </c>
      <c r="P3818" s="12">
        <f t="shared" si="356"/>
        <v>48.339729729729726</v>
      </c>
      <c r="Q3818" t="str">
        <f t="shared" si="360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5"/>
        <v>1.0725</v>
      </c>
      <c r="P3819" s="12">
        <f t="shared" si="356"/>
        <v>107.25</v>
      </c>
      <c r="Q3819" t="str">
        <f t="shared" si="360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5"/>
        <v>2.2799999999999998</v>
      </c>
      <c r="P3820" s="12">
        <f t="shared" si="356"/>
        <v>57</v>
      </c>
      <c r="Q3820" t="str">
        <f t="shared" si="360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5"/>
        <v>1.0640000000000001</v>
      </c>
      <c r="P3821" s="12">
        <f t="shared" si="356"/>
        <v>40.92307692307692</v>
      </c>
      <c r="Q3821" t="str">
        <f t="shared" si="360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5"/>
        <v>1.4333333333333333</v>
      </c>
      <c r="P3822" s="12">
        <f t="shared" si="356"/>
        <v>21.5</v>
      </c>
      <c r="Q3822" t="str">
        <f t="shared" si="360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5"/>
        <v>1.0454285714285714</v>
      </c>
      <c r="P3823" s="12">
        <f t="shared" si="356"/>
        <v>79.543478260869563</v>
      </c>
      <c r="Q3823" t="str">
        <f t="shared" si="360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5"/>
        <v>1.1002000000000001</v>
      </c>
      <c r="P3824" s="12">
        <f t="shared" si="356"/>
        <v>72.381578947368425</v>
      </c>
      <c r="Q3824" t="str">
        <f t="shared" si="360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5"/>
        <v>1.06</v>
      </c>
      <c r="P3825" s="12">
        <f t="shared" si="356"/>
        <v>64.634146341463421</v>
      </c>
      <c r="Q3825" t="str">
        <f t="shared" si="360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5"/>
        <v>1.08</v>
      </c>
      <c r="P3826" s="12">
        <f t="shared" si="356"/>
        <v>38.571428571428569</v>
      </c>
      <c r="Q3826" t="str">
        <f t="shared" si="360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5"/>
        <v>1.0542</v>
      </c>
      <c r="P3827" s="12">
        <f t="shared" si="356"/>
        <v>107.57142857142857</v>
      </c>
      <c r="Q3827" t="str">
        <f t="shared" si="360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5"/>
        <v>1.1916666666666667</v>
      </c>
      <c r="P3828" s="12">
        <f t="shared" si="356"/>
        <v>27.5</v>
      </c>
      <c r="Q3828" t="str">
        <f t="shared" si="360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5"/>
        <v>1.5266666666666666</v>
      </c>
      <c r="P3829" s="12">
        <f t="shared" si="356"/>
        <v>70.461538461538467</v>
      </c>
      <c r="Q3829" t="str">
        <f t="shared" si="360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5"/>
        <v>1</v>
      </c>
      <c r="P3830" s="12">
        <f t="shared" si="356"/>
        <v>178.57142857142858</v>
      </c>
      <c r="Q3830" t="str">
        <f t="shared" si="360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5"/>
        <v>1.002</v>
      </c>
      <c r="P3831" s="12">
        <f t="shared" si="356"/>
        <v>62.625</v>
      </c>
      <c r="Q3831" t="str">
        <f t="shared" si="360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5"/>
        <v>2.25</v>
      </c>
      <c r="P3832" s="12">
        <f t="shared" si="356"/>
        <v>75</v>
      </c>
      <c r="Q3832" t="str">
        <f t="shared" si="360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5"/>
        <v>1.0602199999999999</v>
      </c>
      <c r="P3833" s="12">
        <f t="shared" si="356"/>
        <v>58.901111111111113</v>
      </c>
      <c r="Q3833" t="str">
        <f t="shared" si="360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5"/>
        <v>1.0466666666666666</v>
      </c>
      <c r="P3834" s="12">
        <f t="shared" si="356"/>
        <v>139.55555555555554</v>
      </c>
      <c r="Q3834" t="str">
        <f t="shared" si="360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5"/>
        <v>1.1666666666666667</v>
      </c>
      <c r="P3835" s="12">
        <f t="shared" si="356"/>
        <v>70</v>
      </c>
      <c r="Q3835" t="str">
        <f t="shared" si="360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5"/>
        <v>1.0903333333333334</v>
      </c>
      <c r="P3836" s="12">
        <f t="shared" si="356"/>
        <v>57.385964912280699</v>
      </c>
      <c r="Q3836" t="str">
        <f t="shared" si="360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5"/>
        <v>1.6</v>
      </c>
      <c r="P3837" s="12">
        <f t="shared" si="356"/>
        <v>40</v>
      </c>
      <c r="Q3837" t="str">
        <f t="shared" si="360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5"/>
        <v>1.125</v>
      </c>
      <c r="P3838" s="12">
        <f t="shared" si="356"/>
        <v>64.285714285714292</v>
      </c>
      <c r="Q3838" t="str">
        <f t="shared" si="360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5"/>
        <v>1.0209999999999999</v>
      </c>
      <c r="P3839" s="12">
        <f t="shared" si="356"/>
        <v>120.11764705882354</v>
      </c>
      <c r="Q3839" t="str">
        <f t="shared" si="360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5"/>
        <v>1.00824</v>
      </c>
      <c r="P3840" s="12">
        <f t="shared" si="356"/>
        <v>1008.24</v>
      </c>
      <c r="Q3840" t="str">
        <f t="shared" si="360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5"/>
        <v>1.0125</v>
      </c>
      <c r="P3841" s="12">
        <f t="shared" si="356"/>
        <v>63.28125</v>
      </c>
      <c r="Q3841" t="str">
        <f t="shared" si="360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5"/>
        <v>65</v>
      </c>
      <c r="P3842" s="12">
        <f t="shared" si="356"/>
        <v>21.666666666666668</v>
      </c>
      <c r="Q3842" t="str">
        <f t="shared" si="360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871" si="361">E3843/D3843</f>
        <v>8.72E-2</v>
      </c>
      <c r="P3843" s="12">
        <f t="shared" ref="P3843:P3906" si="362">E3843/L3843</f>
        <v>25.647058823529413</v>
      </c>
      <c r="Q3843" t="str">
        <f t="shared" si="360"/>
        <v>theater</v>
      </c>
      <c r="R3843" t="str">
        <f t="shared" ref="R3843:R3906" si="363">RIGHT($N3843,LEN($N3843) - FIND("/",$N3843))</f>
        <v>plays</v>
      </c>
      <c r="S3843" s="15">
        <f t="shared" ref="S3843:S3906" si="364">((($J3843/60)/60)/24)+DATE(1970,1,1)</f>
        <v>41780.785729166666</v>
      </c>
      <c r="T3843" s="15">
        <f t="shared" ref="T3843:T3906" si="365">((($I3843/60)/60)/24)+DATE(1970,1,1)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1"/>
        <v>0.21940000000000001</v>
      </c>
      <c r="P3844" s="12">
        <f t="shared" si="362"/>
        <v>47.695652173913047</v>
      </c>
      <c r="Q3844" t="str">
        <f t="shared" si="360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1"/>
        <v>0.21299999999999999</v>
      </c>
      <c r="P3845" s="12">
        <f t="shared" si="362"/>
        <v>56.05263157894737</v>
      </c>
      <c r="Q3845" t="str">
        <f t="shared" si="360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1"/>
        <v>0.41489795918367345</v>
      </c>
      <c r="P3846" s="12">
        <f t="shared" si="362"/>
        <v>81.319999999999993</v>
      </c>
      <c r="Q3846" t="str">
        <f t="shared" si="360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1"/>
        <v>2.1049999999999999E-2</v>
      </c>
      <c r="P3847" s="12">
        <f t="shared" si="362"/>
        <v>70.166666666666671</v>
      </c>
      <c r="Q3847" t="str">
        <f t="shared" si="360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1"/>
        <v>2.7E-2</v>
      </c>
      <c r="P3848" s="12">
        <f t="shared" si="362"/>
        <v>23.625</v>
      </c>
      <c r="Q3848" t="str">
        <f t="shared" si="360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1"/>
        <v>0.16161904761904761</v>
      </c>
      <c r="P3849" s="12">
        <f t="shared" si="362"/>
        <v>188.55555555555554</v>
      </c>
      <c r="Q3849" t="str">
        <f t="shared" si="360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1"/>
        <v>0.16376923076923078</v>
      </c>
      <c r="P3850" s="12">
        <f t="shared" si="362"/>
        <v>49.511627906976742</v>
      </c>
      <c r="Q3850" t="str">
        <f t="shared" si="360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1"/>
        <v>7.0433333333333334E-2</v>
      </c>
      <c r="P3851" s="12">
        <f t="shared" si="362"/>
        <v>75.464285714285708</v>
      </c>
      <c r="Q3851" t="str">
        <f t="shared" si="360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1"/>
        <v>3.7999999999999999E-2</v>
      </c>
      <c r="P3852" s="12">
        <f t="shared" si="362"/>
        <v>9.5</v>
      </c>
      <c r="Q3852" t="str">
        <f t="shared" si="360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1"/>
        <v>0.34079999999999999</v>
      </c>
      <c r="P3853" s="12">
        <f t="shared" si="362"/>
        <v>35.5</v>
      </c>
      <c r="Q3853" t="str">
        <f t="shared" si="360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1"/>
        <v>2E-3</v>
      </c>
      <c r="P3854" s="12">
        <f t="shared" si="362"/>
        <v>10</v>
      </c>
      <c r="Q3854" t="str">
        <f t="shared" si="360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1"/>
        <v>2.5999999999999998E-4</v>
      </c>
      <c r="P3855" s="12">
        <f t="shared" si="362"/>
        <v>13</v>
      </c>
      <c r="Q3855" t="str">
        <f t="shared" si="360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1"/>
        <v>0.16254545454545455</v>
      </c>
      <c r="P3856" s="12">
        <f t="shared" si="362"/>
        <v>89.4</v>
      </c>
      <c r="Q3856" t="str">
        <f t="shared" si="360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1"/>
        <v>2.5000000000000001E-2</v>
      </c>
      <c r="P3857" s="12">
        <f t="shared" si="362"/>
        <v>25</v>
      </c>
      <c r="Q3857" t="str">
        <f t="shared" si="360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1"/>
        <v>2.0000000000000001E-4</v>
      </c>
      <c r="P3858" s="12">
        <f t="shared" si="362"/>
        <v>1</v>
      </c>
      <c r="Q3858" t="str">
        <f t="shared" si="360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1"/>
        <v>5.1999999999999998E-2</v>
      </c>
      <c r="P3859" s="12">
        <f t="shared" si="362"/>
        <v>65</v>
      </c>
      <c r="Q3859" t="str">
        <f t="shared" si="360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1"/>
        <v>0.02</v>
      </c>
      <c r="P3860" s="12">
        <f t="shared" si="362"/>
        <v>10</v>
      </c>
      <c r="Q3860" t="str">
        <f t="shared" si="360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1"/>
        <v>4.0000000000000002E-4</v>
      </c>
      <c r="P3861" s="12">
        <f t="shared" si="362"/>
        <v>1</v>
      </c>
      <c r="Q3861" t="str">
        <f t="shared" si="360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1"/>
        <v>0.17666666666666667</v>
      </c>
      <c r="P3862" s="12">
        <f t="shared" si="362"/>
        <v>81.538461538461533</v>
      </c>
      <c r="Q3862" t="str">
        <f t="shared" si="360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1"/>
        <v>0.05</v>
      </c>
      <c r="P3863" s="12">
        <f t="shared" si="362"/>
        <v>100</v>
      </c>
      <c r="Q3863" t="str">
        <f t="shared" si="360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1"/>
        <v>1.3333333333333334E-4</v>
      </c>
      <c r="P3864" s="12">
        <f t="shared" si="362"/>
        <v>1</v>
      </c>
      <c r="Q3864" t="str">
        <f t="shared" si="360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1"/>
        <v>0</v>
      </c>
      <c r="P3865" s="12" t="e">
        <f t="shared" si="362"/>
        <v>#DIV/0!</v>
      </c>
      <c r="Q3865" t="str">
        <f t="shared" si="360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1"/>
        <v>1.2E-2</v>
      </c>
      <c r="P3866" s="12">
        <f t="shared" si="362"/>
        <v>20</v>
      </c>
      <c r="Q3866" t="str">
        <f t="shared" si="360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1"/>
        <v>0.26937422295897223</v>
      </c>
      <c r="P3867" s="12">
        <f t="shared" si="362"/>
        <v>46.428571428571431</v>
      </c>
      <c r="Q3867" t="str">
        <f t="shared" si="360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1"/>
        <v>5.4999999999999997E-3</v>
      </c>
      <c r="P3868" s="12">
        <f t="shared" si="362"/>
        <v>5.5</v>
      </c>
      <c r="Q3868" t="str">
        <f t="shared" si="360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1"/>
        <v>0.1255</v>
      </c>
      <c r="P3869" s="12">
        <f t="shared" si="362"/>
        <v>50.2</v>
      </c>
      <c r="Q3869" t="str">
        <f t="shared" si="360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1"/>
        <v>2E-3</v>
      </c>
      <c r="P3870" s="12">
        <f t="shared" si="362"/>
        <v>10</v>
      </c>
      <c r="Q3870" t="str">
        <f t="shared" si="360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1"/>
        <v>3.44748684310884E-2</v>
      </c>
      <c r="P3871" s="12">
        <f t="shared" si="362"/>
        <v>30.133333333333333</v>
      </c>
      <c r="Q3871" t="str">
        <f t="shared" si="360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ref="O3872:O3906" si="366">E3872/D3872</f>
        <v>0.15</v>
      </c>
      <c r="P3872" s="12">
        <f t="shared" si="362"/>
        <v>150</v>
      </c>
      <c r="Q3872" t="str">
        <f t="shared" si="360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6"/>
        <v>2.6666666666666668E-2</v>
      </c>
      <c r="P3873" s="12">
        <f t="shared" si="362"/>
        <v>13.333333333333334</v>
      </c>
      <c r="Q3873" t="str">
        <f t="shared" si="360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6"/>
        <v>0</v>
      </c>
      <c r="P3874" s="12" t="e">
        <f t="shared" si="362"/>
        <v>#DIV/0!</v>
      </c>
      <c r="Q3874" t="str">
        <f t="shared" si="360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6"/>
        <v>0</v>
      </c>
      <c r="P3875" s="12" t="e">
        <f t="shared" si="362"/>
        <v>#DIV/0!</v>
      </c>
      <c r="Q3875" t="str">
        <f t="shared" ref="Q3875:Q3938" si="367">LEFT($N3875, FIND("/",$N3875) - 1)</f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6"/>
        <v>0</v>
      </c>
      <c r="P3876" s="12" t="e">
        <f t="shared" si="362"/>
        <v>#DIV/0!</v>
      </c>
      <c r="Q3876" t="str">
        <f t="shared" si="367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6"/>
        <v>0</v>
      </c>
      <c r="P3877" s="12" t="e">
        <f t="shared" si="362"/>
        <v>#DIV/0!</v>
      </c>
      <c r="Q3877" t="str">
        <f t="shared" si="367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6"/>
        <v>0.52794871794871789</v>
      </c>
      <c r="P3878" s="12">
        <f t="shared" si="362"/>
        <v>44.760869565217391</v>
      </c>
      <c r="Q3878" t="str">
        <f t="shared" si="367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6"/>
        <v>4.9639999999999997E-2</v>
      </c>
      <c r="P3879" s="12">
        <f t="shared" si="362"/>
        <v>88.642857142857139</v>
      </c>
      <c r="Q3879" t="str">
        <f t="shared" si="367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6"/>
        <v>5.5555555555555556E-4</v>
      </c>
      <c r="P3880" s="12">
        <f t="shared" si="362"/>
        <v>10</v>
      </c>
      <c r="Q3880" t="str">
        <f t="shared" si="367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6"/>
        <v>0</v>
      </c>
      <c r="P3881" s="12" t="e">
        <f t="shared" si="362"/>
        <v>#DIV/0!</v>
      </c>
      <c r="Q3881" t="str">
        <f t="shared" si="367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6"/>
        <v>0.13066666666666665</v>
      </c>
      <c r="P3882" s="12">
        <f t="shared" si="362"/>
        <v>57.647058823529413</v>
      </c>
      <c r="Q3882" t="str">
        <f t="shared" si="367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6"/>
        <v>0.05</v>
      </c>
      <c r="P3883" s="12">
        <f t="shared" si="362"/>
        <v>25</v>
      </c>
      <c r="Q3883" t="str">
        <f t="shared" si="367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6"/>
        <v>0</v>
      </c>
      <c r="P3884" s="12" t="e">
        <f t="shared" si="362"/>
        <v>#DIV/0!</v>
      </c>
      <c r="Q3884" t="str">
        <f t="shared" si="367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6"/>
        <v>0</v>
      </c>
      <c r="P3885" s="12" t="e">
        <f t="shared" si="362"/>
        <v>#DIV/0!</v>
      </c>
      <c r="Q3885" t="str">
        <f t="shared" si="367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6"/>
        <v>0</v>
      </c>
      <c r="P3886" s="12" t="e">
        <f t="shared" si="362"/>
        <v>#DIV/0!</v>
      </c>
      <c r="Q3886" t="str">
        <f t="shared" si="367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6"/>
        <v>0</v>
      </c>
      <c r="P3887" s="12" t="e">
        <f t="shared" si="362"/>
        <v>#DIV/0!</v>
      </c>
      <c r="Q3887" t="str">
        <f t="shared" si="367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6"/>
        <v>0</v>
      </c>
      <c r="P3888" s="12" t="e">
        <f t="shared" si="362"/>
        <v>#DIV/0!</v>
      </c>
      <c r="Q3888" t="str">
        <f t="shared" si="367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6"/>
        <v>1.7500000000000002E-2</v>
      </c>
      <c r="P3889" s="12">
        <f t="shared" si="362"/>
        <v>17.5</v>
      </c>
      <c r="Q3889" t="str">
        <f t="shared" si="367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6"/>
        <v>0.27100000000000002</v>
      </c>
      <c r="P3890" s="12">
        <f t="shared" si="362"/>
        <v>38.714285714285715</v>
      </c>
      <c r="Q3890" t="str">
        <f t="shared" si="367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6"/>
        <v>1.4749999999999999E-2</v>
      </c>
      <c r="P3891" s="12">
        <f t="shared" si="362"/>
        <v>13.111111111111111</v>
      </c>
      <c r="Q3891" t="str">
        <f t="shared" si="367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6"/>
        <v>0.16826666666666668</v>
      </c>
      <c r="P3892" s="12">
        <f t="shared" si="362"/>
        <v>315.5</v>
      </c>
      <c r="Q3892" t="str">
        <f t="shared" si="367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6"/>
        <v>0.32500000000000001</v>
      </c>
      <c r="P3893" s="12">
        <f t="shared" si="362"/>
        <v>37.142857142857146</v>
      </c>
      <c r="Q3893" t="str">
        <f t="shared" si="367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6"/>
        <v>0</v>
      </c>
      <c r="P3894" s="12" t="e">
        <f t="shared" si="362"/>
        <v>#DIV/0!</v>
      </c>
      <c r="Q3894" t="str">
        <f t="shared" si="367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6"/>
        <v>0.2155</v>
      </c>
      <c r="P3895" s="12">
        <f t="shared" si="362"/>
        <v>128.27380952380952</v>
      </c>
      <c r="Q3895" t="str">
        <f t="shared" si="367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6"/>
        <v>3.4666666666666665E-2</v>
      </c>
      <c r="P3896" s="12">
        <f t="shared" si="362"/>
        <v>47.272727272727273</v>
      </c>
      <c r="Q3896" t="str">
        <f t="shared" si="367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6"/>
        <v>0.05</v>
      </c>
      <c r="P3897" s="12">
        <f t="shared" si="362"/>
        <v>50</v>
      </c>
      <c r="Q3897" t="str">
        <f t="shared" si="367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6"/>
        <v>0.10625</v>
      </c>
      <c r="P3898" s="12">
        <f t="shared" si="362"/>
        <v>42.5</v>
      </c>
      <c r="Q3898" t="str">
        <f t="shared" si="367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6"/>
        <v>0.17599999999999999</v>
      </c>
      <c r="P3899" s="12">
        <f t="shared" si="362"/>
        <v>44</v>
      </c>
      <c r="Q3899" t="str">
        <f t="shared" si="367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6"/>
        <v>0.3256</v>
      </c>
      <c r="P3900" s="12">
        <f t="shared" si="362"/>
        <v>50.875</v>
      </c>
      <c r="Q3900" t="str">
        <f t="shared" si="367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6"/>
        <v>1.2500000000000001E-2</v>
      </c>
      <c r="P3901" s="12">
        <f t="shared" si="362"/>
        <v>62.5</v>
      </c>
      <c r="Q3901" t="str">
        <f t="shared" si="367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6"/>
        <v>5.3999999999999999E-2</v>
      </c>
      <c r="P3902" s="12">
        <f t="shared" si="362"/>
        <v>27</v>
      </c>
      <c r="Q3902" t="str">
        <f t="shared" si="367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6"/>
        <v>8.3333333333333332E-3</v>
      </c>
      <c r="P3903" s="12">
        <f t="shared" si="362"/>
        <v>25</v>
      </c>
      <c r="Q3903" t="str">
        <f t="shared" si="367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6"/>
        <v>0.48833333333333334</v>
      </c>
      <c r="P3904" s="12">
        <f t="shared" si="362"/>
        <v>47.258064516129032</v>
      </c>
      <c r="Q3904" t="str">
        <f t="shared" si="367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6"/>
        <v>0</v>
      </c>
      <c r="P3905" s="12" t="e">
        <f t="shared" si="362"/>
        <v>#DIV/0!</v>
      </c>
      <c r="Q3905" t="str">
        <f t="shared" si="367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6"/>
        <v>2.9999999999999997E-4</v>
      </c>
      <c r="P3906" s="12">
        <f t="shared" si="362"/>
        <v>1.5</v>
      </c>
      <c r="Q3906" t="str">
        <f t="shared" si="367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8">E3907/D3907</f>
        <v>0.11533333333333333</v>
      </c>
      <c r="P3907" s="12">
        <f t="shared" ref="P3907:P3970" si="369">E3907/L3907</f>
        <v>24.714285714285715</v>
      </c>
      <c r="Q3907" t="str">
        <f t="shared" si="367"/>
        <v>theater</v>
      </c>
      <c r="R3907" t="str">
        <f t="shared" ref="R3907:R3970" si="370">RIGHT($N3907,LEN($N3907) - FIND("/",$N3907))</f>
        <v>plays</v>
      </c>
      <c r="S3907" s="15">
        <f t="shared" ref="S3907:S3970" si="371">((($J3907/60)/60)/24)+DATE(1970,1,1)</f>
        <v>42124.623877314814</v>
      </c>
      <c r="T3907" s="15">
        <f t="shared" ref="T3907:T3970" si="372">((($I3907/60)/60)/24)+DATE(1970,1,1)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8"/>
        <v>0.67333333333333334</v>
      </c>
      <c r="P3908" s="12">
        <f t="shared" si="369"/>
        <v>63.125</v>
      </c>
      <c r="Q3908" t="str">
        <f t="shared" si="367"/>
        <v>theater</v>
      </c>
      <c r="R3908" t="str">
        <f t="shared" si="370"/>
        <v>plays</v>
      </c>
      <c r="S3908" s="15">
        <f t="shared" si="371"/>
        <v>42143.917743055557</v>
      </c>
      <c r="T3908" s="15">
        <f t="shared" si="372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8"/>
        <v>0.153</v>
      </c>
      <c r="P3909" s="12">
        <f t="shared" si="369"/>
        <v>38.25</v>
      </c>
      <c r="Q3909" t="str">
        <f t="shared" si="367"/>
        <v>theater</v>
      </c>
      <c r="R3909" t="str">
        <f t="shared" si="370"/>
        <v>plays</v>
      </c>
      <c r="S3909" s="15">
        <f t="shared" si="371"/>
        <v>41906.819513888891</v>
      </c>
      <c r="T3909" s="15">
        <f t="shared" si="372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8"/>
        <v>8.666666666666667E-2</v>
      </c>
      <c r="P3910" s="12">
        <f t="shared" si="369"/>
        <v>16.25</v>
      </c>
      <c r="Q3910" t="str">
        <f t="shared" si="367"/>
        <v>theater</v>
      </c>
      <c r="R3910" t="str">
        <f t="shared" si="370"/>
        <v>plays</v>
      </c>
      <c r="S3910" s="15">
        <f t="shared" si="371"/>
        <v>41834.135370370372</v>
      </c>
      <c r="T3910" s="15">
        <f t="shared" si="372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8"/>
        <v>2.2499999999999998E-3</v>
      </c>
      <c r="P3911" s="12">
        <f t="shared" si="369"/>
        <v>33.75</v>
      </c>
      <c r="Q3911" t="str">
        <f t="shared" si="367"/>
        <v>theater</v>
      </c>
      <c r="R3911" t="str">
        <f t="shared" si="370"/>
        <v>plays</v>
      </c>
      <c r="S3911" s="15">
        <f t="shared" si="371"/>
        <v>41863.359282407408</v>
      </c>
      <c r="T3911" s="15">
        <f t="shared" si="372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8"/>
        <v>3.0833333333333334E-2</v>
      </c>
      <c r="P3912" s="12">
        <f t="shared" si="369"/>
        <v>61.666666666666664</v>
      </c>
      <c r="Q3912" t="str">
        <f t="shared" si="367"/>
        <v>theater</v>
      </c>
      <c r="R3912" t="str">
        <f t="shared" si="370"/>
        <v>plays</v>
      </c>
      <c r="S3912" s="15">
        <f t="shared" si="371"/>
        <v>42224.756909722222</v>
      </c>
      <c r="T3912" s="15">
        <f t="shared" si="372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8"/>
        <v>0.37412499999999999</v>
      </c>
      <c r="P3913" s="12">
        <f t="shared" si="369"/>
        <v>83.138888888888886</v>
      </c>
      <c r="Q3913" t="str">
        <f t="shared" si="367"/>
        <v>theater</v>
      </c>
      <c r="R3913" t="str">
        <f t="shared" si="370"/>
        <v>plays</v>
      </c>
      <c r="S3913" s="15">
        <f t="shared" si="371"/>
        <v>41939.8122337963</v>
      </c>
      <c r="T3913" s="15">
        <f t="shared" si="372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8"/>
        <v>6.666666666666667E-5</v>
      </c>
      <c r="P3914" s="12">
        <f t="shared" si="369"/>
        <v>1</v>
      </c>
      <c r="Q3914" t="str">
        <f t="shared" si="367"/>
        <v>theater</v>
      </c>
      <c r="R3914" t="str">
        <f t="shared" si="370"/>
        <v>plays</v>
      </c>
      <c r="S3914" s="15">
        <f t="shared" si="371"/>
        <v>42059.270023148143</v>
      </c>
      <c r="T3914" s="15">
        <f t="shared" si="372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8"/>
        <v>0.1</v>
      </c>
      <c r="P3915" s="12">
        <f t="shared" si="369"/>
        <v>142.85714285714286</v>
      </c>
      <c r="Q3915" t="str">
        <f t="shared" si="367"/>
        <v>theater</v>
      </c>
      <c r="R3915" t="str">
        <f t="shared" si="370"/>
        <v>plays</v>
      </c>
      <c r="S3915" s="15">
        <f t="shared" si="371"/>
        <v>42308.211215277777</v>
      </c>
      <c r="T3915" s="15">
        <f t="shared" si="372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8"/>
        <v>0.36359999999999998</v>
      </c>
      <c r="P3916" s="12">
        <f t="shared" si="369"/>
        <v>33.666666666666664</v>
      </c>
      <c r="Q3916" t="str">
        <f t="shared" si="367"/>
        <v>theater</v>
      </c>
      <c r="R3916" t="str">
        <f t="shared" si="370"/>
        <v>plays</v>
      </c>
      <c r="S3916" s="15">
        <f t="shared" si="371"/>
        <v>42114.818935185183</v>
      </c>
      <c r="T3916" s="15">
        <f t="shared" si="372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8"/>
        <v>3.3333333333333335E-3</v>
      </c>
      <c r="P3917" s="12">
        <f t="shared" si="369"/>
        <v>5</v>
      </c>
      <c r="Q3917" t="str">
        <f t="shared" si="367"/>
        <v>theater</v>
      </c>
      <c r="R3917" t="str">
        <f t="shared" si="370"/>
        <v>plays</v>
      </c>
      <c r="S3917" s="15">
        <f t="shared" si="371"/>
        <v>42492.98505787037</v>
      </c>
      <c r="T3917" s="15">
        <f t="shared" si="372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8"/>
        <v>0</v>
      </c>
      <c r="P3918" s="12" t="e">
        <f t="shared" si="369"/>
        <v>#DIV/0!</v>
      </c>
      <c r="Q3918" t="str">
        <f t="shared" si="367"/>
        <v>theater</v>
      </c>
      <c r="R3918" t="str">
        <f t="shared" si="370"/>
        <v>plays</v>
      </c>
      <c r="S3918" s="15">
        <f t="shared" si="371"/>
        <v>42494.471666666665</v>
      </c>
      <c r="T3918" s="15">
        <f t="shared" si="372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8"/>
        <v>2.8571428571428571E-3</v>
      </c>
      <c r="P3919" s="12">
        <f t="shared" si="369"/>
        <v>10</v>
      </c>
      <c r="Q3919" t="str">
        <f t="shared" si="367"/>
        <v>theater</v>
      </c>
      <c r="R3919" t="str">
        <f t="shared" si="370"/>
        <v>plays</v>
      </c>
      <c r="S3919" s="15">
        <f t="shared" si="371"/>
        <v>41863.527326388888</v>
      </c>
      <c r="T3919" s="15">
        <f t="shared" si="372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8"/>
        <v>2E-3</v>
      </c>
      <c r="P3920" s="12">
        <f t="shared" si="369"/>
        <v>40</v>
      </c>
      <c r="Q3920" t="str">
        <f t="shared" si="367"/>
        <v>theater</v>
      </c>
      <c r="R3920" t="str">
        <f t="shared" si="370"/>
        <v>plays</v>
      </c>
      <c r="S3920" s="15">
        <f t="shared" si="371"/>
        <v>41843.664618055554</v>
      </c>
      <c r="T3920" s="15">
        <f t="shared" si="372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8"/>
        <v>1.7999999999999999E-2</v>
      </c>
      <c r="P3921" s="12">
        <f t="shared" si="369"/>
        <v>30</v>
      </c>
      <c r="Q3921" t="str">
        <f t="shared" si="367"/>
        <v>theater</v>
      </c>
      <c r="R3921" t="str">
        <f t="shared" si="370"/>
        <v>plays</v>
      </c>
      <c r="S3921" s="15">
        <f t="shared" si="371"/>
        <v>42358.684872685189</v>
      </c>
      <c r="T3921" s="15">
        <f t="shared" si="372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8"/>
        <v>5.3999999999999999E-2</v>
      </c>
      <c r="P3922" s="12">
        <f t="shared" si="369"/>
        <v>45</v>
      </c>
      <c r="Q3922" t="str">
        <f t="shared" si="367"/>
        <v>theater</v>
      </c>
      <c r="R3922" t="str">
        <f t="shared" si="370"/>
        <v>plays</v>
      </c>
      <c r="S3922" s="15">
        <f t="shared" si="371"/>
        <v>42657.38726851852</v>
      </c>
      <c r="T3922" s="15">
        <f t="shared" si="372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8"/>
        <v>0</v>
      </c>
      <c r="P3923" s="12" t="e">
        <f t="shared" si="369"/>
        <v>#DIV/0!</v>
      </c>
      <c r="Q3923" t="str">
        <f t="shared" si="367"/>
        <v>theater</v>
      </c>
      <c r="R3923" t="str">
        <f t="shared" si="370"/>
        <v>plays</v>
      </c>
      <c r="S3923" s="15">
        <f t="shared" si="371"/>
        <v>41926.542303240742</v>
      </c>
      <c r="T3923" s="15">
        <f t="shared" si="372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8"/>
        <v>8.1333333333333327E-2</v>
      </c>
      <c r="P3924" s="12">
        <f t="shared" si="369"/>
        <v>10.166666666666666</v>
      </c>
      <c r="Q3924" t="str">
        <f t="shared" si="367"/>
        <v>theater</v>
      </c>
      <c r="R3924" t="str">
        <f t="shared" si="370"/>
        <v>plays</v>
      </c>
      <c r="S3924" s="15">
        <f t="shared" si="371"/>
        <v>42020.768634259264</v>
      </c>
      <c r="T3924" s="15">
        <f t="shared" si="372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8"/>
        <v>0.12034782608695652</v>
      </c>
      <c r="P3925" s="12">
        <f t="shared" si="369"/>
        <v>81.411764705882348</v>
      </c>
      <c r="Q3925" t="str">
        <f t="shared" si="367"/>
        <v>theater</v>
      </c>
      <c r="R3925" t="str">
        <f t="shared" si="370"/>
        <v>plays</v>
      </c>
      <c r="S3925" s="15">
        <f t="shared" si="371"/>
        <v>42075.979988425926</v>
      </c>
      <c r="T3925" s="15">
        <f t="shared" si="372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8"/>
        <v>0.15266666666666667</v>
      </c>
      <c r="P3926" s="12">
        <f t="shared" si="369"/>
        <v>57.25</v>
      </c>
      <c r="Q3926" t="str">
        <f t="shared" si="367"/>
        <v>theater</v>
      </c>
      <c r="R3926" t="str">
        <f t="shared" si="370"/>
        <v>plays</v>
      </c>
      <c r="S3926" s="15">
        <f t="shared" si="371"/>
        <v>41786.959745370368</v>
      </c>
      <c r="T3926" s="15">
        <f t="shared" si="372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8"/>
        <v>0.1</v>
      </c>
      <c r="P3927" s="12">
        <f t="shared" si="369"/>
        <v>5</v>
      </c>
      <c r="Q3927" t="str">
        <f t="shared" si="367"/>
        <v>theater</v>
      </c>
      <c r="R3927" t="str">
        <f t="shared" si="370"/>
        <v>plays</v>
      </c>
      <c r="S3927" s="15">
        <f t="shared" si="371"/>
        <v>41820.870821759258</v>
      </c>
      <c r="T3927" s="15">
        <f t="shared" si="372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8"/>
        <v>3.0000000000000001E-3</v>
      </c>
      <c r="P3928" s="12">
        <f t="shared" si="369"/>
        <v>15</v>
      </c>
      <c r="Q3928" t="str">
        <f t="shared" si="367"/>
        <v>theater</v>
      </c>
      <c r="R3928" t="str">
        <f t="shared" si="370"/>
        <v>plays</v>
      </c>
      <c r="S3928" s="15">
        <f t="shared" si="371"/>
        <v>41970.085046296299</v>
      </c>
      <c r="T3928" s="15">
        <f t="shared" si="372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8"/>
        <v>0.01</v>
      </c>
      <c r="P3929" s="12">
        <f t="shared" si="369"/>
        <v>12.5</v>
      </c>
      <c r="Q3929" t="str">
        <f t="shared" si="367"/>
        <v>theater</v>
      </c>
      <c r="R3929" t="str">
        <f t="shared" si="370"/>
        <v>plays</v>
      </c>
      <c r="S3929" s="15">
        <f t="shared" si="371"/>
        <v>41830.267407407409</v>
      </c>
      <c r="T3929" s="15">
        <f t="shared" si="372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8"/>
        <v>0.13020000000000001</v>
      </c>
      <c r="P3930" s="12">
        <f t="shared" si="369"/>
        <v>93</v>
      </c>
      <c r="Q3930" t="str">
        <f t="shared" si="367"/>
        <v>theater</v>
      </c>
      <c r="R3930" t="str">
        <f t="shared" si="370"/>
        <v>plays</v>
      </c>
      <c r="S3930" s="15">
        <f t="shared" si="371"/>
        <v>42265.683182870373</v>
      </c>
      <c r="T3930" s="15">
        <f t="shared" si="372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8"/>
        <v>2.265E-2</v>
      </c>
      <c r="P3931" s="12">
        <f t="shared" si="369"/>
        <v>32.357142857142854</v>
      </c>
      <c r="Q3931" t="str">
        <f t="shared" si="367"/>
        <v>theater</v>
      </c>
      <c r="R3931" t="str">
        <f t="shared" si="370"/>
        <v>plays</v>
      </c>
      <c r="S3931" s="15">
        <f t="shared" si="371"/>
        <v>42601.827141203699</v>
      </c>
      <c r="T3931" s="15">
        <f t="shared" si="372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8"/>
        <v>0</v>
      </c>
      <c r="P3932" s="12" t="e">
        <f t="shared" si="369"/>
        <v>#DIV/0!</v>
      </c>
      <c r="Q3932" t="str">
        <f t="shared" si="367"/>
        <v>theater</v>
      </c>
      <c r="R3932" t="str">
        <f t="shared" si="370"/>
        <v>plays</v>
      </c>
      <c r="S3932" s="15">
        <f t="shared" si="371"/>
        <v>42433.338749999995</v>
      </c>
      <c r="T3932" s="15">
        <f t="shared" si="372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8"/>
        <v>0</v>
      </c>
      <c r="P3933" s="12" t="e">
        <f t="shared" si="369"/>
        <v>#DIV/0!</v>
      </c>
      <c r="Q3933" t="str">
        <f t="shared" si="367"/>
        <v>theater</v>
      </c>
      <c r="R3933" t="str">
        <f t="shared" si="370"/>
        <v>plays</v>
      </c>
      <c r="S3933" s="15">
        <f t="shared" si="371"/>
        <v>42228.151701388888</v>
      </c>
      <c r="T3933" s="15">
        <f t="shared" si="372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8"/>
        <v>8.3333333333333331E-5</v>
      </c>
      <c r="P3934" s="12">
        <f t="shared" si="369"/>
        <v>1</v>
      </c>
      <c r="Q3934" t="str">
        <f t="shared" si="367"/>
        <v>theater</v>
      </c>
      <c r="R3934" t="str">
        <f t="shared" si="370"/>
        <v>plays</v>
      </c>
      <c r="S3934" s="15">
        <f t="shared" si="371"/>
        <v>42415.168564814812</v>
      </c>
      <c r="T3934" s="15">
        <f t="shared" si="372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8"/>
        <v>0.15742857142857142</v>
      </c>
      <c r="P3935" s="12">
        <f t="shared" si="369"/>
        <v>91.833333333333329</v>
      </c>
      <c r="Q3935" t="str">
        <f t="shared" si="367"/>
        <v>theater</v>
      </c>
      <c r="R3935" t="str">
        <f t="shared" si="370"/>
        <v>plays</v>
      </c>
      <c r="S3935" s="15">
        <f t="shared" si="371"/>
        <v>42538.968310185184</v>
      </c>
      <c r="T3935" s="15">
        <f t="shared" si="372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8"/>
        <v>0.11</v>
      </c>
      <c r="P3936" s="12">
        <f t="shared" si="369"/>
        <v>45.833333333333336</v>
      </c>
      <c r="Q3936" t="str">
        <f t="shared" si="367"/>
        <v>theater</v>
      </c>
      <c r="R3936" t="str">
        <f t="shared" si="370"/>
        <v>plays</v>
      </c>
      <c r="S3936" s="15">
        <f t="shared" si="371"/>
        <v>42233.671747685185</v>
      </c>
      <c r="T3936" s="15">
        <f t="shared" si="372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8"/>
        <v>0.43833333333333335</v>
      </c>
      <c r="P3937" s="12">
        <f t="shared" si="369"/>
        <v>57.173913043478258</v>
      </c>
      <c r="Q3937" t="str">
        <f t="shared" si="367"/>
        <v>theater</v>
      </c>
      <c r="R3937" t="str">
        <f t="shared" si="370"/>
        <v>plays</v>
      </c>
      <c r="S3937" s="15">
        <f t="shared" si="371"/>
        <v>42221.656782407401</v>
      </c>
      <c r="T3937" s="15">
        <f t="shared" si="372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8"/>
        <v>0</v>
      </c>
      <c r="P3938" s="12" t="e">
        <f t="shared" si="369"/>
        <v>#DIV/0!</v>
      </c>
      <c r="Q3938" t="str">
        <f t="shared" si="367"/>
        <v>theater</v>
      </c>
      <c r="R3938" t="str">
        <f t="shared" si="370"/>
        <v>plays</v>
      </c>
      <c r="S3938" s="15">
        <f t="shared" si="371"/>
        <v>42675.262962962966</v>
      </c>
      <c r="T3938" s="15">
        <f t="shared" si="372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8"/>
        <v>0.86135181975736563</v>
      </c>
      <c r="P3939" s="12">
        <f t="shared" si="369"/>
        <v>248.5</v>
      </c>
      <c r="Q3939" t="str">
        <f t="shared" ref="Q3939:Q4002" si="373">LEFT($N3939, FIND("/",$N3939) - 1)</f>
        <v>theater</v>
      </c>
      <c r="R3939" t="str">
        <f t="shared" si="370"/>
        <v>plays</v>
      </c>
      <c r="S3939" s="15">
        <f t="shared" si="371"/>
        <v>42534.631481481483</v>
      </c>
      <c r="T3939" s="15">
        <f t="shared" si="372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8"/>
        <v>0.12196620583717357</v>
      </c>
      <c r="P3940" s="12">
        <f t="shared" si="369"/>
        <v>79.400000000000006</v>
      </c>
      <c r="Q3940" t="str">
        <f t="shared" si="373"/>
        <v>theater</v>
      </c>
      <c r="R3940" t="str">
        <f t="shared" si="370"/>
        <v>plays</v>
      </c>
      <c r="S3940" s="15">
        <f t="shared" si="371"/>
        <v>42151.905717592599</v>
      </c>
      <c r="T3940" s="15">
        <f t="shared" si="372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8"/>
        <v>1E-3</v>
      </c>
      <c r="P3941" s="12">
        <f t="shared" si="369"/>
        <v>5</v>
      </c>
      <c r="Q3941" t="str">
        <f t="shared" si="373"/>
        <v>theater</v>
      </c>
      <c r="R3941" t="str">
        <f t="shared" si="370"/>
        <v>plays</v>
      </c>
      <c r="S3941" s="15">
        <f t="shared" si="371"/>
        <v>41915.400219907409</v>
      </c>
      <c r="T3941" s="15">
        <f t="shared" si="372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8"/>
        <v>2.2000000000000001E-3</v>
      </c>
      <c r="P3942" s="12">
        <f t="shared" si="369"/>
        <v>5.5</v>
      </c>
      <c r="Q3942" t="str">
        <f t="shared" si="373"/>
        <v>theater</v>
      </c>
      <c r="R3942" t="str">
        <f t="shared" si="370"/>
        <v>plays</v>
      </c>
      <c r="S3942" s="15">
        <f t="shared" si="371"/>
        <v>41961.492488425924</v>
      </c>
      <c r="T3942" s="15">
        <f t="shared" si="372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8"/>
        <v>9.0909090909090905E-3</v>
      </c>
      <c r="P3943" s="12">
        <f t="shared" si="369"/>
        <v>25</v>
      </c>
      <c r="Q3943" t="str">
        <f t="shared" si="373"/>
        <v>theater</v>
      </c>
      <c r="R3943" t="str">
        <f t="shared" si="370"/>
        <v>plays</v>
      </c>
      <c r="S3943" s="15">
        <f t="shared" si="371"/>
        <v>41940.587233796294</v>
      </c>
      <c r="T3943" s="15">
        <f t="shared" si="372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8"/>
        <v>0</v>
      </c>
      <c r="P3944" s="12" t="e">
        <f t="shared" si="369"/>
        <v>#DIV/0!</v>
      </c>
      <c r="Q3944" t="str">
        <f t="shared" si="373"/>
        <v>theater</v>
      </c>
      <c r="R3944" t="str">
        <f t="shared" si="370"/>
        <v>plays</v>
      </c>
      <c r="S3944" s="15">
        <f t="shared" si="371"/>
        <v>42111.904097222221</v>
      </c>
      <c r="T3944" s="15">
        <f t="shared" si="372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8"/>
        <v>0.35639999999999999</v>
      </c>
      <c r="P3945" s="12">
        <f t="shared" si="369"/>
        <v>137.07692307692307</v>
      </c>
      <c r="Q3945" t="str">
        <f t="shared" si="373"/>
        <v>theater</v>
      </c>
      <c r="R3945" t="str">
        <f t="shared" si="370"/>
        <v>plays</v>
      </c>
      <c r="S3945" s="15">
        <f t="shared" si="371"/>
        <v>42279.778564814813</v>
      </c>
      <c r="T3945" s="15">
        <f t="shared" si="372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8"/>
        <v>0</v>
      </c>
      <c r="P3946" s="12" t="e">
        <f t="shared" si="369"/>
        <v>#DIV/0!</v>
      </c>
      <c r="Q3946" t="str">
        <f t="shared" si="373"/>
        <v>theater</v>
      </c>
      <c r="R3946" t="str">
        <f t="shared" si="370"/>
        <v>plays</v>
      </c>
      <c r="S3946" s="15">
        <f t="shared" si="371"/>
        <v>42213.662905092591</v>
      </c>
      <c r="T3946" s="15">
        <f t="shared" si="372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8"/>
        <v>2.5000000000000001E-3</v>
      </c>
      <c r="P3947" s="12">
        <f t="shared" si="369"/>
        <v>5</v>
      </c>
      <c r="Q3947" t="str">
        <f t="shared" si="373"/>
        <v>theater</v>
      </c>
      <c r="R3947" t="str">
        <f t="shared" si="370"/>
        <v>plays</v>
      </c>
      <c r="S3947" s="15">
        <f t="shared" si="371"/>
        <v>42109.801712962959</v>
      </c>
      <c r="T3947" s="15">
        <f t="shared" si="372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8"/>
        <v>3.2500000000000001E-2</v>
      </c>
      <c r="P3948" s="12">
        <f t="shared" si="369"/>
        <v>39</v>
      </c>
      <c r="Q3948" t="str">
        <f t="shared" si="373"/>
        <v>theater</v>
      </c>
      <c r="R3948" t="str">
        <f t="shared" si="370"/>
        <v>plays</v>
      </c>
      <c r="S3948" s="15">
        <f t="shared" si="371"/>
        <v>42031.833587962959</v>
      </c>
      <c r="T3948" s="15">
        <f t="shared" si="372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8"/>
        <v>3.3666666666666664E-2</v>
      </c>
      <c r="P3949" s="12">
        <f t="shared" si="369"/>
        <v>50.5</v>
      </c>
      <c r="Q3949" t="str">
        <f t="shared" si="373"/>
        <v>theater</v>
      </c>
      <c r="R3949" t="str">
        <f t="shared" si="370"/>
        <v>plays</v>
      </c>
      <c r="S3949" s="15">
        <f t="shared" si="371"/>
        <v>42615.142870370371</v>
      </c>
      <c r="T3949" s="15">
        <f t="shared" si="372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8"/>
        <v>0</v>
      </c>
      <c r="P3950" s="12" t="e">
        <f t="shared" si="369"/>
        <v>#DIV/0!</v>
      </c>
      <c r="Q3950" t="str">
        <f t="shared" si="373"/>
        <v>theater</v>
      </c>
      <c r="R3950" t="str">
        <f t="shared" si="370"/>
        <v>plays</v>
      </c>
      <c r="S3950" s="15">
        <f t="shared" si="371"/>
        <v>41829.325497685182</v>
      </c>
      <c r="T3950" s="15">
        <f t="shared" si="372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8"/>
        <v>0.15770000000000001</v>
      </c>
      <c r="P3951" s="12">
        <f t="shared" si="369"/>
        <v>49.28125</v>
      </c>
      <c r="Q3951" t="str">
        <f t="shared" si="373"/>
        <v>theater</v>
      </c>
      <c r="R3951" t="str">
        <f t="shared" si="370"/>
        <v>plays</v>
      </c>
      <c r="S3951" s="15">
        <f t="shared" si="371"/>
        <v>42016.120613425926</v>
      </c>
      <c r="T3951" s="15">
        <f t="shared" si="372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8"/>
        <v>6.2500000000000003E-3</v>
      </c>
      <c r="P3952" s="12">
        <f t="shared" si="369"/>
        <v>25</v>
      </c>
      <c r="Q3952" t="str">
        <f t="shared" si="373"/>
        <v>theater</v>
      </c>
      <c r="R3952" t="str">
        <f t="shared" si="370"/>
        <v>plays</v>
      </c>
      <c r="S3952" s="15">
        <f t="shared" si="371"/>
        <v>42439.702314814815</v>
      </c>
      <c r="T3952" s="15">
        <f t="shared" si="372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8"/>
        <v>5.0000000000000004E-6</v>
      </c>
      <c r="P3953" s="12">
        <f t="shared" si="369"/>
        <v>1</v>
      </c>
      <c r="Q3953" t="str">
        <f t="shared" si="373"/>
        <v>theater</v>
      </c>
      <c r="R3953" t="str">
        <f t="shared" si="370"/>
        <v>plays</v>
      </c>
      <c r="S3953" s="15">
        <f t="shared" si="371"/>
        <v>42433.825717592597</v>
      </c>
      <c r="T3953" s="15">
        <f t="shared" si="372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8"/>
        <v>9.6153846153846159E-4</v>
      </c>
      <c r="P3954" s="12">
        <f t="shared" si="369"/>
        <v>25</v>
      </c>
      <c r="Q3954" t="str">
        <f t="shared" si="373"/>
        <v>theater</v>
      </c>
      <c r="R3954" t="str">
        <f t="shared" si="370"/>
        <v>plays</v>
      </c>
      <c r="S3954" s="15">
        <f t="shared" si="371"/>
        <v>42243.790393518517</v>
      </c>
      <c r="T3954" s="15">
        <f t="shared" si="372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8"/>
        <v>0</v>
      </c>
      <c r="P3955" s="12" t="e">
        <f t="shared" si="369"/>
        <v>#DIV/0!</v>
      </c>
      <c r="Q3955" t="str">
        <f t="shared" si="373"/>
        <v>theater</v>
      </c>
      <c r="R3955" t="str">
        <f t="shared" si="370"/>
        <v>plays</v>
      </c>
      <c r="S3955" s="15">
        <f t="shared" si="371"/>
        <v>42550.048449074078</v>
      </c>
      <c r="T3955" s="15">
        <f t="shared" si="372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8"/>
        <v>0</v>
      </c>
      <c r="P3956" s="12" t="e">
        <f t="shared" si="369"/>
        <v>#DIV/0!</v>
      </c>
      <c r="Q3956" t="str">
        <f t="shared" si="373"/>
        <v>theater</v>
      </c>
      <c r="R3956" t="str">
        <f t="shared" si="370"/>
        <v>plays</v>
      </c>
      <c r="S3956" s="15">
        <f t="shared" si="371"/>
        <v>41774.651203703703</v>
      </c>
      <c r="T3956" s="15">
        <f t="shared" si="372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8"/>
        <v>0.24285714285714285</v>
      </c>
      <c r="P3957" s="12">
        <f t="shared" si="369"/>
        <v>53.125</v>
      </c>
      <c r="Q3957" t="str">
        <f t="shared" si="373"/>
        <v>theater</v>
      </c>
      <c r="R3957" t="str">
        <f t="shared" si="370"/>
        <v>plays</v>
      </c>
      <c r="S3957" s="15">
        <f t="shared" si="371"/>
        <v>42306.848854166667</v>
      </c>
      <c r="T3957" s="15">
        <f t="shared" si="372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8"/>
        <v>0</v>
      </c>
      <c r="P3958" s="12" t="e">
        <f t="shared" si="369"/>
        <v>#DIV/0!</v>
      </c>
      <c r="Q3958" t="str">
        <f t="shared" si="373"/>
        <v>theater</v>
      </c>
      <c r="R3958" t="str">
        <f t="shared" si="370"/>
        <v>plays</v>
      </c>
      <c r="S3958" s="15">
        <f t="shared" si="371"/>
        <v>42457.932025462964</v>
      </c>
      <c r="T3958" s="15">
        <f t="shared" si="372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8"/>
        <v>2.5000000000000001E-4</v>
      </c>
      <c r="P3959" s="12">
        <f t="shared" si="369"/>
        <v>7</v>
      </c>
      <c r="Q3959" t="str">
        <f t="shared" si="373"/>
        <v>theater</v>
      </c>
      <c r="R3959" t="str">
        <f t="shared" si="370"/>
        <v>plays</v>
      </c>
      <c r="S3959" s="15">
        <f t="shared" si="371"/>
        <v>42513.976319444439</v>
      </c>
      <c r="T3959" s="15">
        <f t="shared" si="372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8"/>
        <v>0.32050000000000001</v>
      </c>
      <c r="P3960" s="12">
        <f t="shared" si="369"/>
        <v>40.0625</v>
      </c>
      <c r="Q3960" t="str">
        <f t="shared" si="373"/>
        <v>theater</v>
      </c>
      <c r="R3960" t="str">
        <f t="shared" si="370"/>
        <v>plays</v>
      </c>
      <c r="S3960" s="15">
        <f t="shared" si="371"/>
        <v>41816.950370370374</v>
      </c>
      <c r="T3960" s="15">
        <f t="shared" si="372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8"/>
        <v>0.24333333333333335</v>
      </c>
      <c r="P3961" s="12">
        <f t="shared" si="369"/>
        <v>24.333333333333332</v>
      </c>
      <c r="Q3961" t="str">
        <f t="shared" si="373"/>
        <v>theater</v>
      </c>
      <c r="R3961" t="str">
        <f t="shared" si="370"/>
        <v>plays</v>
      </c>
      <c r="S3961" s="15">
        <f t="shared" si="371"/>
        <v>41880.788842592592</v>
      </c>
      <c r="T3961" s="15">
        <f t="shared" si="372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8"/>
        <v>1.4999999999999999E-2</v>
      </c>
      <c r="P3962" s="12">
        <f t="shared" si="369"/>
        <v>11.25</v>
      </c>
      <c r="Q3962" t="str">
        <f t="shared" si="373"/>
        <v>theater</v>
      </c>
      <c r="R3962" t="str">
        <f t="shared" si="370"/>
        <v>plays</v>
      </c>
      <c r="S3962" s="15">
        <f t="shared" si="371"/>
        <v>42342.845555555556</v>
      </c>
      <c r="T3962" s="15">
        <f t="shared" si="372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8"/>
        <v>4.1999999999999997E-3</v>
      </c>
      <c r="P3963" s="12">
        <f t="shared" si="369"/>
        <v>10.5</v>
      </c>
      <c r="Q3963" t="str">
        <f t="shared" si="373"/>
        <v>theater</v>
      </c>
      <c r="R3963" t="str">
        <f t="shared" si="370"/>
        <v>plays</v>
      </c>
      <c r="S3963" s="15">
        <f t="shared" si="371"/>
        <v>41745.891319444447</v>
      </c>
      <c r="T3963" s="15">
        <f t="shared" si="372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8"/>
        <v>3.214285714285714E-2</v>
      </c>
      <c r="P3964" s="12">
        <f t="shared" si="369"/>
        <v>15</v>
      </c>
      <c r="Q3964" t="str">
        <f t="shared" si="373"/>
        <v>theater</v>
      </c>
      <c r="R3964" t="str">
        <f t="shared" si="370"/>
        <v>plays</v>
      </c>
      <c r="S3964" s="15">
        <f t="shared" si="371"/>
        <v>42311.621458333335</v>
      </c>
      <c r="T3964" s="15">
        <f t="shared" si="372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8"/>
        <v>0</v>
      </c>
      <c r="P3965" s="12" t="e">
        <f t="shared" si="369"/>
        <v>#DIV/0!</v>
      </c>
      <c r="Q3965" t="str">
        <f t="shared" si="373"/>
        <v>theater</v>
      </c>
      <c r="R3965" t="str">
        <f t="shared" si="370"/>
        <v>plays</v>
      </c>
      <c r="S3965" s="15">
        <f t="shared" si="371"/>
        <v>42296.154131944444</v>
      </c>
      <c r="T3965" s="15">
        <f t="shared" si="372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8"/>
        <v>6.3E-2</v>
      </c>
      <c r="P3966" s="12">
        <f t="shared" si="369"/>
        <v>42</v>
      </c>
      <c r="Q3966" t="str">
        <f t="shared" si="373"/>
        <v>theater</v>
      </c>
      <c r="R3966" t="str">
        <f t="shared" si="370"/>
        <v>plays</v>
      </c>
      <c r="S3966" s="15">
        <f t="shared" si="371"/>
        <v>42053.722060185188</v>
      </c>
      <c r="T3966" s="15">
        <f t="shared" si="372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8"/>
        <v>0.14249999999999999</v>
      </c>
      <c r="P3967" s="12">
        <f t="shared" si="369"/>
        <v>71.25</v>
      </c>
      <c r="Q3967" t="str">
        <f t="shared" si="373"/>
        <v>theater</v>
      </c>
      <c r="R3967" t="str">
        <f t="shared" si="370"/>
        <v>plays</v>
      </c>
      <c r="S3967" s="15">
        <f t="shared" si="371"/>
        <v>42414.235879629632</v>
      </c>
      <c r="T3967" s="15">
        <f t="shared" si="372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8"/>
        <v>6.0000000000000001E-3</v>
      </c>
      <c r="P3968" s="12">
        <f t="shared" si="369"/>
        <v>22.5</v>
      </c>
      <c r="Q3968" t="str">
        <f t="shared" si="373"/>
        <v>theater</v>
      </c>
      <c r="R3968" t="str">
        <f t="shared" si="370"/>
        <v>plays</v>
      </c>
      <c r="S3968" s="15">
        <f t="shared" si="371"/>
        <v>41801.711550925924</v>
      </c>
      <c r="T3968" s="15">
        <f t="shared" si="372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8"/>
        <v>0.2411764705882353</v>
      </c>
      <c r="P3969" s="12">
        <f t="shared" si="369"/>
        <v>41</v>
      </c>
      <c r="Q3969" t="str">
        <f t="shared" si="373"/>
        <v>theater</v>
      </c>
      <c r="R3969" t="str">
        <f t="shared" si="370"/>
        <v>plays</v>
      </c>
      <c r="S3969" s="15">
        <f t="shared" si="371"/>
        <v>42770.290590277778</v>
      </c>
      <c r="T3969" s="15">
        <f t="shared" si="372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8"/>
        <v>0.10539999999999999</v>
      </c>
      <c r="P3970" s="12">
        <f t="shared" si="369"/>
        <v>47.909090909090907</v>
      </c>
      <c r="Q3970" t="str">
        <f t="shared" si="373"/>
        <v>theater</v>
      </c>
      <c r="R3970" t="str">
        <f t="shared" si="370"/>
        <v>plays</v>
      </c>
      <c r="S3970" s="15">
        <f t="shared" si="371"/>
        <v>42452.815659722226</v>
      </c>
      <c r="T3970" s="15">
        <f t="shared" si="372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4">E3971/D3971</f>
        <v>7.4690265486725665E-2</v>
      </c>
      <c r="P3971" s="12">
        <f t="shared" ref="P3971:P4034" si="375">E3971/L3971</f>
        <v>35.166666666666664</v>
      </c>
      <c r="Q3971" t="str">
        <f t="shared" si="373"/>
        <v>theater</v>
      </c>
      <c r="R3971" t="str">
        <f t="shared" ref="R3971:R4034" si="376">RIGHT($N3971,LEN($N3971) - FIND("/",$N3971))</f>
        <v>plays</v>
      </c>
      <c r="S3971" s="15">
        <f t="shared" ref="S3971:S4034" si="377">((($J3971/60)/60)/24)+DATE(1970,1,1)</f>
        <v>42601.854699074072</v>
      </c>
      <c r="T3971" s="15">
        <f t="shared" ref="T3971:T4034" si="378">((($I3971/60)/60)/24)+DATE(1970,1,1)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4"/>
        <v>7.3333333333333334E-4</v>
      </c>
      <c r="P3972" s="12">
        <f t="shared" si="375"/>
        <v>5.5</v>
      </c>
      <c r="Q3972" t="str">
        <f t="shared" si="373"/>
        <v>theater</v>
      </c>
      <c r="R3972" t="str">
        <f t="shared" si="376"/>
        <v>plays</v>
      </c>
      <c r="S3972" s="15">
        <f t="shared" si="377"/>
        <v>42447.863553240735</v>
      </c>
      <c r="T3972" s="15">
        <f t="shared" si="378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4"/>
        <v>9.7142857142857135E-3</v>
      </c>
      <c r="P3973" s="12">
        <f t="shared" si="375"/>
        <v>22.666666666666668</v>
      </c>
      <c r="Q3973" t="str">
        <f t="shared" si="373"/>
        <v>theater</v>
      </c>
      <c r="R3973" t="str">
        <f t="shared" si="376"/>
        <v>plays</v>
      </c>
      <c r="S3973" s="15">
        <f t="shared" si="377"/>
        <v>41811.536180555559</v>
      </c>
      <c r="T3973" s="15">
        <f t="shared" si="378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4"/>
        <v>0.21099999999999999</v>
      </c>
      <c r="P3974" s="12">
        <f t="shared" si="375"/>
        <v>26.375</v>
      </c>
      <c r="Q3974" t="str">
        <f t="shared" si="373"/>
        <v>theater</v>
      </c>
      <c r="R3974" t="str">
        <f t="shared" si="376"/>
        <v>plays</v>
      </c>
      <c r="S3974" s="15">
        <f t="shared" si="377"/>
        <v>41981.067523148144</v>
      </c>
      <c r="T3974" s="15">
        <f t="shared" si="378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4"/>
        <v>0.78100000000000003</v>
      </c>
      <c r="P3975" s="12">
        <f t="shared" si="375"/>
        <v>105.54054054054055</v>
      </c>
      <c r="Q3975" t="str">
        <f t="shared" si="373"/>
        <v>theater</v>
      </c>
      <c r="R3975" t="str">
        <f t="shared" si="376"/>
        <v>plays</v>
      </c>
      <c r="S3975" s="15">
        <f t="shared" si="377"/>
        <v>42469.68414351852</v>
      </c>
      <c r="T3975" s="15">
        <f t="shared" si="378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4"/>
        <v>0.32</v>
      </c>
      <c r="P3976" s="12">
        <f t="shared" si="375"/>
        <v>29.09090909090909</v>
      </c>
      <c r="Q3976" t="str">
        <f t="shared" si="373"/>
        <v>theater</v>
      </c>
      <c r="R3976" t="str">
        <f t="shared" si="376"/>
        <v>plays</v>
      </c>
      <c r="S3976" s="15">
        <f t="shared" si="377"/>
        <v>42493.546851851846</v>
      </c>
      <c r="T3976" s="15">
        <f t="shared" si="378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4"/>
        <v>0</v>
      </c>
      <c r="P3977" s="12" t="e">
        <f t="shared" si="375"/>
        <v>#DIV/0!</v>
      </c>
      <c r="Q3977" t="str">
        <f t="shared" si="373"/>
        <v>theater</v>
      </c>
      <c r="R3977" t="str">
        <f t="shared" si="376"/>
        <v>plays</v>
      </c>
      <c r="S3977" s="15">
        <f t="shared" si="377"/>
        <v>42534.866875</v>
      </c>
      <c r="T3977" s="15">
        <f t="shared" si="378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4"/>
        <v>0.47692307692307695</v>
      </c>
      <c r="P3978" s="12">
        <f t="shared" si="375"/>
        <v>62</v>
      </c>
      <c r="Q3978" t="str">
        <f t="shared" si="373"/>
        <v>theater</v>
      </c>
      <c r="R3978" t="str">
        <f t="shared" si="376"/>
        <v>plays</v>
      </c>
      <c r="S3978" s="15">
        <f t="shared" si="377"/>
        <v>41830.858344907407</v>
      </c>
      <c r="T3978" s="15">
        <f t="shared" si="378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4"/>
        <v>1.4500000000000001E-2</v>
      </c>
      <c r="P3979" s="12">
        <f t="shared" si="375"/>
        <v>217.5</v>
      </c>
      <c r="Q3979" t="str">
        <f t="shared" si="373"/>
        <v>theater</v>
      </c>
      <c r="R3979" t="str">
        <f t="shared" si="376"/>
        <v>plays</v>
      </c>
      <c r="S3979" s="15">
        <f t="shared" si="377"/>
        <v>42543.788564814815</v>
      </c>
      <c r="T3979" s="15">
        <f t="shared" si="378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4"/>
        <v>0.107</v>
      </c>
      <c r="P3980" s="12">
        <f t="shared" si="375"/>
        <v>26.75</v>
      </c>
      <c r="Q3980" t="str">
        <f t="shared" si="373"/>
        <v>theater</v>
      </c>
      <c r="R3980" t="str">
        <f t="shared" si="376"/>
        <v>plays</v>
      </c>
      <c r="S3980" s="15">
        <f t="shared" si="377"/>
        <v>41975.642974537041</v>
      </c>
      <c r="T3980" s="15">
        <f t="shared" si="378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4"/>
        <v>1.8333333333333333E-2</v>
      </c>
      <c r="P3981" s="12">
        <f t="shared" si="375"/>
        <v>18.333333333333332</v>
      </c>
      <c r="Q3981" t="str">
        <f t="shared" si="373"/>
        <v>theater</v>
      </c>
      <c r="R3981" t="str">
        <f t="shared" si="376"/>
        <v>plays</v>
      </c>
      <c r="S3981" s="15">
        <f t="shared" si="377"/>
        <v>42069.903437500005</v>
      </c>
      <c r="T3981" s="15">
        <f t="shared" si="378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4"/>
        <v>0.18</v>
      </c>
      <c r="P3982" s="12">
        <f t="shared" si="375"/>
        <v>64.285714285714292</v>
      </c>
      <c r="Q3982" t="str">
        <f t="shared" si="373"/>
        <v>theater</v>
      </c>
      <c r="R3982" t="str">
        <f t="shared" si="376"/>
        <v>plays</v>
      </c>
      <c r="S3982" s="15">
        <f t="shared" si="377"/>
        <v>41795.598923611113</v>
      </c>
      <c r="T3982" s="15">
        <f t="shared" si="378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4"/>
        <v>4.0833333333333333E-2</v>
      </c>
      <c r="P3983" s="12">
        <f t="shared" si="375"/>
        <v>175</v>
      </c>
      <c r="Q3983" t="str">
        <f t="shared" si="373"/>
        <v>theater</v>
      </c>
      <c r="R3983" t="str">
        <f t="shared" si="376"/>
        <v>plays</v>
      </c>
      <c r="S3983" s="15">
        <f t="shared" si="377"/>
        <v>42508.179965277777</v>
      </c>
      <c r="T3983" s="15">
        <f t="shared" si="378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4"/>
        <v>0.2</v>
      </c>
      <c r="P3984" s="12">
        <f t="shared" si="375"/>
        <v>34</v>
      </c>
      <c r="Q3984" t="str">
        <f t="shared" si="373"/>
        <v>theater</v>
      </c>
      <c r="R3984" t="str">
        <f t="shared" si="376"/>
        <v>plays</v>
      </c>
      <c r="S3984" s="15">
        <f t="shared" si="377"/>
        <v>42132.809953703705</v>
      </c>
      <c r="T3984" s="15">
        <f t="shared" si="378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4"/>
        <v>0.34802513464991025</v>
      </c>
      <c r="P3985" s="12">
        <f t="shared" si="375"/>
        <v>84.282608695652172</v>
      </c>
      <c r="Q3985" t="str">
        <f t="shared" si="373"/>
        <v>theater</v>
      </c>
      <c r="R3985" t="str">
        <f t="shared" si="376"/>
        <v>plays</v>
      </c>
      <c r="S3985" s="15">
        <f t="shared" si="377"/>
        <v>41747.86986111111</v>
      </c>
      <c r="T3985" s="15">
        <f t="shared" si="378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4"/>
        <v>6.3333333333333339E-2</v>
      </c>
      <c r="P3986" s="12">
        <f t="shared" si="375"/>
        <v>9.5</v>
      </c>
      <c r="Q3986" t="str">
        <f t="shared" si="373"/>
        <v>theater</v>
      </c>
      <c r="R3986" t="str">
        <f t="shared" si="376"/>
        <v>plays</v>
      </c>
      <c r="S3986" s="15">
        <f t="shared" si="377"/>
        <v>41920.963472222218</v>
      </c>
      <c r="T3986" s="15">
        <f t="shared" si="378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4"/>
        <v>0.32050000000000001</v>
      </c>
      <c r="P3987" s="12">
        <f t="shared" si="375"/>
        <v>33.736842105263158</v>
      </c>
      <c r="Q3987" t="str">
        <f t="shared" si="373"/>
        <v>theater</v>
      </c>
      <c r="R3987" t="str">
        <f t="shared" si="376"/>
        <v>plays</v>
      </c>
      <c r="S3987" s="15">
        <f t="shared" si="377"/>
        <v>42399.707407407404</v>
      </c>
      <c r="T3987" s="15">
        <f t="shared" si="378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4"/>
        <v>9.7600000000000006E-2</v>
      </c>
      <c r="P3988" s="12">
        <f t="shared" si="375"/>
        <v>37.53846153846154</v>
      </c>
      <c r="Q3988" t="str">
        <f t="shared" si="373"/>
        <v>theater</v>
      </c>
      <c r="R3988" t="str">
        <f t="shared" si="376"/>
        <v>plays</v>
      </c>
      <c r="S3988" s="15">
        <f t="shared" si="377"/>
        <v>42467.548541666663</v>
      </c>
      <c r="T3988" s="15">
        <f t="shared" si="378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4"/>
        <v>0.3775</v>
      </c>
      <c r="P3989" s="12">
        <f t="shared" si="375"/>
        <v>11.615384615384615</v>
      </c>
      <c r="Q3989" t="str">
        <f t="shared" si="373"/>
        <v>theater</v>
      </c>
      <c r="R3989" t="str">
        <f t="shared" si="376"/>
        <v>plays</v>
      </c>
      <c r="S3989" s="15">
        <f t="shared" si="377"/>
        <v>41765.92465277778</v>
      </c>
      <c r="T3989" s="15">
        <f t="shared" si="378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4"/>
        <v>2.1333333333333333E-2</v>
      </c>
      <c r="P3990" s="12">
        <f t="shared" si="375"/>
        <v>8</v>
      </c>
      <c r="Q3990" t="str">
        <f t="shared" si="373"/>
        <v>theater</v>
      </c>
      <c r="R3990" t="str">
        <f t="shared" si="376"/>
        <v>plays</v>
      </c>
      <c r="S3990" s="15">
        <f t="shared" si="377"/>
        <v>42230.08116898148</v>
      </c>
      <c r="T3990" s="15">
        <f t="shared" si="378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4"/>
        <v>0</v>
      </c>
      <c r="P3991" s="12" t="e">
        <f t="shared" si="375"/>
        <v>#DIV/0!</v>
      </c>
      <c r="Q3991" t="str">
        <f t="shared" si="373"/>
        <v>theater</v>
      </c>
      <c r="R3991" t="str">
        <f t="shared" si="376"/>
        <v>plays</v>
      </c>
      <c r="S3991" s="15">
        <f t="shared" si="377"/>
        <v>42286.749780092592</v>
      </c>
      <c r="T3991" s="15">
        <f t="shared" si="378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4"/>
        <v>4.1818181818181817E-2</v>
      </c>
      <c r="P3992" s="12">
        <f t="shared" si="375"/>
        <v>23</v>
      </c>
      <c r="Q3992" t="str">
        <f t="shared" si="373"/>
        <v>theater</v>
      </c>
      <c r="R3992" t="str">
        <f t="shared" si="376"/>
        <v>plays</v>
      </c>
      <c r="S3992" s="15">
        <f t="shared" si="377"/>
        <v>42401.672372685185</v>
      </c>
      <c r="T3992" s="15">
        <f t="shared" si="378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4"/>
        <v>0.2</v>
      </c>
      <c r="P3993" s="12">
        <f t="shared" si="375"/>
        <v>100</v>
      </c>
      <c r="Q3993" t="str">
        <f t="shared" si="373"/>
        <v>theater</v>
      </c>
      <c r="R3993" t="str">
        <f t="shared" si="376"/>
        <v>plays</v>
      </c>
      <c r="S3993" s="15">
        <f t="shared" si="377"/>
        <v>42125.644467592589</v>
      </c>
      <c r="T3993" s="15">
        <f t="shared" si="378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4"/>
        <v>5.4100000000000002E-2</v>
      </c>
      <c r="P3994" s="12">
        <f t="shared" si="375"/>
        <v>60.111111111111114</v>
      </c>
      <c r="Q3994" t="str">
        <f t="shared" si="373"/>
        <v>theater</v>
      </c>
      <c r="R3994" t="str">
        <f t="shared" si="376"/>
        <v>plays</v>
      </c>
      <c r="S3994" s="15">
        <f t="shared" si="377"/>
        <v>42289.94049768518</v>
      </c>
      <c r="T3994" s="15">
        <f t="shared" si="378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4"/>
        <v>6.0000000000000002E-5</v>
      </c>
      <c r="P3995" s="12">
        <f t="shared" si="375"/>
        <v>3</v>
      </c>
      <c r="Q3995" t="str">
        <f t="shared" si="373"/>
        <v>theater</v>
      </c>
      <c r="R3995" t="str">
        <f t="shared" si="376"/>
        <v>plays</v>
      </c>
      <c r="S3995" s="15">
        <f t="shared" si="377"/>
        <v>42107.864722222221</v>
      </c>
      <c r="T3995" s="15">
        <f t="shared" si="378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4"/>
        <v>2.5000000000000001E-3</v>
      </c>
      <c r="P3996" s="12">
        <f t="shared" si="375"/>
        <v>5</v>
      </c>
      <c r="Q3996" t="str">
        <f t="shared" si="373"/>
        <v>theater</v>
      </c>
      <c r="R3996" t="str">
        <f t="shared" si="376"/>
        <v>plays</v>
      </c>
      <c r="S3996" s="15">
        <f t="shared" si="377"/>
        <v>41809.389930555553</v>
      </c>
      <c r="T3996" s="15">
        <f t="shared" si="378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4"/>
        <v>0.35</v>
      </c>
      <c r="P3997" s="12">
        <f t="shared" si="375"/>
        <v>17.5</v>
      </c>
      <c r="Q3997" t="str">
        <f t="shared" si="373"/>
        <v>theater</v>
      </c>
      <c r="R3997" t="str">
        <f t="shared" si="376"/>
        <v>plays</v>
      </c>
      <c r="S3997" s="15">
        <f t="shared" si="377"/>
        <v>42019.683761574073</v>
      </c>
      <c r="T3997" s="15">
        <f t="shared" si="378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4"/>
        <v>0.16566666666666666</v>
      </c>
      <c r="P3998" s="12">
        <f t="shared" si="375"/>
        <v>29.235294117647058</v>
      </c>
      <c r="Q3998" t="str">
        <f t="shared" si="373"/>
        <v>theater</v>
      </c>
      <c r="R3998" t="str">
        <f t="shared" si="376"/>
        <v>plays</v>
      </c>
      <c r="S3998" s="15">
        <f t="shared" si="377"/>
        <v>41950.26694444444</v>
      </c>
      <c r="T3998" s="15">
        <f t="shared" si="378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4"/>
        <v>0</v>
      </c>
      <c r="P3999" s="12" t="e">
        <f t="shared" si="375"/>
        <v>#DIV/0!</v>
      </c>
      <c r="Q3999" t="str">
        <f t="shared" si="373"/>
        <v>theater</v>
      </c>
      <c r="R3999" t="str">
        <f t="shared" si="376"/>
        <v>plays</v>
      </c>
      <c r="S3999" s="15">
        <f t="shared" si="377"/>
        <v>42069.391446759255</v>
      </c>
      <c r="T3999" s="15">
        <f t="shared" si="378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4"/>
        <v>0.57199999999999995</v>
      </c>
      <c r="P4000" s="12">
        <f t="shared" si="375"/>
        <v>59.583333333333336</v>
      </c>
      <c r="Q4000" t="str">
        <f t="shared" si="373"/>
        <v>theater</v>
      </c>
      <c r="R4000" t="str">
        <f t="shared" si="376"/>
        <v>plays</v>
      </c>
      <c r="S4000" s="15">
        <f t="shared" si="377"/>
        <v>42061.963263888887</v>
      </c>
      <c r="T4000" s="15">
        <f t="shared" si="378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4"/>
        <v>0.16514285714285715</v>
      </c>
      <c r="P4001" s="12">
        <f t="shared" si="375"/>
        <v>82.571428571428569</v>
      </c>
      <c r="Q4001" t="str">
        <f t="shared" si="373"/>
        <v>theater</v>
      </c>
      <c r="R4001" t="str">
        <f t="shared" si="376"/>
        <v>plays</v>
      </c>
      <c r="S4001" s="15">
        <f t="shared" si="377"/>
        <v>41842.828680555554</v>
      </c>
      <c r="T4001" s="15">
        <f t="shared" si="378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4"/>
        <v>1.25E-3</v>
      </c>
      <c r="P4002" s="12">
        <f t="shared" si="375"/>
        <v>10</v>
      </c>
      <c r="Q4002" t="str">
        <f t="shared" si="373"/>
        <v>theater</v>
      </c>
      <c r="R4002" t="str">
        <f t="shared" si="376"/>
        <v>plays</v>
      </c>
      <c r="S4002" s="15">
        <f t="shared" si="377"/>
        <v>42437.64534722222</v>
      </c>
      <c r="T4002" s="15">
        <f t="shared" si="378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4"/>
        <v>0.3775</v>
      </c>
      <c r="P4003" s="12">
        <f t="shared" si="375"/>
        <v>32.357142857142854</v>
      </c>
      <c r="Q4003" t="str">
        <f t="shared" ref="Q4003:Q4066" si="379">LEFT($N4003, FIND("/",$N4003) - 1)</f>
        <v>theater</v>
      </c>
      <c r="R4003" t="str">
        <f t="shared" si="376"/>
        <v>plays</v>
      </c>
      <c r="S4003" s="15">
        <f t="shared" si="377"/>
        <v>42775.964212962965</v>
      </c>
      <c r="T4003" s="15">
        <f t="shared" si="378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4"/>
        <v>1.84E-2</v>
      </c>
      <c r="P4004" s="12">
        <f t="shared" si="375"/>
        <v>5.75</v>
      </c>
      <c r="Q4004" t="str">
        <f t="shared" si="379"/>
        <v>theater</v>
      </c>
      <c r="R4004" t="str">
        <f t="shared" si="376"/>
        <v>plays</v>
      </c>
      <c r="S4004" s="15">
        <f t="shared" si="377"/>
        <v>41879.043530092589</v>
      </c>
      <c r="T4004" s="15">
        <f t="shared" si="378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4"/>
        <v>0.10050000000000001</v>
      </c>
      <c r="P4005" s="12">
        <f t="shared" si="375"/>
        <v>100.5</v>
      </c>
      <c r="Q4005" t="str">
        <f t="shared" si="379"/>
        <v>theater</v>
      </c>
      <c r="R4005" t="str">
        <f t="shared" si="376"/>
        <v>plays</v>
      </c>
      <c r="S4005" s="15">
        <f t="shared" si="377"/>
        <v>42020.587349537032</v>
      </c>
      <c r="T4005" s="15">
        <f t="shared" si="378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4"/>
        <v>2E-3</v>
      </c>
      <c r="P4006" s="12">
        <f t="shared" si="375"/>
        <v>1</v>
      </c>
      <c r="Q4006" t="str">
        <f t="shared" si="379"/>
        <v>theater</v>
      </c>
      <c r="R4006" t="str">
        <f t="shared" si="376"/>
        <v>plays</v>
      </c>
      <c r="S4006" s="15">
        <f t="shared" si="377"/>
        <v>41890.16269675926</v>
      </c>
      <c r="T4006" s="15">
        <f t="shared" si="378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4"/>
        <v>1.3333333333333334E-2</v>
      </c>
      <c r="P4007" s="12">
        <f t="shared" si="375"/>
        <v>20</v>
      </c>
      <c r="Q4007" t="str">
        <f t="shared" si="379"/>
        <v>theater</v>
      </c>
      <c r="R4007" t="str">
        <f t="shared" si="376"/>
        <v>plays</v>
      </c>
      <c r="S4007" s="15">
        <f t="shared" si="377"/>
        <v>41872.807696759257</v>
      </c>
      <c r="T4007" s="15">
        <f t="shared" si="378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4"/>
        <v>6.666666666666667E-5</v>
      </c>
      <c r="P4008" s="12">
        <f t="shared" si="375"/>
        <v>2</v>
      </c>
      <c r="Q4008" t="str">
        <f t="shared" si="379"/>
        <v>theater</v>
      </c>
      <c r="R4008" t="str">
        <f t="shared" si="376"/>
        <v>plays</v>
      </c>
      <c r="S4008" s="15">
        <f t="shared" si="377"/>
        <v>42391.772997685184</v>
      </c>
      <c r="T4008" s="15">
        <f t="shared" si="378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4"/>
        <v>2.5000000000000001E-3</v>
      </c>
      <c r="P4009" s="12">
        <f t="shared" si="375"/>
        <v>5</v>
      </c>
      <c r="Q4009" t="str">
        <f t="shared" si="379"/>
        <v>theater</v>
      </c>
      <c r="R4009" t="str">
        <f t="shared" si="376"/>
        <v>plays</v>
      </c>
      <c r="S4009" s="15">
        <f t="shared" si="377"/>
        <v>41848.772928240738</v>
      </c>
      <c r="T4009" s="15">
        <f t="shared" si="378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4"/>
        <v>0.06</v>
      </c>
      <c r="P4010" s="12">
        <f t="shared" si="375"/>
        <v>15</v>
      </c>
      <c r="Q4010" t="str">
        <f t="shared" si="379"/>
        <v>theater</v>
      </c>
      <c r="R4010" t="str">
        <f t="shared" si="376"/>
        <v>plays</v>
      </c>
      <c r="S4010" s="15">
        <f t="shared" si="377"/>
        <v>42177.964201388888</v>
      </c>
      <c r="T4010" s="15">
        <f t="shared" si="378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4"/>
        <v>3.8860103626943004E-2</v>
      </c>
      <c r="P4011" s="12">
        <f t="shared" si="375"/>
        <v>25</v>
      </c>
      <c r="Q4011" t="str">
        <f t="shared" si="379"/>
        <v>theater</v>
      </c>
      <c r="R4011" t="str">
        <f t="shared" si="376"/>
        <v>plays</v>
      </c>
      <c r="S4011" s="15">
        <f t="shared" si="377"/>
        <v>41851.700925925928</v>
      </c>
      <c r="T4011" s="15">
        <f t="shared" si="378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4"/>
        <v>0.24194444444444443</v>
      </c>
      <c r="P4012" s="12">
        <f t="shared" si="375"/>
        <v>45.842105263157897</v>
      </c>
      <c r="Q4012" t="str">
        <f t="shared" si="379"/>
        <v>theater</v>
      </c>
      <c r="R4012" t="str">
        <f t="shared" si="376"/>
        <v>plays</v>
      </c>
      <c r="S4012" s="15">
        <f t="shared" si="377"/>
        <v>41921.770439814813</v>
      </c>
      <c r="T4012" s="15">
        <f t="shared" si="378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4"/>
        <v>7.5999999999999998E-2</v>
      </c>
      <c r="P4013" s="12">
        <f t="shared" si="375"/>
        <v>4.75</v>
      </c>
      <c r="Q4013" t="str">
        <f t="shared" si="379"/>
        <v>theater</v>
      </c>
      <c r="R4013" t="str">
        <f t="shared" si="376"/>
        <v>plays</v>
      </c>
      <c r="S4013" s="15">
        <f t="shared" si="377"/>
        <v>42002.54488425926</v>
      </c>
      <c r="T4013" s="15">
        <f t="shared" si="378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4"/>
        <v>0</v>
      </c>
      <c r="P4014" s="12" t="e">
        <f t="shared" si="375"/>
        <v>#DIV/0!</v>
      </c>
      <c r="Q4014" t="str">
        <f t="shared" si="379"/>
        <v>theater</v>
      </c>
      <c r="R4014" t="str">
        <f t="shared" si="376"/>
        <v>plays</v>
      </c>
      <c r="S4014" s="15">
        <f t="shared" si="377"/>
        <v>42096.544548611113</v>
      </c>
      <c r="T4014" s="15">
        <f t="shared" si="378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4"/>
        <v>1.2999999999999999E-2</v>
      </c>
      <c r="P4015" s="12">
        <f t="shared" si="375"/>
        <v>13</v>
      </c>
      <c r="Q4015" t="str">
        <f t="shared" si="379"/>
        <v>theater</v>
      </c>
      <c r="R4015" t="str">
        <f t="shared" si="376"/>
        <v>plays</v>
      </c>
      <c r="S4015" s="15">
        <f t="shared" si="377"/>
        <v>42021.301192129627</v>
      </c>
      <c r="T4015" s="15">
        <f t="shared" si="378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4"/>
        <v>0</v>
      </c>
      <c r="P4016" s="12" t="e">
        <f t="shared" si="375"/>
        <v>#DIV/0!</v>
      </c>
      <c r="Q4016" t="str">
        <f t="shared" si="379"/>
        <v>theater</v>
      </c>
      <c r="R4016" t="str">
        <f t="shared" si="376"/>
        <v>plays</v>
      </c>
      <c r="S4016" s="15">
        <f t="shared" si="377"/>
        <v>42419.246168981481</v>
      </c>
      <c r="T4016" s="15">
        <f t="shared" si="378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4"/>
        <v>1.4285714285714287E-4</v>
      </c>
      <c r="P4017" s="12">
        <f t="shared" si="375"/>
        <v>1</v>
      </c>
      <c r="Q4017" t="str">
        <f t="shared" si="379"/>
        <v>theater</v>
      </c>
      <c r="R4017" t="str">
        <f t="shared" si="376"/>
        <v>plays</v>
      </c>
      <c r="S4017" s="15">
        <f t="shared" si="377"/>
        <v>42174.780821759254</v>
      </c>
      <c r="T4017" s="15">
        <f t="shared" si="378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4"/>
        <v>0.14000000000000001</v>
      </c>
      <c r="P4018" s="12">
        <f t="shared" si="375"/>
        <v>10</v>
      </c>
      <c r="Q4018" t="str">
        <f t="shared" si="379"/>
        <v>theater</v>
      </c>
      <c r="R4018" t="str">
        <f t="shared" si="376"/>
        <v>plays</v>
      </c>
      <c r="S4018" s="15">
        <f t="shared" si="377"/>
        <v>41869.872685185182</v>
      </c>
      <c r="T4018" s="15">
        <f t="shared" si="378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4"/>
        <v>1.0500000000000001E-2</v>
      </c>
      <c r="P4019" s="12">
        <f t="shared" si="375"/>
        <v>52.5</v>
      </c>
      <c r="Q4019" t="str">
        <f t="shared" si="379"/>
        <v>theater</v>
      </c>
      <c r="R4019" t="str">
        <f t="shared" si="376"/>
        <v>plays</v>
      </c>
      <c r="S4019" s="15">
        <f t="shared" si="377"/>
        <v>41856.672152777777</v>
      </c>
      <c r="T4019" s="15">
        <f t="shared" si="378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4"/>
        <v>8.666666666666667E-2</v>
      </c>
      <c r="P4020" s="12">
        <f t="shared" si="375"/>
        <v>32.5</v>
      </c>
      <c r="Q4020" t="str">
        <f t="shared" si="379"/>
        <v>theater</v>
      </c>
      <c r="R4020" t="str">
        <f t="shared" si="376"/>
        <v>plays</v>
      </c>
      <c r="S4020" s="15">
        <f t="shared" si="377"/>
        <v>42620.91097222222</v>
      </c>
      <c r="T4020" s="15">
        <f t="shared" si="378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4"/>
        <v>8.2857142857142851E-3</v>
      </c>
      <c r="P4021" s="12">
        <f t="shared" si="375"/>
        <v>7.25</v>
      </c>
      <c r="Q4021" t="str">
        <f t="shared" si="379"/>
        <v>theater</v>
      </c>
      <c r="R4021" t="str">
        <f t="shared" si="376"/>
        <v>plays</v>
      </c>
      <c r="S4021" s="15">
        <f t="shared" si="377"/>
        <v>42417.675879629634</v>
      </c>
      <c r="T4021" s="15">
        <f t="shared" si="378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4"/>
        <v>0.16666666666666666</v>
      </c>
      <c r="P4022" s="12">
        <f t="shared" si="375"/>
        <v>33.333333333333336</v>
      </c>
      <c r="Q4022" t="str">
        <f t="shared" si="379"/>
        <v>theater</v>
      </c>
      <c r="R4022" t="str">
        <f t="shared" si="376"/>
        <v>plays</v>
      </c>
      <c r="S4022" s="15">
        <f t="shared" si="377"/>
        <v>42057.190960648149</v>
      </c>
      <c r="T4022" s="15">
        <f t="shared" si="378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4"/>
        <v>8.3333333333333332E-3</v>
      </c>
      <c r="P4023" s="12">
        <f t="shared" si="375"/>
        <v>62.5</v>
      </c>
      <c r="Q4023" t="str">
        <f t="shared" si="379"/>
        <v>theater</v>
      </c>
      <c r="R4023" t="str">
        <f t="shared" si="376"/>
        <v>plays</v>
      </c>
      <c r="S4023" s="15">
        <f t="shared" si="377"/>
        <v>41878.911550925928</v>
      </c>
      <c r="T4023" s="15">
        <f t="shared" si="378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4"/>
        <v>0.69561111111111107</v>
      </c>
      <c r="P4024" s="12">
        <f t="shared" si="375"/>
        <v>63.558375634517766</v>
      </c>
      <c r="Q4024" t="str">
        <f t="shared" si="379"/>
        <v>theater</v>
      </c>
      <c r="R4024" t="str">
        <f t="shared" si="376"/>
        <v>plays</v>
      </c>
      <c r="S4024" s="15">
        <f t="shared" si="377"/>
        <v>41990.584108796291</v>
      </c>
      <c r="T4024" s="15">
        <f t="shared" si="378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4"/>
        <v>0</v>
      </c>
      <c r="P4025" s="12" t="e">
        <f t="shared" si="375"/>
        <v>#DIV/0!</v>
      </c>
      <c r="Q4025" t="str">
        <f t="shared" si="379"/>
        <v>theater</v>
      </c>
      <c r="R4025" t="str">
        <f t="shared" si="376"/>
        <v>plays</v>
      </c>
      <c r="S4025" s="15">
        <f t="shared" si="377"/>
        <v>42408.999571759254</v>
      </c>
      <c r="T4025" s="15">
        <f t="shared" si="378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4"/>
        <v>1.2500000000000001E-2</v>
      </c>
      <c r="P4026" s="12">
        <f t="shared" si="375"/>
        <v>10</v>
      </c>
      <c r="Q4026" t="str">
        <f t="shared" si="379"/>
        <v>theater</v>
      </c>
      <c r="R4026" t="str">
        <f t="shared" si="376"/>
        <v>plays</v>
      </c>
      <c r="S4026" s="15">
        <f t="shared" si="377"/>
        <v>42217.670104166667</v>
      </c>
      <c r="T4026" s="15">
        <f t="shared" si="378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4"/>
        <v>0.05</v>
      </c>
      <c r="P4027" s="12">
        <f t="shared" si="375"/>
        <v>62.5</v>
      </c>
      <c r="Q4027" t="str">
        <f t="shared" si="379"/>
        <v>theater</v>
      </c>
      <c r="R4027" t="str">
        <f t="shared" si="376"/>
        <v>plays</v>
      </c>
      <c r="S4027" s="15">
        <f t="shared" si="377"/>
        <v>42151.237685185188</v>
      </c>
      <c r="T4027" s="15">
        <f t="shared" si="378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4"/>
        <v>0</v>
      </c>
      <c r="P4028" s="12" t="e">
        <f t="shared" si="375"/>
        <v>#DIV/0!</v>
      </c>
      <c r="Q4028" t="str">
        <f t="shared" si="379"/>
        <v>theater</v>
      </c>
      <c r="R4028" t="str">
        <f t="shared" si="376"/>
        <v>plays</v>
      </c>
      <c r="S4028" s="15">
        <f t="shared" si="377"/>
        <v>42282.655543981484</v>
      </c>
      <c r="T4028" s="15">
        <f t="shared" si="378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4"/>
        <v>7.166666666666667E-2</v>
      </c>
      <c r="P4029" s="12">
        <f t="shared" si="375"/>
        <v>30.714285714285715</v>
      </c>
      <c r="Q4029" t="str">
        <f t="shared" si="379"/>
        <v>theater</v>
      </c>
      <c r="R4029" t="str">
        <f t="shared" si="376"/>
        <v>plays</v>
      </c>
      <c r="S4029" s="15">
        <f t="shared" si="377"/>
        <v>42768.97084490741</v>
      </c>
      <c r="T4029" s="15">
        <f t="shared" si="378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4"/>
        <v>0.28050000000000003</v>
      </c>
      <c r="P4030" s="12">
        <f t="shared" si="375"/>
        <v>51</v>
      </c>
      <c r="Q4030" t="str">
        <f t="shared" si="379"/>
        <v>theater</v>
      </c>
      <c r="R4030" t="str">
        <f t="shared" si="376"/>
        <v>plays</v>
      </c>
      <c r="S4030" s="15">
        <f t="shared" si="377"/>
        <v>41765.938657407409</v>
      </c>
      <c r="T4030" s="15">
        <f t="shared" si="378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4"/>
        <v>0</v>
      </c>
      <c r="P4031" s="12" t="e">
        <f t="shared" si="375"/>
        <v>#DIV/0!</v>
      </c>
      <c r="Q4031" t="str">
        <f t="shared" si="379"/>
        <v>theater</v>
      </c>
      <c r="R4031" t="str">
        <f t="shared" si="376"/>
        <v>plays</v>
      </c>
      <c r="S4031" s="15">
        <f t="shared" si="377"/>
        <v>42322.025115740747</v>
      </c>
      <c r="T4031" s="15">
        <f t="shared" si="378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4"/>
        <v>0.16</v>
      </c>
      <c r="P4032" s="12">
        <f t="shared" si="375"/>
        <v>66.666666666666671</v>
      </c>
      <c r="Q4032" t="str">
        <f t="shared" si="379"/>
        <v>theater</v>
      </c>
      <c r="R4032" t="str">
        <f t="shared" si="376"/>
        <v>plays</v>
      </c>
      <c r="S4032" s="15">
        <f t="shared" si="377"/>
        <v>42374.655081018514</v>
      </c>
      <c r="T4032" s="15">
        <f t="shared" si="378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4"/>
        <v>0</v>
      </c>
      <c r="P4033" s="12" t="e">
        <f t="shared" si="375"/>
        <v>#DIV/0!</v>
      </c>
      <c r="Q4033" t="str">
        <f t="shared" si="379"/>
        <v>theater</v>
      </c>
      <c r="R4033" t="str">
        <f t="shared" si="376"/>
        <v>plays</v>
      </c>
      <c r="S4033" s="15">
        <f t="shared" si="377"/>
        <v>41941.585231481484</v>
      </c>
      <c r="T4033" s="15">
        <f t="shared" si="378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4"/>
        <v>6.8287037037037035E-2</v>
      </c>
      <c r="P4034" s="12">
        <f t="shared" si="375"/>
        <v>59</v>
      </c>
      <c r="Q4034" t="str">
        <f t="shared" si="379"/>
        <v>theater</v>
      </c>
      <c r="R4034" t="str">
        <f t="shared" si="376"/>
        <v>plays</v>
      </c>
      <c r="S4034" s="15">
        <f t="shared" si="377"/>
        <v>42293.809212962966</v>
      </c>
      <c r="T4034" s="15">
        <f t="shared" si="378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0">E4035/D4035</f>
        <v>0.25698702928870293</v>
      </c>
      <c r="P4035" s="12">
        <f t="shared" ref="P4035:P4098" si="381">E4035/L4035</f>
        <v>65.340319148936175</v>
      </c>
      <c r="Q4035" t="str">
        <f t="shared" si="379"/>
        <v>theater</v>
      </c>
      <c r="R4035" t="str">
        <f t="shared" ref="R4035:R4098" si="382">RIGHT($N4035,LEN($N4035) - FIND("/",$N4035))</f>
        <v>plays</v>
      </c>
      <c r="S4035" s="15">
        <f t="shared" ref="S4035:S4098" si="383">((($J4035/60)/60)/24)+DATE(1970,1,1)</f>
        <v>42614.268796296295</v>
      </c>
      <c r="T4035" s="15">
        <f t="shared" ref="T4035:T4098" si="384">((($I4035/60)/60)/24)+DATE(1970,1,1)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0"/>
        <v>1.4814814814814815E-2</v>
      </c>
      <c r="P4036" s="12">
        <f t="shared" si="381"/>
        <v>100</v>
      </c>
      <c r="Q4036" t="str">
        <f t="shared" si="379"/>
        <v>theater</v>
      </c>
      <c r="R4036" t="str">
        <f t="shared" si="382"/>
        <v>plays</v>
      </c>
      <c r="S4036" s="15">
        <f t="shared" si="383"/>
        <v>42067.947337962964</v>
      </c>
      <c r="T4036" s="15">
        <f t="shared" si="38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0"/>
        <v>0.36849999999999999</v>
      </c>
      <c r="P4037" s="12">
        <f t="shared" si="381"/>
        <v>147.4</v>
      </c>
      <c r="Q4037" t="str">
        <f t="shared" si="379"/>
        <v>theater</v>
      </c>
      <c r="R4037" t="str">
        <f t="shared" si="382"/>
        <v>plays</v>
      </c>
      <c r="S4037" s="15">
        <f t="shared" si="383"/>
        <v>41903.882951388885</v>
      </c>
      <c r="T4037" s="15">
        <f t="shared" si="38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0"/>
        <v>0.47049999999999997</v>
      </c>
      <c r="P4038" s="12">
        <f t="shared" si="381"/>
        <v>166.05882352941177</v>
      </c>
      <c r="Q4038" t="str">
        <f t="shared" si="379"/>
        <v>theater</v>
      </c>
      <c r="R4038" t="str">
        <f t="shared" si="382"/>
        <v>plays</v>
      </c>
      <c r="S4038" s="15">
        <f t="shared" si="383"/>
        <v>41804.937083333331</v>
      </c>
      <c r="T4038" s="15">
        <f t="shared" si="38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0"/>
        <v>0.11428571428571428</v>
      </c>
      <c r="P4039" s="12">
        <f t="shared" si="381"/>
        <v>40</v>
      </c>
      <c r="Q4039" t="str">
        <f t="shared" si="379"/>
        <v>theater</v>
      </c>
      <c r="R4039" t="str">
        <f t="shared" si="382"/>
        <v>plays</v>
      </c>
      <c r="S4039" s="15">
        <f t="shared" si="383"/>
        <v>42497.070775462969</v>
      </c>
      <c r="T4039" s="15">
        <f t="shared" si="38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0"/>
        <v>0.12039999999999999</v>
      </c>
      <c r="P4040" s="12">
        <f t="shared" si="381"/>
        <v>75.25</v>
      </c>
      <c r="Q4040" t="str">
        <f t="shared" si="379"/>
        <v>theater</v>
      </c>
      <c r="R4040" t="str">
        <f t="shared" si="382"/>
        <v>plays</v>
      </c>
      <c r="S4040" s="15">
        <f t="shared" si="383"/>
        <v>41869.798726851855</v>
      </c>
      <c r="T4040" s="15">
        <f t="shared" si="38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0"/>
        <v>0.6</v>
      </c>
      <c r="P4041" s="12">
        <f t="shared" si="381"/>
        <v>60</v>
      </c>
      <c r="Q4041" t="str">
        <f t="shared" si="379"/>
        <v>theater</v>
      </c>
      <c r="R4041" t="str">
        <f t="shared" si="382"/>
        <v>plays</v>
      </c>
      <c r="S4041" s="15">
        <f t="shared" si="383"/>
        <v>42305.670914351853</v>
      </c>
      <c r="T4041" s="15">
        <f t="shared" si="38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0"/>
        <v>0.3125</v>
      </c>
      <c r="P4042" s="12">
        <f t="shared" si="381"/>
        <v>1250</v>
      </c>
      <c r="Q4042" t="str">
        <f t="shared" si="379"/>
        <v>theater</v>
      </c>
      <c r="R4042" t="str">
        <f t="shared" si="382"/>
        <v>plays</v>
      </c>
      <c r="S4042" s="15">
        <f t="shared" si="383"/>
        <v>42144.231527777782</v>
      </c>
      <c r="T4042" s="15">
        <f t="shared" si="38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0"/>
        <v>4.1999999999999997E-3</v>
      </c>
      <c r="P4043" s="12">
        <f t="shared" si="381"/>
        <v>10.5</v>
      </c>
      <c r="Q4043" t="str">
        <f t="shared" si="379"/>
        <v>theater</v>
      </c>
      <c r="R4043" t="str">
        <f t="shared" si="382"/>
        <v>plays</v>
      </c>
      <c r="S4043" s="15">
        <f t="shared" si="383"/>
        <v>42559.474004629628</v>
      </c>
      <c r="T4043" s="15">
        <f t="shared" si="38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0"/>
        <v>2.0999999999999999E-3</v>
      </c>
      <c r="P4044" s="12">
        <f t="shared" si="381"/>
        <v>7</v>
      </c>
      <c r="Q4044" t="str">
        <f t="shared" si="379"/>
        <v>theater</v>
      </c>
      <c r="R4044" t="str">
        <f t="shared" si="382"/>
        <v>plays</v>
      </c>
      <c r="S4044" s="15">
        <f t="shared" si="383"/>
        <v>41995.084074074075</v>
      </c>
      <c r="T4044" s="15">
        <f t="shared" si="38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0"/>
        <v>0</v>
      </c>
      <c r="P4045" s="12" t="e">
        <f t="shared" si="381"/>
        <v>#DIV/0!</v>
      </c>
      <c r="Q4045" t="str">
        <f t="shared" si="379"/>
        <v>theater</v>
      </c>
      <c r="R4045" t="str">
        <f t="shared" si="382"/>
        <v>plays</v>
      </c>
      <c r="S4045" s="15">
        <f t="shared" si="383"/>
        <v>41948.957465277781</v>
      </c>
      <c r="T4045" s="15">
        <f t="shared" si="38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0"/>
        <v>0.375</v>
      </c>
      <c r="P4046" s="12">
        <f t="shared" si="381"/>
        <v>56.25</v>
      </c>
      <c r="Q4046" t="str">
        <f t="shared" si="379"/>
        <v>theater</v>
      </c>
      <c r="R4046" t="str">
        <f t="shared" si="382"/>
        <v>plays</v>
      </c>
      <c r="S4046" s="15">
        <f t="shared" si="383"/>
        <v>42074.219699074078</v>
      </c>
      <c r="T4046" s="15">
        <f t="shared" si="38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0"/>
        <v>2.0000000000000001E-4</v>
      </c>
      <c r="P4047" s="12">
        <f t="shared" si="381"/>
        <v>1</v>
      </c>
      <c r="Q4047" t="str">
        <f t="shared" si="379"/>
        <v>theater</v>
      </c>
      <c r="R4047" t="str">
        <f t="shared" si="382"/>
        <v>plays</v>
      </c>
      <c r="S4047" s="15">
        <f t="shared" si="383"/>
        <v>41842.201261574075</v>
      </c>
      <c r="T4047" s="15">
        <f t="shared" si="38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0"/>
        <v>8.2142857142857142E-2</v>
      </c>
      <c r="P4048" s="12">
        <f t="shared" si="381"/>
        <v>38.333333333333336</v>
      </c>
      <c r="Q4048" t="str">
        <f t="shared" si="379"/>
        <v>theater</v>
      </c>
      <c r="R4048" t="str">
        <f t="shared" si="382"/>
        <v>plays</v>
      </c>
      <c r="S4048" s="15">
        <f t="shared" si="383"/>
        <v>41904.650578703702</v>
      </c>
      <c r="T4048" s="15">
        <f t="shared" si="38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0"/>
        <v>2.1999999999999999E-2</v>
      </c>
      <c r="P4049" s="12">
        <f t="shared" si="381"/>
        <v>27.5</v>
      </c>
      <c r="Q4049" t="str">
        <f t="shared" si="379"/>
        <v>theater</v>
      </c>
      <c r="R4049" t="str">
        <f t="shared" si="382"/>
        <v>plays</v>
      </c>
      <c r="S4049" s="15">
        <f t="shared" si="383"/>
        <v>41991.022488425922</v>
      </c>
      <c r="T4049" s="15">
        <f t="shared" si="38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0"/>
        <v>0.17652941176470588</v>
      </c>
      <c r="P4050" s="12">
        <f t="shared" si="381"/>
        <v>32.978021978021978</v>
      </c>
      <c r="Q4050" t="str">
        <f t="shared" si="379"/>
        <v>theater</v>
      </c>
      <c r="R4050" t="str">
        <f t="shared" si="382"/>
        <v>plays</v>
      </c>
      <c r="S4050" s="15">
        <f t="shared" si="383"/>
        <v>42436.509108796294</v>
      </c>
      <c r="T4050" s="15">
        <f t="shared" si="38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0"/>
        <v>8.0000000000000004E-4</v>
      </c>
      <c r="P4051" s="12">
        <f t="shared" si="381"/>
        <v>16</v>
      </c>
      <c r="Q4051" t="str">
        <f t="shared" si="379"/>
        <v>theater</v>
      </c>
      <c r="R4051" t="str">
        <f t="shared" si="382"/>
        <v>plays</v>
      </c>
      <c r="S4051" s="15">
        <f t="shared" si="383"/>
        <v>42169.958506944444</v>
      </c>
      <c r="T4051" s="15">
        <f t="shared" si="384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0"/>
        <v>6.6666666666666664E-4</v>
      </c>
      <c r="P4052" s="12">
        <f t="shared" si="381"/>
        <v>1</v>
      </c>
      <c r="Q4052" t="str">
        <f t="shared" si="379"/>
        <v>theater</v>
      </c>
      <c r="R4052" t="str">
        <f t="shared" si="382"/>
        <v>plays</v>
      </c>
      <c r="S4052" s="15">
        <f t="shared" si="383"/>
        <v>41905.636469907404</v>
      </c>
      <c r="T4052" s="15">
        <f t="shared" si="38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0"/>
        <v>0</v>
      </c>
      <c r="P4053" s="12" t="e">
        <f t="shared" si="381"/>
        <v>#DIV/0!</v>
      </c>
      <c r="Q4053" t="str">
        <f t="shared" si="379"/>
        <v>theater</v>
      </c>
      <c r="R4053" t="str">
        <f t="shared" si="382"/>
        <v>plays</v>
      </c>
      <c r="S4053" s="15">
        <f t="shared" si="383"/>
        <v>41761.810150462967</v>
      </c>
      <c r="T4053" s="15">
        <f t="shared" si="38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0"/>
        <v>0.37533333333333335</v>
      </c>
      <c r="P4054" s="12">
        <f t="shared" si="381"/>
        <v>86.615384615384613</v>
      </c>
      <c r="Q4054" t="str">
        <f t="shared" si="379"/>
        <v>theater</v>
      </c>
      <c r="R4054" t="str">
        <f t="shared" si="382"/>
        <v>plays</v>
      </c>
      <c r="S4054" s="15">
        <f t="shared" si="383"/>
        <v>41865.878657407404</v>
      </c>
      <c r="T4054" s="15">
        <f t="shared" si="38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0"/>
        <v>0.22</v>
      </c>
      <c r="P4055" s="12">
        <f t="shared" si="381"/>
        <v>55</v>
      </c>
      <c r="Q4055" t="str">
        <f t="shared" si="379"/>
        <v>theater</v>
      </c>
      <c r="R4055" t="str">
        <f t="shared" si="382"/>
        <v>plays</v>
      </c>
      <c r="S4055" s="15">
        <f t="shared" si="383"/>
        <v>41928.690138888887</v>
      </c>
      <c r="T4055" s="15">
        <f t="shared" si="38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0"/>
        <v>0</v>
      </c>
      <c r="P4056" s="12" t="e">
        <f t="shared" si="381"/>
        <v>#DIV/0!</v>
      </c>
      <c r="Q4056" t="str">
        <f t="shared" si="379"/>
        <v>theater</v>
      </c>
      <c r="R4056" t="str">
        <f t="shared" si="382"/>
        <v>plays</v>
      </c>
      <c r="S4056" s="15">
        <f t="shared" si="383"/>
        <v>42613.841261574074</v>
      </c>
      <c r="T4056" s="15">
        <f t="shared" si="38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0"/>
        <v>0.1762</v>
      </c>
      <c r="P4057" s="12">
        <f t="shared" si="381"/>
        <v>41.952380952380949</v>
      </c>
      <c r="Q4057" t="str">
        <f t="shared" si="379"/>
        <v>theater</v>
      </c>
      <c r="R4057" t="str">
        <f t="shared" si="382"/>
        <v>plays</v>
      </c>
      <c r="S4057" s="15">
        <f t="shared" si="383"/>
        <v>41779.648506944446</v>
      </c>
      <c r="T4057" s="15">
        <f t="shared" si="38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0"/>
        <v>0.53</v>
      </c>
      <c r="P4058" s="12">
        <f t="shared" si="381"/>
        <v>88.333333333333329</v>
      </c>
      <c r="Q4058" t="str">
        <f t="shared" si="379"/>
        <v>theater</v>
      </c>
      <c r="R4058" t="str">
        <f t="shared" si="382"/>
        <v>plays</v>
      </c>
      <c r="S4058" s="15">
        <f t="shared" si="383"/>
        <v>42534.933321759265</v>
      </c>
      <c r="T4058" s="15">
        <f t="shared" si="38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0"/>
        <v>0.22142857142857142</v>
      </c>
      <c r="P4059" s="12">
        <f t="shared" si="381"/>
        <v>129.16666666666666</v>
      </c>
      <c r="Q4059" t="str">
        <f t="shared" si="379"/>
        <v>theater</v>
      </c>
      <c r="R4059" t="str">
        <f t="shared" si="382"/>
        <v>plays</v>
      </c>
      <c r="S4059" s="15">
        <f t="shared" si="383"/>
        <v>42310.968518518523</v>
      </c>
      <c r="T4059" s="15">
        <f t="shared" si="38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0"/>
        <v>2.5333333333333333E-2</v>
      </c>
      <c r="P4060" s="12">
        <f t="shared" si="381"/>
        <v>23.75</v>
      </c>
      <c r="Q4060" t="str">
        <f t="shared" si="379"/>
        <v>theater</v>
      </c>
      <c r="R4060" t="str">
        <f t="shared" si="382"/>
        <v>plays</v>
      </c>
      <c r="S4060" s="15">
        <f t="shared" si="383"/>
        <v>42446.060694444444</v>
      </c>
      <c r="T4060" s="15">
        <f t="shared" si="38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0"/>
        <v>2.5000000000000001E-2</v>
      </c>
      <c r="P4061" s="12">
        <f t="shared" si="381"/>
        <v>35.714285714285715</v>
      </c>
      <c r="Q4061" t="str">
        <f t="shared" si="379"/>
        <v>theater</v>
      </c>
      <c r="R4061" t="str">
        <f t="shared" si="382"/>
        <v>plays</v>
      </c>
      <c r="S4061" s="15">
        <f t="shared" si="383"/>
        <v>41866.640648148146</v>
      </c>
      <c r="T4061" s="15">
        <f t="shared" si="38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0"/>
        <v>2.8500000000000001E-2</v>
      </c>
      <c r="P4062" s="12">
        <f t="shared" si="381"/>
        <v>57</v>
      </c>
      <c r="Q4062" t="str">
        <f t="shared" si="379"/>
        <v>theater</v>
      </c>
      <c r="R4062" t="str">
        <f t="shared" si="382"/>
        <v>plays</v>
      </c>
      <c r="S4062" s="15">
        <f t="shared" si="383"/>
        <v>41779.695092592592</v>
      </c>
      <c r="T4062" s="15">
        <f t="shared" si="38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0"/>
        <v>0</v>
      </c>
      <c r="P4063" s="12" t="e">
        <f t="shared" si="381"/>
        <v>#DIV/0!</v>
      </c>
      <c r="Q4063" t="str">
        <f t="shared" si="379"/>
        <v>theater</v>
      </c>
      <c r="R4063" t="str">
        <f t="shared" si="382"/>
        <v>plays</v>
      </c>
      <c r="S4063" s="15">
        <f t="shared" si="383"/>
        <v>42421.141469907408</v>
      </c>
      <c r="T4063" s="15">
        <f t="shared" si="38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0"/>
        <v>2.4500000000000001E-2</v>
      </c>
      <c r="P4064" s="12">
        <f t="shared" si="381"/>
        <v>163.33333333333334</v>
      </c>
      <c r="Q4064" t="str">
        <f t="shared" si="379"/>
        <v>theater</v>
      </c>
      <c r="R4064" t="str">
        <f t="shared" si="382"/>
        <v>plays</v>
      </c>
      <c r="S4064" s="15">
        <f t="shared" si="383"/>
        <v>42523.739212962959</v>
      </c>
      <c r="T4064" s="15">
        <f t="shared" si="38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0"/>
        <v>1.4210526315789474E-2</v>
      </c>
      <c r="P4065" s="12">
        <f t="shared" si="381"/>
        <v>15</v>
      </c>
      <c r="Q4065" t="str">
        <f t="shared" si="379"/>
        <v>theater</v>
      </c>
      <c r="R4065" t="str">
        <f t="shared" si="382"/>
        <v>plays</v>
      </c>
      <c r="S4065" s="15">
        <f t="shared" si="383"/>
        <v>41787.681527777779</v>
      </c>
      <c r="T4065" s="15">
        <f t="shared" si="38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0"/>
        <v>0.1925</v>
      </c>
      <c r="P4066" s="12">
        <f t="shared" si="381"/>
        <v>64.166666666666671</v>
      </c>
      <c r="Q4066" t="str">
        <f t="shared" si="379"/>
        <v>theater</v>
      </c>
      <c r="R4066" t="str">
        <f t="shared" si="382"/>
        <v>plays</v>
      </c>
      <c r="S4066" s="15">
        <f t="shared" si="383"/>
        <v>42093.588263888887</v>
      </c>
      <c r="T4066" s="15">
        <f t="shared" si="38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0"/>
        <v>6.7499999999999999E-3</v>
      </c>
      <c r="P4067" s="12">
        <f t="shared" si="381"/>
        <v>6.75</v>
      </c>
      <c r="Q4067" t="str">
        <f t="shared" ref="Q4067:Q4115" si="385">LEFT($N4067, FIND("/",$N4067) - 1)</f>
        <v>theater</v>
      </c>
      <c r="R4067" t="str">
        <f t="shared" si="382"/>
        <v>plays</v>
      </c>
      <c r="S4067" s="15">
        <f t="shared" si="383"/>
        <v>41833.951516203706</v>
      </c>
      <c r="T4067" s="15">
        <f t="shared" si="38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0"/>
        <v>1.6666666666666668E-3</v>
      </c>
      <c r="P4068" s="12">
        <f t="shared" si="381"/>
        <v>25</v>
      </c>
      <c r="Q4068" t="str">
        <f t="shared" si="385"/>
        <v>theater</v>
      </c>
      <c r="R4068" t="str">
        <f t="shared" si="382"/>
        <v>plays</v>
      </c>
      <c r="S4068" s="15">
        <f t="shared" si="383"/>
        <v>42479.039212962962</v>
      </c>
      <c r="T4068" s="15">
        <f t="shared" si="38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0"/>
        <v>0.60899999999999999</v>
      </c>
      <c r="P4069" s="12">
        <f t="shared" si="381"/>
        <v>179.11764705882354</v>
      </c>
      <c r="Q4069" t="str">
        <f t="shared" si="385"/>
        <v>theater</v>
      </c>
      <c r="R4069" t="str">
        <f t="shared" si="382"/>
        <v>plays</v>
      </c>
      <c r="S4069" s="15">
        <f t="shared" si="383"/>
        <v>42235.117476851854</v>
      </c>
      <c r="T4069" s="15">
        <f t="shared" si="38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0"/>
        <v>0.01</v>
      </c>
      <c r="P4070" s="12">
        <f t="shared" si="381"/>
        <v>34.950000000000003</v>
      </c>
      <c r="Q4070" t="str">
        <f t="shared" si="385"/>
        <v>theater</v>
      </c>
      <c r="R4070" t="str">
        <f t="shared" si="382"/>
        <v>plays</v>
      </c>
      <c r="S4070" s="15">
        <f t="shared" si="383"/>
        <v>42718.963599537034</v>
      </c>
      <c r="T4070" s="15">
        <f t="shared" si="38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0"/>
        <v>0.34399999999999997</v>
      </c>
      <c r="P4071" s="12">
        <f t="shared" si="381"/>
        <v>33.07692307692308</v>
      </c>
      <c r="Q4071" t="str">
        <f t="shared" si="385"/>
        <v>theater</v>
      </c>
      <c r="R4071" t="str">
        <f t="shared" si="382"/>
        <v>plays</v>
      </c>
      <c r="S4071" s="15">
        <f t="shared" si="383"/>
        <v>42022.661527777775</v>
      </c>
      <c r="T4071" s="15">
        <f t="shared" si="38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0"/>
        <v>0.16500000000000001</v>
      </c>
      <c r="P4072" s="12">
        <f t="shared" si="381"/>
        <v>27.5</v>
      </c>
      <c r="Q4072" t="str">
        <f t="shared" si="385"/>
        <v>theater</v>
      </c>
      <c r="R4072" t="str">
        <f t="shared" si="382"/>
        <v>plays</v>
      </c>
      <c r="S4072" s="15">
        <f t="shared" si="383"/>
        <v>42031.666898148149</v>
      </c>
      <c r="T4072" s="15">
        <f t="shared" si="38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0"/>
        <v>0</v>
      </c>
      <c r="P4073" s="12" t="e">
        <f t="shared" si="381"/>
        <v>#DIV/0!</v>
      </c>
      <c r="Q4073" t="str">
        <f t="shared" si="385"/>
        <v>theater</v>
      </c>
      <c r="R4073" t="str">
        <f t="shared" si="382"/>
        <v>plays</v>
      </c>
      <c r="S4073" s="15">
        <f t="shared" si="383"/>
        <v>42700.804756944446</v>
      </c>
      <c r="T4073" s="15">
        <f t="shared" si="38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0"/>
        <v>4.0000000000000001E-3</v>
      </c>
      <c r="P4074" s="12">
        <f t="shared" si="381"/>
        <v>2</v>
      </c>
      <c r="Q4074" t="str">
        <f t="shared" si="385"/>
        <v>theater</v>
      </c>
      <c r="R4074" t="str">
        <f t="shared" si="382"/>
        <v>plays</v>
      </c>
      <c r="S4074" s="15">
        <f t="shared" si="383"/>
        <v>41812.77443287037</v>
      </c>
      <c r="T4074" s="15">
        <f t="shared" si="38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0"/>
        <v>1.0571428571428572E-2</v>
      </c>
      <c r="P4075" s="12">
        <f t="shared" si="381"/>
        <v>18.5</v>
      </c>
      <c r="Q4075" t="str">
        <f t="shared" si="385"/>
        <v>theater</v>
      </c>
      <c r="R4075" t="str">
        <f t="shared" si="382"/>
        <v>plays</v>
      </c>
      <c r="S4075" s="15">
        <f t="shared" si="383"/>
        <v>42078.34520833334</v>
      </c>
      <c r="T4075" s="15">
        <f t="shared" si="38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0"/>
        <v>0.26727272727272727</v>
      </c>
      <c r="P4076" s="12">
        <f t="shared" si="381"/>
        <v>35</v>
      </c>
      <c r="Q4076" t="str">
        <f t="shared" si="385"/>
        <v>theater</v>
      </c>
      <c r="R4076" t="str">
        <f t="shared" si="382"/>
        <v>plays</v>
      </c>
      <c r="S4076" s="15">
        <f t="shared" si="383"/>
        <v>42283.552951388891</v>
      </c>
      <c r="T4076" s="15">
        <f t="shared" si="38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0"/>
        <v>0.28799999999999998</v>
      </c>
      <c r="P4077" s="12">
        <f t="shared" si="381"/>
        <v>44.307692307692307</v>
      </c>
      <c r="Q4077" t="str">
        <f t="shared" si="385"/>
        <v>theater</v>
      </c>
      <c r="R4077" t="str">
        <f t="shared" si="382"/>
        <v>plays</v>
      </c>
      <c r="S4077" s="15">
        <f t="shared" si="383"/>
        <v>41779.045937499999</v>
      </c>
      <c r="T4077" s="15">
        <f t="shared" si="38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0"/>
        <v>0</v>
      </c>
      <c r="P4078" s="12" t="e">
        <f t="shared" si="381"/>
        <v>#DIV/0!</v>
      </c>
      <c r="Q4078" t="str">
        <f t="shared" si="385"/>
        <v>theater</v>
      </c>
      <c r="R4078" t="str">
        <f t="shared" si="382"/>
        <v>plays</v>
      </c>
      <c r="S4078" s="15">
        <f t="shared" si="383"/>
        <v>41905.795706018522</v>
      </c>
      <c r="T4078" s="15">
        <f t="shared" si="38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0"/>
        <v>8.8999999999999996E-2</v>
      </c>
      <c r="P4079" s="12">
        <f t="shared" si="381"/>
        <v>222.5</v>
      </c>
      <c r="Q4079" t="str">
        <f t="shared" si="385"/>
        <v>theater</v>
      </c>
      <c r="R4079" t="str">
        <f t="shared" si="382"/>
        <v>plays</v>
      </c>
      <c r="S4079" s="15">
        <f t="shared" si="383"/>
        <v>42695.7105787037</v>
      </c>
      <c r="T4079" s="15">
        <f t="shared" si="38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0"/>
        <v>0</v>
      </c>
      <c r="P4080" s="12" t="e">
        <f t="shared" si="381"/>
        <v>#DIV/0!</v>
      </c>
      <c r="Q4080" t="str">
        <f t="shared" si="385"/>
        <v>theater</v>
      </c>
      <c r="R4080" t="str">
        <f t="shared" si="382"/>
        <v>plays</v>
      </c>
      <c r="S4080" s="15">
        <f t="shared" si="383"/>
        <v>42732.787523148145</v>
      </c>
      <c r="T4080" s="15">
        <f t="shared" si="38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0"/>
        <v>1.6666666666666668E-3</v>
      </c>
      <c r="P4081" s="12">
        <f t="shared" si="381"/>
        <v>5</v>
      </c>
      <c r="Q4081" t="str">
        <f t="shared" si="385"/>
        <v>theater</v>
      </c>
      <c r="R4081" t="str">
        <f t="shared" si="382"/>
        <v>plays</v>
      </c>
      <c r="S4081" s="15">
        <f t="shared" si="383"/>
        <v>42510.938900462963</v>
      </c>
      <c r="T4081" s="15">
        <f t="shared" si="38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0"/>
        <v>0</v>
      </c>
      <c r="P4082" s="12" t="e">
        <f t="shared" si="381"/>
        <v>#DIV/0!</v>
      </c>
      <c r="Q4082" t="str">
        <f t="shared" si="385"/>
        <v>theater</v>
      </c>
      <c r="R4082" t="str">
        <f t="shared" si="382"/>
        <v>plays</v>
      </c>
      <c r="S4082" s="15">
        <f t="shared" si="383"/>
        <v>42511.698101851856</v>
      </c>
      <c r="T4082" s="15">
        <f t="shared" si="38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0"/>
        <v>0.15737410071942445</v>
      </c>
      <c r="P4083" s="12">
        <f t="shared" si="381"/>
        <v>29.166666666666668</v>
      </c>
      <c r="Q4083" t="str">
        <f t="shared" si="385"/>
        <v>theater</v>
      </c>
      <c r="R4083" t="str">
        <f t="shared" si="382"/>
        <v>plays</v>
      </c>
      <c r="S4083" s="15">
        <f t="shared" si="383"/>
        <v>42041.581307870365</v>
      </c>
      <c r="T4083" s="15">
        <f t="shared" si="38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0"/>
        <v>0.02</v>
      </c>
      <c r="P4084" s="12">
        <f t="shared" si="381"/>
        <v>1.5</v>
      </c>
      <c r="Q4084" t="str">
        <f t="shared" si="385"/>
        <v>theater</v>
      </c>
      <c r="R4084" t="str">
        <f t="shared" si="382"/>
        <v>plays</v>
      </c>
      <c r="S4084" s="15">
        <f t="shared" si="383"/>
        <v>42307.189270833333</v>
      </c>
      <c r="T4084" s="15">
        <f t="shared" si="38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0"/>
        <v>0.21685714285714286</v>
      </c>
      <c r="P4085" s="12">
        <f t="shared" si="381"/>
        <v>126.5</v>
      </c>
      <c r="Q4085" t="str">
        <f t="shared" si="385"/>
        <v>theater</v>
      </c>
      <c r="R4085" t="str">
        <f t="shared" si="382"/>
        <v>plays</v>
      </c>
      <c r="S4085" s="15">
        <f t="shared" si="383"/>
        <v>42353.761759259258</v>
      </c>
      <c r="T4085" s="15">
        <f t="shared" si="38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0"/>
        <v>3.3333333333333335E-3</v>
      </c>
      <c r="P4086" s="12">
        <f t="shared" si="381"/>
        <v>10</v>
      </c>
      <c r="Q4086" t="str">
        <f t="shared" si="385"/>
        <v>theater</v>
      </c>
      <c r="R4086" t="str">
        <f t="shared" si="382"/>
        <v>plays</v>
      </c>
      <c r="S4086" s="15">
        <f t="shared" si="383"/>
        <v>42622.436412037037</v>
      </c>
      <c r="T4086" s="15">
        <f t="shared" si="38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0"/>
        <v>2.8571428571428571E-3</v>
      </c>
      <c r="P4087" s="12">
        <f t="shared" si="381"/>
        <v>10</v>
      </c>
      <c r="Q4087" t="str">
        <f t="shared" si="385"/>
        <v>theater</v>
      </c>
      <c r="R4087" t="str">
        <f t="shared" si="382"/>
        <v>plays</v>
      </c>
      <c r="S4087" s="15">
        <f t="shared" si="383"/>
        <v>42058.603877314818</v>
      </c>
      <c r="T4087" s="15">
        <f t="shared" si="38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0"/>
        <v>4.7E-2</v>
      </c>
      <c r="P4088" s="12">
        <f t="shared" si="381"/>
        <v>9.4</v>
      </c>
      <c r="Q4088" t="str">
        <f t="shared" si="385"/>
        <v>theater</v>
      </c>
      <c r="R4088" t="str">
        <f t="shared" si="382"/>
        <v>plays</v>
      </c>
      <c r="S4088" s="15">
        <f t="shared" si="383"/>
        <v>42304.940960648149</v>
      </c>
      <c r="T4088" s="15">
        <f t="shared" si="38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0"/>
        <v>0</v>
      </c>
      <c r="P4089" s="12" t="e">
        <f t="shared" si="381"/>
        <v>#DIV/0!</v>
      </c>
      <c r="Q4089" t="str">
        <f t="shared" si="385"/>
        <v>theater</v>
      </c>
      <c r="R4089" t="str">
        <f t="shared" si="382"/>
        <v>plays</v>
      </c>
      <c r="S4089" s="15">
        <f t="shared" si="383"/>
        <v>42538.742893518516</v>
      </c>
      <c r="T4089" s="15">
        <f t="shared" si="38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0"/>
        <v>0.108</v>
      </c>
      <c r="P4090" s="12">
        <f t="shared" si="381"/>
        <v>72</v>
      </c>
      <c r="Q4090" t="str">
        <f t="shared" si="385"/>
        <v>theater</v>
      </c>
      <c r="R4090" t="str">
        <f t="shared" si="382"/>
        <v>plays</v>
      </c>
      <c r="S4090" s="15">
        <f t="shared" si="383"/>
        <v>41990.612546296295</v>
      </c>
      <c r="T4090" s="15">
        <f t="shared" si="38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0"/>
        <v>4.8000000000000001E-2</v>
      </c>
      <c r="P4091" s="12">
        <f t="shared" si="381"/>
        <v>30</v>
      </c>
      <c r="Q4091" t="str">
        <f t="shared" si="385"/>
        <v>theater</v>
      </c>
      <c r="R4091" t="str">
        <f t="shared" si="382"/>
        <v>plays</v>
      </c>
      <c r="S4091" s="15">
        <f t="shared" si="383"/>
        <v>42122.732499999998</v>
      </c>
      <c r="T4091" s="15">
        <f t="shared" si="38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0"/>
        <v>3.2000000000000001E-2</v>
      </c>
      <c r="P4092" s="12">
        <f t="shared" si="381"/>
        <v>10.666666666666666</v>
      </c>
      <c r="Q4092" t="str">
        <f t="shared" si="385"/>
        <v>theater</v>
      </c>
      <c r="R4092" t="str">
        <f t="shared" si="382"/>
        <v>plays</v>
      </c>
      <c r="S4092" s="15">
        <f t="shared" si="383"/>
        <v>42209.67288194444</v>
      </c>
      <c r="T4092" s="15">
        <f t="shared" si="38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0"/>
        <v>0.1275</v>
      </c>
      <c r="P4093" s="12">
        <f t="shared" si="381"/>
        <v>25.5</v>
      </c>
      <c r="Q4093" t="str">
        <f t="shared" si="385"/>
        <v>theater</v>
      </c>
      <c r="R4093" t="str">
        <f t="shared" si="382"/>
        <v>plays</v>
      </c>
      <c r="S4093" s="15">
        <f t="shared" si="383"/>
        <v>41990.506377314814</v>
      </c>
      <c r="T4093" s="15">
        <f t="shared" si="38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0"/>
        <v>1.8181818181818181E-4</v>
      </c>
      <c r="P4094" s="12">
        <f t="shared" si="381"/>
        <v>20</v>
      </c>
      <c r="Q4094" t="str">
        <f t="shared" si="385"/>
        <v>theater</v>
      </c>
      <c r="R4094" t="str">
        <f t="shared" si="382"/>
        <v>plays</v>
      </c>
      <c r="S4094" s="15">
        <f t="shared" si="383"/>
        <v>42039.194988425923</v>
      </c>
      <c r="T4094" s="15">
        <f t="shared" si="38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0"/>
        <v>2.4E-2</v>
      </c>
      <c r="P4095" s="12">
        <f t="shared" si="381"/>
        <v>15</v>
      </c>
      <c r="Q4095" t="str">
        <f t="shared" si="385"/>
        <v>theater</v>
      </c>
      <c r="R4095" t="str">
        <f t="shared" si="382"/>
        <v>plays</v>
      </c>
      <c r="S4095" s="15">
        <f t="shared" si="383"/>
        <v>42178.815891203703</v>
      </c>
      <c r="T4095" s="15">
        <f t="shared" si="38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0"/>
        <v>0.36499999999999999</v>
      </c>
      <c r="P4096" s="12">
        <f t="shared" si="381"/>
        <v>91.25</v>
      </c>
      <c r="Q4096" t="str">
        <f t="shared" si="385"/>
        <v>theater</v>
      </c>
      <c r="R4096" t="str">
        <f t="shared" si="382"/>
        <v>plays</v>
      </c>
      <c r="S4096" s="15">
        <f t="shared" si="383"/>
        <v>41890.086805555555</v>
      </c>
      <c r="T4096" s="15">
        <f t="shared" si="38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0"/>
        <v>2.6666666666666668E-2</v>
      </c>
      <c r="P4097" s="12">
        <f t="shared" si="381"/>
        <v>800</v>
      </c>
      <c r="Q4097" t="str">
        <f t="shared" si="385"/>
        <v>theater</v>
      </c>
      <c r="R4097" t="str">
        <f t="shared" si="382"/>
        <v>plays</v>
      </c>
      <c r="S4097" s="15">
        <f t="shared" si="383"/>
        <v>42693.031828703708</v>
      </c>
      <c r="T4097" s="15">
        <f t="shared" si="38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0"/>
        <v>0.11428571428571428</v>
      </c>
      <c r="P4098" s="12">
        <f t="shared" si="381"/>
        <v>80</v>
      </c>
      <c r="Q4098" t="str">
        <f t="shared" si="385"/>
        <v>theater</v>
      </c>
      <c r="R4098" t="str">
        <f t="shared" si="382"/>
        <v>plays</v>
      </c>
      <c r="S4098" s="15">
        <f t="shared" si="383"/>
        <v>42750.530312499999</v>
      </c>
      <c r="T4098" s="15">
        <f t="shared" si="384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6">E4099/D4099</f>
        <v>0</v>
      </c>
      <c r="P4099" s="12" t="e">
        <f t="shared" ref="P4099:P4115" si="387">E4099/L4099</f>
        <v>#DIV/0!</v>
      </c>
      <c r="Q4099" t="str">
        <f t="shared" si="385"/>
        <v>theater</v>
      </c>
      <c r="R4099" t="str">
        <f t="shared" ref="R4099:R4115" si="388">RIGHT($N4099,LEN($N4099) - FIND("/",$N4099))</f>
        <v>plays</v>
      </c>
      <c r="S4099" s="15">
        <f t="shared" ref="S4099:S4114" si="389">((($J4099/60)/60)/24)+DATE(1970,1,1)</f>
        <v>42344.824502314819</v>
      </c>
      <c r="T4099" s="15">
        <f t="shared" ref="T4099:T4115" si="390">((($I4099/60)/60)/24)+DATE(1970,1,1)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6"/>
        <v>0</v>
      </c>
      <c r="P4100" s="12" t="e">
        <f t="shared" si="387"/>
        <v>#DIV/0!</v>
      </c>
      <c r="Q4100" t="str">
        <f t="shared" si="385"/>
        <v>theater</v>
      </c>
      <c r="R4100" t="str">
        <f t="shared" si="388"/>
        <v>plays</v>
      </c>
      <c r="S4100" s="15">
        <f t="shared" si="389"/>
        <v>42495.722187499996</v>
      </c>
      <c r="T4100" s="15">
        <f t="shared" si="390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6"/>
        <v>1.1111111111111112E-2</v>
      </c>
      <c r="P4101" s="12">
        <f t="shared" si="387"/>
        <v>50</v>
      </c>
      <c r="Q4101" t="str">
        <f t="shared" si="385"/>
        <v>theater</v>
      </c>
      <c r="R4101" t="str">
        <f t="shared" si="388"/>
        <v>plays</v>
      </c>
      <c r="S4101" s="15">
        <f t="shared" si="389"/>
        <v>42570.850381944445</v>
      </c>
      <c r="T4101" s="15">
        <f t="shared" si="390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6"/>
        <v>0</v>
      </c>
      <c r="P4102" s="12" t="e">
        <f t="shared" si="387"/>
        <v>#DIV/0!</v>
      </c>
      <c r="Q4102" t="str">
        <f t="shared" si="385"/>
        <v>theater</v>
      </c>
      <c r="R4102" t="str">
        <f t="shared" si="388"/>
        <v>plays</v>
      </c>
      <c r="S4102" s="15">
        <f t="shared" si="389"/>
        <v>41927.124884259261</v>
      </c>
      <c r="T4102" s="15">
        <f t="shared" si="390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6"/>
        <v>0</v>
      </c>
      <c r="P4103" s="12" t="e">
        <f t="shared" si="387"/>
        <v>#DIV/0!</v>
      </c>
      <c r="Q4103" t="str">
        <f t="shared" si="385"/>
        <v>theater</v>
      </c>
      <c r="R4103" t="str">
        <f t="shared" si="388"/>
        <v>plays</v>
      </c>
      <c r="S4103" s="15">
        <f t="shared" si="389"/>
        <v>42730.903726851851</v>
      </c>
      <c r="T4103" s="15">
        <f t="shared" si="390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6"/>
        <v>0.27400000000000002</v>
      </c>
      <c r="P4104" s="12">
        <f t="shared" si="387"/>
        <v>22.833333333333332</v>
      </c>
      <c r="Q4104" t="str">
        <f t="shared" si="385"/>
        <v>theater</v>
      </c>
      <c r="R4104" t="str">
        <f t="shared" si="388"/>
        <v>plays</v>
      </c>
      <c r="S4104" s="15">
        <f t="shared" si="389"/>
        <v>42475.848067129627</v>
      </c>
      <c r="T4104" s="15">
        <f t="shared" si="390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6"/>
        <v>0.1</v>
      </c>
      <c r="P4105" s="12">
        <f t="shared" si="387"/>
        <v>16.666666666666668</v>
      </c>
      <c r="Q4105" t="str">
        <f t="shared" si="385"/>
        <v>theater</v>
      </c>
      <c r="R4105" t="str">
        <f t="shared" si="388"/>
        <v>plays</v>
      </c>
      <c r="S4105" s="15">
        <f t="shared" si="389"/>
        <v>42188.83293981482</v>
      </c>
      <c r="T4105" s="15">
        <f t="shared" si="390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6"/>
        <v>0.21366666666666667</v>
      </c>
      <c r="P4106" s="12">
        <f t="shared" si="387"/>
        <v>45.785714285714285</v>
      </c>
      <c r="Q4106" t="str">
        <f t="shared" si="385"/>
        <v>theater</v>
      </c>
      <c r="R4106" t="str">
        <f t="shared" si="388"/>
        <v>plays</v>
      </c>
      <c r="S4106" s="15">
        <f t="shared" si="389"/>
        <v>42640.278171296297</v>
      </c>
      <c r="T4106" s="15">
        <f t="shared" si="390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6"/>
        <v>6.9696969696969702E-2</v>
      </c>
      <c r="P4107" s="12">
        <f t="shared" si="387"/>
        <v>383.33333333333331</v>
      </c>
      <c r="Q4107" t="str">
        <f t="shared" si="385"/>
        <v>theater</v>
      </c>
      <c r="R4107" t="str">
        <f t="shared" si="388"/>
        <v>plays</v>
      </c>
      <c r="S4107" s="15">
        <f t="shared" si="389"/>
        <v>42697.010520833333</v>
      </c>
      <c r="T4107" s="15">
        <f t="shared" si="390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6"/>
        <v>0.70599999999999996</v>
      </c>
      <c r="P4108" s="12">
        <f t="shared" si="387"/>
        <v>106.96969696969697</v>
      </c>
      <c r="Q4108" t="str">
        <f t="shared" si="385"/>
        <v>theater</v>
      </c>
      <c r="R4108" t="str">
        <f t="shared" si="388"/>
        <v>plays</v>
      </c>
      <c r="S4108" s="15">
        <f t="shared" si="389"/>
        <v>42053.049375000002</v>
      </c>
      <c r="T4108" s="15">
        <f t="shared" si="390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6"/>
        <v>2.0500000000000001E-2</v>
      </c>
      <c r="P4109" s="12">
        <f t="shared" si="387"/>
        <v>10.25</v>
      </c>
      <c r="Q4109" t="str">
        <f t="shared" si="385"/>
        <v>theater</v>
      </c>
      <c r="R4109" t="str">
        <f t="shared" si="388"/>
        <v>plays</v>
      </c>
      <c r="S4109" s="15">
        <f t="shared" si="389"/>
        <v>41883.916678240741</v>
      </c>
      <c r="T4109" s="15">
        <f t="shared" si="390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6"/>
        <v>1.9666666666666666E-2</v>
      </c>
      <c r="P4110" s="12">
        <f t="shared" si="387"/>
        <v>59</v>
      </c>
      <c r="Q4110" t="str">
        <f t="shared" si="385"/>
        <v>theater</v>
      </c>
      <c r="R4110" t="str">
        <f t="shared" si="388"/>
        <v>plays</v>
      </c>
      <c r="S4110" s="15">
        <f t="shared" si="389"/>
        <v>42767.031678240746</v>
      </c>
      <c r="T4110" s="15">
        <f t="shared" si="390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6"/>
        <v>0</v>
      </c>
      <c r="P4111" s="12" t="e">
        <f t="shared" si="387"/>
        <v>#DIV/0!</v>
      </c>
      <c r="Q4111" t="str">
        <f t="shared" si="385"/>
        <v>theater</v>
      </c>
      <c r="R4111" t="str">
        <f t="shared" si="388"/>
        <v>plays</v>
      </c>
      <c r="S4111" s="15">
        <f t="shared" si="389"/>
        <v>42307.539398148147</v>
      </c>
      <c r="T4111" s="15">
        <f t="shared" si="390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6"/>
        <v>0.28666666666666668</v>
      </c>
      <c r="P4112" s="12">
        <f t="shared" si="387"/>
        <v>14.333333333333334</v>
      </c>
      <c r="Q4112" t="str">
        <f t="shared" si="385"/>
        <v>theater</v>
      </c>
      <c r="R4112" t="str">
        <f t="shared" si="388"/>
        <v>plays</v>
      </c>
      <c r="S4112" s="15">
        <f t="shared" si="389"/>
        <v>42512.626747685179</v>
      </c>
      <c r="T4112" s="15">
        <f t="shared" si="390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6"/>
        <v>3.1333333333333331E-2</v>
      </c>
      <c r="P4113" s="12">
        <f t="shared" si="387"/>
        <v>15.666666666666666</v>
      </c>
      <c r="Q4113" t="str">
        <f t="shared" si="385"/>
        <v>theater</v>
      </c>
      <c r="R4113" t="str">
        <f t="shared" si="388"/>
        <v>plays</v>
      </c>
      <c r="S4113" s="15">
        <f t="shared" si="389"/>
        <v>42029.135879629626</v>
      </c>
      <c r="T4113" s="15">
        <f t="shared" si="390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6"/>
        <v>4.0000000000000002E-4</v>
      </c>
      <c r="P4114" s="12">
        <f t="shared" si="387"/>
        <v>1</v>
      </c>
      <c r="Q4114" t="str">
        <f t="shared" si="385"/>
        <v>theater</v>
      </c>
      <c r="R4114" t="str">
        <f t="shared" si="388"/>
        <v>plays</v>
      </c>
      <c r="S4114" s="15">
        <f t="shared" si="389"/>
        <v>42400.946597222224</v>
      </c>
      <c r="T4114" s="15">
        <f t="shared" si="390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6"/>
        <v>2E-3</v>
      </c>
      <c r="P4115" s="12">
        <f t="shared" si="387"/>
        <v>1</v>
      </c>
      <c r="Q4115" t="str">
        <f t="shared" si="385"/>
        <v>theater</v>
      </c>
      <c r="R4115" t="str">
        <f t="shared" si="388"/>
        <v>plays</v>
      </c>
      <c r="S4115" s="15">
        <f>((($J4115/60)/60)/24)+DATE(1970,1,1)</f>
        <v>42358.573182870372</v>
      </c>
      <c r="T4115" s="15">
        <f t="shared" si="390"/>
        <v>42377.273611111115</v>
      </c>
    </row>
  </sheetData>
  <autoFilter ref="A1:T4115" xr:uid="{3D273B09-A885-42E3-89FC-F024DE9F0820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ontainsText" dxfId="1" priority="4" operator="containsText" text="cancelled">
      <formula>NOT(ISERROR(SEARCH("cancelled",F1)))</formula>
    </cfRule>
    <cfRule type="containsText" dxfId="0" priority="5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17808-DB68-48D7-9EE5-1CD2B8C4E5D8}">
  <sheetPr codeName="Worksheet____3"/>
  <dimension ref="A1:F14"/>
  <sheetViews>
    <sheetView workbookViewId="0">
      <selection activeCell="K1" sqref="K1"/>
    </sheetView>
  </sheetViews>
  <sheetFormatPr defaultRowHeight="14.5" x14ac:dyDescent="0.35"/>
  <cols>
    <col min="1" max="1" width="23.81640625" bestFit="1" customWidth="1"/>
    <col min="2" max="2" width="20.089843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1.1796875" bestFit="1" customWidth="1"/>
  </cols>
  <sheetData>
    <row r="1" spans="1:6" x14ac:dyDescent="0.35">
      <c r="A1" s="13" t="s">
        <v>8223</v>
      </c>
      <c r="B1" t="s">
        <v>8360</v>
      </c>
    </row>
    <row r="3" spans="1:6" x14ac:dyDescent="0.35">
      <c r="A3" s="13" t="s">
        <v>8364</v>
      </c>
      <c r="B3" s="13" t="s">
        <v>8363</v>
      </c>
    </row>
    <row r="4" spans="1:6" x14ac:dyDescent="0.35">
      <c r="A4" s="13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14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14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14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14" t="s">
        <v>8331</v>
      </c>
      <c r="B8" s="10"/>
      <c r="C8" s="10"/>
      <c r="D8" s="10">
        <v>24</v>
      </c>
      <c r="E8" s="10"/>
      <c r="F8" s="10">
        <v>24</v>
      </c>
    </row>
    <row r="9" spans="1:6" x14ac:dyDescent="0.35">
      <c r="A9" s="14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14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14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14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14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14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8DCB3-6C94-4E26-B883-B85D3978EF2F}">
  <sheetPr codeName="Worksheet____4"/>
  <dimension ref="A1:F47"/>
  <sheetViews>
    <sheetView workbookViewId="0">
      <selection activeCell="D34" sqref="D34"/>
    </sheetView>
  </sheetViews>
  <sheetFormatPr defaultRowHeight="14.5" x14ac:dyDescent="0.35"/>
  <cols>
    <col min="1" max="1" width="23.81640625" bestFit="1" customWidth="1"/>
    <col min="2" max="2" width="20.089843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1.1796875" bestFit="1" customWidth="1"/>
  </cols>
  <sheetData>
    <row r="1" spans="1:6" x14ac:dyDescent="0.35">
      <c r="A1" s="13" t="s">
        <v>8223</v>
      </c>
      <c r="B1" t="s">
        <v>8360</v>
      </c>
    </row>
    <row r="2" spans="1:6" x14ac:dyDescent="0.35">
      <c r="A2" s="13" t="s">
        <v>8308</v>
      </c>
      <c r="B2" t="s">
        <v>8360</v>
      </c>
    </row>
    <row r="4" spans="1:6" x14ac:dyDescent="0.35">
      <c r="A4" s="13" t="s">
        <v>8364</v>
      </c>
      <c r="B4" s="13" t="s">
        <v>8363</v>
      </c>
    </row>
    <row r="5" spans="1:6" x14ac:dyDescent="0.35">
      <c r="A5" s="13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14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14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14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14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14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14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14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14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14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14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14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14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14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14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14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14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14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14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14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14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14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14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14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14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14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14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14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14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14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14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14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14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14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14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14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14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14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14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14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14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14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14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7C526-3A83-4861-9723-41C09DD2B7D8}">
  <sheetPr codeName="Worksheet____1"/>
  <dimension ref="A1:E18"/>
  <sheetViews>
    <sheetView workbookViewId="0">
      <selection activeCell="B10" sqref="B10"/>
    </sheetView>
  </sheetViews>
  <sheetFormatPr defaultRowHeight="14.5" x14ac:dyDescent="0.35"/>
  <cols>
    <col min="1" max="1" width="23.81640625" bestFit="1" customWidth="1"/>
    <col min="2" max="2" width="20.08984375" bestFit="1" customWidth="1"/>
    <col min="3" max="3" width="5.453125" bestFit="1" customWidth="1"/>
    <col min="4" max="4" width="8.08984375" bestFit="1" customWidth="1"/>
    <col min="5" max="6" width="11.1796875" bestFit="1" customWidth="1"/>
  </cols>
  <sheetData>
    <row r="1" spans="1:5" x14ac:dyDescent="0.35">
      <c r="A1" s="13" t="s">
        <v>8308</v>
      </c>
      <c r="B1" t="s">
        <v>8360</v>
      </c>
    </row>
    <row r="2" spans="1:5" x14ac:dyDescent="0.35">
      <c r="A2" s="13" t="s">
        <v>8379</v>
      </c>
      <c r="B2" t="s">
        <v>8360</v>
      </c>
    </row>
    <row r="4" spans="1:5" x14ac:dyDescent="0.35">
      <c r="A4" s="13" t="s">
        <v>8364</v>
      </c>
      <c r="B4" s="13" t="s">
        <v>8363</v>
      </c>
    </row>
    <row r="5" spans="1:5" x14ac:dyDescent="0.35">
      <c r="A5" s="13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16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6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6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6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6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6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6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6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6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6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6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6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6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Initial worksheet</vt:lpstr>
      <vt:lpstr>Pivot table per category</vt:lpstr>
      <vt:lpstr>Pivot table per sub-category</vt:lpstr>
      <vt:lpstr>Pivot table with rows of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Eugenia Grigoryeva</cp:lastModifiedBy>
  <dcterms:created xsi:type="dcterms:W3CDTF">2017-04-20T15:17:24Z</dcterms:created>
  <dcterms:modified xsi:type="dcterms:W3CDTF">2019-11-28T16:01:56Z</dcterms:modified>
</cp:coreProperties>
</file>