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5f87fc4ff370c4/Documents/"/>
    </mc:Choice>
  </mc:AlternateContent>
  <xr:revisionPtr revIDLastSave="13" documentId="8_{9DF6F91D-D6B0-4D00-AE1B-3D9E3BD05272}" xr6:coauthVersionLast="45" xr6:coauthVersionMax="45" xr10:uidLastSave="{2B6C9966-4A6F-426C-850F-7DBAE06EEC30}"/>
  <bookViews>
    <workbookView xWindow="-108" yWindow="-108" windowWidth="23256" windowHeight="12576" xr2:uid="{BEF7C5EE-1760-4D03-9A4A-4A76DA594FC4}"/>
  </bookViews>
  <sheets>
    <sheet name="Fixed" sheetId="2" r:id="rId1"/>
    <sheet name="Original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  <c r="D2" i="2" l="1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2" i="2"/>
  <c r="M480" i="2"/>
  <c r="M481" i="2"/>
  <c r="M482" i="2"/>
  <c r="L480" i="2"/>
  <c r="L481" i="2"/>
  <c r="L482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K38" i="2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F2" i="1" l="1"/>
  <c r="E2" i="2"/>
  <c r="G2" i="2" s="1"/>
  <c r="H2" i="2" s="1"/>
  <c r="M27" i="2"/>
  <c r="M28" i="2"/>
  <c r="M29" i="2"/>
  <c r="M30" i="2"/>
  <c r="M31" i="2"/>
  <c r="M32" i="2"/>
  <c r="M33" i="2"/>
  <c r="M34" i="2"/>
  <c r="K30" i="2"/>
  <c r="L30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4" i="2"/>
  <c r="K3" i="2"/>
  <c r="K2" i="2"/>
  <c r="K31" i="2" l="1"/>
  <c r="L23" i="2"/>
  <c r="M23" i="2" s="1"/>
  <c r="K24" i="2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" i="2"/>
  <c r="M2" i="2" s="1"/>
  <c r="L31" i="2" l="1"/>
  <c r="K32" i="2"/>
  <c r="L24" i="2"/>
  <c r="M24" i="2" s="1"/>
  <c r="K25" i="2"/>
  <c r="L32" i="2" l="1"/>
  <c r="K33" i="2"/>
  <c r="L25" i="2"/>
  <c r="M25" i="2" s="1"/>
  <c r="K26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2" i="1"/>
  <c r="M3" i="1"/>
  <c r="M4" i="1"/>
  <c r="M5" i="1"/>
  <c r="M6" i="1"/>
  <c r="M7" i="1"/>
  <c r="M8" i="1"/>
  <c r="M9" i="1"/>
  <c r="M10" i="1"/>
  <c r="M11" i="1"/>
  <c r="M12" i="1"/>
  <c r="M13" i="1"/>
  <c r="L13" i="1"/>
  <c r="L2" i="1"/>
  <c r="L3" i="1"/>
  <c r="L4" i="1"/>
  <c r="L5" i="1"/>
  <c r="L6" i="1"/>
  <c r="L7" i="1"/>
  <c r="L8" i="1"/>
  <c r="L9" i="1"/>
  <c r="L10" i="1"/>
  <c r="L11" i="1"/>
  <c r="L1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D2" i="1"/>
  <c r="K34" i="2" l="1"/>
  <c r="L33" i="2"/>
  <c r="L26" i="2"/>
  <c r="M26" i="2" s="1"/>
  <c r="K27" i="2"/>
  <c r="H2" i="1"/>
  <c r="D3" i="1" l="1"/>
  <c r="F3" i="1" s="1"/>
  <c r="H3" i="1" s="1"/>
  <c r="Q2" i="1"/>
  <c r="C2" i="1" s="1"/>
  <c r="L34" i="2"/>
  <c r="K35" i="2"/>
  <c r="L27" i="2"/>
  <c r="K28" i="2"/>
  <c r="D4" i="1" l="1"/>
  <c r="F4" i="1" s="1"/>
  <c r="G4" i="1" s="1"/>
  <c r="Q3" i="1"/>
  <c r="L35" i="2"/>
  <c r="K36" i="2"/>
  <c r="K29" i="2"/>
  <c r="L29" i="2" s="1"/>
  <c r="L28" i="2"/>
  <c r="H4" i="1" l="1"/>
  <c r="C3" i="1"/>
  <c r="R3" i="1"/>
  <c r="K37" i="2"/>
  <c r="L37" i="2" s="1"/>
  <c r="L36" i="2"/>
  <c r="D5" i="1" l="1"/>
  <c r="F5" i="1" s="1"/>
  <c r="G5" i="1" s="1"/>
  <c r="Q4" i="1"/>
  <c r="C4" i="1"/>
  <c r="R4" i="1"/>
  <c r="H5" i="1" l="1"/>
  <c r="Q5" i="1" s="1"/>
  <c r="D6" i="1" l="1"/>
  <c r="F6" i="1" s="1"/>
  <c r="G6" i="1" s="1"/>
  <c r="H6" i="1" s="1"/>
  <c r="C5" i="1"/>
  <c r="R5" i="1"/>
  <c r="D7" i="1" l="1"/>
  <c r="F7" i="1" s="1"/>
  <c r="G7" i="1" s="1"/>
  <c r="Q6" i="1"/>
  <c r="C6" i="1" s="1"/>
  <c r="H7" i="1" l="1"/>
  <c r="R6" i="1"/>
  <c r="D8" i="1" l="1"/>
  <c r="F8" i="1" s="1"/>
  <c r="G8" i="1" s="1"/>
  <c r="Q7" i="1"/>
  <c r="H8" i="1" l="1"/>
  <c r="C7" i="1"/>
  <c r="R7" i="1"/>
  <c r="D9" i="1" l="1"/>
  <c r="F9" i="1" s="1"/>
  <c r="G9" i="1" s="1"/>
  <c r="Q8" i="1"/>
  <c r="H9" i="1" l="1"/>
  <c r="C8" i="1"/>
  <c r="R8" i="1"/>
  <c r="Q9" i="1" l="1"/>
  <c r="D10" i="1"/>
  <c r="F10" i="1" s="1"/>
  <c r="G10" i="1" s="1"/>
  <c r="H10" i="1" l="1"/>
  <c r="C9" i="1"/>
  <c r="R9" i="1"/>
  <c r="D11" i="1" l="1"/>
  <c r="F11" i="1" s="1"/>
  <c r="G11" i="1" s="1"/>
  <c r="Q10" i="1"/>
  <c r="C10" i="1" l="1"/>
  <c r="R10" i="1"/>
  <c r="H11" i="1"/>
  <c r="Q11" i="1" l="1"/>
  <c r="D12" i="1"/>
  <c r="C11" i="1" l="1"/>
  <c r="R11" i="1"/>
  <c r="F12" i="1"/>
  <c r="G12" i="1" l="1"/>
  <c r="H12" i="1" s="1"/>
  <c r="D13" i="1" l="1"/>
  <c r="F13" i="1" s="1"/>
  <c r="G13" i="1" s="1"/>
  <c r="Q12" i="1"/>
  <c r="C12" i="1" s="1"/>
  <c r="H13" i="1"/>
  <c r="R12" i="1" l="1"/>
  <c r="D14" i="1"/>
  <c r="F14" i="1" s="1"/>
  <c r="G14" i="1" s="1"/>
  <c r="Q13" i="1"/>
  <c r="C13" i="1" l="1"/>
  <c r="R13" i="1"/>
  <c r="H14" i="1"/>
  <c r="D15" i="1" l="1"/>
  <c r="F15" i="1" s="1"/>
  <c r="G15" i="1" s="1"/>
  <c r="Q14" i="1"/>
  <c r="C14" i="1" l="1"/>
  <c r="R14" i="1"/>
  <c r="H15" i="1"/>
  <c r="D16" i="1" l="1"/>
  <c r="F16" i="1" s="1"/>
  <c r="G16" i="1" s="1"/>
  <c r="Q15" i="1"/>
  <c r="C15" i="1" l="1"/>
  <c r="R15" i="1"/>
  <c r="H16" i="1"/>
  <c r="D17" i="1" l="1"/>
  <c r="F17" i="1" s="1"/>
  <c r="G17" i="1" s="1"/>
  <c r="Q16" i="1"/>
  <c r="C16" i="1" l="1"/>
  <c r="R16" i="1"/>
  <c r="H17" i="1"/>
  <c r="D18" i="1" l="1"/>
  <c r="F18" i="1" s="1"/>
  <c r="G18" i="1" s="1"/>
  <c r="Q17" i="1"/>
  <c r="C17" i="1" l="1"/>
  <c r="R17" i="1"/>
  <c r="H18" i="1"/>
  <c r="D19" i="1" l="1"/>
  <c r="F19" i="1" s="1"/>
  <c r="G19" i="1" s="1"/>
  <c r="Q18" i="1"/>
  <c r="C18" i="1" l="1"/>
  <c r="R18" i="1"/>
  <c r="H19" i="1"/>
  <c r="Q19" i="1" l="1"/>
  <c r="D20" i="1"/>
  <c r="F20" i="1" s="1"/>
  <c r="G20" i="1" s="1"/>
  <c r="H20" i="1" l="1"/>
  <c r="C19" i="1"/>
  <c r="R19" i="1"/>
  <c r="D21" i="1" l="1"/>
  <c r="F21" i="1" s="1"/>
  <c r="G21" i="1" s="1"/>
  <c r="Q20" i="1"/>
  <c r="C20" i="1" l="1"/>
  <c r="R20" i="1"/>
  <c r="H21" i="1"/>
  <c r="D22" i="1" l="1"/>
  <c r="F22" i="1" s="1"/>
  <c r="G22" i="1" s="1"/>
  <c r="Q21" i="1"/>
  <c r="C21" i="1" l="1"/>
  <c r="R21" i="1"/>
  <c r="H22" i="1"/>
  <c r="D23" i="1" l="1"/>
  <c r="Q22" i="1"/>
  <c r="R22" i="1" l="1"/>
  <c r="C22" i="1"/>
  <c r="F23" i="1"/>
  <c r="G23" i="1" s="1"/>
  <c r="H23" i="1"/>
  <c r="D24" i="1" l="1"/>
  <c r="F24" i="1" s="1"/>
  <c r="G24" i="1" s="1"/>
  <c r="Q23" i="1"/>
  <c r="R23" i="1" l="1"/>
  <c r="C23" i="1"/>
  <c r="H24" i="1"/>
  <c r="D25" i="1" l="1"/>
  <c r="F25" i="1" s="1"/>
  <c r="G25" i="1" s="1"/>
  <c r="Q24" i="1"/>
  <c r="C24" i="1" l="1"/>
  <c r="R24" i="1"/>
  <c r="H25" i="1"/>
  <c r="D26" i="1" l="1"/>
  <c r="F26" i="1" s="1"/>
  <c r="G26" i="1" s="1"/>
  <c r="Q25" i="1"/>
  <c r="R25" i="1" l="1"/>
  <c r="C25" i="1"/>
  <c r="H26" i="1"/>
  <c r="D27" i="1" l="1"/>
  <c r="F27" i="1" s="1"/>
  <c r="G27" i="1" s="1"/>
  <c r="Q26" i="1"/>
  <c r="C26" i="1" l="1"/>
  <c r="R26" i="1"/>
  <c r="H27" i="1"/>
  <c r="D28" i="1" l="1"/>
  <c r="F28" i="1" s="1"/>
  <c r="G28" i="1" s="1"/>
  <c r="Q27" i="1"/>
  <c r="R27" i="1" l="1"/>
  <c r="C27" i="1"/>
  <c r="H28" i="1"/>
  <c r="D29" i="1" l="1"/>
  <c r="F29" i="1" s="1"/>
  <c r="G29" i="1" s="1"/>
  <c r="Q28" i="1"/>
  <c r="R28" i="1" l="1"/>
  <c r="C28" i="1"/>
  <c r="H29" i="1"/>
  <c r="D30" i="1" l="1"/>
  <c r="F30" i="1" s="1"/>
  <c r="G30" i="1" s="1"/>
  <c r="Q29" i="1"/>
  <c r="R29" i="1" l="1"/>
  <c r="C29" i="1"/>
  <c r="H30" i="1"/>
  <c r="D31" i="1" l="1"/>
  <c r="F31" i="1" s="1"/>
  <c r="G31" i="1" s="1"/>
  <c r="Q30" i="1"/>
  <c r="C30" i="1" l="1"/>
  <c r="R30" i="1"/>
  <c r="H31" i="1"/>
  <c r="D32" i="1" l="1"/>
  <c r="F32" i="1" s="1"/>
  <c r="G32" i="1" s="1"/>
  <c r="Q31" i="1"/>
  <c r="R31" i="1" l="1"/>
  <c r="C31" i="1"/>
  <c r="H32" i="1"/>
  <c r="D33" i="1" l="1"/>
  <c r="F33" i="1" s="1"/>
  <c r="G33" i="1" s="1"/>
  <c r="Q32" i="1"/>
  <c r="C32" i="1" l="1"/>
  <c r="R32" i="1"/>
  <c r="H33" i="1"/>
  <c r="D34" i="1" l="1"/>
  <c r="F34" i="1" s="1"/>
  <c r="G34" i="1" s="1"/>
  <c r="Q33" i="1"/>
  <c r="C33" i="1" l="1"/>
  <c r="R33" i="1"/>
  <c r="H34" i="1"/>
  <c r="D35" i="1" l="1"/>
  <c r="F35" i="1" s="1"/>
  <c r="G35" i="1" s="1"/>
  <c r="Q34" i="1"/>
  <c r="H35" i="1" l="1"/>
  <c r="C34" i="1"/>
  <c r="R34" i="1"/>
  <c r="D36" i="1" l="1"/>
  <c r="F36" i="1" s="1"/>
  <c r="G36" i="1" s="1"/>
  <c r="Q35" i="1"/>
  <c r="C35" i="1" l="1"/>
  <c r="R35" i="1"/>
  <c r="H36" i="1"/>
  <c r="D37" i="1" l="1"/>
  <c r="F37" i="1" s="1"/>
  <c r="G37" i="1" s="1"/>
  <c r="Q36" i="1"/>
  <c r="C36" i="1" l="1"/>
  <c r="R36" i="1"/>
  <c r="H37" i="1"/>
  <c r="D38" i="1" l="1"/>
  <c r="F38" i="1" s="1"/>
  <c r="G38" i="1" s="1"/>
  <c r="Q37" i="1"/>
  <c r="C37" i="1" l="1"/>
  <c r="R37" i="1"/>
  <c r="H38" i="1"/>
  <c r="Q38" i="1" l="1"/>
  <c r="D39" i="1"/>
  <c r="F39" i="1" s="1"/>
  <c r="G39" i="1" s="1"/>
  <c r="H39" i="1" l="1"/>
  <c r="R38" i="1"/>
  <c r="C38" i="1"/>
  <c r="D40" i="1" l="1"/>
  <c r="F40" i="1" s="1"/>
  <c r="G40" i="1" s="1"/>
  <c r="Q39" i="1"/>
  <c r="C39" i="1" l="1"/>
  <c r="R39" i="1"/>
  <c r="H40" i="1"/>
  <c r="Q40" i="1" l="1"/>
  <c r="D41" i="1"/>
  <c r="F41" i="1" s="1"/>
  <c r="G41" i="1" s="1"/>
  <c r="H41" i="1" l="1"/>
  <c r="C40" i="1"/>
  <c r="R40" i="1"/>
  <c r="Q41" i="1" l="1"/>
  <c r="D42" i="1"/>
  <c r="F42" i="1" s="1"/>
  <c r="G42" i="1" s="1"/>
  <c r="H42" i="1" l="1"/>
  <c r="C41" i="1"/>
  <c r="R41" i="1"/>
  <c r="D43" i="1" l="1"/>
  <c r="F43" i="1" s="1"/>
  <c r="G43" i="1" s="1"/>
  <c r="Q42" i="1"/>
  <c r="C42" i="1" l="1"/>
  <c r="R42" i="1"/>
  <c r="H43" i="1"/>
  <c r="D44" i="1" l="1"/>
  <c r="F44" i="1" s="1"/>
  <c r="G44" i="1" s="1"/>
  <c r="Q43" i="1"/>
  <c r="C43" i="1" l="1"/>
  <c r="R43" i="1"/>
  <c r="H44" i="1"/>
  <c r="D45" i="1" l="1"/>
  <c r="F45" i="1" s="1"/>
  <c r="G45" i="1" s="1"/>
  <c r="Q44" i="1"/>
  <c r="R44" i="1" l="1"/>
  <c r="C44" i="1"/>
  <c r="H45" i="1"/>
  <c r="D46" i="1" l="1"/>
  <c r="F46" i="1" s="1"/>
  <c r="G46" i="1" s="1"/>
  <c r="Q45" i="1"/>
  <c r="C45" i="1" l="1"/>
  <c r="R45" i="1"/>
  <c r="H46" i="1"/>
  <c r="D47" i="1" l="1"/>
  <c r="F47" i="1" s="1"/>
  <c r="G47" i="1" s="1"/>
  <c r="Q46" i="1"/>
  <c r="C46" i="1" l="1"/>
  <c r="R46" i="1"/>
  <c r="H47" i="1"/>
  <c r="D48" i="1" l="1"/>
  <c r="F48" i="1" s="1"/>
  <c r="G48" i="1" s="1"/>
  <c r="Q47" i="1"/>
  <c r="R47" i="1" l="1"/>
  <c r="C47" i="1"/>
  <c r="H48" i="1"/>
  <c r="Q48" i="1" l="1"/>
  <c r="D49" i="1"/>
  <c r="F49" i="1" s="1"/>
  <c r="G49" i="1" s="1"/>
  <c r="H49" i="1" l="1"/>
  <c r="C48" i="1"/>
  <c r="R48" i="1"/>
  <c r="Q49" i="1" l="1"/>
  <c r="D50" i="1"/>
  <c r="F50" i="1" s="1"/>
  <c r="G50" i="1" s="1"/>
  <c r="H50" i="1" l="1"/>
  <c r="C49" i="1"/>
  <c r="R49" i="1"/>
  <c r="D51" i="1" l="1"/>
  <c r="F51" i="1" s="1"/>
  <c r="G51" i="1" s="1"/>
  <c r="Q50" i="1"/>
  <c r="H51" i="1" l="1"/>
  <c r="R50" i="1"/>
  <c r="C50" i="1"/>
  <c r="Q51" i="1" l="1"/>
  <c r="D52" i="1"/>
  <c r="F52" i="1" s="1"/>
  <c r="G52" i="1" s="1"/>
  <c r="H52" i="1" l="1"/>
  <c r="C51" i="1"/>
  <c r="R51" i="1"/>
  <c r="D53" i="1" l="1"/>
  <c r="Q52" i="1"/>
  <c r="C52" i="1" l="1"/>
  <c r="R52" i="1"/>
  <c r="F53" i="1"/>
  <c r="G53" i="1" l="1"/>
  <c r="H53" i="1" s="1"/>
  <c r="D54" i="1" l="1"/>
  <c r="F54" i="1" s="1"/>
  <c r="G54" i="1" s="1"/>
  <c r="Q53" i="1"/>
  <c r="C53" i="1" s="1"/>
  <c r="H54" i="1"/>
  <c r="R53" i="1" l="1"/>
  <c r="D55" i="1"/>
  <c r="F55" i="1" s="1"/>
  <c r="G55" i="1" s="1"/>
  <c r="Q54" i="1"/>
  <c r="R54" i="1" l="1"/>
  <c r="C54" i="1"/>
  <c r="H55" i="1"/>
  <c r="Q55" i="1" l="1"/>
  <c r="D56" i="1"/>
  <c r="F56" i="1" s="1"/>
  <c r="G56" i="1" s="1"/>
  <c r="H56" i="1" l="1"/>
  <c r="C55" i="1"/>
  <c r="R55" i="1"/>
  <c r="Q56" i="1" l="1"/>
  <c r="D57" i="1"/>
  <c r="F57" i="1" s="1"/>
  <c r="G57" i="1" s="1"/>
  <c r="H57" i="1" l="1"/>
  <c r="C56" i="1"/>
  <c r="R56" i="1"/>
  <c r="Q57" i="1" l="1"/>
  <c r="D58" i="1"/>
  <c r="F58" i="1" s="1"/>
  <c r="G58" i="1" s="1"/>
  <c r="H58" i="1" l="1"/>
  <c r="R57" i="1"/>
  <c r="C57" i="1"/>
  <c r="Q58" i="1" l="1"/>
  <c r="D59" i="1"/>
  <c r="F59" i="1" l="1"/>
  <c r="G59" i="1" s="1"/>
  <c r="H59" i="1"/>
  <c r="C58" i="1"/>
  <c r="R58" i="1"/>
  <c r="D60" i="1" l="1"/>
  <c r="F60" i="1" s="1"/>
  <c r="G60" i="1" s="1"/>
  <c r="Q59" i="1"/>
  <c r="C59" i="1" l="1"/>
  <c r="R59" i="1"/>
  <c r="H60" i="1"/>
  <c r="D61" i="1" l="1"/>
  <c r="Q60" i="1"/>
  <c r="C60" i="1" l="1"/>
  <c r="R60" i="1"/>
  <c r="F61" i="1"/>
  <c r="G61" i="1" l="1"/>
  <c r="H61" i="1" s="1"/>
  <c r="Q61" i="1" l="1"/>
  <c r="D62" i="1"/>
  <c r="F62" i="1" s="1"/>
  <c r="G62" i="1" s="1"/>
  <c r="R61" i="1"/>
  <c r="C61" i="1"/>
  <c r="H62" i="1"/>
  <c r="D63" i="1" l="1"/>
  <c r="F63" i="1" s="1"/>
  <c r="G63" i="1" s="1"/>
  <c r="Q62" i="1"/>
  <c r="C62" i="1" l="1"/>
  <c r="R62" i="1"/>
  <c r="H63" i="1"/>
  <c r="D64" i="1" l="1"/>
  <c r="F64" i="1" s="1"/>
  <c r="G64" i="1" s="1"/>
  <c r="Q63" i="1"/>
  <c r="C63" i="1" l="1"/>
  <c r="R63" i="1"/>
  <c r="H64" i="1"/>
  <c r="D65" i="1" l="1"/>
  <c r="F65" i="1" s="1"/>
  <c r="G65" i="1" s="1"/>
  <c r="Q64" i="1"/>
  <c r="R64" i="1" l="1"/>
  <c r="C64" i="1"/>
  <c r="H65" i="1"/>
  <c r="D66" i="1" l="1"/>
  <c r="F66" i="1" s="1"/>
  <c r="G66" i="1" s="1"/>
  <c r="Q65" i="1"/>
  <c r="C65" i="1" l="1"/>
  <c r="R65" i="1"/>
  <c r="H66" i="1"/>
  <c r="D67" i="1" l="1"/>
  <c r="F67" i="1" s="1"/>
  <c r="G67" i="1" s="1"/>
  <c r="Q66" i="1"/>
  <c r="C66" i="1" l="1"/>
  <c r="R66" i="1"/>
  <c r="H67" i="1"/>
  <c r="Q67" i="1" l="1"/>
  <c r="D68" i="1"/>
  <c r="F68" i="1" s="1"/>
  <c r="G68" i="1" s="1"/>
  <c r="H68" i="1" l="1"/>
  <c r="R67" i="1"/>
  <c r="C67" i="1"/>
  <c r="D69" i="1" l="1"/>
  <c r="F69" i="1" s="1"/>
  <c r="G69" i="1" s="1"/>
  <c r="Q68" i="1"/>
  <c r="C68" i="1" l="1"/>
  <c r="R68" i="1"/>
  <c r="H69" i="1"/>
  <c r="Q69" i="1" l="1"/>
  <c r="D70" i="1"/>
  <c r="F70" i="1" s="1"/>
  <c r="G70" i="1" s="1"/>
  <c r="H70" i="1" l="1"/>
  <c r="R69" i="1"/>
  <c r="C69" i="1"/>
  <c r="D71" i="1" l="1"/>
  <c r="Q70" i="1"/>
  <c r="R70" i="1" l="1"/>
  <c r="C70" i="1"/>
  <c r="F71" i="1"/>
  <c r="G71" i="1" l="1"/>
  <c r="H71" i="1" s="1"/>
  <c r="Q71" i="1" l="1"/>
  <c r="D72" i="1"/>
  <c r="F72" i="1" s="1"/>
  <c r="G72" i="1" s="1"/>
  <c r="H72" i="1"/>
  <c r="C71" i="1"/>
  <c r="R71" i="1"/>
  <c r="D73" i="1" l="1"/>
  <c r="F73" i="1" s="1"/>
  <c r="G73" i="1" s="1"/>
  <c r="Q72" i="1"/>
  <c r="R72" i="1" l="1"/>
  <c r="C72" i="1"/>
  <c r="H73" i="1"/>
  <c r="Q73" i="1" l="1"/>
  <c r="D74" i="1"/>
  <c r="F74" i="1" s="1"/>
  <c r="G74" i="1" s="1"/>
  <c r="H74" i="1" l="1"/>
  <c r="R73" i="1"/>
  <c r="C73" i="1"/>
  <c r="D75" i="1" l="1"/>
  <c r="F75" i="1" s="1"/>
  <c r="G75" i="1" s="1"/>
  <c r="Q74" i="1"/>
  <c r="C74" i="1" l="1"/>
  <c r="R74" i="1"/>
  <c r="H75" i="1"/>
  <c r="D76" i="1" l="1"/>
  <c r="F76" i="1" s="1"/>
  <c r="G76" i="1" s="1"/>
  <c r="Q75" i="1"/>
  <c r="C75" i="1" l="1"/>
  <c r="R75" i="1"/>
  <c r="H76" i="1"/>
  <c r="D77" i="1" l="1"/>
  <c r="F77" i="1" s="1"/>
  <c r="G77" i="1" s="1"/>
  <c r="Q76" i="1"/>
  <c r="C76" i="1" l="1"/>
  <c r="R76" i="1"/>
  <c r="H77" i="1"/>
  <c r="D78" i="1" l="1"/>
  <c r="F78" i="1" s="1"/>
  <c r="G78" i="1" s="1"/>
  <c r="Q77" i="1"/>
  <c r="C77" i="1" l="1"/>
  <c r="R77" i="1"/>
  <c r="H78" i="1"/>
  <c r="D79" i="1" l="1"/>
  <c r="F79" i="1" s="1"/>
  <c r="G79" i="1" s="1"/>
  <c r="Q78" i="1"/>
  <c r="H79" i="1" l="1"/>
  <c r="C78" i="1"/>
  <c r="R78" i="1"/>
  <c r="D80" i="1" l="1"/>
  <c r="F80" i="1" s="1"/>
  <c r="G80" i="1" s="1"/>
  <c r="Q79" i="1"/>
  <c r="C79" i="1" l="1"/>
  <c r="R79" i="1"/>
  <c r="H80" i="1"/>
  <c r="D81" i="1" l="1"/>
  <c r="F81" i="1" s="1"/>
  <c r="G81" i="1" s="1"/>
  <c r="Q80" i="1"/>
  <c r="C80" i="1" l="1"/>
  <c r="R80" i="1"/>
  <c r="H81" i="1"/>
  <c r="Q81" i="1" l="1"/>
  <c r="D82" i="1"/>
  <c r="F82" i="1" s="1"/>
  <c r="G82" i="1" s="1"/>
  <c r="H82" i="1" l="1"/>
  <c r="R81" i="1"/>
  <c r="C81" i="1"/>
  <c r="D83" i="1" l="1"/>
  <c r="F83" i="1" s="1"/>
  <c r="G83" i="1" s="1"/>
  <c r="Q82" i="1"/>
  <c r="R82" i="1" l="1"/>
  <c r="C82" i="1"/>
  <c r="H83" i="1"/>
  <c r="D84" i="1" l="1"/>
  <c r="F84" i="1" s="1"/>
  <c r="G84" i="1" s="1"/>
  <c r="Q83" i="1"/>
  <c r="C83" i="1" l="1"/>
  <c r="R83" i="1"/>
  <c r="H84" i="1"/>
  <c r="D85" i="1" l="1"/>
  <c r="F85" i="1" s="1"/>
  <c r="G85" i="1" s="1"/>
  <c r="Q84" i="1"/>
  <c r="C84" i="1" l="1"/>
  <c r="R84" i="1"/>
  <c r="H85" i="1"/>
  <c r="D86" i="1" l="1"/>
  <c r="F86" i="1" s="1"/>
  <c r="G86" i="1" s="1"/>
  <c r="Q85" i="1"/>
  <c r="C85" i="1" l="1"/>
  <c r="R85" i="1"/>
  <c r="H86" i="1"/>
  <c r="D87" i="1" l="1"/>
  <c r="F87" i="1" s="1"/>
  <c r="G87" i="1" s="1"/>
  <c r="Q86" i="1"/>
  <c r="H87" i="1" l="1"/>
  <c r="C86" i="1"/>
  <c r="R86" i="1"/>
  <c r="D88" i="1" l="1"/>
  <c r="F88" i="1" s="1"/>
  <c r="G88" i="1" s="1"/>
  <c r="Q87" i="1"/>
  <c r="C87" i="1" l="1"/>
  <c r="R87" i="1"/>
  <c r="H88" i="1"/>
  <c r="D89" i="1" l="1"/>
  <c r="F89" i="1" s="1"/>
  <c r="G89" i="1" s="1"/>
  <c r="Q88" i="1"/>
  <c r="R88" i="1" l="1"/>
  <c r="C88" i="1"/>
  <c r="H89" i="1"/>
  <c r="Q89" i="1" l="1"/>
  <c r="D90" i="1"/>
  <c r="F90" i="1" l="1"/>
  <c r="G90" i="1" s="1"/>
  <c r="H90" i="1" s="1"/>
  <c r="C89" i="1"/>
  <c r="R89" i="1"/>
  <c r="D91" i="1" l="1"/>
  <c r="F91" i="1" s="1"/>
  <c r="G91" i="1" s="1"/>
  <c r="Q90" i="1"/>
  <c r="C90" i="1" l="1"/>
  <c r="R90" i="1"/>
  <c r="H91" i="1"/>
  <c r="D92" i="1" l="1"/>
  <c r="F92" i="1" s="1"/>
  <c r="G92" i="1" s="1"/>
  <c r="Q91" i="1"/>
  <c r="C91" i="1" l="1"/>
  <c r="R91" i="1"/>
  <c r="H92" i="1"/>
  <c r="D93" i="1" l="1"/>
  <c r="F93" i="1" s="1"/>
  <c r="G93" i="1" s="1"/>
  <c r="Q92" i="1"/>
  <c r="H93" i="1" l="1"/>
  <c r="C92" i="1"/>
  <c r="R92" i="1"/>
  <c r="D94" i="1" l="1"/>
  <c r="F94" i="1" s="1"/>
  <c r="G94" i="1" s="1"/>
  <c r="Q93" i="1"/>
  <c r="R93" i="1" l="1"/>
  <c r="C93" i="1" s="1"/>
  <c r="H94" i="1"/>
  <c r="D95" i="1" l="1"/>
  <c r="Q94" i="1"/>
  <c r="R94" i="1" s="1"/>
  <c r="C94" i="1" s="1"/>
  <c r="F95" i="1" l="1"/>
  <c r="G95" i="1" s="1"/>
  <c r="H95" i="1"/>
  <c r="Q95" i="1" s="1"/>
  <c r="R95" i="1" s="1"/>
  <c r="C95" i="1" s="1"/>
  <c r="I2" i="2"/>
  <c r="N2" i="2" s="1"/>
  <c r="D3" i="2" l="1"/>
  <c r="E3" i="2"/>
  <c r="G3" i="2" s="1"/>
  <c r="H3" i="2" l="1"/>
  <c r="I3" i="2" s="1"/>
  <c r="N3" i="2" s="1"/>
  <c r="D4" i="2" s="1"/>
  <c r="E4" i="2" l="1"/>
  <c r="G4" i="2" s="1"/>
  <c r="H4" i="2" s="1"/>
  <c r="I4" i="2" l="1"/>
  <c r="N4" i="2" s="1"/>
  <c r="D5" i="2" s="1"/>
  <c r="E5" i="2" l="1"/>
  <c r="G5" i="2" s="1"/>
  <c r="H5" i="2" s="1"/>
  <c r="I5" i="2" l="1"/>
  <c r="N5" i="2" s="1"/>
  <c r="D6" i="2" s="1"/>
  <c r="E6" i="2" l="1"/>
  <c r="G6" i="2" s="1"/>
  <c r="H6" i="2" s="1"/>
  <c r="I6" i="2" s="1"/>
  <c r="N6" i="2" s="1"/>
  <c r="D7" i="2" s="1"/>
  <c r="E7" i="2" l="1"/>
  <c r="G7" i="2" s="1"/>
  <c r="H7" i="2" s="1"/>
  <c r="I7" i="2" l="1"/>
  <c r="N7" i="2" s="1"/>
  <c r="D8" i="2" s="1"/>
  <c r="E8" i="2" l="1"/>
  <c r="G8" i="2" s="1"/>
  <c r="H8" i="2" s="1"/>
  <c r="I8" i="2" l="1"/>
  <c r="N8" i="2" s="1"/>
  <c r="D9" i="2" s="1"/>
  <c r="E9" i="2" l="1"/>
  <c r="G9" i="2" s="1"/>
  <c r="H9" i="2" s="1"/>
  <c r="I9" i="2" l="1"/>
  <c r="N9" i="2" s="1"/>
  <c r="D10" i="2" s="1"/>
  <c r="E10" i="2" l="1"/>
  <c r="G10" i="2" s="1"/>
  <c r="H10" i="2" s="1"/>
  <c r="I10" i="2" s="1"/>
  <c r="N10" i="2" s="1"/>
  <c r="D11" i="2" s="1"/>
  <c r="E11" i="2" l="1"/>
  <c r="G11" i="2" s="1"/>
  <c r="H11" i="2" s="1"/>
  <c r="I11" i="2" l="1"/>
  <c r="N11" i="2" s="1"/>
  <c r="D12" i="2" s="1"/>
  <c r="E12" i="2" l="1"/>
  <c r="G12" i="2" s="1"/>
  <c r="H12" i="2" s="1"/>
  <c r="I12" i="2" s="1"/>
  <c r="N12" i="2" s="1"/>
  <c r="D13" i="2" s="1"/>
  <c r="E13" i="2" l="1"/>
  <c r="G13" i="2" s="1"/>
  <c r="H13" i="2" l="1"/>
  <c r="I13" i="2" s="1"/>
  <c r="N13" i="2" s="1"/>
  <c r="D14" i="2" s="1"/>
  <c r="E14" i="2" l="1"/>
  <c r="G14" i="2" s="1"/>
  <c r="H14" i="2" s="1"/>
  <c r="I14" i="2" l="1"/>
  <c r="N14" i="2" s="1"/>
  <c r="E15" i="2" l="1"/>
  <c r="G15" i="2" s="1"/>
  <c r="H15" i="2" s="1"/>
  <c r="D15" i="2"/>
  <c r="I15" i="2" l="1"/>
  <c r="N15" i="2" s="1"/>
  <c r="D16" i="2" s="1"/>
  <c r="E16" i="2" l="1"/>
  <c r="G16" i="2" s="1"/>
  <c r="H16" i="2" s="1"/>
  <c r="I16" i="2" l="1"/>
  <c r="N16" i="2" s="1"/>
  <c r="D17" i="2" s="1"/>
  <c r="E17" i="2" l="1"/>
  <c r="G17" i="2" s="1"/>
  <c r="H17" i="2" s="1"/>
  <c r="I17" i="2" l="1"/>
  <c r="N17" i="2" s="1"/>
  <c r="D18" i="2" s="1"/>
  <c r="E18" i="2" l="1"/>
  <c r="G18" i="2" s="1"/>
  <c r="H18" i="2" s="1"/>
  <c r="I18" i="2" l="1"/>
  <c r="N18" i="2" s="1"/>
  <c r="D19" i="2" s="1"/>
  <c r="E19" i="2" l="1"/>
  <c r="G19" i="2" s="1"/>
  <c r="H19" i="2" s="1"/>
  <c r="I19" i="2" l="1"/>
  <c r="N19" i="2" s="1"/>
  <c r="D20" i="2" s="1"/>
  <c r="E20" i="2" l="1"/>
  <c r="G20" i="2" s="1"/>
  <c r="H20" i="2" s="1"/>
  <c r="I20" i="2" s="1"/>
  <c r="N20" i="2" s="1"/>
  <c r="D21" i="2" s="1"/>
  <c r="E21" i="2" l="1"/>
  <c r="G21" i="2" s="1"/>
  <c r="H21" i="2" s="1"/>
  <c r="I21" i="2" l="1"/>
  <c r="N21" i="2" s="1"/>
  <c r="D22" i="2" s="1"/>
  <c r="E22" i="2" l="1"/>
  <c r="G22" i="2" s="1"/>
  <c r="H22" i="2" s="1"/>
  <c r="I22" i="2" l="1"/>
  <c r="N22" i="2" s="1"/>
  <c r="D23" i="2" s="1"/>
  <c r="E23" i="2" l="1"/>
  <c r="G23" i="2" s="1"/>
  <c r="H23" i="2" s="1"/>
  <c r="I23" i="2" l="1"/>
  <c r="N23" i="2" s="1"/>
  <c r="D24" i="2" s="1"/>
  <c r="E24" i="2" l="1"/>
  <c r="G24" i="2" s="1"/>
  <c r="H24" i="2" s="1"/>
  <c r="I24" i="2" l="1"/>
  <c r="N24" i="2" s="1"/>
  <c r="D25" i="2" s="1"/>
  <c r="E25" i="2" l="1"/>
  <c r="G25" i="2" s="1"/>
  <c r="H25" i="2" s="1"/>
  <c r="I25" i="2" l="1"/>
  <c r="N25" i="2" s="1"/>
  <c r="D26" i="2" s="1"/>
  <c r="E26" i="2" l="1"/>
  <c r="G26" i="2" s="1"/>
  <c r="H26" i="2" s="1"/>
  <c r="I26" i="2" l="1"/>
  <c r="N26" i="2" s="1"/>
  <c r="D27" i="2" s="1"/>
  <c r="E27" i="2" l="1"/>
  <c r="G27" i="2" s="1"/>
  <c r="H27" i="2" l="1"/>
  <c r="I27" i="2" s="1"/>
  <c r="N27" i="2" s="1"/>
  <c r="D28" i="2" s="1"/>
  <c r="E28" i="2" l="1"/>
  <c r="G28" i="2" s="1"/>
  <c r="H28" i="2" s="1"/>
  <c r="I28" i="2" l="1"/>
  <c r="N28" i="2" s="1"/>
  <c r="E29" i="2" l="1"/>
  <c r="G29" i="2" s="1"/>
  <c r="D29" i="2"/>
  <c r="H29" i="2"/>
  <c r="I29" i="2" s="1"/>
  <c r="N29" i="2" s="1"/>
  <c r="D30" i="2" s="1"/>
  <c r="E30" i="2" l="1"/>
  <c r="G30" i="2" s="1"/>
  <c r="H30" i="2" s="1"/>
  <c r="I30" i="2" l="1"/>
  <c r="N30" i="2" s="1"/>
  <c r="D31" i="2" s="1"/>
  <c r="E31" i="2" l="1"/>
  <c r="G31" i="2" s="1"/>
  <c r="H31" i="2" s="1"/>
  <c r="I31" i="2" l="1"/>
  <c r="N31" i="2" s="1"/>
  <c r="D32" i="2" s="1"/>
  <c r="E32" i="2" l="1"/>
  <c r="G32" i="2" s="1"/>
  <c r="H32" i="2" l="1"/>
  <c r="I32" i="2" s="1"/>
  <c r="N32" i="2" s="1"/>
  <c r="D33" i="2" s="1"/>
  <c r="E33" i="2" l="1"/>
  <c r="G33" i="2" s="1"/>
  <c r="H33" i="2" s="1"/>
  <c r="I33" i="2" l="1"/>
  <c r="N33" i="2" s="1"/>
  <c r="D34" i="2" s="1"/>
  <c r="E34" i="2" l="1"/>
  <c r="G34" i="2" s="1"/>
  <c r="H34" i="2" s="1"/>
  <c r="I34" i="2" l="1"/>
  <c r="N34" i="2" s="1"/>
  <c r="D35" i="2" s="1"/>
  <c r="E35" i="2" l="1"/>
  <c r="G35" i="2" s="1"/>
  <c r="H35" i="2" s="1"/>
  <c r="I35" i="2" l="1"/>
  <c r="N35" i="2" s="1"/>
  <c r="D36" i="2" s="1"/>
  <c r="E36" i="2" l="1"/>
  <c r="G36" i="2" s="1"/>
  <c r="H36" i="2" s="1"/>
  <c r="I36" i="2" l="1"/>
  <c r="N36" i="2" s="1"/>
  <c r="D37" i="2" s="1"/>
  <c r="E37" i="2" l="1"/>
  <c r="G37" i="2" s="1"/>
  <c r="H37" i="2" s="1"/>
  <c r="I37" i="2" l="1"/>
  <c r="N37" i="2" s="1"/>
  <c r="D38" i="2" s="1"/>
  <c r="E38" i="2" l="1"/>
  <c r="G38" i="2" s="1"/>
  <c r="H38" i="2" s="1"/>
  <c r="I38" i="2" l="1"/>
  <c r="N38" i="2" s="1"/>
  <c r="D39" i="2" s="1"/>
  <c r="E39" i="2" l="1"/>
  <c r="G39" i="2" s="1"/>
  <c r="H39" i="2" s="1"/>
  <c r="I39" i="2" l="1"/>
  <c r="N39" i="2" s="1"/>
  <c r="D40" i="2" s="1"/>
  <c r="E40" i="2" l="1"/>
  <c r="G40" i="2" s="1"/>
  <c r="H40" i="2" s="1"/>
  <c r="I40" i="2" l="1"/>
  <c r="N40" i="2" s="1"/>
  <c r="D41" i="2" s="1"/>
  <c r="E41" i="2" l="1"/>
  <c r="G41" i="2" s="1"/>
  <c r="H41" i="2" s="1"/>
  <c r="I41" i="2" l="1"/>
  <c r="N41" i="2" s="1"/>
  <c r="D42" i="2" s="1"/>
  <c r="E42" i="2" l="1"/>
  <c r="G42" i="2" s="1"/>
  <c r="H42" i="2" s="1"/>
  <c r="I42" i="2" l="1"/>
  <c r="N42" i="2" s="1"/>
  <c r="D43" i="2" s="1"/>
  <c r="E43" i="2" l="1"/>
  <c r="G43" i="2" s="1"/>
  <c r="H43" i="2" s="1"/>
  <c r="I43" i="2" l="1"/>
  <c r="N43" i="2" s="1"/>
  <c r="D44" i="2" s="1"/>
  <c r="E44" i="2" l="1"/>
  <c r="G44" i="2" s="1"/>
  <c r="H44" i="2" s="1"/>
  <c r="I44" i="2" s="1"/>
  <c r="N44" i="2" s="1"/>
  <c r="D45" i="2" s="1"/>
  <c r="E45" i="2" l="1"/>
  <c r="G45" i="2" s="1"/>
  <c r="H45" i="2" s="1"/>
  <c r="I45" i="2" l="1"/>
  <c r="N45" i="2" s="1"/>
  <c r="D46" i="2" s="1"/>
  <c r="E46" i="2" l="1"/>
  <c r="G46" i="2" s="1"/>
  <c r="H46" i="2" l="1"/>
  <c r="I46" i="2" s="1"/>
  <c r="N46" i="2" s="1"/>
  <c r="D47" i="2" s="1"/>
  <c r="E47" i="2" l="1"/>
  <c r="G47" i="2" s="1"/>
  <c r="H47" i="2" s="1"/>
  <c r="I47" i="2" l="1"/>
  <c r="N47" i="2" s="1"/>
  <c r="D48" i="2" s="1"/>
  <c r="E48" i="2" l="1"/>
  <c r="G48" i="2" s="1"/>
  <c r="H48" i="2" s="1"/>
  <c r="I48" i="2" l="1"/>
  <c r="N48" i="2" s="1"/>
  <c r="D49" i="2" s="1"/>
  <c r="E49" i="2" l="1"/>
  <c r="G49" i="2" s="1"/>
  <c r="H49" i="2" s="1"/>
  <c r="I49" i="2" l="1"/>
  <c r="N49" i="2" s="1"/>
  <c r="D50" i="2" s="1"/>
  <c r="E50" i="2" l="1"/>
  <c r="G50" i="2" s="1"/>
  <c r="H50" i="2" s="1"/>
  <c r="I50" i="2" l="1"/>
  <c r="N50" i="2" s="1"/>
  <c r="D51" i="2" s="1"/>
  <c r="E51" i="2" l="1"/>
  <c r="G51" i="2" s="1"/>
  <c r="H51" i="2" s="1"/>
  <c r="I51" i="2" l="1"/>
  <c r="N51" i="2" s="1"/>
  <c r="D52" i="2" s="1"/>
  <c r="E52" i="2" l="1"/>
  <c r="G52" i="2" s="1"/>
  <c r="H52" i="2" s="1"/>
  <c r="I52" i="2" l="1"/>
  <c r="N52" i="2" s="1"/>
  <c r="D53" i="2" s="1"/>
  <c r="E53" i="2" l="1"/>
  <c r="G53" i="2" s="1"/>
  <c r="H53" i="2" s="1"/>
  <c r="I53" i="2" l="1"/>
  <c r="N53" i="2" s="1"/>
  <c r="D54" i="2" s="1"/>
  <c r="E54" i="2" l="1"/>
  <c r="G54" i="2" s="1"/>
  <c r="H54" i="2" s="1"/>
  <c r="I54" i="2" l="1"/>
  <c r="N54" i="2" s="1"/>
  <c r="D55" i="2" s="1"/>
  <c r="E55" i="2" l="1"/>
  <c r="G55" i="2" s="1"/>
  <c r="H55" i="2" s="1"/>
  <c r="I55" i="2" l="1"/>
  <c r="N55" i="2" s="1"/>
  <c r="D56" i="2" s="1"/>
  <c r="E56" i="2" l="1"/>
  <c r="G56" i="2" s="1"/>
  <c r="H56" i="2" s="1"/>
  <c r="I56" i="2" l="1"/>
  <c r="N56" i="2" s="1"/>
  <c r="D57" i="2" s="1"/>
  <c r="E57" i="2" l="1"/>
  <c r="G57" i="2" s="1"/>
  <c r="H57" i="2" s="1"/>
  <c r="I57" i="2" l="1"/>
  <c r="N57" i="2" s="1"/>
  <c r="D58" i="2" s="1"/>
  <c r="E58" i="2" l="1"/>
  <c r="G58" i="2" s="1"/>
  <c r="H58" i="2" s="1"/>
  <c r="I58" i="2" l="1"/>
  <c r="N58" i="2" s="1"/>
  <c r="D59" i="2" s="1"/>
  <c r="E59" i="2" l="1"/>
  <c r="G59" i="2" s="1"/>
  <c r="H59" i="2" s="1"/>
  <c r="I59" i="2" l="1"/>
  <c r="N59" i="2" s="1"/>
  <c r="D60" i="2" s="1"/>
  <c r="E60" i="2" l="1"/>
  <c r="G60" i="2" s="1"/>
  <c r="H60" i="2" s="1"/>
  <c r="I60" i="2" l="1"/>
  <c r="N60" i="2" s="1"/>
  <c r="D61" i="2" s="1"/>
  <c r="E61" i="2" l="1"/>
  <c r="G61" i="2" s="1"/>
  <c r="H61" i="2" s="1"/>
  <c r="I61" i="2" s="1"/>
  <c r="N61" i="2" s="1"/>
  <c r="D62" i="2" s="1"/>
  <c r="E62" i="2" l="1"/>
  <c r="G62" i="2" s="1"/>
  <c r="H62" i="2" s="1"/>
  <c r="I62" i="2" l="1"/>
  <c r="N62" i="2" s="1"/>
  <c r="D63" i="2" s="1"/>
  <c r="E63" i="2" l="1"/>
  <c r="G63" i="2" s="1"/>
  <c r="H63" i="2" s="1"/>
  <c r="I63" i="2" l="1"/>
  <c r="N63" i="2" s="1"/>
  <c r="D64" i="2" s="1"/>
  <c r="E64" i="2" l="1"/>
  <c r="G64" i="2" s="1"/>
  <c r="H64" i="2" s="1"/>
  <c r="I64" i="2" l="1"/>
  <c r="N64" i="2" s="1"/>
  <c r="D65" i="2" s="1"/>
  <c r="E65" i="2" l="1"/>
  <c r="G65" i="2" s="1"/>
  <c r="H65" i="2" s="1"/>
  <c r="I65" i="2" l="1"/>
  <c r="N65" i="2" s="1"/>
  <c r="D66" i="2" s="1"/>
  <c r="E66" i="2" l="1"/>
  <c r="G66" i="2" s="1"/>
  <c r="H66" i="2" s="1"/>
  <c r="I66" i="2" l="1"/>
  <c r="N66" i="2" s="1"/>
  <c r="D67" i="2" s="1"/>
  <c r="E67" i="2" l="1"/>
  <c r="G67" i="2" s="1"/>
  <c r="H67" i="2" s="1"/>
  <c r="I67" i="2" l="1"/>
  <c r="N67" i="2" s="1"/>
  <c r="D68" i="2" s="1"/>
  <c r="E68" i="2" l="1"/>
  <c r="G68" i="2" s="1"/>
  <c r="H68" i="2" s="1"/>
  <c r="I68" i="2" l="1"/>
  <c r="N68" i="2" s="1"/>
  <c r="D69" i="2" s="1"/>
  <c r="E69" i="2" l="1"/>
  <c r="G69" i="2" s="1"/>
  <c r="H69" i="2" s="1"/>
  <c r="I69" i="2" l="1"/>
  <c r="N69" i="2" s="1"/>
  <c r="D70" i="2" s="1"/>
  <c r="E70" i="2" l="1"/>
  <c r="G70" i="2" s="1"/>
  <c r="H70" i="2" s="1"/>
  <c r="I70" i="2" l="1"/>
  <c r="N70" i="2" s="1"/>
  <c r="D71" i="2" s="1"/>
  <c r="E71" i="2" l="1"/>
  <c r="G71" i="2" l="1"/>
  <c r="H71" i="2" s="1"/>
  <c r="I71" i="2" s="1"/>
  <c r="N71" i="2" s="1"/>
  <c r="D72" i="2" s="1"/>
  <c r="E72" i="2" l="1"/>
  <c r="G72" i="2" s="1"/>
  <c r="H72" i="2" s="1"/>
  <c r="I72" i="2" l="1"/>
  <c r="N72" i="2" s="1"/>
  <c r="D73" i="2" s="1"/>
  <c r="E73" i="2" l="1"/>
  <c r="G73" i="2" s="1"/>
  <c r="H73" i="2" s="1"/>
  <c r="I73" i="2" l="1"/>
  <c r="N73" i="2" s="1"/>
  <c r="D74" i="2" s="1"/>
  <c r="E74" i="2" l="1"/>
  <c r="G74" i="2" s="1"/>
  <c r="H74" i="2" s="1"/>
  <c r="I74" i="2" l="1"/>
  <c r="N74" i="2" s="1"/>
  <c r="D75" i="2" s="1"/>
  <c r="E75" i="2" l="1"/>
  <c r="G75" i="2" s="1"/>
  <c r="H75" i="2" s="1"/>
  <c r="I75" i="2" s="1"/>
  <c r="N75" i="2" s="1"/>
  <c r="D76" i="2" s="1"/>
  <c r="E76" i="2" l="1"/>
  <c r="G76" i="2" s="1"/>
  <c r="H76" i="2" s="1"/>
  <c r="I76" i="2" l="1"/>
  <c r="N76" i="2" s="1"/>
  <c r="E77" i="2" s="1"/>
  <c r="G77" i="2" l="1"/>
  <c r="H77" i="2" s="1"/>
  <c r="I77" i="2" s="1"/>
  <c r="N77" i="2" s="1"/>
  <c r="D77" i="2"/>
  <c r="D78" i="2" l="1"/>
  <c r="E78" i="2"/>
  <c r="G78" i="2"/>
  <c r="H78" i="2" s="1"/>
  <c r="I78" i="2" s="1"/>
  <c r="N78" i="2" s="1"/>
  <c r="E79" i="2" l="1"/>
  <c r="G79" i="2" s="1"/>
  <c r="H79" i="2" s="1"/>
  <c r="D79" i="2"/>
  <c r="I79" i="2" l="1"/>
  <c r="N79" i="2" s="1"/>
  <c r="D80" i="2" l="1"/>
  <c r="E80" i="2"/>
  <c r="G80" i="2"/>
  <c r="H80" i="2" s="1"/>
  <c r="I80" i="2" l="1"/>
  <c r="N80" i="2" s="1"/>
  <c r="D81" i="2" l="1"/>
  <c r="E81" i="2"/>
  <c r="G81" i="2" s="1"/>
  <c r="H81" i="2" s="1"/>
  <c r="I81" i="2" s="1"/>
  <c r="N81" i="2" s="1"/>
  <c r="D82" i="2" l="1"/>
  <c r="E82" i="2"/>
  <c r="G82" i="2" s="1"/>
  <c r="H82" i="2" s="1"/>
  <c r="I82" i="2" l="1"/>
  <c r="N82" i="2" s="1"/>
  <c r="D83" i="2" l="1"/>
  <c r="E83" i="2"/>
  <c r="G83" i="2"/>
  <c r="H83" i="2" s="1"/>
  <c r="I83" i="2" s="1"/>
  <c r="N83" i="2" s="1"/>
  <c r="D84" i="2" l="1"/>
  <c r="E84" i="2"/>
  <c r="G84" i="2"/>
  <c r="H84" i="2" s="1"/>
  <c r="I84" i="2" s="1"/>
  <c r="N84" i="2" s="1"/>
  <c r="D85" i="2" l="1"/>
  <c r="E85" i="2"/>
  <c r="G85" i="2"/>
  <c r="H85" i="2" s="1"/>
  <c r="I85" i="2" s="1"/>
  <c r="N85" i="2" s="1"/>
  <c r="D86" i="2" l="1"/>
  <c r="E86" i="2"/>
  <c r="G86" i="2"/>
  <c r="H86" i="2" s="1"/>
  <c r="I86" i="2" s="1"/>
  <c r="N86" i="2" s="1"/>
  <c r="D87" i="2" l="1"/>
  <c r="E87" i="2"/>
  <c r="G87" i="2"/>
  <c r="H87" i="2" s="1"/>
  <c r="I87" i="2" s="1"/>
  <c r="N87" i="2" s="1"/>
  <c r="D88" i="2" l="1"/>
  <c r="E88" i="2"/>
  <c r="G88" i="2" s="1"/>
  <c r="H88" i="2" s="1"/>
  <c r="I88" i="2" l="1"/>
  <c r="N88" i="2" s="1"/>
  <c r="D89" i="2" l="1"/>
  <c r="E89" i="2"/>
  <c r="G89" i="2" s="1"/>
  <c r="H89" i="2" s="1"/>
  <c r="I89" i="2" s="1"/>
  <c r="N89" i="2" s="1"/>
  <c r="D90" i="2" l="1"/>
  <c r="E90" i="2"/>
  <c r="G90" i="2" s="1"/>
  <c r="H90" i="2" s="1"/>
  <c r="I90" i="2" s="1"/>
  <c r="N90" i="2" s="1"/>
  <c r="D91" i="2" l="1"/>
  <c r="E91" i="2"/>
  <c r="G91" i="2" s="1"/>
  <c r="H91" i="2" s="1"/>
  <c r="I91" i="2" s="1"/>
  <c r="N91" i="2" s="1"/>
  <c r="D92" i="2" l="1"/>
  <c r="E92" i="2"/>
  <c r="G92" i="2"/>
  <c r="H92" i="2"/>
  <c r="I92" i="2" s="1"/>
  <c r="N92" i="2" s="1"/>
  <c r="D93" i="2" l="1"/>
  <c r="E93" i="2"/>
  <c r="G93" i="2" s="1"/>
  <c r="H93" i="2" s="1"/>
  <c r="I93" i="2" s="1"/>
  <c r="N93" i="2" s="1"/>
  <c r="D94" i="2" l="1"/>
  <c r="E94" i="2"/>
  <c r="G94" i="2" s="1"/>
  <c r="H94" i="2" s="1"/>
  <c r="I94" i="2" s="1"/>
  <c r="N94" i="2" s="1"/>
  <c r="D95" i="2" l="1"/>
  <c r="E95" i="2"/>
  <c r="G95" i="2" s="1"/>
  <c r="H95" i="2" s="1"/>
  <c r="I95" i="2" s="1"/>
  <c r="N95" i="2" s="1"/>
  <c r="D96" i="2" l="1"/>
  <c r="E96" i="2"/>
  <c r="G96" i="2"/>
  <c r="H96" i="2" s="1"/>
  <c r="I96" i="2" s="1"/>
  <c r="N96" i="2" s="1"/>
  <c r="D97" i="2" l="1"/>
  <c r="E97" i="2"/>
  <c r="G97" i="2" l="1"/>
  <c r="H97" i="2" s="1"/>
  <c r="I97" i="2" s="1"/>
  <c r="N97" i="2" s="1"/>
  <c r="D98" i="2" l="1"/>
  <c r="E98" i="2"/>
  <c r="G98" i="2"/>
  <c r="H98" i="2" s="1"/>
  <c r="I98" i="2" l="1"/>
  <c r="N98" i="2" s="1"/>
  <c r="D99" i="2" l="1"/>
  <c r="E99" i="2"/>
  <c r="G99" i="2"/>
  <c r="H99" i="2" s="1"/>
  <c r="I99" i="2" l="1"/>
  <c r="N99" i="2" s="1"/>
  <c r="D100" i="2" l="1"/>
  <c r="E100" i="2"/>
  <c r="G100" i="2"/>
  <c r="H100" i="2" s="1"/>
  <c r="I100" i="2" s="1"/>
  <c r="N100" i="2" s="1"/>
  <c r="D101" i="2" l="1"/>
  <c r="E101" i="2"/>
  <c r="G101" i="2"/>
  <c r="H101" i="2" s="1"/>
  <c r="I101" i="2" l="1"/>
  <c r="N101" i="2" s="1"/>
  <c r="D102" i="2" l="1"/>
  <c r="E102" i="2"/>
  <c r="G102" i="2"/>
  <c r="H102" i="2" s="1"/>
  <c r="I102" i="2" s="1"/>
  <c r="N102" i="2" s="1"/>
  <c r="D103" i="2" l="1"/>
  <c r="E103" i="2"/>
  <c r="G103" i="2" s="1"/>
  <c r="H103" i="2" s="1"/>
  <c r="I103" i="2" l="1"/>
  <c r="N103" i="2" s="1"/>
  <c r="D104" i="2" l="1"/>
  <c r="E104" i="2"/>
  <c r="G104" i="2" s="1"/>
  <c r="H104" i="2" s="1"/>
  <c r="I104" i="2" l="1"/>
  <c r="N104" i="2" s="1"/>
  <c r="D105" i="2" l="1"/>
  <c r="E105" i="2"/>
  <c r="G105" i="2" s="1"/>
  <c r="H105" i="2" s="1"/>
  <c r="I105" i="2" l="1"/>
  <c r="N105" i="2" s="1"/>
  <c r="D106" i="2" l="1"/>
  <c r="E106" i="2"/>
  <c r="G106" i="2"/>
  <c r="H106" i="2" s="1"/>
  <c r="I106" i="2" s="1"/>
  <c r="N106" i="2" s="1"/>
  <c r="D107" i="2" l="1"/>
  <c r="E107" i="2"/>
  <c r="G107" i="2"/>
  <c r="H107" i="2" s="1"/>
  <c r="I107" i="2" l="1"/>
  <c r="N107" i="2" s="1"/>
  <c r="D108" i="2" l="1"/>
  <c r="E108" i="2"/>
  <c r="G108" i="2"/>
  <c r="H108" i="2" s="1"/>
  <c r="I108" i="2" l="1"/>
  <c r="N108" i="2" s="1"/>
  <c r="D109" i="2" l="1"/>
  <c r="E109" i="2"/>
  <c r="G109" i="2"/>
  <c r="H109" i="2"/>
  <c r="I109" i="2" s="1"/>
  <c r="N109" i="2" s="1"/>
  <c r="D110" i="2" l="1"/>
  <c r="E110" i="2"/>
  <c r="G110" i="2" s="1"/>
  <c r="H110" i="2" s="1"/>
  <c r="I110" i="2" s="1"/>
  <c r="N110" i="2" s="1"/>
  <c r="E111" i="2" l="1"/>
  <c r="G111" i="2" s="1"/>
  <c r="H111" i="2" s="1"/>
  <c r="I111" i="2" s="1"/>
  <c r="N111" i="2" s="1"/>
  <c r="D111" i="2"/>
  <c r="E112" i="2" l="1"/>
  <c r="D112" i="2"/>
  <c r="G112" i="2"/>
  <c r="H112" i="2" s="1"/>
  <c r="I112" i="2" s="1"/>
  <c r="N112" i="2" s="1"/>
  <c r="D113" i="2" l="1"/>
  <c r="E113" i="2"/>
  <c r="G113" i="2" s="1"/>
  <c r="H113" i="2" s="1"/>
  <c r="I113" i="2" s="1"/>
  <c r="N113" i="2" s="1"/>
  <c r="D114" i="2" l="1"/>
  <c r="E114" i="2"/>
  <c r="G114" i="2" l="1"/>
  <c r="H114" i="2" s="1"/>
  <c r="I114" i="2" s="1"/>
  <c r="N114" i="2" s="1"/>
  <c r="D115" i="2" l="1"/>
  <c r="E115" i="2"/>
  <c r="G115" i="2"/>
  <c r="H115" i="2" s="1"/>
  <c r="I115" i="2" s="1"/>
  <c r="N115" i="2" s="1"/>
  <c r="E116" i="2" l="1"/>
  <c r="G116" i="2" s="1"/>
  <c r="H116" i="2" s="1"/>
  <c r="I116" i="2" s="1"/>
  <c r="N116" i="2" s="1"/>
  <c r="D116" i="2"/>
  <c r="D117" i="2" l="1"/>
  <c r="E117" i="2"/>
  <c r="G117" i="2" l="1"/>
  <c r="H117" i="2" s="1"/>
  <c r="I117" i="2" s="1"/>
  <c r="N117" i="2" s="1"/>
  <c r="D118" i="2" l="1"/>
  <c r="E118" i="2"/>
  <c r="G118" i="2"/>
  <c r="H118" i="2" s="1"/>
  <c r="I118" i="2" l="1"/>
  <c r="N118" i="2" s="1"/>
  <c r="D119" i="2" l="1"/>
  <c r="E119" i="2"/>
  <c r="G119" i="2"/>
  <c r="H119" i="2" s="1"/>
  <c r="I119" i="2" s="1"/>
  <c r="N119" i="2" s="1"/>
  <c r="E120" i="2" l="1"/>
  <c r="D120" i="2"/>
  <c r="G120" i="2" l="1"/>
  <c r="H120" i="2" s="1"/>
  <c r="I120" i="2" s="1"/>
  <c r="N120" i="2" s="1"/>
  <c r="E121" i="2" l="1"/>
  <c r="D121" i="2"/>
  <c r="G121" i="2"/>
  <c r="H121" i="2"/>
  <c r="I121" i="2" s="1"/>
  <c r="N121" i="2" s="1"/>
  <c r="D122" i="2" l="1"/>
  <c r="E122" i="2"/>
  <c r="G122" i="2" s="1"/>
  <c r="H122" i="2" s="1"/>
  <c r="I122" i="2" l="1"/>
  <c r="N122" i="2" s="1"/>
  <c r="D123" i="2" l="1"/>
  <c r="E123" i="2"/>
  <c r="G123" i="2"/>
  <c r="H123" i="2" s="1"/>
  <c r="I123" i="2" s="1"/>
  <c r="N123" i="2" s="1"/>
  <c r="D124" i="2" l="1"/>
  <c r="E124" i="2"/>
  <c r="G124" i="2"/>
  <c r="H124" i="2" s="1"/>
  <c r="I124" i="2" s="1"/>
  <c r="N124" i="2" s="1"/>
  <c r="E125" i="2" l="1"/>
  <c r="G125" i="2" s="1"/>
  <c r="H125" i="2" s="1"/>
  <c r="I125" i="2" s="1"/>
  <c r="N125" i="2" s="1"/>
  <c r="D125" i="2"/>
  <c r="D126" i="2" l="1"/>
  <c r="E126" i="2"/>
  <c r="G126" i="2" s="1"/>
  <c r="H126" i="2" s="1"/>
  <c r="I126" i="2" l="1"/>
  <c r="N126" i="2" s="1"/>
  <c r="E127" i="2" l="1"/>
  <c r="D127" i="2"/>
  <c r="G127" i="2"/>
  <c r="H127" i="2" s="1"/>
  <c r="I127" i="2" l="1"/>
  <c r="N127" i="2" s="1"/>
  <c r="D128" i="2" l="1"/>
  <c r="E128" i="2"/>
  <c r="G128" i="2"/>
  <c r="H128" i="2" s="1"/>
  <c r="I128" i="2" s="1"/>
  <c r="N128" i="2" s="1"/>
  <c r="D129" i="2" l="1"/>
  <c r="E129" i="2"/>
  <c r="G129" i="2" l="1"/>
  <c r="H129" i="2" s="1"/>
  <c r="I129" i="2" s="1"/>
  <c r="N129" i="2" s="1"/>
  <c r="D130" i="2" l="1"/>
  <c r="E130" i="2"/>
  <c r="G130" i="2" s="1"/>
  <c r="H130" i="2" s="1"/>
  <c r="I130" i="2" l="1"/>
  <c r="N130" i="2" s="1"/>
  <c r="D131" i="2" l="1"/>
  <c r="E131" i="2"/>
  <c r="G131" i="2" s="1"/>
  <c r="H131" i="2" s="1"/>
  <c r="I131" i="2" s="1"/>
  <c r="N131" i="2" s="1"/>
  <c r="D132" i="2" l="1"/>
  <c r="E132" i="2"/>
  <c r="G132" i="2" s="1"/>
  <c r="H132" i="2" s="1"/>
  <c r="I132" i="2" l="1"/>
  <c r="N132" i="2" s="1"/>
  <c r="E133" i="2" l="1"/>
  <c r="D133" i="2"/>
  <c r="G133" i="2"/>
  <c r="H133" i="2" s="1"/>
  <c r="I133" i="2" s="1"/>
  <c r="N133" i="2" s="1"/>
  <c r="E134" i="2" l="1"/>
  <c r="G134" i="2" s="1"/>
  <c r="H134" i="2" s="1"/>
  <c r="D134" i="2"/>
  <c r="I134" i="2" l="1"/>
  <c r="N134" i="2" s="1"/>
  <c r="D135" i="2" l="1"/>
  <c r="E135" i="2"/>
  <c r="G135" i="2"/>
  <c r="H135" i="2" s="1"/>
  <c r="I135" i="2" l="1"/>
  <c r="N135" i="2" s="1"/>
  <c r="D136" i="2" l="1"/>
  <c r="E136" i="2"/>
  <c r="G136" i="2" l="1"/>
  <c r="H136" i="2" s="1"/>
  <c r="I136" i="2" s="1"/>
  <c r="N136" i="2" s="1"/>
  <c r="E137" i="2" l="1"/>
  <c r="G137" i="2"/>
  <c r="H137" i="2" s="1"/>
  <c r="I137" i="2" s="1"/>
  <c r="N137" i="2" s="1"/>
  <c r="D137" i="2"/>
  <c r="D138" i="2" l="1"/>
  <c r="E138" i="2"/>
  <c r="G138" i="2"/>
  <c r="H138" i="2" s="1"/>
  <c r="I138" i="2" s="1"/>
  <c r="N138" i="2" s="1"/>
  <c r="D139" i="2" l="1"/>
  <c r="E139" i="2"/>
  <c r="G139" i="2" s="1"/>
  <c r="H139" i="2" s="1"/>
  <c r="I139" i="2" s="1"/>
  <c r="N139" i="2" s="1"/>
  <c r="D140" i="2" l="1"/>
  <c r="E140" i="2"/>
  <c r="G140" i="2" l="1"/>
  <c r="H140" i="2" s="1"/>
  <c r="I140" i="2" s="1"/>
  <c r="N140" i="2" s="1"/>
  <c r="D141" i="2" l="1"/>
  <c r="E141" i="2"/>
  <c r="G141" i="2"/>
  <c r="H141" i="2" s="1"/>
  <c r="I141" i="2" l="1"/>
  <c r="N141" i="2" s="1"/>
  <c r="D142" i="2" l="1"/>
  <c r="E142" i="2"/>
  <c r="G142" i="2" l="1"/>
  <c r="H142" i="2" s="1"/>
  <c r="I142" i="2" s="1"/>
  <c r="N142" i="2" s="1"/>
  <c r="E143" i="2" l="1"/>
  <c r="G143" i="2" s="1"/>
  <c r="H143" i="2" s="1"/>
  <c r="D143" i="2"/>
  <c r="I143" i="2" l="1"/>
  <c r="N143" i="2" s="1"/>
  <c r="D144" i="2" l="1"/>
  <c r="E144" i="2"/>
  <c r="G144" i="2" l="1"/>
  <c r="H144" i="2" s="1"/>
  <c r="I144" i="2" s="1"/>
  <c r="N144" i="2" s="1"/>
  <c r="D145" i="2" l="1"/>
  <c r="E145" i="2"/>
  <c r="G145" i="2" s="1"/>
  <c r="H145" i="2" s="1"/>
  <c r="I145" i="2" s="1"/>
  <c r="N145" i="2" s="1"/>
  <c r="D146" i="2" l="1"/>
  <c r="E146" i="2"/>
  <c r="G146" i="2" s="1"/>
  <c r="H146" i="2" s="1"/>
  <c r="I146" i="2" s="1"/>
  <c r="N146" i="2" s="1"/>
  <c r="D147" i="2" l="1"/>
  <c r="E147" i="2"/>
  <c r="G147" i="2" l="1"/>
  <c r="H147" i="2" s="1"/>
  <c r="I147" i="2" s="1"/>
  <c r="N147" i="2" s="1"/>
  <c r="D148" i="2" l="1"/>
  <c r="E148" i="2"/>
  <c r="G148" i="2"/>
  <c r="H148" i="2" s="1"/>
  <c r="I148" i="2" s="1"/>
  <c r="N148" i="2" s="1"/>
  <c r="D149" i="2" l="1"/>
  <c r="E149" i="2"/>
  <c r="G149" i="2"/>
  <c r="H149" i="2" s="1"/>
  <c r="I149" i="2" s="1"/>
  <c r="N149" i="2" s="1"/>
  <c r="D150" i="2" l="1"/>
  <c r="E150" i="2"/>
  <c r="G150" i="2" l="1"/>
  <c r="H150" i="2" s="1"/>
  <c r="I150" i="2" s="1"/>
  <c r="N150" i="2" s="1"/>
  <c r="D151" i="2" l="1"/>
  <c r="E151" i="2"/>
  <c r="G151" i="2" s="1"/>
  <c r="H151" i="2" s="1"/>
  <c r="I151" i="2" l="1"/>
  <c r="N151" i="2" s="1"/>
  <c r="E152" i="2" l="1"/>
  <c r="D152" i="2"/>
  <c r="G152" i="2" l="1"/>
  <c r="H152" i="2" s="1"/>
  <c r="I152" i="2" s="1"/>
  <c r="N152" i="2" s="1"/>
  <c r="E153" i="2" l="1"/>
  <c r="G153" i="2" s="1"/>
  <c r="H153" i="2" s="1"/>
  <c r="I153" i="2" s="1"/>
  <c r="N153" i="2" s="1"/>
  <c r="D153" i="2"/>
  <c r="D154" i="2" l="1"/>
  <c r="E154" i="2"/>
  <c r="G154" i="2"/>
  <c r="H154" i="2" s="1"/>
  <c r="I154" i="2" s="1"/>
  <c r="N154" i="2" s="1"/>
  <c r="D155" i="2" l="1"/>
  <c r="E155" i="2"/>
  <c r="G155" i="2" l="1"/>
  <c r="H155" i="2" s="1"/>
  <c r="I155" i="2" s="1"/>
  <c r="N155" i="2" s="1"/>
  <c r="D156" i="2" l="1"/>
  <c r="E156" i="2"/>
  <c r="G156" i="2" l="1"/>
  <c r="H156" i="2" s="1"/>
  <c r="I156" i="2" s="1"/>
  <c r="N156" i="2" s="1"/>
  <c r="D157" i="2" l="1"/>
  <c r="E157" i="2"/>
  <c r="G157" i="2" l="1"/>
  <c r="H157" i="2" s="1"/>
  <c r="I157" i="2" s="1"/>
  <c r="N157" i="2" s="1"/>
  <c r="E158" i="2" l="1"/>
  <c r="G158" i="2" s="1"/>
  <c r="H158" i="2" s="1"/>
  <c r="D158" i="2"/>
  <c r="I158" i="2" l="1"/>
  <c r="N158" i="2" s="1"/>
  <c r="E159" i="2" l="1"/>
  <c r="D159" i="2"/>
  <c r="G159" i="2"/>
  <c r="H159" i="2" s="1"/>
  <c r="I159" i="2" s="1"/>
  <c r="N159" i="2" s="1"/>
  <c r="E160" i="2" l="1"/>
  <c r="D160" i="2"/>
  <c r="G160" i="2"/>
  <c r="H160" i="2" s="1"/>
  <c r="I160" i="2" l="1"/>
  <c r="N160" i="2" s="1"/>
  <c r="D161" i="2" l="1"/>
  <c r="E161" i="2"/>
  <c r="G161" i="2" l="1"/>
  <c r="H161" i="2" s="1"/>
  <c r="I161" i="2" s="1"/>
  <c r="N161" i="2" s="1"/>
  <c r="E162" i="2" l="1"/>
  <c r="G162" i="2" s="1"/>
  <c r="H162" i="2" s="1"/>
  <c r="I162" i="2" s="1"/>
  <c r="N162" i="2" s="1"/>
  <c r="D162" i="2"/>
  <c r="D163" i="2" l="1"/>
  <c r="E163" i="2"/>
  <c r="G163" i="2"/>
  <c r="H163" i="2" s="1"/>
  <c r="I163" i="2" s="1"/>
  <c r="N163" i="2" s="1"/>
  <c r="E164" i="2" l="1"/>
  <c r="G164" i="2" s="1"/>
  <c r="H164" i="2" s="1"/>
  <c r="D164" i="2"/>
  <c r="I164" i="2" l="1"/>
  <c r="N164" i="2" s="1"/>
  <c r="D165" i="2" l="1"/>
  <c r="E165" i="2"/>
  <c r="G165" i="2" s="1"/>
  <c r="H165" i="2" s="1"/>
  <c r="I165" i="2" l="1"/>
  <c r="N165" i="2" s="1"/>
  <c r="E166" i="2" l="1"/>
  <c r="D166" i="2"/>
  <c r="G166" i="2"/>
  <c r="H166" i="2" s="1"/>
  <c r="I166" i="2" l="1"/>
  <c r="N166" i="2" s="1"/>
  <c r="D167" i="2" l="1"/>
  <c r="E167" i="2"/>
  <c r="G167" i="2" s="1"/>
  <c r="H167" i="2" s="1"/>
  <c r="I167" i="2" l="1"/>
  <c r="N167" i="2" s="1"/>
  <c r="D168" i="2" l="1"/>
  <c r="E168" i="2"/>
  <c r="G168" i="2" s="1"/>
  <c r="H168" i="2" s="1"/>
  <c r="I168" i="2" l="1"/>
  <c r="N168" i="2" s="1"/>
  <c r="E169" i="2" l="1"/>
  <c r="D169" i="2"/>
  <c r="G169" i="2"/>
  <c r="H169" i="2" s="1"/>
  <c r="I169" i="2" s="1"/>
  <c r="N169" i="2" s="1"/>
  <c r="D170" i="2" l="1"/>
  <c r="E170" i="2"/>
  <c r="G170" i="2"/>
  <c r="H170" i="2" s="1"/>
  <c r="I170" i="2" l="1"/>
  <c r="N170" i="2" s="1"/>
  <c r="D171" i="2" l="1"/>
  <c r="E171" i="2"/>
  <c r="G171" i="2" s="1"/>
  <c r="H171" i="2" s="1"/>
  <c r="I171" i="2" l="1"/>
  <c r="N171" i="2" s="1"/>
  <c r="E172" i="2" l="1"/>
  <c r="D172" i="2"/>
  <c r="G172" i="2"/>
  <c r="H172" i="2" s="1"/>
  <c r="I172" i="2" s="1"/>
  <c r="N172" i="2" s="1"/>
  <c r="D173" i="2" l="1"/>
  <c r="E173" i="2"/>
  <c r="G173" i="2" l="1"/>
  <c r="H173" i="2" s="1"/>
  <c r="I173" i="2" s="1"/>
  <c r="N173" i="2" s="1"/>
  <c r="D174" i="2" l="1"/>
  <c r="E174" i="2"/>
  <c r="G174" i="2"/>
  <c r="H174" i="2" s="1"/>
  <c r="I174" i="2" s="1"/>
  <c r="N174" i="2" s="1"/>
  <c r="D175" i="2" l="1"/>
  <c r="E175" i="2"/>
  <c r="G175" i="2" l="1"/>
  <c r="H175" i="2" s="1"/>
  <c r="I175" i="2" s="1"/>
  <c r="N175" i="2" s="1"/>
  <c r="D176" i="2" l="1"/>
  <c r="E176" i="2"/>
  <c r="G176" i="2" l="1"/>
  <c r="H176" i="2" s="1"/>
  <c r="I176" i="2" s="1"/>
  <c r="N176" i="2" s="1"/>
  <c r="E177" i="2" l="1"/>
  <c r="D177" i="2"/>
  <c r="G177" i="2" l="1"/>
  <c r="H177" i="2" s="1"/>
  <c r="I177" i="2" s="1"/>
  <c r="N177" i="2" s="1"/>
  <c r="E178" i="2" l="1"/>
  <c r="G178" i="2" s="1"/>
  <c r="H178" i="2" s="1"/>
  <c r="D178" i="2"/>
  <c r="I178" i="2" l="1"/>
  <c r="N178" i="2" s="1"/>
  <c r="E179" i="2" l="1"/>
  <c r="G179" i="2"/>
  <c r="D179" i="2"/>
  <c r="H179" i="2"/>
  <c r="I179" i="2" s="1"/>
  <c r="N179" i="2" s="1"/>
  <c r="D180" i="2" l="1"/>
  <c r="E180" i="2"/>
  <c r="G180" i="2" l="1"/>
  <c r="H180" i="2" s="1"/>
  <c r="I180" i="2" s="1"/>
  <c r="N180" i="2" s="1"/>
  <c r="D181" i="2" l="1"/>
  <c r="E181" i="2"/>
  <c r="G181" i="2"/>
  <c r="H181" i="2" s="1"/>
  <c r="I181" i="2" l="1"/>
  <c r="N181" i="2" s="1"/>
  <c r="E182" i="2" l="1"/>
  <c r="G182" i="2"/>
  <c r="H182" i="2" s="1"/>
  <c r="D182" i="2"/>
  <c r="I182" i="2" l="1"/>
  <c r="N182" i="2" s="1"/>
  <c r="D183" i="2" l="1"/>
  <c r="E183" i="2"/>
  <c r="G183" i="2" s="1"/>
  <c r="H183" i="2" s="1"/>
  <c r="I183" i="2" l="1"/>
  <c r="N183" i="2" s="1"/>
  <c r="E184" i="2" l="1"/>
  <c r="D184" i="2"/>
  <c r="G184" i="2"/>
  <c r="H184" i="2" s="1"/>
  <c r="I184" i="2" s="1"/>
  <c r="N184" i="2" s="1"/>
  <c r="E185" i="2" l="1"/>
  <c r="D185" i="2"/>
  <c r="G185" i="2"/>
  <c r="H185" i="2" s="1"/>
  <c r="I185" i="2" l="1"/>
  <c r="N185" i="2" s="1"/>
  <c r="E186" i="2" l="1"/>
  <c r="D186" i="2"/>
  <c r="G186" i="2" l="1"/>
  <c r="H186" i="2" s="1"/>
  <c r="I186" i="2" s="1"/>
  <c r="N186" i="2" s="1"/>
  <c r="D187" i="2" l="1"/>
  <c r="E187" i="2"/>
  <c r="G187" i="2"/>
  <c r="H187" i="2" s="1"/>
  <c r="I187" i="2" s="1"/>
  <c r="N187" i="2" s="1"/>
  <c r="E188" i="2" l="1"/>
  <c r="D188" i="2"/>
  <c r="G188" i="2"/>
  <c r="H188" i="2" s="1"/>
  <c r="I188" i="2" s="1"/>
  <c r="N188" i="2" s="1"/>
  <c r="D189" i="2" l="1"/>
  <c r="E189" i="2"/>
  <c r="G189" i="2" s="1"/>
  <c r="H189" i="2" s="1"/>
  <c r="I189" i="2" l="1"/>
  <c r="N189" i="2" s="1"/>
  <c r="D190" i="2" l="1"/>
  <c r="E190" i="2"/>
  <c r="G190" i="2" s="1"/>
  <c r="H190" i="2" s="1"/>
  <c r="I190" i="2" l="1"/>
  <c r="N190" i="2" s="1"/>
  <c r="D191" i="2" l="1"/>
  <c r="E191" i="2"/>
  <c r="G191" i="2" s="1"/>
  <c r="H191" i="2" s="1"/>
  <c r="I191" i="2" l="1"/>
  <c r="N191" i="2" s="1"/>
  <c r="E192" i="2" l="1"/>
  <c r="D192" i="2"/>
  <c r="G192" i="2"/>
  <c r="H192" i="2" s="1"/>
  <c r="I192" i="2" s="1"/>
  <c r="N192" i="2" s="1"/>
  <c r="D193" i="2" l="1"/>
  <c r="E193" i="2"/>
  <c r="G193" i="2" s="1"/>
  <c r="H193" i="2" s="1"/>
  <c r="I193" i="2" s="1"/>
  <c r="N193" i="2" s="1"/>
  <c r="D194" i="2" l="1"/>
  <c r="E194" i="2"/>
  <c r="G194" i="2"/>
  <c r="H194" i="2" s="1"/>
  <c r="I194" i="2" l="1"/>
  <c r="N194" i="2" s="1"/>
  <c r="E195" i="2" s="1"/>
  <c r="G195" i="2" l="1"/>
  <c r="H195" i="2" s="1"/>
  <c r="D195" i="2"/>
  <c r="I195" i="2"/>
  <c r="N195" i="2" s="1"/>
  <c r="E196" i="2" l="1"/>
  <c r="G196" i="2" s="1"/>
  <c r="H196" i="2" s="1"/>
  <c r="I196" i="2" s="1"/>
  <c r="N196" i="2" s="1"/>
  <c r="D196" i="2"/>
  <c r="E197" i="2" l="1"/>
  <c r="D197" i="2"/>
  <c r="G197" i="2"/>
  <c r="H197" i="2" s="1"/>
  <c r="I197" i="2" l="1"/>
  <c r="N197" i="2" s="1"/>
  <c r="D198" i="2" l="1"/>
  <c r="E198" i="2"/>
  <c r="G198" i="2" l="1"/>
  <c r="H198" i="2" s="1"/>
  <c r="I198" i="2" s="1"/>
  <c r="N198" i="2" s="1"/>
  <c r="D199" i="2" l="1"/>
  <c r="E199" i="2"/>
  <c r="G199" i="2" s="1"/>
  <c r="H199" i="2" s="1"/>
  <c r="I199" i="2" l="1"/>
  <c r="N199" i="2" s="1"/>
  <c r="E200" i="2" l="1"/>
  <c r="G200" i="2"/>
  <c r="H200" i="2" s="1"/>
  <c r="D200" i="2"/>
  <c r="I200" i="2" l="1"/>
  <c r="N200" i="2" s="1"/>
  <c r="D201" i="2" l="1"/>
  <c r="E201" i="2"/>
  <c r="G201" i="2" l="1"/>
  <c r="H201" i="2" s="1"/>
  <c r="I201" i="2" s="1"/>
  <c r="N201" i="2" s="1"/>
  <c r="D202" i="2" l="1"/>
  <c r="E202" i="2"/>
  <c r="G202" i="2"/>
  <c r="H202" i="2" s="1"/>
  <c r="I202" i="2" s="1"/>
  <c r="N202" i="2" s="1"/>
  <c r="D203" i="2" l="1"/>
  <c r="E203" i="2"/>
  <c r="G203" i="2" l="1"/>
  <c r="H203" i="2" s="1"/>
  <c r="I203" i="2" s="1"/>
  <c r="N203" i="2" s="1"/>
  <c r="D204" i="2" l="1"/>
  <c r="E204" i="2"/>
  <c r="G204" i="2" l="1"/>
  <c r="H204" i="2" s="1"/>
  <c r="I204" i="2" s="1"/>
  <c r="N204" i="2" s="1"/>
  <c r="D205" i="2" l="1"/>
  <c r="E205" i="2"/>
  <c r="G205" i="2" l="1"/>
  <c r="H205" i="2" s="1"/>
  <c r="I205" i="2" s="1"/>
  <c r="N205" i="2" s="1"/>
  <c r="D206" i="2" l="1"/>
  <c r="E206" i="2"/>
  <c r="G206" i="2" s="1"/>
  <c r="H206" i="2" s="1"/>
  <c r="I206" i="2" l="1"/>
  <c r="N206" i="2" s="1"/>
  <c r="D207" i="2" l="1"/>
  <c r="E207" i="2"/>
  <c r="G207" i="2" s="1"/>
  <c r="H207" i="2" s="1"/>
  <c r="I207" i="2" l="1"/>
  <c r="N207" i="2" s="1"/>
  <c r="D208" i="2" l="1"/>
  <c r="E208" i="2"/>
  <c r="G208" i="2" s="1"/>
  <c r="H208" i="2" s="1"/>
  <c r="I208" i="2" s="1"/>
  <c r="N208" i="2" s="1"/>
  <c r="D209" i="2" l="1"/>
  <c r="E209" i="2"/>
  <c r="G209" i="2" s="1"/>
  <c r="H209" i="2" s="1"/>
  <c r="I209" i="2" l="1"/>
  <c r="N209" i="2" s="1"/>
  <c r="E210" i="2" l="1"/>
  <c r="G210" i="2" s="1"/>
  <c r="H210" i="2" s="1"/>
  <c r="I210" i="2" s="1"/>
  <c r="N210" i="2" s="1"/>
  <c r="D210" i="2"/>
  <c r="D211" i="2" l="1"/>
  <c r="E211" i="2"/>
  <c r="G211" i="2" s="1"/>
  <c r="H211" i="2" s="1"/>
  <c r="I211" i="2" l="1"/>
  <c r="N211" i="2" s="1"/>
  <c r="D212" i="2" l="1"/>
  <c r="E212" i="2"/>
  <c r="G212" i="2" s="1"/>
  <c r="H212" i="2" s="1"/>
  <c r="I212" i="2" s="1"/>
  <c r="N212" i="2" s="1"/>
  <c r="D213" i="2" l="1"/>
  <c r="E213" i="2"/>
  <c r="G213" i="2" s="1"/>
  <c r="H213" i="2" s="1"/>
  <c r="I213" i="2" l="1"/>
  <c r="N213" i="2" s="1"/>
  <c r="E214" i="2" l="1"/>
  <c r="D214" i="2"/>
  <c r="G214" i="2" l="1"/>
  <c r="H214" i="2" s="1"/>
  <c r="I214" i="2" s="1"/>
  <c r="N214" i="2" s="1"/>
  <c r="D215" i="2" l="1"/>
  <c r="E215" i="2"/>
  <c r="G215" i="2"/>
  <c r="H215" i="2" s="1"/>
  <c r="I215" i="2" l="1"/>
  <c r="N215" i="2" s="1"/>
  <c r="D216" i="2" l="1"/>
  <c r="E216" i="2"/>
  <c r="G216" i="2"/>
  <c r="H216" i="2" s="1"/>
  <c r="I216" i="2" s="1"/>
  <c r="N216" i="2" s="1"/>
  <c r="D217" i="2" l="1"/>
  <c r="E217" i="2"/>
  <c r="G217" i="2"/>
  <c r="H217" i="2" s="1"/>
  <c r="I217" i="2" s="1"/>
  <c r="N217" i="2" s="1"/>
  <c r="D218" i="2" l="1"/>
  <c r="E218" i="2"/>
  <c r="G218" i="2" l="1"/>
  <c r="H218" i="2" s="1"/>
  <c r="I218" i="2" s="1"/>
  <c r="N218" i="2" s="1"/>
  <c r="D219" i="2" l="1"/>
  <c r="E219" i="2"/>
  <c r="G219" i="2" s="1"/>
  <c r="H219" i="2" s="1"/>
  <c r="I219" i="2" l="1"/>
  <c r="N219" i="2" s="1"/>
  <c r="D220" i="2" l="1"/>
  <c r="E220" i="2"/>
  <c r="G220" i="2" s="1"/>
  <c r="H220" i="2" s="1"/>
  <c r="I220" i="2" s="1"/>
  <c r="N220" i="2" s="1"/>
  <c r="E221" i="2" l="1"/>
  <c r="G221" i="2" s="1"/>
  <c r="H221" i="2" s="1"/>
  <c r="I221" i="2" s="1"/>
  <c r="N221" i="2" s="1"/>
  <c r="D221" i="2"/>
  <c r="E222" i="2" l="1"/>
  <c r="D222" i="2"/>
  <c r="G222" i="2"/>
  <c r="H222" i="2" s="1"/>
  <c r="I222" i="2" l="1"/>
  <c r="N222" i="2" s="1"/>
  <c r="D223" i="2" l="1"/>
  <c r="E223" i="2"/>
  <c r="G223" i="2"/>
  <c r="H223" i="2" s="1"/>
  <c r="I223" i="2" l="1"/>
  <c r="N223" i="2" s="1"/>
  <c r="E224" i="2" l="1"/>
  <c r="G224" i="2" s="1"/>
  <c r="H224" i="2" s="1"/>
  <c r="I224" i="2" s="1"/>
  <c r="N224" i="2" s="1"/>
  <c r="D224" i="2"/>
  <c r="E225" i="2" l="1"/>
  <c r="G225" i="2" s="1"/>
  <c r="H225" i="2" s="1"/>
  <c r="D225" i="2"/>
  <c r="I225" i="2" l="1"/>
  <c r="N225" i="2" s="1"/>
  <c r="E226" i="2" l="1"/>
  <c r="D226" i="2"/>
  <c r="G226" i="2" l="1"/>
  <c r="H226" i="2" s="1"/>
  <c r="I226" i="2" s="1"/>
  <c r="N226" i="2" s="1"/>
  <c r="D227" i="2" l="1"/>
  <c r="E227" i="2"/>
  <c r="G227" i="2" l="1"/>
  <c r="H227" i="2" s="1"/>
  <c r="I227" i="2" s="1"/>
  <c r="N227" i="2" s="1"/>
  <c r="D228" i="2" l="1"/>
  <c r="E228" i="2"/>
  <c r="G228" i="2" s="1"/>
  <c r="H228" i="2" s="1"/>
  <c r="I228" i="2" l="1"/>
  <c r="N228" i="2" s="1"/>
  <c r="D229" i="2" l="1"/>
  <c r="E229" i="2"/>
  <c r="G229" i="2" s="1"/>
  <c r="H229" i="2" s="1"/>
  <c r="I229" i="2" l="1"/>
  <c r="N229" i="2" s="1"/>
  <c r="E230" i="2" l="1"/>
  <c r="G230" i="2" s="1"/>
  <c r="H230" i="2" s="1"/>
  <c r="D230" i="2"/>
  <c r="I230" i="2" l="1"/>
  <c r="N230" i="2" s="1"/>
  <c r="D231" i="2" l="1"/>
  <c r="E231" i="2"/>
  <c r="G231" i="2" s="1"/>
  <c r="H231" i="2" s="1"/>
  <c r="I231" i="2" l="1"/>
  <c r="N231" i="2" s="1"/>
  <c r="D232" i="2" l="1"/>
  <c r="E232" i="2"/>
  <c r="G232" i="2"/>
  <c r="H232" i="2" s="1"/>
  <c r="I232" i="2" s="1"/>
  <c r="N232" i="2" s="1"/>
  <c r="E233" i="2" l="1"/>
  <c r="G233" i="2" s="1"/>
  <c r="H233" i="2" s="1"/>
  <c r="I233" i="2" s="1"/>
  <c r="N233" i="2" s="1"/>
  <c r="D233" i="2"/>
  <c r="D234" i="2" l="1"/>
  <c r="E234" i="2"/>
  <c r="G234" i="2" l="1"/>
  <c r="H234" i="2" s="1"/>
  <c r="I234" i="2" s="1"/>
  <c r="N234" i="2" s="1"/>
  <c r="D235" i="2" l="1"/>
  <c r="E235" i="2"/>
  <c r="G235" i="2" s="1"/>
  <c r="H235" i="2" s="1"/>
  <c r="I235" i="2" l="1"/>
  <c r="N235" i="2" s="1"/>
  <c r="D236" i="2" l="1"/>
  <c r="E236" i="2"/>
  <c r="G236" i="2"/>
  <c r="H236" i="2" s="1"/>
  <c r="I236" i="2" s="1"/>
  <c r="N236" i="2" s="1"/>
  <c r="D237" i="2" l="1"/>
  <c r="E237" i="2"/>
  <c r="G237" i="2"/>
  <c r="H237" i="2"/>
  <c r="I237" i="2" s="1"/>
  <c r="N237" i="2" s="1"/>
  <c r="D238" i="2" l="1"/>
  <c r="E238" i="2"/>
  <c r="G238" i="2"/>
  <c r="H238" i="2" s="1"/>
  <c r="I238" i="2" s="1"/>
  <c r="N238" i="2" s="1"/>
  <c r="D239" i="2" l="1"/>
  <c r="E239" i="2"/>
  <c r="G239" i="2"/>
  <c r="H239" i="2" s="1"/>
  <c r="I239" i="2" s="1"/>
  <c r="N239" i="2" s="1"/>
  <c r="D240" i="2" l="1"/>
  <c r="E240" i="2"/>
  <c r="G240" i="2" s="1"/>
  <c r="H240" i="2" s="1"/>
  <c r="I240" i="2" l="1"/>
  <c r="N240" i="2" s="1"/>
  <c r="D241" i="2" l="1"/>
  <c r="E241" i="2"/>
  <c r="G241" i="2" l="1"/>
  <c r="H241" i="2" s="1"/>
  <c r="I241" i="2" s="1"/>
  <c r="N241" i="2" s="1"/>
  <c r="D242" i="2" l="1"/>
  <c r="E242" i="2"/>
  <c r="G242" i="2" l="1"/>
  <c r="H242" i="2" s="1"/>
  <c r="I242" i="2" s="1"/>
  <c r="N242" i="2" s="1"/>
  <c r="D243" i="2" l="1"/>
  <c r="E243" i="2"/>
  <c r="G243" i="2" l="1"/>
  <c r="H243" i="2" s="1"/>
  <c r="I243" i="2" s="1"/>
  <c r="N243" i="2" s="1"/>
  <c r="D244" i="2" l="1"/>
  <c r="E244" i="2"/>
  <c r="G244" i="2" l="1"/>
  <c r="H244" i="2" s="1"/>
  <c r="I244" i="2" s="1"/>
  <c r="N244" i="2" s="1"/>
  <c r="D245" i="2" l="1"/>
  <c r="E245" i="2"/>
  <c r="G245" i="2" l="1"/>
  <c r="H245" i="2" s="1"/>
  <c r="I245" i="2" s="1"/>
  <c r="N245" i="2" s="1"/>
  <c r="D246" i="2" l="1"/>
  <c r="E246" i="2"/>
  <c r="G246" i="2"/>
  <c r="H246" i="2" s="1"/>
  <c r="I246" i="2" s="1"/>
  <c r="N246" i="2" s="1"/>
  <c r="D247" i="2" l="1"/>
  <c r="E247" i="2"/>
  <c r="G247" i="2" l="1"/>
  <c r="H247" i="2" s="1"/>
  <c r="I247" i="2" s="1"/>
  <c r="N247" i="2" s="1"/>
  <c r="D248" i="2" l="1"/>
  <c r="E248" i="2"/>
  <c r="G248" i="2"/>
  <c r="H248" i="2" s="1"/>
  <c r="I248" i="2" s="1"/>
  <c r="N248" i="2" s="1"/>
  <c r="D249" i="2" l="1"/>
  <c r="E249" i="2"/>
  <c r="G249" i="2"/>
  <c r="H249" i="2" s="1"/>
  <c r="I249" i="2" s="1"/>
  <c r="N249" i="2" s="1"/>
  <c r="D250" i="2" l="1"/>
  <c r="E250" i="2"/>
  <c r="G250" i="2" s="1"/>
  <c r="H250" i="2" s="1"/>
  <c r="I250" i="2" l="1"/>
  <c r="N250" i="2" s="1"/>
  <c r="E251" i="2" l="1"/>
  <c r="D251" i="2"/>
  <c r="G251" i="2"/>
  <c r="H251" i="2" s="1"/>
  <c r="I251" i="2" s="1"/>
  <c r="N251" i="2" s="1"/>
  <c r="D252" i="2" l="1"/>
  <c r="E252" i="2"/>
  <c r="G252" i="2" s="1"/>
  <c r="H252" i="2" s="1"/>
  <c r="I252" i="2" s="1"/>
  <c r="N252" i="2" s="1"/>
  <c r="D253" i="2" l="1"/>
  <c r="E253" i="2"/>
  <c r="G253" i="2" l="1"/>
  <c r="H253" i="2" s="1"/>
  <c r="I253" i="2" s="1"/>
  <c r="N253" i="2" s="1"/>
  <c r="D254" i="2" l="1"/>
  <c r="E254" i="2"/>
  <c r="G254" i="2" l="1"/>
  <c r="H254" i="2" s="1"/>
  <c r="I254" i="2" s="1"/>
  <c r="N254" i="2" s="1"/>
  <c r="D255" i="2" l="1"/>
  <c r="E255" i="2"/>
  <c r="G255" i="2" s="1"/>
  <c r="H255" i="2" s="1"/>
  <c r="I255" i="2" l="1"/>
  <c r="N255" i="2" s="1"/>
  <c r="D256" i="2" l="1"/>
  <c r="E256" i="2"/>
  <c r="G256" i="2" s="1"/>
  <c r="H256" i="2" s="1"/>
  <c r="I256" i="2" l="1"/>
  <c r="N256" i="2" s="1"/>
  <c r="D257" i="2" l="1"/>
  <c r="E257" i="2"/>
  <c r="G257" i="2" s="1"/>
  <c r="H257" i="2" s="1"/>
  <c r="I257" i="2" l="1"/>
  <c r="N257" i="2" s="1"/>
  <c r="D258" i="2" l="1"/>
  <c r="E258" i="2"/>
  <c r="G258" i="2" s="1"/>
  <c r="H258" i="2" s="1"/>
  <c r="I258" i="2" s="1"/>
  <c r="N258" i="2" s="1"/>
  <c r="E259" i="2" l="1"/>
  <c r="D259" i="2"/>
  <c r="G259" i="2"/>
  <c r="H259" i="2" s="1"/>
  <c r="I259" i="2" s="1"/>
  <c r="N259" i="2" s="1"/>
  <c r="E260" i="2" l="1"/>
  <c r="D260" i="2"/>
  <c r="G260" i="2"/>
  <c r="H260" i="2" s="1"/>
  <c r="I260" i="2" l="1"/>
  <c r="N260" i="2" s="1"/>
  <c r="D261" i="2" l="1"/>
  <c r="E261" i="2"/>
  <c r="G261" i="2"/>
  <c r="H261" i="2" s="1"/>
  <c r="I261" i="2" s="1"/>
  <c r="N261" i="2" s="1"/>
  <c r="E262" i="2" l="1"/>
  <c r="G262" i="2" s="1"/>
  <c r="H262" i="2" s="1"/>
  <c r="D262" i="2"/>
  <c r="I262" i="2" l="1"/>
  <c r="N262" i="2" s="1"/>
  <c r="D263" i="2" l="1"/>
  <c r="E263" i="2"/>
  <c r="G263" i="2"/>
  <c r="H263" i="2" s="1"/>
  <c r="I263" i="2" s="1"/>
  <c r="N263" i="2" s="1"/>
  <c r="D264" i="2" l="1"/>
  <c r="E264" i="2"/>
  <c r="G264" i="2" s="1"/>
  <c r="H264" i="2" s="1"/>
  <c r="I264" i="2" l="1"/>
  <c r="N264" i="2" s="1"/>
  <c r="D265" i="2" l="1"/>
  <c r="E265" i="2"/>
  <c r="G265" i="2"/>
  <c r="H265" i="2" s="1"/>
  <c r="I265" i="2" s="1"/>
  <c r="N265" i="2" s="1"/>
  <c r="D266" i="2" l="1"/>
  <c r="E266" i="2"/>
  <c r="G266" i="2"/>
  <c r="H266" i="2" s="1"/>
  <c r="I266" i="2" s="1"/>
  <c r="N266" i="2" s="1"/>
  <c r="D267" i="2" l="1"/>
  <c r="E267" i="2"/>
  <c r="G267" i="2" s="1"/>
  <c r="H267" i="2" s="1"/>
  <c r="I267" i="2" l="1"/>
  <c r="N267" i="2" s="1"/>
  <c r="D268" i="2" l="1"/>
  <c r="E268" i="2"/>
  <c r="G268" i="2" l="1"/>
  <c r="H268" i="2" s="1"/>
  <c r="I268" i="2" s="1"/>
  <c r="N268" i="2" s="1"/>
  <c r="D269" i="2" l="1"/>
  <c r="E269" i="2"/>
  <c r="G269" i="2" l="1"/>
  <c r="H269" i="2" s="1"/>
  <c r="I269" i="2" s="1"/>
  <c r="N269" i="2" s="1"/>
  <c r="D270" i="2" l="1"/>
  <c r="E270" i="2"/>
  <c r="G270" i="2" s="1"/>
  <c r="H270" i="2" s="1"/>
  <c r="I270" i="2" l="1"/>
  <c r="N270" i="2" s="1"/>
  <c r="D271" i="2" l="1"/>
  <c r="E271" i="2"/>
  <c r="G271" i="2"/>
  <c r="H271" i="2" s="1"/>
  <c r="I271" i="2" s="1"/>
  <c r="N271" i="2" s="1"/>
  <c r="D272" i="2" l="1"/>
  <c r="E272" i="2"/>
  <c r="G272" i="2" s="1"/>
  <c r="H272" i="2" s="1"/>
  <c r="I272" i="2" s="1"/>
  <c r="N272" i="2" s="1"/>
  <c r="E273" i="2" l="1"/>
  <c r="G273" i="2"/>
  <c r="H273" i="2" s="1"/>
  <c r="D273" i="2"/>
  <c r="I273" i="2" l="1"/>
  <c r="N273" i="2" s="1"/>
  <c r="D274" i="2" l="1"/>
  <c r="E274" i="2"/>
  <c r="G274" i="2"/>
  <c r="H274" i="2" s="1"/>
  <c r="I274" i="2" s="1"/>
  <c r="N274" i="2" s="1"/>
  <c r="E275" i="2" l="1"/>
  <c r="D275" i="2"/>
  <c r="G275" i="2"/>
  <c r="H275" i="2" s="1"/>
  <c r="I275" i="2" s="1"/>
  <c r="N275" i="2" s="1"/>
  <c r="E276" i="2" l="1"/>
  <c r="D276" i="2"/>
  <c r="G276" i="2"/>
  <c r="H276" i="2" s="1"/>
  <c r="I276" i="2" s="1"/>
  <c r="N276" i="2" s="1"/>
  <c r="E277" i="2" l="1"/>
  <c r="D277" i="2"/>
  <c r="G277" i="2" l="1"/>
  <c r="H277" i="2" s="1"/>
  <c r="I277" i="2" s="1"/>
  <c r="N277" i="2" s="1"/>
  <c r="E278" i="2" l="1"/>
  <c r="G278" i="2" s="1"/>
  <c r="H278" i="2" s="1"/>
  <c r="I278" i="2" s="1"/>
  <c r="N278" i="2" s="1"/>
  <c r="D278" i="2"/>
  <c r="D279" i="2" l="1"/>
  <c r="E279" i="2"/>
  <c r="G279" i="2" s="1"/>
  <c r="H279" i="2" s="1"/>
  <c r="I279" i="2" s="1"/>
  <c r="N279" i="2" s="1"/>
  <c r="D280" i="2" l="1"/>
  <c r="E280" i="2"/>
  <c r="G280" i="2"/>
  <c r="H280" i="2" s="1"/>
  <c r="I280" i="2" s="1"/>
  <c r="N280" i="2" s="1"/>
  <c r="D281" i="2" l="1"/>
  <c r="E281" i="2"/>
  <c r="G281" i="2" l="1"/>
  <c r="H281" i="2" s="1"/>
  <c r="I281" i="2" s="1"/>
  <c r="N281" i="2" s="1"/>
  <c r="D282" i="2" l="1"/>
  <c r="E282" i="2"/>
  <c r="G282" i="2" s="1"/>
  <c r="H282" i="2" s="1"/>
  <c r="I282" i="2" l="1"/>
  <c r="N282" i="2" s="1"/>
  <c r="E283" i="2" l="1"/>
  <c r="D283" i="2"/>
  <c r="G283" i="2"/>
  <c r="H283" i="2" s="1"/>
  <c r="I283" i="2" s="1"/>
  <c r="N283" i="2" s="1"/>
  <c r="D284" i="2" l="1"/>
  <c r="E284" i="2"/>
  <c r="G284" i="2" l="1"/>
  <c r="H284" i="2" s="1"/>
  <c r="I284" i="2" s="1"/>
  <c r="N284" i="2" s="1"/>
  <c r="D285" i="2" l="1"/>
  <c r="E285" i="2"/>
  <c r="G285" i="2" s="1"/>
  <c r="H285" i="2" s="1"/>
  <c r="I285" i="2" l="1"/>
  <c r="N285" i="2" s="1"/>
  <c r="E286" i="2" l="1"/>
  <c r="G286" i="2" s="1"/>
  <c r="H286" i="2" s="1"/>
  <c r="I286" i="2" s="1"/>
  <c r="N286" i="2" s="1"/>
  <c r="D286" i="2"/>
  <c r="D287" i="2" l="1"/>
  <c r="E287" i="2"/>
  <c r="G287" i="2" s="1"/>
  <c r="H287" i="2" s="1"/>
  <c r="I287" i="2" l="1"/>
  <c r="N287" i="2" s="1"/>
  <c r="D288" i="2" l="1"/>
  <c r="E288" i="2"/>
  <c r="G288" i="2" s="1"/>
  <c r="H288" i="2" s="1"/>
  <c r="I288" i="2" l="1"/>
  <c r="N288" i="2" s="1"/>
  <c r="D289" i="2" l="1"/>
  <c r="E289" i="2"/>
  <c r="G289" i="2" s="1"/>
  <c r="H289" i="2" s="1"/>
  <c r="I289" i="2" l="1"/>
  <c r="N289" i="2" s="1"/>
  <c r="D290" i="2" l="1"/>
  <c r="E290" i="2"/>
  <c r="G290" i="2" l="1"/>
  <c r="H290" i="2" s="1"/>
  <c r="I290" i="2" s="1"/>
  <c r="N290" i="2" s="1"/>
  <c r="D291" i="2" l="1"/>
  <c r="E291" i="2"/>
  <c r="G291" i="2" s="1"/>
  <c r="H291" i="2" s="1"/>
  <c r="I291" i="2" l="1"/>
  <c r="N291" i="2" s="1"/>
  <c r="D292" i="2" l="1"/>
  <c r="E292" i="2"/>
  <c r="G292" i="2"/>
  <c r="H292" i="2" s="1"/>
  <c r="I292" i="2" s="1"/>
  <c r="N292" i="2" s="1"/>
  <c r="D293" i="2" l="1"/>
  <c r="E293" i="2"/>
  <c r="G293" i="2" s="1"/>
  <c r="H293" i="2" s="1"/>
  <c r="I293" i="2" l="1"/>
  <c r="N293" i="2" s="1"/>
  <c r="D294" i="2" l="1"/>
  <c r="E294" i="2"/>
  <c r="G294" i="2"/>
  <c r="H294" i="2" s="1"/>
  <c r="I294" i="2" s="1"/>
  <c r="N294" i="2" s="1"/>
  <c r="D295" i="2" l="1"/>
  <c r="E295" i="2"/>
  <c r="G295" i="2" s="1"/>
  <c r="H295" i="2" s="1"/>
  <c r="I295" i="2" l="1"/>
  <c r="N295" i="2" s="1"/>
  <c r="E296" i="2" l="1"/>
  <c r="D296" i="2"/>
  <c r="G296" i="2"/>
  <c r="H296" i="2" s="1"/>
  <c r="I296" i="2" s="1"/>
  <c r="N296" i="2" s="1"/>
  <c r="D297" i="2" l="1"/>
  <c r="E297" i="2"/>
  <c r="G297" i="2" l="1"/>
  <c r="H297" i="2" s="1"/>
  <c r="I297" i="2" s="1"/>
  <c r="N297" i="2" s="1"/>
  <c r="D298" i="2" l="1"/>
  <c r="E298" i="2"/>
  <c r="G298" i="2"/>
  <c r="H298" i="2" s="1"/>
  <c r="I298" i="2" l="1"/>
  <c r="N298" i="2" s="1"/>
  <c r="E299" i="2" l="1"/>
  <c r="G299" i="2" s="1"/>
  <c r="H299" i="2" s="1"/>
  <c r="D299" i="2"/>
  <c r="I299" i="2" l="1"/>
  <c r="N299" i="2" s="1"/>
  <c r="D300" i="2" l="1"/>
  <c r="E300" i="2"/>
  <c r="G300" i="2"/>
  <c r="H300" i="2" s="1"/>
  <c r="I300" i="2" s="1"/>
  <c r="N300" i="2" s="1"/>
  <c r="D301" i="2" l="1"/>
  <c r="E301" i="2"/>
  <c r="G301" i="2" s="1"/>
  <c r="H301" i="2" s="1"/>
  <c r="I301" i="2" s="1"/>
  <c r="N301" i="2" s="1"/>
  <c r="D302" i="2" l="1"/>
  <c r="E302" i="2"/>
  <c r="G302" i="2" s="1"/>
  <c r="H302" i="2" s="1"/>
  <c r="I302" i="2" s="1"/>
  <c r="N302" i="2" s="1"/>
  <c r="E303" i="2" l="1"/>
  <c r="D303" i="2"/>
  <c r="G303" i="2" l="1"/>
  <c r="H303" i="2" s="1"/>
  <c r="I303" i="2" s="1"/>
  <c r="N303" i="2" s="1"/>
  <c r="D304" i="2" l="1"/>
  <c r="E304" i="2"/>
  <c r="G304" i="2" l="1"/>
  <c r="H304" i="2" s="1"/>
  <c r="I304" i="2" s="1"/>
  <c r="N304" i="2" s="1"/>
  <c r="E305" i="2" l="1"/>
  <c r="D305" i="2"/>
  <c r="G305" i="2"/>
  <c r="H305" i="2" s="1"/>
  <c r="I305" i="2" s="1"/>
  <c r="N305" i="2" s="1"/>
  <c r="D306" i="2" l="1"/>
  <c r="E306" i="2"/>
  <c r="G306" i="2"/>
  <c r="H306" i="2" s="1"/>
  <c r="I306" i="2" s="1"/>
  <c r="N306" i="2" s="1"/>
  <c r="E307" i="2" l="1"/>
  <c r="G307" i="2" s="1"/>
  <c r="H307" i="2" s="1"/>
  <c r="D307" i="2"/>
  <c r="I307" i="2" l="1"/>
  <c r="N307" i="2" s="1"/>
  <c r="D308" i="2" l="1"/>
  <c r="E308" i="2"/>
  <c r="G308" i="2" l="1"/>
  <c r="H308" i="2" s="1"/>
  <c r="I308" i="2" s="1"/>
  <c r="N308" i="2" s="1"/>
  <c r="D309" i="2" l="1"/>
  <c r="E309" i="2"/>
  <c r="G309" i="2" s="1"/>
  <c r="H309" i="2" s="1"/>
  <c r="I309" i="2" s="1"/>
  <c r="N309" i="2" s="1"/>
  <c r="D310" i="2" l="1"/>
  <c r="E310" i="2"/>
  <c r="G310" i="2" s="1"/>
  <c r="H310" i="2" s="1"/>
  <c r="I310" i="2" s="1"/>
  <c r="N310" i="2" s="1"/>
  <c r="D311" i="2" l="1"/>
  <c r="E311" i="2"/>
  <c r="G311" i="2" s="1"/>
  <c r="H311" i="2" s="1"/>
  <c r="I311" i="2" l="1"/>
  <c r="N311" i="2" s="1"/>
  <c r="D312" i="2" l="1"/>
  <c r="E312" i="2"/>
  <c r="G312" i="2" s="1"/>
  <c r="H312" i="2" s="1"/>
  <c r="I312" i="2" l="1"/>
  <c r="N312" i="2" s="1"/>
  <c r="D313" i="2" l="1"/>
  <c r="E313" i="2"/>
  <c r="G313" i="2"/>
  <c r="H313" i="2" s="1"/>
  <c r="I313" i="2" l="1"/>
  <c r="N313" i="2" s="1"/>
  <c r="D314" i="2" l="1"/>
  <c r="E314" i="2"/>
  <c r="G314" i="2"/>
  <c r="H314" i="2" s="1"/>
  <c r="I314" i="2" l="1"/>
  <c r="N314" i="2" s="1"/>
  <c r="E315" i="2" l="1"/>
  <c r="G315" i="2" s="1"/>
  <c r="H315" i="2" s="1"/>
  <c r="D315" i="2"/>
  <c r="I315" i="2" l="1"/>
  <c r="N315" i="2" s="1"/>
  <c r="D316" i="2" l="1"/>
  <c r="E316" i="2"/>
  <c r="G316" i="2" s="1"/>
  <c r="H316" i="2" s="1"/>
  <c r="I316" i="2" l="1"/>
  <c r="N316" i="2" s="1"/>
  <c r="D317" i="2" l="1"/>
  <c r="E317" i="2"/>
  <c r="G317" i="2" s="1"/>
  <c r="H317" i="2" s="1"/>
  <c r="I317" i="2" l="1"/>
  <c r="N317" i="2" s="1"/>
  <c r="D318" i="2" l="1"/>
  <c r="E318" i="2"/>
  <c r="G318" i="2" s="1"/>
  <c r="H318" i="2" s="1"/>
  <c r="I318" i="2" l="1"/>
  <c r="N318" i="2" s="1"/>
  <c r="D319" i="2" l="1"/>
  <c r="E319" i="2"/>
  <c r="G319" i="2" l="1"/>
  <c r="H319" i="2" s="1"/>
  <c r="I319" i="2" s="1"/>
  <c r="N319" i="2" s="1"/>
  <c r="D320" i="2" l="1"/>
  <c r="E320" i="2"/>
  <c r="G320" i="2" l="1"/>
  <c r="H320" i="2" s="1"/>
  <c r="I320" i="2" s="1"/>
  <c r="N320" i="2" s="1"/>
  <c r="E321" i="2" l="1"/>
  <c r="G321" i="2"/>
  <c r="H321" i="2" s="1"/>
  <c r="I321" i="2" s="1"/>
  <c r="N321" i="2" s="1"/>
  <c r="D321" i="2"/>
  <c r="D322" i="2" l="1"/>
  <c r="E322" i="2"/>
  <c r="G322" i="2" s="1"/>
  <c r="H322" i="2" s="1"/>
  <c r="I322" i="2" l="1"/>
  <c r="N322" i="2" s="1"/>
  <c r="E323" i="2" l="1"/>
  <c r="G323" i="2" s="1"/>
  <c r="H323" i="2" s="1"/>
  <c r="I323" i="2" s="1"/>
  <c r="N323" i="2" s="1"/>
  <c r="D323" i="2"/>
  <c r="E324" i="2" l="1"/>
  <c r="D324" i="2"/>
  <c r="G324" i="2"/>
  <c r="H324" i="2" s="1"/>
  <c r="I324" i="2" l="1"/>
  <c r="N324" i="2" s="1"/>
  <c r="E325" i="2" l="1"/>
  <c r="D325" i="2"/>
  <c r="G325" i="2"/>
  <c r="H325" i="2" s="1"/>
  <c r="I325" i="2" s="1"/>
  <c r="N325" i="2" s="1"/>
  <c r="E326" i="2" l="1"/>
  <c r="G326" i="2"/>
  <c r="H326" i="2" s="1"/>
  <c r="D326" i="2"/>
  <c r="I326" i="2" l="1"/>
  <c r="N326" i="2" s="1"/>
  <c r="D327" i="2" l="1"/>
  <c r="E327" i="2"/>
  <c r="G327" i="2" l="1"/>
  <c r="H327" i="2" s="1"/>
  <c r="I327" i="2" s="1"/>
  <c r="N327" i="2" s="1"/>
  <c r="D328" i="2" l="1"/>
  <c r="E328" i="2"/>
  <c r="G328" i="2" l="1"/>
  <c r="H328" i="2" s="1"/>
  <c r="I328" i="2" s="1"/>
  <c r="N328" i="2" s="1"/>
  <c r="E329" i="2" l="1"/>
  <c r="G329" i="2" s="1"/>
  <c r="H329" i="2" s="1"/>
  <c r="D329" i="2"/>
  <c r="I329" i="2" l="1"/>
  <c r="N329" i="2" s="1"/>
  <c r="E330" i="2" l="1"/>
  <c r="G330" i="2"/>
  <c r="D330" i="2"/>
  <c r="H330" i="2"/>
  <c r="I330" i="2" s="1"/>
  <c r="N330" i="2" s="1"/>
  <c r="D331" i="2" l="1"/>
  <c r="E331" i="2"/>
  <c r="G331" i="2" s="1"/>
  <c r="H331" i="2" s="1"/>
  <c r="I331" i="2" l="1"/>
  <c r="N331" i="2" s="1"/>
  <c r="D332" i="2" l="1"/>
  <c r="E332" i="2"/>
  <c r="G332" i="2"/>
  <c r="H332" i="2" s="1"/>
  <c r="I332" i="2" l="1"/>
  <c r="N332" i="2" s="1"/>
  <c r="D333" i="2" l="1"/>
  <c r="E333" i="2"/>
  <c r="G333" i="2"/>
  <c r="H333" i="2" s="1"/>
  <c r="I333" i="2" s="1"/>
  <c r="N333" i="2" s="1"/>
  <c r="E334" i="2" l="1"/>
  <c r="G334" i="2" s="1"/>
  <c r="H334" i="2" s="1"/>
  <c r="I334" i="2" s="1"/>
  <c r="N334" i="2" s="1"/>
  <c r="D334" i="2"/>
  <c r="D335" i="2" l="1"/>
  <c r="E335" i="2"/>
  <c r="G335" i="2"/>
  <c r="H335" i="2" s="1"/>
  <c r="I335" i="2" l="1"/>
  <c r="N335" i="2" s="1"/>
  <c r="D336" i="2" l="1"/>
  <c r="E336" i="2"/>
  <c r="G336" i="2"/>
  <c r="H336" i="2" s="1"/>
  <c r="I336" i="2" l="1"/>
  <c r="N336" i="2" s="1"/>
  <c r="D337" i="2" l="1"/>
  <c r="E337" i="2"/>
  <c r="G337" i="2" l="1"/>
  <c r="H337" i="2" s="1"/>
  <c r="I337" i="2" s="1"/>
  <c r="N337" i="2" s="1"/>
  <c r="E338" i="2" l="1"/>
  <c r="D338" i="2"/>
  <c r="G338" i="2"/>
  <c r="H338" i="2" s="1"/>
  <c r="I338" i="2" s="1"/>
  <c r="N338" i="2" s="1"/>
  <c r="E339" i="2" l="1"/>
  <c r="G339" i="2" s="1"/>
  <c r="H339" i="2" s="1"/>
  <c r="D339" i="2"/>
  <c r="I339" i="2" l="1"/>
  <c r="N339" i="2" s="1"/>
  <c r="D340" i="2" l="1"/>
  <c r="E340" i="2"/>
  <c r="G340" i="2"/>
  <c r="H340" i="2" s="1"/>
  <c r="I340" i="2" s="1"/>
  <c r="N340" i="2" s="1"/>
  <c r="D341" i="2" l="1"/>
  <c r="E341" i="2"/>
  <c r="G341" i="2"/>
  <c r="H341" i="2" s="1"/>
  <c r="I341" i="2" l="1"/>
  <c r="N341" i="2" s="1"/>
  <c r="E342" i="2" l="1"/>
  <c r="G342" i="2" s="1"/>
  <c r="H342" i="2" s="1"/>
  <c r="I342" i="2" s="1"/>
  <c r="N342" i="2" s="1"/>
  <c r="D342" i="2"/>
  <c r="D343" i="2" l="1"/>
  <c r="E343" i="2"/>
  <c r="G343" i="2" s="1"/>
  <c r="H343" i="2" s="1"/>
  <c r="I343" i="2" l="1"/>
  <c r="N343" i="2" s="1"/>
  <c r="D344" i="2" l="1"/>
  <c r="E344" i="2"/>
  <c r="G344" i="2" s="1"/>
  <c r="H344" i="2" s="1"/>
  <c r="I344" i="2" s="1"/>
  <c r="N344" i="2" s="1"/>
  <c r="E345" i="2" l="1"/>
  <c r="G345" i="2" s="1"/>
  <c r="H345" i="2" s="1"/>
  <c r="I345" i="2" s="1"/>
  <c r="N345" i="2" s="1"/>
  <c r="D345" i="2"/>
  <c r="D346" i="2" l="1"/>
  <c r="E346" i="2"/>
  <c r="G346" i="2" s="1"/>
  <c r="H346" i="2" s="1"/>
  <c r="I346" i="2" l="1"/>
  <c r="N346" i="2" s="1"/>
  <c r="E347" i="2" l="1"/>
  <c r="G347" i="2" s="1"/>
  <c r="H347" i="2" s="1"/>
  <c r="D347" i="2"/>
  <c r="I347" i="2" l="1"/>
  <c r="N347" i="2" s="1"/>
  <c r="D348" i="2" l="1"/>
  <c r="E348" i="2"/>
  <c r="G348" i="2" l="1"/>
  <c r="H348" i="2" s="1"/>
  <c r="I348" i="2" s="1"/>
  <c r="N348" i="2" s="1"/>
  <c r="D349" i="2" l="1"/>
  <c r="E349" i="2"/>
  <c r="G349" i="2" s="1"/>
  <c r="H349" i="2" s="1"/>
  <c r="I349" i="2" s="1"/>
  <c r="N349" i="2" s="1"/>
  <c r="D350" i="2" l="1"/>
  <c r="E350" i="2"/>
  <c r="G350" i="2" l="1"/>
  <c r="H350" i="2" s="1"/>
  <c r="I350" i="2" s="1"/>
  <c r="N350" i="2" s="1"/>
  <c r="D351" i="2" l="1"/>
  <c r="E351" i="2"/>
  <c r="G351" i="2" s="1"/>
  <c r="H351" i="2" s="1"/>
  <c r="I351" i="2" l="1"/>
  <c r="N351" i="2" s="1"/>
  <c r="D352" i="2" l="1"/>
  <c r="E352" i="2"/>
  <c r="G352" i="2" s="1"/>
  <c r="H352" i="2" s="1"/>
  <c r="I352" i="2" l="1"/>
  <c r="N352" i="2" s="1"/>
  <c r="D353" i="2" l="1"/>
  <c r="E353" i="2"/>
  <c r="G353" i="2" l="1"/>
  <c r="H353" i="2" s="1"/>
  <c r="I353" i="2" s="1"/>
  <c r="N353" i="2" s="1"/>
  <c r="E354" i="2" l="1"/>
  <c r="G354" i="2"/>
  <c r="H354" i="2" s="1"/>
  <c r="I354" i="2" s="1"/>
  <c r="N354" i="2" s="1"/>
  <c r="D354" i="2"/>
  <c r="D355" i="2" l="1"/>
  <c r="E355" i="2"/>
  <c r="G355" i="2"/>
  <c r="H355" i="2" s="1"/>
  <c r="I355" i="2" s="1"/>
  <c r="N355" i="2" s="1"/>
  <c r="E356" i="2" l="1"/>
  <c r="D356" i="2"/>
  <c r="G356" i="2" l="1"/>
  <c r="H356" i="2" s="1"/>
  <c r="I356" i="2" s="1"/>
  <c r="N356" i="2" s="1"/>
  <c r="D357" i="2" l="1"/>
  <c r="E357" i="2"/>
  <c r="G357" i="2" s="1"/>
  <c r="H357" i="2" s="1"/>
  <c r="I357" i="2" s="1"/>
  <c r="N357" i="2" s="1"/>
  <c r="D358" i="2" l="1"/>
  <c r="E358" i="2"/>
  <c r="G358" i="2" s="1"/>
  <c r="H358" i="2" s="1"/>
  <c r="I358" i="2" l="1"/>
  <c r="N358" i="2" s="1"/>
  <c r="D359" i="2" l="1"/>
  <c r="E359" i="2"/>
  <c r="G359" i="2" s="1"/>
  <c r="H359" i="2" s="1"/>
  <c r="I359" i="2" l="1"/>
  <c r="N359" i="2" s="1"/>
  <c r="D360" i="2" l="1"/>
  <c r="E360" i="2"/>
  <c r="G360" i="2" l="1"/>
  <c r="H360" i="2" s="1"/>
  <c r="I360" i="2" s="1"/>
  <c r="N360" i="2" s="1"/>
  <c r="D361" i="2" l="1"/>
  <c r="E361" i="2"/>
  <c r="I361" i="2" l="1"/>
  <c r="N361" i="2" s="1"/>
  <c r="G361" i="2"/>
  <c r="H361" i="2" s="1"/>
  <c r="E362" i="2" l="1"/>
  <c r="G362" i="2" s="1"/>
  <c r="H362" i="2" s="1"/>
  <c r="D362" i="2"/>
  <c r="I362" i="2"/>
  <c r="N362" i="2" s="1"/>
  <c r="D363" i="2" l="1"/>
  <c r="G363" i="2"/>
  <c r="E363" i="2"/>
  <c r="H363" i="2"/>
  <c r="I363" i="2"/>
  <c r="N363" i="2" s="1"/>
  <c r="G364" i="2" l="1"/>
  <c r="H364" i="2"/>
  <c r="D364" i="2"/>
  <c r="I364" i="2"/>
  <c r="N364" i="2" s="1"/>
  <c r="E364" i="2"/>
  <c r="G365" i="2" l="1"/>
  <c r="I365" i="2"/>
  <c r="N365" i="2" s="1"/>
  <c r="H365" i="2"/>
  <c r="D365" i="2"/>
  <c r="E365" i="2"/>
  <c r="G366" i="2" l="1"/>
  <c r="D366" i="2"/>
  <c r="H366" i="2"/>
  <c r="I366" i="2"/>
  <c r="N366" i="2" s="1"/>
  <c r="E366" i="2"/>
  <c r="H367" i="2" l="1"/>
  <c r="G367" i="2"/>
  <c r="E367" i="2"/>
  <c r="I367" i="2"/>
  <c r="N367" i="2" s="1"/>
  <c r="D367" i="2"/>
  <c r="E368" i="2" l="1"/>
  <c r="D368" i="2"/>
  <c r="I368" i="2"/>
  <c r="N368" i="2" s="1"/>
  <c r="G368" i="2"/>
  <c r="H368" i="2"/>
  <c r="H369" i="2" l="1"/>
  <c r="D369" i="2"/>
  <c r="E369" i="2"/>
  <c r="G369" i="2"/>
  <c r="I369" i="2"/>
  <c r="N369" i="2" s="1"/>
  <c r="I370" i="2" l="1"/>
  <c r="N370" i="2" s="1"/>
  <c r="D370" i="2"/>
  <c r="H370" i="2"/>
  <c r="G370" i="2"/>
  <c r="E370" i="2"/>
  <c r="H371" i="2" l="1"/>
  <c r="E371" i="2"/>
  <c r="I371" i="2"/>
  <c r="N371" i="2" s="1"/>
  <c r="D371" i="2"/>
  <c r="G371" i="2"/>
  <c r="I372" i="2" l="1"/>
  <c r="N372" i="2" s="1"/>
  <c r="H372" i="2"/>
  <c r="D372" i="2"/>
  <c r="G372" i="2"/>
  <c r="E372" i="2"/>
  <c r="D373" i="2" l="1"/>
  <c r="I373" i="2"/>
  <c r="N373" i="2" s="1"/>
  <c r="H373" i="2"/>
  <c r="E373" i="2"/>
  <c r="G373" i="2"/>
  <c r="D374" i="2" l="1"/>
  <c r="H374" i="2"/>
  <c r="I374" i="2"/>
  <c r="N374" i="2" s="1"/>
  <c r="G374" i="2"/>
  <c r="E374" i="2"/>
  <c r="I375" i="2" l="1"/>
  <c r="N375" i="2" s="1"/>
  <c r="H375" i="2"/>
  <c r="D375" i="2"/>
  <c r="E375" i="2"/>
  <c r="G375" i="2"/>
  <c r="H376" i="2" l="1"/>
  <c r="E376" i="2"/>
  <c r="G376" i="2"/>
  <c r="D376" i="2"/>
  <c r="I376" i="2"/>
  <c r="N376" i="2" s="1"/>
  <c r="D377" i="2" l="1"/>
  <c r="I377" i="2"/>
  <c r="N377" i="2" s="1"/>
  <c r="G377" i="2"/>
  <c r="E377" i="2"/>
  <c r="H377" i="2"/>
  <c r="E378" i="2" l="1"/>
  <c r="I378" i="2"/>
  <c r="N378" i="2" s="1"/>
  <c r="H378" i="2"/>
  <c r="G378" i="2"/>
  <c r="D378" i="2"/>
  <c r="D379" i="2" l="1"/>
  <c r="G379" i="2"/>
  <c r="H379" i="2"/>
  <c r="I379" i="2"/>
  <c r="N379" i="2" s="1"/>
  <c r="E379" i="2"/>
  <c r="H380" i="2" l="1"/>
  <c r="E380" i="2"/>
  <c r="D380" i="2"/>
  <c r="G380" i="2"/>
  <c r="I380" i="2"/>
  <c r="N380" i="2" s="1"/>
  <c r="D381" i="2" l="1"/>
  <c r="G381" i="2"/>
  <c r="H381" i="2"/>
  <c r="E381" i="2"/>
  <c r="I381" i="2"/>
  <c r="N381" i="2" s="1"/>
  <c r="D382" i="2" l="1"/>
  <c r="I382" i="2"/>
  <c r="N382" i="2" s="1"/>
  <c r="H382" i="2"/>
  <c r="G382" i="2"/>
  <c r="E382" i="2"/>
  <c r="H383" i="2" l="1"/>
  <c r="D383" i="2"/>
  <c r="E383" i="2"/>
  <c r="G383" i="2"/>
  <c r="I383" i="2"/>
  <c r="N383" i="2" s="1"/>
  <c r="H384" i="2" l="1"/>
  <c r="E384" i="2"/>
  <c r="I384" i="2"/>
  <c r="N384" i="2" s="1"/>
  <c r="G384" i="2"/>
  <c r="D384" i="2"/>
  <c r="D385" i="2" l="1"/>
  <c r="I385" i="2"/>
  <c r="N385" i="2" s="1"/>
  <c r="G385" i="2"/>
  <c r="H385" i="2"/>
  <c r="E385" i="2"/>
  <c r="H386" i="2" l="1"/>
  <c r="E386" i="2"/>
  <c r="G386" i="2"/>
  <c r="D386" i="2"/>
  <c r="I386" i="2"/>
  <c r="N386" i="2" s="1"/>
  <c r="H387" i="2" l="1"/>
  <c r="I387" i="2"/>
  <c r="N387" i="2" s="1"/>
  <c r="E387" i="2"/>
  <c r="G387" i="2"/>
  <c r="D387" i="2"/>
  <c r="D388" i="2" l="1"/>
  <c r="E388" i="2"/>
  <c r="I388" i="2"/>
  <c r="N388" i="2" s="1"/>
  <c r="H388" i="2"/>
  <c r="G388" i="2"/>
  <c r="I389" i="2" l="1"/>
  <c r="N389" i="2" s="1"/>
  <c r="H389" i="2"/>
  <c r="G389" i="2"/>
  <c r="E389" i="2"/>
  <c r="D389" i="2"/>
  <c r="D390" i="2" l="1"/>
  <c r="H390" i="2"/>
  <c r="G390" i="2"/>
  <c r="I390" i="2"/>
  <c r="N390" i="2" s="1"/>
  <c r="E390" i="2"/>
  <c r="D391" i="2" l="1"/>
  <c r="G391" i="2"/>
  <c r="I391" i="2"/>
  <c r="N391" i="2" s="1"/>
  <c r="H391" i="2"/>
  <c r="E391" i="2"/>
  <c r="I392" i="2" l="1"/>
  <c r="N392" i="2" s="1"/>
  <c r="E392" i="2"/>
  <c r="H392" i="2"/>
  <c r="D392" i="2"/>
  <c r="G392" i="2"/>
  <c r="H393" i="2" l="1"/>
  <c r="D393" i="2"/>
  <c r="I393" i="2"/>
  <c r="N393" i="2" s="1"/>
  <c r="G393" i="2"/>
  <c r="E393" i="2"/>
  <c r="H394" i="2" l="1"/>
  <c r="G394" i="2"/>
  <c r="E394" i="2"/>
  <c r="I394" i="2"/>
  <c r="N394" i="2" s="1"/>
  <c r="D394" i="2"/>
  <c r="D395" i="2" l="1"/>
  <c r="H395" i="2"/>
  <c r="G395" i="2"/>
  <c r="E395" i="2"/>
  <c r="I395" i="2"/>
  <c r="N395" i="2" s="1"/>
  <c r="H396" i="2" l="1"/>
  <c r="D396" i="2"/>
  <c r="G396" i="2"/>
  <c r="E396" i="2"/>
  <c r="I396" i="2"/>
  <c r="N396" i="2" s="1"/>
  <c r="H397" i="2" l="1"/>
  <c r="I397" i="2"/>
  <c r="N397" i="2" s="1"/>
  <c r="G397" i="2"/>
  <c r="E397" i="2"/>
  <c r="D397" i="2"/>
  <c r="H398" i="2" l="1"/>
  <c r="E398" i="2"/>
  <c r="G398" i="2"/>
  <c r="D398" i="2"/>
  <c r="I398" i="2"/>
  <c r="N398" i="2" s="1"/>
  <c r="D399" i="2" l="1"/>
  <c r="G399" i="2"/>
  <c r="I399" i="2"/>
  <c r="N399" i="2" s="1"/>
  <c r="E399" i="2"/>
  <c r="H399" i="2"/>
  <c r="H400" i="2" l="1"/>
  <c r="I400" i="2"/>
  <c r="N400" i="2" s="1"/>
  <c r="D400" i="2"/>
  <c r="E400" i="2"/>
  <c r="G400" i="2"/>
  <c r="D401" i="2" l="1"/>
  <c r="E401" i="2"/>
  <c r="G401" i="2"/>
  <c r="H401" i="2"/>
  <c r="I401" i="2"/>
  <c r="N401" i="2" s="1"/>
  <c r="H402" i="2" l="1"/>
  <c r="D402" i="2"/>
  <c r="I402" i="2"/>
  <c r="N402" i="2" s="1"/>
  <c r="E402" i="2"/>
  <c r="G402" i="2"/>
  <c r="H403" i="2" l="1"/>
  <c r="G403" i="2"/>
  <c r="E403" i="2"/>
  <c r="D403" i="2"/>
  <c r="I403" i="2"/>
  <c r="N403" i="2" s="1"/>
  <c r="D404" i="2" l="1"/>
  <c r="I404" i="2"/>
  <c r="N404" i="2" s="1"/>
  <c r="H404" i="2"/>
  <c r="E404" i="2"/>
  <c r="G404" i="2"/>
  <c r="D405" i="2" l="1"/>
  <c r="I405" i="2"/>
  <c r="N405" i="2" s="1"/>
  <c r="H405" i="2"/>
  <c r="E405" i="2"/>
  <c r="G405" i="2"/>
  <c r="D406" i="2" l="1"/>
  <c r="E406" i="2"/>
  <c r="H406" i="2"/>
  <c r="I406" i="2"/>
  <c r="N406" i="2" s="1"/>
  <c r="G406" i="2"/>
  <c r="D407" i="2" l="1"/>
  <c r="G407" i="2"/>
  <c r="H407" i="2"/>
  <c r="I407" i="2"/>
  <c r="N407" i="2" s="1"/>
  <c r="E407" i="2"/>
  <c r="D408" i="2" l="1"/>
  <c r="E408" i="2"/>
  <c r="I408" i="2"/>
  <c r="N408" i="2" s="1"/>
  <c r="G408" i="2"/>
  <c r="H408" i="2"/>
  <c r="D409" i="2" l="1"/>
  <c r="I409" i="2"/>
  <c r="N409" i="2" s="1"/>
  <c r="H409" i="2"/>
  <c r="E409" i="2"/>
  <c r="G409" i="2"/>
  <c r="D410" i="2" l="1"/>
  <c r="I410" i="2"/>
  <c r="N410" i="2" s="1"/>
  <c r="H410" i="2"/>
  <c r="G410" i="2"/>
  <c r="E410" i="2"/>
  <c r="E411" i="2" l="1"/>
  <c r="I411" i="2"/>
  <c r="N411" i="2" s="1"/>
  <c r="H411" i="2"/>
  <c r="G411" i="2"/>
  <c r="D411" i="2"/>
  <c r="G412" i="2" l="1"/>
  <c r="H412" i="2"/>
  <c r="D412" i="2"/>
  <c r="E412" i="2"/>
  <c r="I412" i="2"/>
  <c r="N412" i="2" s="1"/>
  <c r="D413" i="2" l="1"/>
  <c r="G413" i="2"/>
  <c r="E413" i="2"/>
  <c r="I413" i="2"/>
  <c r="N413" i="2" s="1"/>
  <c r="H413" i="2"/>
  <c r="H414" i="2" l="1"/>
  <c r="D414" i="2"/>
  <c r="G414" i="2"/>
  <c r="I414" i="2"/>
  <c r="N414" i="2" s="1"/>
  <c r="E414" i="2"/>
  <c r="I415" i="2" l="1"/>
  <c r="N415" i="2" s="1"/>
  <c r="G415" i="2"/>
  <c r="H415" i="2"/>
  <c r="D415" i="2"/>
  <c r="E415" i="2"/>
  <c r="H416" i="2" l="1"/>
  <c r="I416" i="2"/>
  <c r="N416" i="2" s="1"/>
  <c r="E416" i="2"/>
  <c r="D416" i="2"/>
  <c r="G416" i="2"/>
  <c r="D417" i="2" l="1"/>
  <c r="G417" i="2"/>
  <c r="E417" i="2"/>
  <c r="H417" i="2"/>
  <c r="I417" i="2"/>
  <c r="N417" i="2" s="1"/>
  <c r="D418" i="2" l="1"/>
  <c r="E418" i="2"/>
  <c r="G418" i="2"/>
  <c r="H418" i="2"/>
  <c r="I418" i="2"/>
  <c r="N418" i="2" s="1"/>
  <c r="H419" i="2" l="1"/>
  <c r="G419" i="2"/>
  <c r="I419" i="2"/>
  <c r="N419" i="2" s="1"/>
  <c r="E419" i="2"/>
  <c r="D419" i="2"/>
  <c r="D420" i="2" l="1"/>
  <c r="H420" i="2"/>
  <c r="G420" i="2"/>
  <c r="I420" i="2"/>
  <c r="N420" i="2" s="1"/>
  <c r="E420" i="2"/>
  <c r="D421" i="2" l="1"/>
  <c r="I421" i="2"/>
  <c r="N421" i="2" s="1"/>
  <c r="H421" i="2"/>
  <c r="E421" i="2"/>
  <c r="G421" i="2"/>
  <c r="D422" i="2" l="1"/>
  <c r="E422" i="2"/>
  <c r="H422" i="2"/>
  <c r="G422" i="2"/>
  <c r="I422" i="2"/>
  <c r="N422" i="2" s="1"/>
  <c r="D423" i="2" l="1"/>
  <c r="G423" i="2"/>
  <c r="I423" i="2"/>
  <c r="N423" i="2" s="1"/>
  <c r="E423" i="2"/>
  <c r="H423" i="2"/>
  <c r="E424" i="2" l="1"/>
  <c r="D424" i="2"/>
  <c r="G424" i="2"/>
  <c r="H424" i="2"/>
  <c r="I424" i="2"/>
  <c r="N424" i="2" s="1"/>
  <c r="E425" i="2" l="1"/>
  <c r="I425" i="2"/>
  <c r="N425" i="2" s="1"/>
  <c r="H425" i="2"/>
  <c r="G425" i="2"/>
  <c r="D425" i="2"/>
  <c r="D426" i="2" l="1"/>
  <c r="G426" i="2"/>
  <c r="I426" i="2"/>
  <c r="N426" i="2" s="1"/>
  <c r="H426" i="2"/>
  <c r="E426" i="2"/>
  <c r="D427" i="2" l="1"/>
  <c r="G427" i="2"/>
  <c r="I427" i="2"/>
  <c r="N427" i="2" s="1"/>
  <c r="H427" i="2"/>
  <c r="E427" i="2"/>
  <c r="H428" i="2" l="1"/>
  <c r="E428" i="2"/>
  <c r="I428" i="2"/>
  <c r="N428" i="2" s="1"/>
  <c r="G428" i="2"/>
  <c r="D428" i="2"/>
  <c r="H429" i="2" l="1"/>
  <c r="G429" i="2"/>
  <c r="D429" i="2"/>
  <c r="E429" i="2"/>
  <c r="I429" i="2"/>
  <c r="N429" i="2" s="1"/>
  <c r="D430" i="2" l="1"/>
  <c r="I430" i="2"/>
  <c r="N430" i="2" s="1"/>
  <c r="G430" i="2"/>
  <c r="H430" i="2"/>
  <c r="E430" i="2"/>
  <c r="E431" i="2" l="1"/>
  <c r="I431" i="2"/>
  <c r="N431" i="2" s="1"/>
  <c r="G431" i="2"/>
  <c r="D431" i="2"/>
  <c r="H431" i="2"/>
  <c r="H432" i="2" l="1"/>
  <c r="I432" i="2"/>
  <c r="N432" i="2" s="1"/>
  <c r="D432" i="2"/>
  <c r="E432" i="2"/>
  <c r="G432" i="2"/>
  <c r="D433" i="2" l="1"/>
  <c r="E433" i="2"/>
  <c r="I433" i="2"/>
  <c r="N433" i="2" s="1"/>
  <c r="H433" i="2"/>
  <c r="G433" i="2"/>
  <c r="G434" i="2" l="1"/>
  <c r="E434" i="2"/>
  <c r="H434" i="2"/>
  <c r="I434" i="2"/>
  <c r="N434" i="2" s="1"/>
  <c r="D434" i="2"/>
  <c r="H435" i="2" l="1"/>
  <c r="D435" i="2"/>
  <c r="G435" i="2"/>
  <c r="I435" i="2"/>
  <c r="N435" i="2" s="1"/>
  <c r="E435" i="2"/>
  <c r="D436" i="2" l="1"/>
  <c r="H436" i="2"/>
  <c r="E436" i="2"/>
  <c r="G436" i="2"/>
  <c r="I436" i="2"/>
  <c r="N436" i="2" s="1"/>
  <c r="G437" i="2" l="1"/>
  <c r="D437" i="2"/>
  <c r="H437" i="2"/>
  <c r="I437" i="2"/>
  <c r="N437" i="2" s="1"/>
  <c r="E437" i="2"/>
  <c r="G438" i="2" l="1"/>
  <c r="I438" i="2"/>
  <c r="N438" i="2" s="1"/>
  <c r="D438" i="2"/>
  <c r="E438" i="2"/>
  <c r="H438" i="2"/>
  <c r="D439" i="2" l="1"/>
  <c r="G439" i="2"/>
  <c r="E439" i="2"/>
  <c r="H439" i="2"/>
  <c r="I439" i="2"/>
  <c r="N439" i="2" s="1"/>
  <c r="D440" i="2" l="1"/>
  <c r="E440" i="2"/>
  <c r="H440" i="2"/>
  <c r="G440" i="2"/>
  <c r="I440" i="2"/>
  <c r="N440" i="2" s="1"/>
  <c r="H441" i="2" l="1"/>
  <c r="G441" i="2"/>
  <c r="I441" i="2"/>
  <c r="N441" i="2" s="1"/>
  <c r="D441" i="2"/>
  <c r="E441" i="2"/>
  <c r="E442" i="2" l="1"/>
  <c r="G442" i="2"/>
  <c r="I442" i="2"/>
  <c r="N442" i="2" s="1"/>
  <c r="H442" i="2"/>
  <c r="D442" i="2"/>
  <c r="D443" i="2" l="1"/>
  <c r="I443" i="2"/>
  <c r="N443" i="2" s="1"/>
  <c r="H443" i="2"/>
  <c r="E443" i="2"/>
  <c r="G443" i="2"/>
  <c r="E444" i="2" l="1"/>
  <c r="G444" i="2"/>
  <c r="I444" i="2"/>
  <c r="N444" i="2" s="1"/>
  <c r="D444" i="2"/>
  <c r="H444" i="2"/>
  <c r="D445" i="2" l="1"/>
  <c r="G445" i="2"/>
  <c r="H445" i="2"/>
  <c r="E445" i="2"/>
  <c r="I445" i="2"/>
  <c r="N445" i="2" s="1"/>
  <c r="H446" i="2" l="1"/>
  <c r="E446" i="2"/>
  <c r="D446" i="2"/>
  <c r="I446" i="2"/>
  <c r="N446" i="2" s="1"/>
  <c r="G446" i="2"/>
  <c r="H447" i="2" l="1"/>
  <c r="G447" i="2"/>
  <c r="I447" i="2"/>
  <c r="N447" i="2" s="1"/>
  <c r="D447" i="2"/>
  <c r="E447" i="2"/>
  <c r="D448" i="2" l="1"/>
  <c r="H448" i="2"/>
  <c r="E448" i="2"/>
  <c r="G448" i="2"/>
  <c r="I448" i="2"/>
  <c r="N448" i="2" s="1"/>
  <c r="D449" i="2" l="1"/>
  <c r="G449" i="2"/>
  <c r="E449" i="2"/>
  <c r="H449" i="2"/>
  <c r="I449" i="2"/>
  <c r="N449" i="2" s="1"/>
  <c r="G450" i="2" l="1"/>
  <c r="E450" i="2"/>
  <c r="I450" i="2"/>
  <c r="N450" i="2" s="1"/>
  <c r="H450" i="2"/>
  <c r="D450" i="2"/>
  <c r="H451" i="2" l="1"/>
  <c r="D451" i="2"/>
  <c r="I451" i="2"/>
  <c r="N451" i="2" s="1"/>
  <c r="G451" i="2"/>
  <c r="E451" i="2"/>
  <c r="D452" i="2" l="1"/>
  <c r="E452" i="2"/>
  <c r="G452" i="2"/>
  <c r="H452" i="2"/>
  <c r="I452" i="2"/>
  <c r="N452" i="2" s="1"/>
  <c r="H453" i="2" l="1"/>
  <c r="E453" i="2"/>
  <c r="G453" i="2"/>
  <c r="D453" i="2"/>
  <c r="I453" i="2"/>
  <c r="N453" i="2" s="1"/>
  <c r="H454" i="2" l="1"/>
  <c r="E454" i="2"/>
  <c r="I454" i="2"/>
  <c r="N454" i="2" s="1"/>
  <c r="G454" i="2"/>
  <c r="D454" i="2"/>
  <c r="I455" i="2" l="1"/>
  <c r="N455" i="2" s="1"/>
  <c r="H455" i="2"/>
  <c r="D455" i="2"/>
  <c r="G455" i="2"/>
  <c r="E455" i="2"/>
  <c r="H456" i="2" l="1"/>
  <c r="I456" i="2"/>
  <c r="N456" i="2" s="1"/>
  <c r="D456" i="2"/>
  <c r="G456" i="2"/>
  <c r="E456" i="2"/>
  <c r="I457" i="2" l="1"/>
  <c r="N457" i="2" s="1"/>
  <c r="H457" i="2"/>
  <c r="D457" i="2"/>
  <c r="G457" i="2"/>
  <c r="E457" i="2"/>
  <c r="H458" i="2" l="1"/>
  <c r="E458" i="2"/>
  <c r="I458" i="2"/>
  <c r="N458" i="2" s="1"/>
  <c r="D458" i="2"/>
  <c r="G458" i="2"/>
  <c r="E459" i="2" l="1"/>
  <c r="D459" i="2"/>
  <c r="H459" i="2"/>
  <c r="I459" i="2"/>
  <c r="N459" i="2" s="1"/>
  <c r="G459" i="2"/>
  <c r="D460" i="2" l="1"/>
  <c r="H460" i="2"/>
  <c r="E460" i="2"/>
  <c r="G460" i="2"/>
  <c r="I460" i="2"/>
  <c r="N460" i="2" s="1"/>
  <c r="D461" i="2" l="1"/>
  <c r="H461" i="2"/>
  <c r="E461" i="2"/>
  <c r="I461" i="2"/>
  <c r="N461" i="2" s="1"/>
  <c r="G461" i="2"/>
  <c r="D462" i="2" l="1"/>
  <c r="G462" i="2"/>
  <c r="I462" i="2"/>
  <c r="N462" i="2" s="1"/>
  <c r="E462" i="2"/>
  <c r="H462" i="2"/>
  <c r="H463" i="2" l="1"/>
  <c r="G463" i="2"/>
  <c r="D463" i="2"/>
  <c r="I463" i="2"/>
  <c r="N463" i="2" s="1"/>
  <c r="E463" i="2"/>
  <c r="D464" i="2" l="1"/>
  <c r="G464" i="2"/>
  <c r="H464" i="2"/>
  <c r="E464" i="2"/>
  <c r="I464" i="2"/>
  <c r="N464" i="2" s="1"/>
  <c r="G465" i="2" l="1"/>
  <c r="I465" i="2"/>
  <c r="N465" i="2" s="1"/>
  <c r="H465" i="2"/>
  <c r="E465" i="2"/>
  <c r="D465" i="2"/>
  <c r="H466" i="2" l="1"/>
  <c r="I466" i="2"/>
  <c r="N466" i="2" s="1"/>
  <c r="E466" i="2"/>
  <c r="D466" i="2"/>
  <c r="G466" i="2"/>
  <c r="H467" i="2" l="1"/>
  <c r="D467" i="2"/>
  <c r="G467" i="2"/>
  <c r="E467" i="2"/>
  <c r="I467" i="2"/>
  <c r="N467" i="2" s="1"/>
  <c r="H468" i="2" l="1"/>
  <c r="D468" i="2"/>
  <c r="G468" i="2"/>
  <c r="E468" i="2"/>
  <c r="I468" i="2"/>
  <c r="N468" i="2" s="1"/>
  <c r="I469" i="2" l="1"/>
  <c r="N469" i="2" s="1"/>
  <c r="E469" i="2"/>
  <c r="H469" i="2"/>
  <c r="G469" i="2"/>
  <c r="D469" i="2"/>
  <c r="I470" i="2" l="1"/>
  <c r="N470" i="2" s="1"/>
  <c r="H470" i="2"/>
  <c r="G470" i="2"/>
  <c r="D470" i="2"/>
  <c r="E470" i="2"/>
  <c r="D471" i="2" l="1"/>
  <c r="G471" i="2"/>
  <c r="I471" i="2"/>
  <c r="N471" i="2" s="1"/>
  <c r="H471" i="2"/>
  <c r="E471" i="2"/>
  <c r="H472" i="2" l="1"/>
  <c r="D472" i="2"/>
  <c r="E472" i="2"/>
  <c r="G472" i="2"/>
  <c r="I472" i="2"/>
  <c r="N472" i="2" s="1"/>
  <c r="D473" i="2" l="1"/>
  <c r="I473" i="2"/>
  <c r="N473" i="2" s="1"/>
  <c r="H473" i="2"/>
  <c r="G473" i="2"/>
  <c r="E473" i="2"/>
  <c r="D474" i="2" l="1"/>
  <c r="I474" i="2"/>
  <c r="N474" i="2" s="1"/>
  <c r="H474" i="2"/>
  <c r="E474" i="2"/>
  <c r="G474" i="2"/>
  <c r="D475" i="2" l="1"/>
  <c r="H475" i="2"/>
  <c r="G475" i="2"/>
  <c r="I475" i="2"/>
  <c r="N475" i="2" s="1"/>
  <c r="E475" i="2"/>
  <c r="D476" i="2" l="1"/>
  <c r="G476" i="2"/>
  <c r="H476" i="2"/>
  <c r="E476" i="2"/>
  <c r="I476" i="2"/>
  <c r="N476" i="2" s="1"/>
  <c r="D477" i="2" l="1"/>
  <c r="G477" i="2"/>
  <c r="I477" i="2"/>
  <c r="N477" i="2" s="1"/>
  <c r="H477" i="2"/>
  <c r="E477" i="2"/>
  <c r="E478" i="2" l="1"/>
  <c r="I478" i="2"/>
  <c r="N478" i="2" s="1"/>
  <c r="G478" i="2"/>
  <c r="D478" i="2"/>
  <c r="H478" i="2"/>
  <c r="H479" i="2" l="1"/>
  <c r="D479" i="2"/>
  <c r="I479" i="2"/>
  <c r="N479" i="2" s="1"/>
  <c r="E479" i="2"/>
  <c r="G479" i="2"/>
  <c r="G480" i="2" l="1"/>
  <c r="H480" i="2"/>
  <c r="I480" i="2"/>
  <c r="N480" i="2" s="1"/>
  <c r="D480" i="2"/>
  <c r="E480" i="2"/>
  <c r="D481" i="2" l="1"/>
  <c r="I481" i="2"/>
  <c r="N481" i="2" s="1"/>
  <c r="E481" i="2"/>
  <c r="H481" i="2"/>
  <c r="G481" i="2"/>
  <c r="G482" i="2" l="1"/>
  <c r="H482" i="2"/>
  <c r="I482" i="2"/>
  <c r="N482" i="2" s="1"/>
  <c r="E482" i="2"/>
  <c r="D482" i="2"/>
</calcChain>
</file>

<file path=xl/sharedStrings.xml><?xml version="1.0" encoding="utf-8"?>
<sst xmlns="http://schemas.openxmlformats.org/spreadsheetml/2006/main" count="28" uniqueCount="19">
  <si>
    <t>Principal</t>
  </si>
  <si>
    <t>Monthly Payment</t>
  </si>
  <si>
    <t>Interest Rate</t>
  </si>
  <si>
    <t>To Interest</t>
  </si>
  <si>
    <t>Principal Remaining</t>
  </si>
  <si>
    <t>To Principal</t>
  </si>
  <si>
    <t>Principal After Payment</t>
  </si>
  <si>
    <t>Additional Principal</t>
  </si>
  <si>
    <t>Month Final</t>
  </si>
  <si>
    <t>Year Final</t>
  </si>
  <si>
    <t>Re-add 12th month</t>
  </si>
  <si>
    <t>Modulo 12 (for month)</t>
  </si>
  <si>
    <t>Final Payment</t>
  </si>
  <si>
    <t>Year Loan Started</t>
  </si>
  <si>
    <t>Month Loan Started</t>
  </si>
  <si>
    <t>Principal Before Payment</t>
  </si>
  <si>
    <t>Month Sequential</t>
  </si>
  <si>
    <t>Month of the Year</t>
  </si>
  <si>
    <t>Output Next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</si>
</sst>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C8CF-04D9-4516-B2BA-72792C4C4C74}">
  <dimension ref="A1:O482"/>
  <sheetViews>
    <sheetView tabSelected="1" workbookViewId="0">
      <selection activeCell="J1" sqref="J1"/>
    </sheetView>
  </sheetViews>
  <sheetFormatPr defaultRowHeight="14.4" x14ac:dyDescent="0.3"/>
  <cols>
    <col min="1" max="1" width="21.21875" customWidth="1"/>
    <col min="3" max="3" width="8.44140625" customWidth="1"/>
    <col min="4" max="4" width="11.33203125" style="8" customWidth="1"/>
    <col min="5" max="5" width="11" style="3" bestFit="1" customWidth="1"/>
    <col min="6" max="6" width="9.5546875" style="3" customWidth="1"/>
    <col min="7" max="7" width="9" style="3" bestFit="1" customWidth="1"/>
    <col min="8" max="9" width="11" style="3" bestFit="1" customWidth="1"/>
    <col min="11" max="11" width="9.44140625" customWidth="1"/>
    <col min="15" max="15" width="9.6640625" customWidth="1"/>
  </cols>
  <sheetData>
    <row r="1" spans="1:15" s="4" customFormat="1" ht="48.6" customHeight="1" x14ac:dyDescent="0.3">
      <c r="D1" s="7"/>
      <c r="E1" s="5" t="s">
        <v>15</v>
      </c>
      <c r="F1" s="5" t="s">
        <v>7</v>
      </c>
      <c r="G1" s="5" t="s">
        <v>3</v>
      </c>
      <c r="H1" s="5" t="s">
        <v>5</v>
      </c>
      <c r="I1" s="5" t="s">
        <v>6</v>
      </c>
      <c r="K1" s="4" t="s">
        <v>16</v>
      </c>
      <c r="L1" s="4" t="s">
        <v>17</v>
      </c>
      <c r="M1" s="4" t="s">
        <v>9</v>
      </c>
      <c r="N1" s="4" t="s">
        <v>18</v>
      </c>
    </row>
    <row r="2" spans="1:15" x14ac:dyDescent="0.3">
      <c r="A2" t="s">
        <v>0</v>
      </c>
      <c r="B2">
        <v>200000</v>
      </c>
      <c r="D2" s="8" t="str">
        <f>TEXT(O2, "mmm yyyy")</f>
        <v>Jun 1996</v>
      </c>
      <c r="E2" s="3">
        <f>B2</f>
        <v>200000</v>
      </c>
      <c r="F2" s="3">
        <v>100</v>
      </c>
      <c r="G2" s="3">
        <f>($B$4/100/12)*E2</f>
        <v>750</v>
      </c>
      <c r="H2" s="3">
        <f>$B$3 - G2 + F2</f>
        <v>363.37</v>
      </c>
      <c r="I2" s="3">
        <f>E2-H2</f>
        <v>199636.63</v>
      </c>
      <c r="K2">
        <f>B5</f>
        <v>6</v>
      </c>
      <c r="L2">
        <f>IF(NOT(MOD(K2, 12) = 0), MOD(K2, 12), 12)</f>
        <v>6</v>
      </c>
      <c r="M2">
        <f>IF(NOT(L2 = 12), INT(K2/12) + 1, INT(K2/12))</f>
        <v>1</v>
      </c>
      <c r="N2" t="str">
        <f t="shared" ref="N2:N65" si="0">IF(AND(I2&gt;0, NOT(I2="")), "YES", "NO")</f>
        <v>YES</v>
      </c>
      <c r="O2" s="6">
        <f>DATE($B$6+M2-1, L2, 1)</f>
        <v>35217</v>
      </c>
    </row>
    <row r="3" spans="1:15" x14ac:dyDescent="0.3">
      <c r="A3" t="s">
        <v>1</v>
      </c>
      <c r="B3">
        <v>1013.37</v>
      </c>
      <c r="D3" s="8" t="str">
        <f>IF(N2 = "YES", TEXT(O3, "mmm yyyy"), "")</f>
        <v>Jul 1996</v>
      </c>
      <c r="E3" s="3">
        <f>IF(N2="YES", I2, "")</f>
        <v>199636.63</v>
      </c>
      <c r="F3" s="3">
        <v>100</v>
      </c>
      <c r="G3" s="3">
        <f>IF(N2="YES",($B$4/100/12)*E3, "")</f>
        <v>748.63736249999999</v>
      </c>
      <c r="H3" s="3">
        <f t="shared" ref="H3:H66" si="1">IF(N2="YES", $B$3 - G3 +F3, "")</f>
        <v>364.73263750000001</v>
      </c>
      <c r="I3" s="3">
        <f t="shared" ref="I3:I66" si="2">IF(N2="YES",IF(E3 &gt; $B$3, E3 - H3, 0), "")</f>
        <v>199271.89736249999</v>
      </c>
      <c r="K3">
        <f>K2+1</f>
        <v>7</v>
      </c>
      <c r="L3">
        <f t="shared" ref="L3:L66" si="3">IF(NOT(MOD(K3, 12) = 0), MOD(K3, 12), 12)</f>
        <v>7</v>
      </c>
      <c r="M3">
        <f t="shared" ref="M3:M66" si="4">IF(NOT(L3 = 12), INT(K3/12) + 1, INT(K3/12))</f>
        <v>1</v>
      </c>
      <c r="N3" t="str">
        <f t="shared" si="0"/>
        <v>YES</v>
      </c>
      <c r="O3" s="6">
        <f t="shared" ref="O3:O66" si="5">DATE($B$6+M3-1, L3, 1)</f>
        <v>35247</v>
      </c>
    </row>
    <row r="4" spans="1:15" x14ac:dyDescent="0.3">
      <c r="A4" t="s">
        <v>2</v>
      </c>
      <c r="B4">
        <v>4.5</v>
      </c>
      <c r="D4" s="8" t="str">
        <f t="shared" ref="D4:D67" si="6">IF(N3 = "YES", TEXT(O4, "mmm yyyy"), "")</f>
        <v>Aug 1996</v>
      </c>
      <c r="E4" s="3">
        <f t="shared" ref="E4:E67" si="7">IF(N3="YES", I3, "")</f>
        <v>199271.89736249999</v>
      </c>
      <c r="F4" s="3">
        <v>100</v>
      </c>
      <c r="G4" s="3">
        <f t="shared" ref="G4:G67" si="8">IF(N3="YES",($B$4/100/12)*E4, "")</f>
        <v>747.26961510937497</v>
      </c>
      <c r="H4" s="3">
        <f t="shared" si="1"/>
        <v>366.10038489062504</v>
      </c>
      <c r="I4" s="3">
        <f t="shared" si="2"/>
        <v>198905.79697760937</v>
      </c>
      <c r="K4">
        <f>K3+1</f>
        <v>8</v>
      </c>
      <c r="L4">
        <f t="shared" si="3"/>
        <v>8</v>
      </c>
      <c r="M4">
        <f t="shared" si="4"/>
        <v>1</v>
      </c>
      <c r="N4" t="str">
        <f t="shared" si="0"/>
        <v>YES</v>
      </c>
      <c r="O4" s="6">
        <f t="shared" si="5"/>
        <v>35278</v>
      </c>
    </row>
    <row r="5" spans="1:15" x14ac:dyDescent="0.3">
      <c r="A5" t="s">
        <v>14</v>
      </c>
      <c r="B5">
        <v>6</v>
      </c>
      <c r="D5" s="8" t="str">
        <f t="shared" si="6"/>
        <v>Sep 1996</v>
      </c>
      <c r="E5" s="3">
        <f t="shared" si="7"/>
        <v>198905.79697760937</v>
      </c>
      <c r="F5" s="3">
        <v>100</v>
      </c>
      <c r="G5" s="3">
        <f t="shared" si="8"/>
        <v>745.89673866603505</v>
      </c>
      <c r="H5" s="3">
        <f t="shared" si="1"/>
        <v>367.47326133396496</v>
      </c>
      <c r="I5" s="3">
        <f t="shared" si="2"/>
        <v>198538.32371627539</v>
      </c>
      <c r="K5">
        <f t="shared" ref="K5:K29" si="9">K4+1</f>
        <v>9</v>
      </c>
      <c r="L5">
        <f t="shared" si="3"/>
        <v>9</v>
      </c>
      <c r="M5">
        <f t="shared" si="4"/>
        <v>1</v>
      </c>
      <c r="N5" t="str">
        <f t="shared" si="0"/>
        <v>YES</v>
      </c>
      <c r="O5" s="6">
        <f t="shared" si="5"/>
        <v>35309</v>
      </c>
    </row>
    <row r="6" spans="1:15" x14ac:dyDescent="0.3">
      <c r="A6" t="s">
        <v>13</v>
      </c>
      <c r="B6">
        <v>1996</v>
      </c>
      <c r="D6" s="8" t="str">
        <f t="shared" si="6"/>
        <v>Oct 1996</v>
      </c>
      <c r="E6" s="3">
        <f t="shared" si="7"/>
        <v>198538.32371627539</v>
      </c>
      <c r="G6" s="3">
        <f t="shared" si="8"/>
        <v>744.51871393603267</v>
      </c>
      <c r="H6" s="3">
        <f t="shared" si="1"/>
        <v>268.85128606396734</v>
      </c>
      <c r="I6" s="3">
        <f t="shared" si="2"/>
        <v>198269.47243021143</v>
      </c>
      <c r="K6">
        <f t="shared" si="9"/>
        <v>10</v>
      </c>
      <c r="L6">
        <f t="shared" si="3"/>
        <v>10</v>
      </c>
      <c r="M6">
        <f t="shared" si="4"/>
        <v>1</v>
      </c>
      <c r="N6" t="str">
        <f t="shared" si="0"/>
        <v>YES</v>
      </c>
      <c r="O6" s="6">
        <f t="shared" si="5"/>
        <v>35339</v>
      </c>
    </row>
    <row r="7" spans="1:15" x14ac:dyDescent="0.3">
      <c r="D7" s="8" t="str">
        <f t="shared" si="6"/>
        <v>Nov 1996</v>
      </c>
      <c r="E7" s="3">
        <f t="shared" si="7"/>
        <v>198269.47243021143</v>
      </c>
      <c r="G7" s="3">
        <f t="shared" si="8"/>
        <v>743.51052161329289</v>
      </c>
      <c r="H7" s="3">
        <f t="shared" si="1"/>
        <v>269.85947838670711</v>
      </c>
      <c r="I7" s="3">
        <f t="shared" si="2"/>
        <v>197999.61295182473</v>
      </c>
      <c r="K7">
        <f t="shared" si="9"/>
        <v>11</v>
      </c>
      <c r="L7">
        <f t="shared" si="3"/>
        <v>11</v>
      </c>
      <c r="M7">
        <f t="shared" si="4"/>
        <v>1</v>
      </c>
      <c r="N7" t="str">
        <f t="shared" si="0"/>
        <v>YES</v>
      </c>
      <c r="O7" s="6">
        <f t="shared" si="5"/>
        <v>35370</v>
      </c>
    </row>
    <row r="8" spans="1:15" x14ac:dyDescent="0.3">
      <c r="D8" s="8" t="str">
        <f t="shared" si="6"/>
        <v>Dec 1996</v>
      </c>
      <c r="E8" s="3">
        <f t="shared" si="7"/>
        <v>197999.61295182473</v>
      </c>
      <c r="G8" s="3">
        <f t="shared" si="8"/>
        <v>742.49854856934269</v>
      </c>
      <c r="H8" s="3">
        <f t="shared" si="1"/>
        <v>270.87145143065732</v>
      </c>
      <c r="I8" s="3">
        <f t="shared" si="2"/>
        <v>197728.74150039407</v>
      </c>
      <c r="K8">
        <f t="shared" si="9"/>
        <v>12</v>
      </c>
      <c r="L8">
        <f t="shared" si="3"/>
        <v>12</v>
      </c>
      <c r="M8">
        <f t="shared" si="4"/>
        <v>1</v>
      </c>
      <c r="N8" t="str">
        <f t="shared" si="0"/>
        <v>YES</v>
      </c>
      <c r="O8" s="6">
        <f t="shared" si="5"/>
        <v>35400</v>
      </c>
    </row>
    <row r="9" spans="1:15" x14ac:dyDescent="0.3">
      <c r="D9" s="8" t="str">
        <f t="shared" si="6"/>
        <v>Jan 1997</v>
      </c>
      <c r="E9" s="3">
        <f t="shared" si="7"/>
        <v>197728.74150039407</v>
      </c>
      <c r="G9" s="3">
        <f t="shared" si="8"/>
        <v>741.48278062647773</v>
      </c>
      <c r="H9" s="3">
        <f t="shared" si="1"/>
        <v>271.88721937352227</v>
      </c>
      <c r="I9" s="3">
        <f t="shared" si="2"/>
        <v>197456.85428102055</v>
      </c>
      <c r="K9">
        <f t="shared" si="9"/>
        <v>13</v>
      </c>
      <c r="L9">
        <f t="shared" si="3"/>
        <v>1</v>
      </c>
      <c r="M9">
        <f t="shared" si="4"/>
        <v>2</v>
      </c>
      <c r="N9" t="str">
        <f t="shared" si="0"/>
        <v>YES</v>
      </c>
      <c r="O9" s="6">
        <f t="shared" si="5"/>
        <v>35431</v>
      </c>
    </row>
    <row r="10" spans="1:15" x14ac:dyDescent="0.3">
      <c r="D10" s="8" t="str">
        <f t="shared" si="6"/>
        <v>Feb 1997</v>
      </c>
      <c r="E10" s="3">
        <f t="shared" si="7"/>
        <v>197456.85428102055</v>
      </c>
      <c r="G10" s="3">
        <f t="shared" si="8"/>
        <v>740.46320355382704</v>
      </c>
      <c r="H10" s="3">
        <f t="shared" si="1"/>
        <v>272.90679644617296</v>
      </c>
      <c r="I10" s="3">
        <f t="shared" si="2"/>
        <v>197183.94748457437</v>
      </c>
      <c r="K10">
        <f t="shared" si="9"/>
        <v>14</v>
      </c>
      <c r="L10">
        <f t="shared" si="3"/>
        <v>2</v>
      </c>
      <c r="M10">
        <f t="shared" si="4"/>
        <v>2</v>
      </c>
      <c r="N10" t="str">
        <f t="shared" si="0"/>
        <v>YES</v>
      </c>
      <c r="O10" s="6">
        <f t="shared" si="5"/>
        <v>35462</v>
      </c>
    </row>
    <row r="11" spans="1:15" x14ac:dyDescent="0.3">
      <c r="D11" s="8" t="str">
        <f t="shared" si="6"/>
        <v>Mar 1997</v>
      </c>
      <c r="E11" s="3">
        <f t="shared" si="7"/>
        <v>197183.94748457437</v>
      </c>
      <c r="G11" s="3">
        <f t="shared" si="8"/>
        <v>739.43980306715389</v>
      </c>
      <c r="H11" s="3">
        <f t="shared" si="1"/>
        <v>273.93019693284612</v>
      </c>
      <c r="I11" s="3">
        <f t="shared" si="2"/>
        <v>196910.01728764153</v>
      </c>
      <c r="K11">
        <f t="shared" si="9"/>
        <v>15</v>
      </c>
      <c r="L11">
        <f t="shared" si="3"/>
        <v>3</v>
      </c>
      <c r="M11">
        <f t="shared" si="4"/>
        <v>2</v>
      </c>
      <c r="N11" t="str">
        <f t="shared" si="0"/>
        <v>YES</v>
      </c>
      <c r="O11" s="6">
        <f t="shared" si="5"/>
        <v>35490</v>
      </c>
    </row>
    <row r="12" spans="1:15" x14ac:dyDescent="0.3">
      <c r="D12" s="8" t="str">
        <f t="shared" si="6"/>
        <v>Apr 1997</v>
      </c>
      <c r="E12" s="3">
        <f t="shared" si="7"/>
        <v>196910.01728764153</v>
      </c>
      <c r="G12" s="3">
        <f t="shared" si="8"/>
        <v>738.41256482865572</v>
      </c>
      <c r="H12" s="3">
        <f t="shared" si="1"/>
        <v>274.95743517134429</v>
      </c>
      <c r="I12" s="3">
        <f t="shared" si="2"/>
        <v>196635.05985247018</v>
      </c>
      <c r="K12">
        <f t="shared" si="9"/>
        <v>16</v>
      </c>
      <c r="L12">
        <f t="shared" si="3"/>
        <v>4</v>
      </c>
      <c r="M12">
        <f t="shared" si="4"/>
        <v>2</v>
      </c>
      <c r="N12" t="str">
        <f t="shared" si="0"/>
        <v>YES</v>
      </c>
      <c r="O12" s="6">
        <f t="shared" si="5"/>
        <v>35521</v>
      </c>
    </row>
    <row r="13" spans="1:15" x14ac:dyDescent="0.3">
      <c r="D13" s="8" t="str">
        <f t="shared" si="6"/>
        <v>May 1997</v>
      </c>
      <c r="E13" s="3">
        <f t="shared" si="7"/>
        <v>196635.05985247018</v>
      </c>
      <c r="G13" s="3">
        <f t="shared" si="8"/>
        <v>737.38147444676315</v>
      </c>
      <c r="H13" s="3">
        <f t="shared" si="1"/>
        <v>275.98852555323685</v>
      </c>
      <c r="I13" s="3">
        <f t="shared" si="2"/>
        <v>196359.07132691695</v>
      </c>
      <c r="K13">
        <f t="shared" si="9"/>
        <v>17</v>
      </c>
      <c r="L13">
        <f t="shared" si="3"/>
        <v>5</v>
      </c>
      <c r="M13">
        <f t="shared" si="4"/>
        <v>2</v>
      </c>
      <c r="N13" t="str">
        <f t="shared" si="0"/>
        <v>YES</v>
      </c>
      <c r="O13" s="6">
        <f t="shared" si="5"/>
        <v>35551</v>
      </c>
    </row>
    <row r="14" spans="1:15" x14ac:dyDescent="0.3">
      <c r="D14" s="8" t="str">
        <f t="shared" si="6"/>
        <v>Jun 1997</v>
      </c>
      <c r="E14" s="3">
        <f t="shared" si="7"/>
        <v>196359.07132691695</v>
      </c>
      <c r="G14" s="3">
        <f t="shared" si="8"/>
        <v>736.34651747593853</v>
      </c>
      <c r="H14" s="3">
        <f t="shared" si="1"/>
        <v>277.02348252406148</v>
      </c>
      <c r="I14" s="3">
        <f t="shared" si="2"/>
        <v>196082.04784439289</v>
      </c>
      <c r="K14">
        <f t="shared" si="9"/>
        <v>18</v>
      </c>
      <c r="L14">
        <f t="shared" si="3"/>
        <v>6</v>
      </c>
      <c r="M14">
        <f t="shared" si="4"/>
        <v>2</v>
      </c>
      <c r="N14" t="str">
        <f t="shared" si="0"/>
        <v>YES</v>
      </c>
      <c r="O14" s="6">
        <f t="shared" si="5"/>
        <v>35582</v>
      </c>
    </row>
    <row r="15" spans="1:15" x14ac:dyDescent="0.3">
      <c r="D15" s="8" t="str">
        <f t="shared" si="6"/>
        <v>Jul 1997</v>
      </c>
      <c r="E15" s="3">
        <f t="shared" si="7"/>
        <v>196082.04784439289</v>
      </c>
      <c r="G15" s="3">
        <f t="shared" si="8"/>
        <v>735.30767941647332</v>
      </c>
      <c r="H15" s="3">
        <f t="shared" si="1"/>
        <v>278.06232058352668</v>
      </c>
      <c r="I15" s="3">
        <f t="shared" si="2"/>
        <v>195803.98552380936</v>
      </c>
      <c r="K15">
        <f t="shared" si="9"/>
        <v>19</v>
      </c>
      <c r="L15">
        <f t="shared" si="3"/>
        <v>7</v>
      </c>
      <c r="M15">
        <f t="shared" si="4"/>
        <v>2</v>
      </c>
      <c r="N15" t="str">
        <f t="shared" si="0"/>
        <v>YES</v>
      </c>
      <c r="O15" s="6">
        <f t="shared" si="5"/>
        <v>35612</v>
      </c>
    </row>
    <row r="16" spans="1:15" x14ac:dyDescent="0.3">
      <c r="D16" s="8" t="str">
        <f t="shared" si="6"/>
        <v>Aug 1997</v>
      </c>
      <c r="E16" s="3">
        <f t="shared" si="7"/>
        <v>195803.98552380936</v>
      </c>
      <c r="G16" s="3">
        <f t="shared" si="8"/>
        <v>734.26494571428509</v>
      </c>
      <c r="H16" s="3">
        <f t="shared" si="1"/>
        <v>279.10505428571491</v>
      </c>
      <c r="I16" s="3">
        <f t="shared" si="2"/>
        <v>195524.88046952363</v>
      </c>
      <c r="K16">
        <f t="shared" si="9"/>
        <v>20</v>
      </c>
      <c r="L16">
        <f t="shared" si="3"/>
        <v>8</v>
      </c>
      <c r="M16">
        <f t="shared" si="4"/>
        <v>2</v>
      </c>
      <c r="N16" t="str">
        <f t="shared" si="0"/>
        <v>YES</v>
      </c>
      <c r="O16" s="6">
        <f t="shared" si="5"/>
        <v>35643</v>
      </c>
    </row>
    <row r="17" spans="4:15" x14ac:dyDescent="0.3">
      <c r="D17" s="8" t="str">
        <f t="shared" si="6"/>
        <v>Sep 1997</v>
      </c>
      <c r="E17" s="3">
        <f t="shared" si="7"/>
        <v>195524.88046952363</v>
      </c>
      <c r="G17" s="3">
        <f t="shared" si="8"/>
        <v>733.21830176071364</v>
      </c>
      <c r="H17" s="3">
        <f t="shared" si="1"/>
        <v>280.15169823928636</v>
      </c>
      <c r="I17" s="3">
        <f t="shared" si="2"/>
        <v>195244.72877128434</v>
      </c>
      <c r="K17">
        <f t="shared" si="9"/>
        <v>21</v>
      </c>
      <c r="L17">
        <f t="shared" si="3"/>
        <v>9</v>
      </c>
      <c r="M17">
        <f t="shared" si="4"/>
        <v>2</v>
      </c>
      <c r="N17" t="str">
        <f t="shared" si="0"/>
        <v>YES</v>
      </c>
      <c r="O17" s="6">
        <f t="shared" si="5"/>
        <v>35674</v>
      </c>
    </row>
    <row r="18" spans="4:15" x14ac:dyDescent="0.3">
      <c r="D18" s="8" t="str">
        <f t="shared" si="6"/>
        <v>Oct 1997</v>
      </c>
      <c r="E18" s="3">
        <f t="shared" si="7"/>
        <v>195244.72877128434</v>
      </c>
      <c r="G18" s="3">
        <f t="shared" si="8"/>
        <v>732.16773289231628</v>
      </c>
      <c r="H18" s="3">
        <f t="shared" si="1"/>
        <v>281.20226710768372</v>
      </c>
      <c r="I18" s="3">
        <f t="shared" si="2"/>
        <v>194963.52650417667</v>
      </c>
      <c r="K18">
        <f t="shared" si="9"/>
        <v>22</v>
      </c>
      <c r="L18">
        <f t="shared" si="3"/>
        <v>10</v>
      </c>
      <c r="M18">
        <f t="shared" si="4"/>
        <v>2</v>
      </c>
      <c r="N18" t="str">
        <f t="shared" si="0"/>
        <v>YES</v>
      </c>
      <c r="O18" s="6">
        <f t="shared" si="5"/>
        <v>35704</v>
      </c>
    </row>
    <row r="19" spans="4:15" x14ac:dyDescent="0.3">
      <c r="D19" s="8" t="str">
        <f t="shared" si="6"/>
        <v>Nov 1997</v>
      </c>
      <c r="E19" s="3">
        <f t="shared" si="7"/>
        <v>194963.52650417667</v>
      </c>
      <c r="G19" s="3">
        <f t="shared" si="8"/>
        <v>731.11322439066248</v>
      </c>
      <c r="H19" s="3">
        <f t="shared" si="1"/>
        <v>282.25677560933752</v>
      </c>
      <c r="I19" s="3">
        <f t="shared" si="2"/>
        <v>194681.26972856733</v>
      </c>
      <c r="K19">
        <f t="shared" si="9"/>
        <v>23</v>
      </c>
      <c r="L19">
        <f t="shared" si="3"/>
        <v>11</v>
      </c>
      <c r="M19">
        <f t="shared" si="4"/>
        <v>2</v>
      </c>
      <c r="N19" t="str">
        <f t="shared" si="0"/>
        <v>YES</v>
      </c>
      <c r="O19" s="6">
        <f t="shared" si="5"/>
        <v>35735</v>
      </c>
    </row>
    <row r="20" spans="4:15" x14ac:dyDescent="0.3">
      <c r="D20" s="8" t="str">
        <f t="shared" si="6"/>
        <v>Dec 1997</v>
      </c>
      <c r="E20" s="3">
        <f t="shared" si="7"/>
        <v>194681.26972856733</v>
      </c>
      <c r="G20" s="3">
        <f t="shared" si="8"/>
        <v>730.05476148212745</v>
      </c>
      <c r="H20" s="3">
        <f t="shared" si="1"/>
        <v>283.31523851787256</v>
      </c>
      <c r="I20" s="3">
        <f t="shared" si="2"/>
        <v>194397.95449004945</v>
      </c>
      <c r="K20">
        <f t="shared" si="9"/>
        <v>24</v>
      </c>
      <c r="L20">
        <f t="shared" si="3"/>
        <v>12</v>
      </c>
      <c r="M20">
        <f t="shared" si="4"/>
        <v>2</v>
      </c>
      <c r="N20" t="str">
        <f t="shared" si="0"/>
        <v>YES</v>
      </c>
      <c r="O20" s="6">
        <f t="shared" si="5"/>
        <v>35765</v>
      </c>
    </row>
    <row r="21" spans="4:15" x14ac:dyDescent="0.3">
      <c r="D21" s="8" t="str">
        <f t="shared" si="6"/>
        <v>Jan 1998</v>
      </c>
      <c r="E21" s="3">
        <f t="shared" si="7"/>
        <v>194397.95449004945</v>
      </c>
      <c r="G21" s="3">
        <f t="shared" si="8"/>
        <v>728.99232933768542</v>
      </c>
      <c r="H21" s="3">
        <f t="shared" si="1"/>
        <v>284.37767066231459</v>
      </c>
      <c r="I21" s="3">
        <f t="shared" si="2"/>
        <v>194113.57681938715</v>
      </c>
      <c r="K21">
        <f t="shared" si="9"/>
        <v>25</v>
      </c>
      <c r="L21">
        <f t="shared" si="3"/>
        <v>1</v>
      </c>
      <c r="M21">
        <f t="shared" si="4"/>
        <v>3</v>
      </c>
      <c r="N21" t="str">
        <f t="shared" si="0"/>
        <v>YES</v>
      </c>
      <c r="O21" s="6">
        <f t="shared" si="5"/>
        <v>35796</v>
      </c>
    </row>
    <row r="22" spans="4:15" x14ac:dyDescent="0.3">
      <c r="D22" s="8" t="str">
        <f t="shared" si="6"/>
        <v>Feb 1998</v>
      </c>
      <c r="E22" s="3">
        <f t="shared" si="7"/>
        <v>194113.57681938715</v>
      </c>
      <c r="G22" s="3">
        <f t="shared" si="8"/>
        <v>727.92591307270175</v>
      </c>
      <c r="H22" s="3">
        <f t="shared" si="1"/>
        <v>285.44408692729826</v>
      </c>
      <c r="I22" s="3">
        <f t="shared" si="2"/>
        <v>193828.13273245984</v>
      </c>
      <c r="K22">
        <f t="shared" si="9"/>
        <v>26</v>
      </c>
      <c r="L22">
        <f t="shared" si="3"/>
        <v>2</v>
      </c>
      <c r="M22">
        <f t="shared" si="4"/>
        <v>3</v>
      </c>
      <c r="N22" t="str">
        <f t="shared" si="0"/>
        <v>YES</v>
      </c>
      <c r="O22" s="6">
        <f t="shared" si="5"/>
        <v>35827</v>
      </c>
    </row>
    <row r="23" spans="4:15" x14ac:dyDescent="0.3">
      <c r="D23" s="8" t="str">
        <f t="shared" si="6"/>
        <v>Mar 1998</v>
      </c>
      <c r="E23" s="3">
        <f t="shared" si="7"/>
        <v>193828.13273245984</v>
      </c>
      <c r="G23" s="3">
        <f t="shared" si="8"/>
        <v>726.85549774672438</v>
      </c>
      <c r="H23" s="3">
        <f t="shared" si="1"/>
        <v>286.51450225327562</v>
      </c>
      <c r="I23" s="3">
        <f t="shared" si="2"/>
        <v>193541.61823020657</v>
      </c>
      <c r="K23">
        <f t="shared" si="9"/>
        <v>27</v>
      </c>
      <c r="L23">
        <f t="shared" si="3"/>
        <v>3</v>
      </c>
      <c r="M23">
        <f t="shared" si="4"/>
        <v>3</v>
      </c>
      <c r="N23" t="str">
        <f t="shared" si="0"/>
        <v>YES</v>
      </c>
      <c r="O23" s="6">
        <f t="shared" si="5"/>
        <v>35855</v>
      </c>
    </row>
    <row r="24" spans="4:15" x14ac:dyDescent="0.3">
      <c r="D24" s="8" t="str">
        <f t="shared" si="6"/>
        <v>Apr 1998</v>
      </c>
      <c r="E24" s="3">
        <f t="shared" si="7"/>
        <v>193541.61823020657</v>
      </c>
      <c r="G24" s="3">
        <f t="shared" si="8"/>
        <v>725.78106836327458</v>
      </c>
      <c r="H24" s="3">
        <f t="shared" si="1"/>
        <v>287.58893163672542</v>
      </c>
      <c r="I24" s="3">
        <f t="shared" si="2"/>
        <v>193254.02929856983</v>
      </c>
      <c r="K24">
        <f t="shared" si="9"/>
        <v>28</v>
      </c>
      <c r="L24">
        <f t="shared" si="3"/>
        <v>4</v>
      </c>
      <c r="M24">
        <f t="shared" si="4"/>
        <v>3</v>
      </c>
      <c r="N24" t="str">
        <f t="shared" si="0"/>
        <v>YES</v>
      </c>
      <c r="O24" s="6">
        <f t="shared" si="5"/>
        <v>35886</v>
      </c>
    </row>
    <row r="25" spans="4:15" x14ac:dyDescent="0.3">
      <c r="D25" s="8" t="str">
        <f t="shared" si="6"/>
        <v>May 1998</v>
      </c>
      <c r="E25" s="3">
        <f t="shared" si="7"/>
        <v>193254.02929856983</v>
      </c>
      <c r="G25" s="3">
        <f t="shared" si="8"/>
        <v>724.70260986963683</v>
      </c>
      <c r="H25" s="3">
        <f t="shared" si="1"/>
        <v>288.66739013036317</v>
      </c>
      <c r="I25" s="3">
        <f t="shared" si="2"/>
        <v>192965.36190843946</v>
      </c>
      <c r="K25">
        <f t="shared" si="9"/>
        <v>29</v>
      </c>
      <c r="L25">
        <f t="shared" si="3"/>
        <v>5</v>
      </c>
      <c r="M25">
        <f t="shared" si="4"/>
        <v>3</v>
      </c>
      <c r="N25" t="str">
        <f t="shared" si="0"/>
        <v>YES</v>
      </c>
      <c r="O25" s="6">
        <f t="shared" si="5"/>
        <v>35916</v>
      </c>
    </row>
    <row r="26" spans="4:15" x14ac:dyDescent="0.3">
      <c r="D26" s="8" t="str">
        <f t="shared" si="6"/>
        <v>Jun 1998</v>
      </c>
      <c r="E26" s="3">
        <f t="shared" si="7"/>
        <v>192965.36190843946</v>
      </c>
      <c r="G26" s="3">
        <f t="shared" si="8"/>
        <v>723.62010715664792</v>
      </c>
      <c r="H26" s="3">
        <f t="shared" si="1"/>
        <v>289.74989284335209</v>
      </c>
      <c r="I26" s="3">
        <f t="shared" si="2"/>
        <v>192675.6120155961</v>
      </c>
      <c r="K26">
        <f t="shared" si="9"/>
        <v>30</v>
      </c>
      <c r="L26">
        <f t="shared" si="3"/>
        <v>6</v>
      </c>
      <c r="M26">
        <f t="shared" si="4"/>
        <v>3</v>
      </c>
      <c r="N26" t="str">
        <f t="shared" si="0"/>
        <v>YES</v>
      </c>
      <c r="O26" s="6">
        <f t="shared" si="5"/>
        <v>35947</v>
      </c>
    </row>
    <row r="27" spans="4:15" x14ac:dyDescent="0.3">
      <c r="D27" s="8" t="str">
        <f t="shared" si="6"/>
        <v>Jul 1998</v>
      </c>
      <c r="E27" s="3">
        <f t="shared" si="7"/>
        <v>192675.6120155961</v>
      </c>
      <c r="G27" s="3">
        <f t="shared" si="8"/>
        <v>722.53354505848529</v>
      </c>
      <c r="H27" s="3">
        <f t="shared" si="1"/>
        <v>290.83645494151472</v>
      </c>
      <c r="I27" s="3">
        <f t="shared" si="2"/>
        <v>192384.77556065458</v>
      </c>
      <c r="K27">
        <f t="shared" si="9"/>
        <v>31</v>
      </c>
      <c r="L27">
        <f t="shared" si="3"/>
        <v>7</v>
      </c>
      <c r="M27">
        <f t="shared" si="4"/>
        <v>3</v>
      </c>
      <c r="N27" t="str">
        <f t="shared" si="0"/>
        <v>YES</v>
      </c>
      <c r="O27" s="6">
        <f t="shared" si="5"/>
        <v>35977</v>
      </c>
    </row>
    <row r="28" spans="4:15" x14ac:dyDescent="0.3">
      <c r="D28" s="8" t="str">
        <f t="shared" si="6"/>
        <v>Aug 1998</v>
      </c>
      <c r="E28" s="3">
        <f t="shared" si="7"/>
        <v>192384.77556065458</v>
      </c>
      <c r="G28" s="3">
        <f t="shared" si="8"/>
        <v>721.44290835245465</v>
      </c>
      <c r="H28" s="3">
        <f t="shared" si="1"/>
        <v>291.92709164754535</v>
      </c>
      <c r="I28" s="3">
        <f t="shared" si="2"/>
        <v>192092.84846900703</v>
      </c>
      <c r="K28">
        <f t="shared" si="9"/>
        <v>32</v>
      </c>
      <c r="L28">
        <f t="shared" si="3"/>
        <v>8</v>
      </c>
      <c r="M28">
        <f t="shared" si="4"/>
        <v>3</v>
      </c>
      <c r="N28" t="str">
        <f t="shared" si="0"/>
        <v>YES</v>
      </c>
      <c r="O28" s="6">
        <f t="shared" si="5"/>
        <v>36008</v>
      </c>
    </row>
    <row r="29" spans="4:15" x14ac:dyDescent="0.3">
      <c r="D29" s="8" t="str">
        <f t="shared" si="6"/>
        <v>Sep 1998</v>
      </c>
      <c r="E29" s="3">
        <f t="shared" si="7"/>
        <v>192092.84846900703</v>
      </c>
      <c r="G29" s="3">
        <f t="shared" si="8"/>
        <v>720.34818175877638</v>
      </c>
      <c r="H29" s="3">
        <f t="shared" si="1"/>
        <v>293.02181824122363</v>
      </c>
      <c r="I29" s="3">
        <f t="shared" si="2"/>
        <v>191799.82665076581</v>
      </c>
      <c r="K29">
        <f t="shared" si="9"/>
        <v>33</v>
      </c>
      <c r="L29">
        <f t="shared" si="3"/>
        <v>9</v>
      </c>
      <c r="M29">
        <f t="shared" si="4"/>
        <v>3</v>
      </c>
      <c r="N29" t="str">
        <f t="shared" si="0"/>
        <v>YES</v>
      </c>
      <c r="O29" s="6">
        <f t="shared" si="5"/>
        <v>36039</v>
      </c>
    </row>
    <row r="30" spans="4:15" x14ac:dyDescent="0.3">
      <c r="D30" s="8" t="str">
        <f t="shared" si="6"/>
        <v>Oct 1998</v>
      </c>
      <c r="E30" s="3">
        <f t="shared" si="7"/>
        <v>191799.82665076581</v>
      </c>
      <c r="G30" s="3">
        <f t="shared" si="8"/>
        <v>719.24934994037176</v>
      </c>
      <c r="H30" s="3">
        <f t="shared" si="1"/>
        <v>294.12065005962825</v>
      </c>
      <c r="I30" s="3">
        <f t="shared" si="2"/>
        <v>191505.70600070618</v>
      </c>
      <c r="K30">
        <f>K29+1</f>
        <v>34</v>
      </c>
      <c r="L30">
        <f t="shared" si="3"/>
        <v>10</v>
      </c>
      <c r="M30">
        <f t="shared" si="4"/>
        <v>3</v>
      </c>
      <c r="N30" t="str">
        <f t="shared" si="0"/>
        <v>YES</v>
      </c>
      <c r="O30" s="6">
        <f t="shared" si="5"/>
        <v>36069</v>
      </c>
    </row>
    <row r="31" spans="4:15" x14ac:dyDescent="0.3">
      <c r="D31" s="8" t="str">
        <f t="shared" si="6"/>
        <v>Nov 1998</v>
      </c>
      <c r="E31" s="3">
        <f t="shared" si="7"/>
        <v>191505.70600070618</v>
      </c>
      <c r="G31" s="3">
        <f t="shared" si="8"/>
        <v>718.14639750264814</v>
      </c>
      <c r="H31" s="3">
        <f t="shared" si="1"/>
        <v>295.22360249735186</v>
      </c>
      <c r="I31" s="3">
        <f t="shared" si="2"/>
        <v>191210.48239820884</v>
      </c>
      <c r="K31">
        <f>K30+1</f>
        <v>35</v>
      </c>
      <c r="L31">
        <f t="shared" si="3"/>
        <v>11</v>
      </c>
      <c r="M31">
        <f t="shared" si="4"/>
        <v>3</v>
      </c>
      <c r="N31" t="str">
        <f t="shared" si="0"/>
        <v>YES</v>
      </c>
      <c r="O31" s="6">
        <f t="shared" si="5"/>
        <v>36100</v>
      </c>
    </row>
    <row r="32" spans="4:15" x14ac:dyDescent="0.3">
      <c r="D32" s="8" t="str">
        <f t="shared" si="6"/>
        <v>Dec 1998</v>
      </c>
      <c r="E32" s="3">
        <f t="shared" si="7"/>
        <v>191210.48239820884</v>
      </c>
      <c r="G32" s="3">
        <f t="shared" si="8"/>
        <v>717.03930899328316</v>
      </c>
      <c r="H32" s="3">
        <f t="shared" si="1"/>
        <v>296.33069100671685</v>
      </c>
      <c r="I32" s="3">
        <f t="shared" si="2"/>
        <v>190914.15170720214</v>
      </c>
      <c r="K32">
        <f t="shared" ref="K32:K95" si="10">K31+1</f>
        <v>36</v>
      </c>
      <c r="L32">
        <f t="shared" si="3"/>
        <v>12</v>
      </c>
      <c r="M32">
        <f t="shared" si="4"/>
        <v>3</v>
      </c>
      <c r="N32" t="str">
        <f t="shared" si="0"/>
        <v>YES</v>
      </c>
      <c r="O32" s="6">
        <f t="shared" si="5"/>
        <v>36130</v>
      </c>
    </row>
    <row r="33" spans="4:15" x14ac:dyDescent="0.3">
      <c r="D33" s="8" t="str">
        <f t="shared" si="6"/>
        <v>Jan 1999</v>
      </c>
      <c r="E33" s="3">
        <f t="shared" si="7"/>
        <v>190914.15170720214</v>
      </c>
      <c r="G33" s="3">
        <f t="shared" si="8"/>
        <v>715.92806890200802</v>
      </c>
      <c r="H33" s="3">
        <f t="shared" si="1"/>
        <v>297.44193109799198</v>
      </c>
      <c r="I33" s="3">
        <f t="shared" si="2"/>
        <v>190616.70977610414</v>
      </c>
      <c r="K33">
        <f t="shared" si="10"/>
        <v>37</v>
      </c>
      <c r="L33">
        <f t="shared" si="3"/>
        <v>1</v>
      </c>
      <c r="M33">
        <f t="shared" si="4"/>
        <v>4</v>
      </c>
      <c r="N33" t="str">
        <f t="shared" si="0"/>
        <v>YES</v>
      </c>
      <c r="O33" s="6">
        <f t="shared" si="5"/>
        <v>36161</v>
      </c>
    </row>
    <row r="34" spans="4:15" x14ac:dyDescent="0.3">
      <c r="D34" s="8" t="str">
        <f t="shared" si="6"/>
        <v>Feb 1999</v>
      </c>
      <c r="E34" s="3">
        <f t="shared" si="7"/>
        <v>190616.70977610414</v>
      </c>
      <c r="G34" s="3">
        <f t="shared" si="8"/>
        <v>714.81266166039052</v>
      </c>
      <c r="H34" s="3">
        <f t="shared" si="1"/>
        <v>298.55733833960949</v>
      </c>
      <c r="I34" s="3">
        <f t="shared" si="2"/>
        <v>190318.15243776454</v>
      </c>
      <c r="K34">
        <f t="shared" si="10"/>
        <v>38</v>
      </c>
      <c r="L34">
        <f t="shared" si="3"/>
        <v>2</v>
      </c>
      <c r="M34">
        <f t="shared" si="4"/>
        <v>4</v>
      </c>
      <c r="N34" t="str">
        <f t="shared" si="0"/>
        <v>YES</v>
      </c>
      <c r="O34" s="6">
        <f t="shared" si="5"/>
        <v>36192</v>
      </c>
    </row>
    <row r="35" spans="4:15" x14ac:dyDescent="0.3">
      <c r="D35" s="8" t="str">
        <f t="shared" si="6"/>
        <v>Mar 1999</v>
      </c>
      <c r="E35" s="3">
        <f t="shared" si="7"/>
        <v>190318.15243776454</v>
      </c>
      <c r="G35" s="3">
        <f t="shared" si="8"/>
        <v>713.69307164161705</v>
      </c>
      <c r="H35" s="3">
        <f t="shared" si="1"/>
        <v>299.67692835838295</v>
      </c>
      <c r="I35" s="3">
        <f t="shared" si="2"/>
        <v>190018.47550940615</v>
      </c>
      <c r="K35">
        <f t="shared" si="10"/>
        <v>39</v>
      </c>
      <c r="L35">
        <f t="shared" si="3"/>
        <v>3</v>
      </c>
      <c r="M35">
        <f t="shared" si="4"/>
        <v>4</v>
      </c>
      <c r="N35" t="str">
        <f t="shared" si="0"/>
        <v>YES</v>
      </c>
      <c r="O35" s="6">
        <f t="shared" si="5"/>
        <v>36220</v>
      </c>
    </row>
    <row r="36" spans="4:15" x14ac:dyDescent="0.3">
      <c r="D36" s="8" t="str">
        <f t="shared" si="6"/>
        <v>Apr 1999</v>
      </c>
      <c r="E36" s="3">
        <f t="shared" si="7"/>
        <v>190018.47550940615</v>
      </c>
      <c r="G36" s="3">
        <f t="shared" si="8"/>
        <v>712.56928316027302</v>
      </c>
      <c r="H36" s="3">
        <f t="shared" si="1"/>
        <v>300.80071683972699</v>
      </c>
      <c r="I36" s="3">
        <f t="shared" si="2"/>
        <v>189717.67479256642</v>
      </c>
      <c r="K36">
        <f t="shared" si="10"/>
        <v>40</v>
      </c>
      <c r="L36">
        <f t="shared" si="3"/>
        <v>4</v>
      </c>
      <c r="M36">
        <f t="shared" si="4"/>
        <v>4</v>
      </c>
      <c r="N36" t="str">
        <f t="shared" si="0"/>
        <v>YES</v>
      </c>
      <c r="O36" s="6">
        <f t="shared" si="5"/>
        <v>36251</v>
      </c>
    </row>
    <row r="37" spans="4:15" x14ac:dyDescent="0.3">
      <c r="D37" s="8" t="str">
        <f t="shared" si="6"/>
        <v>May 1999</v>
      </c>
      <c r="E37" s="3">
        <f t="shared" si="7"/>
        <v>189717.67479256642</v>
      </c>
      <c r="G37" s="3">
        <f t="shared" si="8"/>
        <v>711.44128047212405</v>
      </c>
      <c r="H37" s="3">
        <f t="shared" si="1"/>
        <v>301.92871952787596</v>
      </c>
      <c r="I37" s="3">
        <f t="shared" si="2"/>
        <v>189415.74607303855</v>
      </c>
      <c r="K37">
        <f t="shared" si="10"/>
        <v>41</v>
      </c>
      <c r="L37">
        <f t="shared" si="3"/>
        <v>5</v>
      </c>
      <c r="M37">
        <f t="shared" si="4"/>
        <v>4</v>
      </c>
      <c r="N37" t="str">
        <f t="shared" si="0"/>
        <v>YES</v>
      </c>
      <c r="O37" s="6">
        <f t="shared" si="5"/>
        <v>36281</v>
      </c>
    </row>
    <row r="38" spans="4:15" x14ac:dyDescent="0.3">
      <c r="D38" s="8" t="str">
        <f t="shared" si="6"/>
        <v>Jun 1999</v>
      </c>
      <c r="E38" s="3">
        <f t="shared" si="7"/>
        <v>189415.74607303855</v>
      </c>
      <c r="G38" s="3">
        <f t="shared" si="8"/>
        <v>710.30904777389458</v>
      </c>
      <c r="H38" s="3">
        <f t="shared" si="1"/>
        <v>303.06095222610543</v>
      </c>
      <c r="I38" s="3">
        <f t="shared" si="2"/>
        <v>189112.68512081244</v>
      </c>
      <c r="K38">
        <f t="shared" si="10"/>
        <v>42</v>
      </c>
      <c r="L38">
        <f t="shared" si="3"/>
        <v>6</v>
      </c>
      <c r="M38">
        <f t="shared" si="4"/>
        <v>4</v>
      </c>
      <c r="N38" t="str">
        <f t="shared" si="0"/>
        <v>YES</v>
      </c>
      <c r="O38" s="6">
        <f t="shared" si="5"/>
        <v>36312</v>
      </c>
    </row>
    <row r="39" spans="4:15" x14ac:dyDescent="0.3">
      <c r="D39" s="8" t="str">
        <f t="shared" si="6"/>
        <v>Jul 1999</v>
      </c>
      <c r="E39" s="3">
        <f t="shared" si="7"/>
        <v>189112.68512081244</v>
      </c>
      <c r="G39" s="3">
        <f t="shared" si="8"/>
        <v>709.17256920304658</v>
      </c>
      <c r="H39" s="3">
        <f t="shared" si="1"/>
        <v>304.19743079695343</v>
      </c>
      <c r="I39" s="3">
        <f t="shared" si="2"/>
        <v>188808.48769001549</v>
      </c>
      <c r="K39">
        <f t="shared" si="10"/>
        <v>43</v>
      </c>
      <c r="L39">
        <f t="shared" si="3"/>
        <v>7</v>
      </c>
      <c r="M39">
        <f t="shared" si="4"/>
        <v>4</v>
      </c>
      <c r="N39" t="str">
        <f t="shared" si="0"/>
        <v>YES</v>
      </c>
      <c r="O39" s="6">
        <f t="shared" si="5"/>
        <v>36342</v>
      </c>
    </row>
    <row r="40" spans="4:15" x14ac:dyDescent="0.3">
      <c r="D40" s="8" t="str">
        <f t="shared" si="6"/>
        <v>Aug 1999</v>
      </c>
      <c r="E40" s="3">
        <f t="shared" si="7"/>
        <v>188808.48769001549</v>
      </c>
      <c r="G40" s="3">
        <f t="shared" si="8"/>
        <v>708.03182883755812</v>
      </c>
      <c r="H40" s="3">
        <f t="shared" si="1"/>
        <v>305.33817116244188</v>
      </c>
      <c r="I40" s="3">
        <f t="shared" si="2"/>
        <v>188503.14951885305</v>
      </c>
      <c r="K40">
        <f t="shared" si="10"/>
        <v>44</v>
      </c>
      <c r="L40">
        <f t="shared" si="3"/>
        <v>8</v>
      </c>
      <c r="M40">
        <f t="shared" si="4"/>
        <v>4</v>
      </c>
      <c r="N40" t="str">
        <f t="shared" si="0"/>
        <v>YES</v>
      </c>
      <c r="O40" s="6">
        <f t="shared" si="5"/>
        <v>36373</v>
      </c>
    </row>
    <row r="41" spans="4:15" x14ac:dyDescent="0.3">
      <c r="D41" s="8" t="str">
        <f t="shared" si="6"/>
        <v>Sep 1999</v>
      </c>
      <c r="E41" s="3">
        <f t="shared" si="7"/>
        <v>188503.14951885305</v>
      </c>
      <c r="G41" s="3">
        <f t="shared" si="8"/>
        <v>706.88681069569895</v>
      </c>
      <c r="H41" s="3">
        <f t="shared" si="1"/>
        <v>306.48318930430105</v>
      </c>
      <c r="I41" s="3">
        <f t="shared" si="2"/>
        <v>188196.66632954875</v>
      </c>
      <c r="K41">
        <f t="shared" si="10"/>
        <v>45</v>
      </c>
      <c r="L41">
        <f t="shared" si="3"/>
        <v>9</v>
      </c>
      <c r="M41">
        <f t="shared" si="4"/>
        <v>4</v>
      </c>
      <c r="N41" t="str">
        <f t="shared" si="0"/>
        <v>YES</v>
      </c>
      <c r="O41" s="6">
        <f t="shared" si="5"/>
        <v>36404</v>
      </c>
    </row>
    <row r="42" spans="4:15" x14ac:dyDescent="0.3">
      <c r="D42" s="8" t="str">
        <f t="shared" si="6"/>
        <v>Oct 1999</v>
      </c>
      <c r="E42" s="3">
        <f t="shared" si="7"/>
        <v>188196.66632954875</v>
      </c>
      <c r="G42" s="3">
        <f t="shared" si="8"/>
        <v>705.73749873580778</v>
      </c>
      <c r="H42" s="3">
        <f t="shared" si="1"/>
        <v>307.63250126419223</v>
      </c>
      <c r="I42" s="3">
        <f t="shared" si="2"/>
        <v>187889.03382828456</v>
      </c>
      <c r="K42">
        <f t="shared" si="10"/>
        <v>46</v>
      </c>
      <c r="L42">
        <f t="shared" si="3"/>
        <v>10</v>
      </c>
      <c r="M42">
        <f t="shared" si="4"/>
        <v>4</v>
      </c>
      <c r="N42" t="str">
        <f t="shared" si="0"/>
        <v>YES</v>
      </c>
      <c r="O42" s="6">
        <f t="shared" si="5"/>
        <v>36434</v>
      </c>
    </row>
    <row r="43" spans="4:15" x14ac:dyDescent="0.3">
      <c r="D43" s="8" t="str">
        <f t="shared" si="6"/>
        <v>Nov 1999</v>
      </c>
      <c r="E43" s="3">
        <f t="shared" si="7"/>
        <v>187889.03382828456</v>
      </c>
      <c r="G43" s="3">
        <f t="shared" si="8"/>
        <v>704.58387685606704</v>
      </c>
      <c r="H43" s="3">
        <f t="shared" si="1"/>
        <v>308.78612314393297</v>
      </c>
      <c r="I43" s="3">
        <f t="shared" si="2"/>
        <v>187580.24770514062</v>
      </c>
      <c r="K43">
        <f t="shared" si="10"/>
        <v>47</v>
      </c>
      <c r="L43">
        <f t="shared" si="3"/>
        <v>11</v>
      </c>
      <c r="M43">
        <f t="shared" si="4"/>
        <v>4</v>
      </c>
      <c r="N43" t="str">
        <f t="shared" si="0"/>
        <v>YES</v>
      </c>
      <c r="O43" s="6">
        <f t="shared" si="5"/>
        <v>36465</v>
      </c>
    </row>
    <row r="44" spans="4:15" x14ac:dyDescent="0.3">
      <c r="D44" s="8" t="str">
        <f t="shared" si="6"/>
        <v>Dec 1999</v>
      </c>
      <c r="E44" s="3">
        <f t="shared" si="7"/>
        <v>187580.24770514062</v>
      </c>
      <c r="G44" s="3">
        <f t="shared" si="8"/>
        <v>703.42592889427726</v>
      </c>
      <c r="H44" s="3">
        <f t="shared" si="1"/>
        <v>309.94407110572274</v>
      </c>
      <c r="I44" s="3">
        <f t="shared" si="2"/>
        <v>187270.30363403491</v>
      </c>
      <c r="K44">
        <f t="shared" si="10"/>
        <v>48</v>
      </c>
      <c r="L44">
        <f t="shared" si="3"/>
        <v>12</v>
      </c>
      <c r="M44">
        <f t="shared" si="4"/>
        <v>4</v>
      </c>
      <c r="N44" t="str">
        <f t="shared" si="0"/>
        <v>YES</v>
      </c>
      <c r="O44" s="6">
        <f t="shared" si="5"/>
        <v>36495</v>
      </c>
    </row>
    <row r="45" spans="4:15" x14ac:dyDescent="0.3">
      <c r="D45" s="8" t="str">
        <f t="shared" si="6"/>
        <v>Jan 2000</v>
      </c>
      <c r="E45" s="3">
        <f t="shared" si="7"/>
        <v>187270.30363403491</v>
      </c>
      <c r="G45" s="3">
        <f t="shared" si="8"/>
        <v>702.26363862763083</v>
      </c>
      <c r="H45" s="3">
        <f t="shared" si="1"/>
        <v>311.10636137236918</v>
      </c>
      <c r="I45" s="3">
        <f t="shared" si="2"/>
        <v>186959.19727266254</v>
      </c>
      <c r="K45">
        <f t="shared" si="10"/>
        <v>49</v>
      </c>
      <c r="L45">
        <f t="shared" si="3"/>
        <v>1</v>
      </c>
      <c r="M45">
        <f t="shared" si="4"/>
        <v>5</v>
      </c>
      <c r="N45" t="str">
        <f t="shared" si="0"/>
        <v>YES</v>
      </c>
      <c r="O45" s="6">
        <f t="shared" si="5"/>
        <v>36526</v>
      </c>
    </row>
    <row r="46" spans="4:15" x14ac:dyDescent="0.3">
      <c r="D46" s="8" t="str">
        <f t="shared" si="6"/>
        <v>Feb 2000</v>
      </c>
      <c r="E46" s="3">
        <f t="shared" si="7"/>
        <v>186959.19727266254</v>
      </c>
      <c r="G46" s="3">
        <f t="shared" si="8"/>
        <v>701.09698977248445</v>
      </c>
      <c r="H46" s="3">
        <f t="shared" si="1"/>
        <v>312.27301022751556</v>
      </c>
      <c r="I46" s="3">
        <f t="shared" si="2"/>
        <v>186646.92426243503</v>
      </c>
      <c r="K46">
        <f t="shared" si="10"/>
        <v>50</v>
      </c>
      <c r="L46">
        <f t="shared" si="3"/>
        <v>2</v>
      </c>
      <c r="M46">
        <f t="shared" si="4"/>
        <v>5</v>
      </c>
      <c r="N46" t="str">
        <f t="shared" si="0"/>
        <v>YES</v>
      </c>
      <c r="O46" s="6">
        <f t="shared" si="5"/>
        <v>36557</v>
      </c>
    </row>
    <row r="47" spans="4:15" x14ac:dyDescent="0.3">
      <c r="D47" s="8" t="str">
        <f t="shared" si="6"/>
        <v>Mar 2000</v>
      </c>
      <c r="E47" s="3">
        <f t="shared" si="7"/>
        <v>186646.92426243503</v>
      </c>
      <c r="G47" s="3">
        <f t="shared" si="8"/>
        <v>699.92596598413138</v>
      </c>
      <c r="H47" s="3">
        <f t="shared" si="1"/>
        <v>313.44403401586862</v>
      </c>
      <c r="I47" s="3">
        <f t="shared" si="2"/>
        <v>186333.48022841915</v>
      </c>
      <c r="K47">
        <f t="shared" si="10"/>
        <v>51</v>
      </c>
      <c r="L47">
        <f t="shared" si="3"/>
        <v>3</v>
      </c>
      <c r="M47">
        <f t="shared" si="4"/>
        <v>5</v>
      </c>
      <c r="N47" t="str">
        <f t="shared" si="0"/>
        <v>YES</v>
      </c>
      <c r="O47" s="6">
        <f t="shared" si="5"/>
        <v>36586</v>
      </c>
    </row>
    <row r="48" spans="4:15" x14ac:dyDescent="0.3">
      <c r="D48" s="8" t="str">
        <f t="shared" si="6"/>
        <v>Apr 2000</v>
      </c>
      <c r="E48" s="3">
        <f t="shared" si="7"/>
        <v>186333.48022841915</v>
      </c>
      <c r="G48" s="3">
        <f t="shared" si="8"/>
        <v>698.75055085657175</v>
      </c>
      <c r="H48" s="3">
        <f t="shared" si="1"/>
        <v>314.61944914342826</v>
      </c>
      <c r="I48" s="3">
        <f t="shared" si="2"/>
        <v>186018.86077927574</v>
      </c>
      <c r="K48">
        <f t="shared" si="10"/>
        <v>52</v>
      </c>
      <c r="L48">
        <f t="shared" si="3"/>
        <v>4</v>
      </c>
      <c r="M48">
        <f t="shared" si="4"/>
        <v>5</v>
      </c>
      <c r="N48" t="str">
        <f t="shared" si="0"/>
        <v>YES</v>
      </c>
      <c r="O48" s="6">
        <f t="shared" si="5"/>
        <v>36617</v>
      </c>
    </row>
    <row r="49" spans="4:15" x14ac:dyDescent="0.3">
      <c r="D49" s="8" t="str">
        <f t="shared" si="6"/>
        <v>May 2000</v>
      </c>
      <c r="E49" s="3">
        <f t="shared" si="7"/>
        <v>186018.86077927574</v>
      </c>
      <c r="G49" s="3">
        <f t="shared" si="8"/>
        <v>697.57072792228405</v>
      </c>
      <c r="H49" s="3">
        <f t="shared" si="1"/>
        <v>315.79927207771595</v>
      </c>
      <c r="I49" s="3">
        <f t="shared" si="2"/>
        <v>185703.06150719803</v>
      </c>
      <c r="K49">
        <f t="shared" si="10"/>
        <v>53</v>
      </c>
      <c r="L49">
        <f t="shared" si="3"/>
        <v>5</v>
      </c>
      <c r="M49">
        <f t="shared" si="4"/>
        <v>5</v>
      </c>
      <c r="N49" t="str">
        <f t="shared" si="0"/>
        <v>YES</v>
      </c>
      <c r="O49" s="6">
        <f t="shared" si="5"/>
        <v>36647</v>
      </c>
    </row>
    <row r="50" spans="4:15" x14ac:dyDescent="0.3">
      <c r="D50" s="8" t="str">
        <f t="shared" si="6"/>
        <v>Jun 2000</v>
      </c>
      <c r="E50" s="3">
        <f t="shared" si="7"/>
        <v>185703.06150719803</v>
      </c>
      <c r="G50" s="3">
        <f t="shared" si="8"/>
        <v>696.38648065199254</v>
      </c>
      <c r="H50" s="3">
        <f t="shared" si="1"/>
        <v>316.98351934800746</v>
      </c>
      <c r="I50" s="3">
        <f t="shared" si="2"/>
        <v>185386.07798785003</v>
      </c>
      <c r="K50">
        <f t="shared" si="10"/>
        <v>54</v>
      </c>
      <c r="L50">
        <f t="shared" si="3"/>
        <v>6</v>
      </c>
      <c r="M50">
        <f t="shared" si="4"/>
        <v>5</v>
      </c>
      <c r="N50" t="str">
        <f t="shared" si="0"/>
        <v>YES</v>
      </c>
      <c r="O50" s="6">
        <f t="shared" si="5"/>
        <v>36678</v>
      </c>
    </row>
    <row r="51" spans="4:15" x14ac:dyDescent="0.3">
      <c r="D51" s="8" t="str">
        <f t="shared" si="6"/>
        <v>Jul 2000</v>
      </c>
      <c r="E51" s="3">
        <f t="shared" si="7"/>
        <v>185386.07798785003</v>
      </c>
      <c r="G51" s="3">
        <f t="shared" si="8"/>
        <v>695.1977924544376</v>
      </c>
      <c r="H51" s="3">
        <f t="shared" si="1"/>
        <v>318.1722075455624</v>
      </c>
      <c r="I51" s="3">
        <f t="shared" si="2"/>
        <v>185067.90578030446</v>
      </c>
      <c r="K51">
        <f t="shared" si="10"/>
        <v>55</v>
      </c>
      <c r="L51">
        <f t="shared" si="3"/>
        <v>7</v>
      </c>
      <c r="M51">
        <f t="shared" si="4"/>
        <v>5</v>
      </c>
      <c r="N51" t="str">
        <f t="shared" si="0"/>
        <v>YES</v>
      </c>
      <c r="O51" s="6">
        <f t="shared" si="5"/>
        <v>36708</v>
      </c>
    </row>
    <row r="52" spans="4:15" x14ac:dyDescent="0.3">
      <c r="D52" s="8" t="str">
        <f t="shared" si="6"/>
        <v>Aug 2000</v>
      </c>
      <c r="E52" s="3">
        <f t="shared" si="7"/>
        <v>185067.90578030446</v>
      </c>
      <c r="G52" s="3">
        <f t="shared" si="8"/>
        <v>694.00464667614165</v>
      </c>
      <c r="H52" s="3">
        <f t="shared" si="1"/>
        <v>319.36535332385836</v>
      </c>
      <c r="I52" s="3">
        <f t="shared" si="2"/>
        <v>184748.54042698059</v>
      </c>
      <c r="K52">
        <f t="shared" si="10"/>
        <v>56</v>
      </c>
      <c r="L52">
        <f t="shared" si="3"/>
        <v>8</v>
      </c>
      <c r="M52">
        <f t="shared" si="4"/>
        <v>5</v>
      </c>
      <c r="N52" t="str">
        <f t="shared" si="0"/>
        <v>YES</v>
      </c>
      <c r="O52" s="6">
        <f t="shared" si="5"/>
        <v>36739</v>
      </c>
    </row>
    <row r="53" spans="4:15" x14ac:dyDescent="0.3">
      <c r="D53" s="8" t="str">
        <f t="shared" si="6"/>
        <v>Sep 2000</v>
      </c>
      <c r="E53" s="3">
        <f t="shared" si="7"/>
        <v>184748.54042698059</v>
      </c>
      <c r="G53" s="3">
        <f t="shared" si="8"/>
        <v>692.8070266011772</v>
      </c>
      <c r="H53" s="3">
        <f t="shared" si="1"/>
        <v>320.56297339882281</v>
      </c>
      <c r="I53" s="3">
        <f t="shared" si="2"/>
        <v>184427.97745358176</v>
      </c>
      <c r="K53">
        <f t="shared" si="10"/>
        <v>57</v>
      </c>
      <c r="L53">
        <f t="shared" si="3"/>
        <v>9</v>
      </c>
      <c r="M53">
        <f t="shared" si="4"/>
        <v>5</v>
      </c>
      <c r="N53" t="str">
        <f t="shared" si="0"/>
        <v>YES</v>
      </c>
      <c r="O53" s="6">
        <f t="shared" si="5"/>
        <v>36770</v>
      </c>
    </row>
    <row r="54" spans="4:15" x14ac:dyDescent="0.3">
      <c r="D54" s="8" t="str">
        <f t="shared" si="6"/>
        <v>Oct 2000</v>
      </c>
      <c r="E54" s="3">
        <f t="shared" si="7"/>
        <v>184427.97745358176</v>
      </c>
      <c r="G54" s="3">
        <f t="shared" si="8"/>
        <v>691.60491545093157</v>
      </c>
      <c r="H54" s="3">
        <f t="shared" si="1"/>
        <v>321.76508454906843</v>
      </c>
      <c r="I54" s="3">
        <f t="shared" si="2"/>
        <v>184106.2123690327</v>
      </c>
      <c r="K54">
        <f t="shared" si="10"/>
        <v>58</v>
      </c>
      <c r="L54">
        <f t="shared" si="3"/>
        <v>10</v>
      </c>
      <c r="M54">
        <f t="shared" si="4"/>
        <v>5</v>
      </c>
      <c r="N54" t="str">
        <f t="shared" si="0"/>
        <v>YES</v>
      </c>
      <c r="O54" s="6">
        <f t="shared" si="5"/>
        <v>36800</v>
      </c>
    </row>
    <row r="55" spans="4:15" x14ac:dyDescent="0.3">
      <c r="D55" s="8" t="str">
        <f t="shared" si="6"/>
        <v>Nov 2000</v>
      </c>
      <c r="E55" s="3">
        <f t="shared" si="7"/>
        <v>184106.2123690327</v>
      </c>
      <c r="G55" s="3">
        <f t="shared" si="8"/>
        <v>690.39829638387255</v>
      </c>
      <c r="H55" s="3">
        <f t="shared" si="1"/>
        <v>322.97170361612746</v>
      </c>
      <c r="I55" s="3">
        <f t="shared" si="2"/>
        <v>183783.24066541658</v>
      </c>
      <c r="K55">
        <f t="shared" si="10"/>
        <v>59</v>
      </c>
      <c r="L55">
        <f t="shared" si="3"/>
        <v>11</v>
      </c>
      <c r="M55">
        <f t="shared" si="4"/>
        <v>5</v>
      </c>
      <c r="N55" t="str">
        <f t="shared" si="0"/>
        <v>YES</v>
      </c>
      <c r="O55" s="6">
        <f t="shared" si="5"/>
        <v>36831</v>
      </c>
    </row>
    <row r="56" spans="4:15" x14ac:dyDescent="0.3">
      <c r="D56" s="8" t="str">
        <f t="shared" si="6"/>
        <v>Dec 2000</v>
      </c>
      <c r="E56" s="3">
        <f t="shared" si="7"/>
        <v>183783.24066541658</v>
      </c>
      <c r="G56" s="3">
        <f t="shared" si="8"/>
        <v>689.18715249531215</v>
      </c>
      <c r="H56" s="3">
        <f t="shared" si="1"/>
        <v>324.18284750468786</v>
      </c>
      <c r="I56" s="3">
        <f t="shared" si="2"/>
        <v>183459.0578179119</v>
      </c>
      <c r="K56">
        <f t="shared" si="10"/>
        <v>60</v>
      </c>
      <c r="L56">
        <f t="shared" si="3"/>
        <v>12</v>
      </c>
      <c r="M56">
        <f t="shared" si="4"/>
        <v>5</v>
      </c>
      <c r="N56" t="str">
        <f t="shared" si="0"/>
        <v>YES</v>
      </c>
      <c r="O56" s="6">
        <f t="shared" si="5"/>
        <v>36861</v>
      </c>
    </row>
    <row r="57" spans="4:15" x14ac:dyDescent="0.3">
      <c r="D57" s="8" t="str">
        <f t="shared" si="6"/>
        <v>Jan 2001</v>
      </c>
      <c r="E57" s="3">
        <f t="shared" si="7"/>
        <v>183459.0578179119</v>
      </c>
      <c r="G57" s="3">
        <f t="shared" si="8"/>
        <v>687.97146681716958</v>
      </c>
      <c r="H57" s="3">
        <f t="shared" si="1"/>
        <v>325.39853318283042</v>
      </c>
      <c r="I57" s="3">
        <f t="shared" si="2"/>
        <v>183133.65928472907</v>
      </c>
      <c r="K57">
        <f t="shared" si="10"/>
        <v>61</v>
      </c>
      <c r="L57">
        <f t="shared" si="3"/>
        <v>1</v>
      </c>
      <c r="M57">
        <f t="shared" si="4"/>
        <v>6</v>
      </c>
      <c r="N57" t="str">
        <f t="shared" si="0"/>
        <v>YES</v>
      </c>
      <c r="O57" s="6">
        <f t="shared" si="5"/>
        <v>36892</v>
      </c>
    </row>
    <row r="58" spans="4:15" x14ac:dyDescent="0.3">
      <c r="D58" s="8" t="str">
        <f t="shared" si="6"/>
        <v>Feb 2001</v>
      </c>
      <c r="E58" s="3">
        <f t="shared" si="7"/>
        <v>183133.65928472907</v>
      </c>
      <c r="G58" s="3">
        <f t="shared" si="8"/>
        <v>686.751222317734</v>
      </c>
      <c r="H58" s="3">
        <f t="shared" si="1"/>
        <v>326.618777682266</v>
      </c>
      <c r="I58" s="3">
        <f t="shared" si="2"/>
        <v>182807.0405070468</v>
      </c>
      <c r="K58">
        <f t="shared" si="10"/>
        <v>62</v>
      </c>
      <c r="L58">
        <f t="shared" si="3"/>
        <v>2</v>
      </c>
      <c r="M58">
        <f t="shared" si="4"/>
        <v>6</v>
      </c>
      <c r="N58" t="str">
        <f t="shared" si="0"/>
        <v>YES</v>
      </c>
      <c r="O58" s="6">
        <f t="shared" si="5"/>
        <v>36923</v>
      </c>
    </row>
    <row r="59" spans="4:15" x14ac:dyDescent="0.3">
      <c r="D59" s="8" t="str">
        <f t="shared" si="6"/>
        <v>Mar 2001</v>
      </c>
      <c r="E59" s="3">
        <f t="shared" si="7"/>
        <v>182807.0405070468</v>
      </c>
      <c r="G59" s="3">
        <f t="shared" si="8"/>
        <v>685.52640190142552</v>
      </c>
      <c r="H59" s="3">
        <f t="shared" si="1"/>
        <v>327.84359809857449</v>
      </c>
      <c r="I59" s="3">
        <f t="shared" si="2"/>
        <v>182479.19690894822</v>
      </c>
      <c r="K59">
        <f t="shared" si="10"/>
        <v>63</v>
      </c>
      <c r="L59">
        <f t="shared" si="3"/>
        <v>3</v>
      </c>
      <c r="M59">
        <f t="shared" si="4"/>
        <v>6</v>
      </c>
      <c r="N59" t="str">
        <f t="shared" si="0"/>
        <v>YES</v>
      </c>
      <c r="O59" s="6">
        <f t="shared" si="5"/>
        <v>36951</v>
      </c>
    </row>
    <row r="60" spans="4:15" x14ac:dyDescent="0.3">
      <c r="D60" s="8" t="str">
        <f t="shared" si="6"/>
        <v>Apr 2001</v>
      </c>
      <c r="E60" s="3">
        <f t="shared" si="7"/>
        <v>182479.19690894822</v>
      </c>
      <c r="G60" s="3">
        <f t="shared" si="8"/>
        <v>684.29698840855576</v>
      </c>
      <c r="H60" s="3">
        <f t="shared" si="1"/>
        <v>329.07301159144424</v>
      </c>
      <c r="I60" s="3">
        <f t="shared" si="2"/>
        <v>182150.12389735677</v>
      </c>
      <c r="K60">
        <f t="shared" si="10"/>
        <v>64</v>
      </c>
      <c r="L60">
        <f t="shared" si="3"/>
        <v>4</v>
      </c>
      <c r="M60">
        <f t="shared" si="4"/>
        <v>6</v>
      </c>
      <c r="N60" t="str">
        <f t="shared" si="0"/>
        <v>YES</v>
      </c>
      <c r="O60" s="6">
        <f t="shared" si="5"/>
        <v>36982</v>
      </c>
    </row>
    <row r="61" spans="4:15" x14ac:dyDescent="0.3">
      <c r="D61" s="8" t="str">
        <f t="shared" si="6"/>
        <v>May 2001</v>
      </c>
      <c r="E61" s="3">
        <f t="shared" si="7"/>
        <v>182150.12389735677</v>
      </c>
      <c r="G61" s="3">
        <f t="shared" si="8"/>
        <v>683.06296461508782</v>
      </c>
      <c r="H61" s="3">
        <f t="shared" si="1"/>
        <v>330.30703538491218</v>
      </c>
      <c r="I61" s="3">
        <f t="shared" si="2"/>
        <v>181819.81686197186</v>
      </c>
      <c r="K61">
        <f t="shared" si="10"/>
        <v>65</v>
      </c>
      <c r="L61">
        <f t="shared" si="3"/>
        <v>5</v>
      </c>
      <c r="M61">
        <f t="shared" si="4"/>
        <v>6</v>
      </c>
      <c r="N61" t="str">
        <f t="shared" si="0"/>
        <v>YES</v>
      </c>
      <c r="O61" s="6">
        <f t="shared" si="5"/>
        <v>37012</v>
      </c>
    </row>
    <row r="62" spans="4:15" x14ac:dyDescent="0.3">
      <c r="D62" s="8" t="str">
        <f t="shared" si="6"/>
        <v>Jun 2001</v>
      </c>
      <c r="E62" s="3">
        <f t="shared" si="7"/>
        <v>181819.81686197186</v>
      </c>
      <c r="G62" s="3">
        <f t="shared" si="8"/>
        <v>681.8243132323945</v>
      </c>
      <c r="H62" s="3">
        <f t="shared" si="1"/>
        <v>331.5456867676055</v>
      </c>
      <c r="I62" s="3">
        <f t="shared" si="2"/>
        <v>181488.27117520425</v>
      </c>
      <c r="K62">
        <f t="shared" si="10"/>
        <v>66</v>
      </c>
      <c r="L62">
        <f t="shared" si="3"/>
        <v>6</v>
      </c>
      <c r="M62">
        <f t="shared" si="4"/>
        <v>6</v>
      </c>
      <c r="N62" t="str">
        <f t="shared" si="0"/>
        <v>YES</v>
      </c>
      <c r="O62" s="6">
        <f t="shared" si="5"/>
        <v>37043</v>
      </c>
    </row>
    <row r="63" spans="4:15" x14ac:dyDescent="0.3">
      <c r="D63" s="8" t="str">
        <f t="shared" si="6"/>
        <v>Jul 2001</v>
      </c>
      <c r="E63" s="3">
        <f t="shared" si="7"/>
        <v>181488.27117520425</v>
      </c>
      <c r="G63" s="3">
        <f t="shared" si="8"/>
        <v>680.58101690701596</v>
      </c>
      <c r="H63" s="3">
        <f t="shared" si="1"/>
        <v>332.78898309298404</v>
      </c>
      <c r="I63" s="3">
        <f t="shared" si="2"/>
        <v>181155.48219211126</v>
      </c>
      <c r="K63">
        <f t="shared" si="10"/>
        <v>67</v>
      </c>
      <c r="L63">
        <f t="shared" si="3"/>
        <v>7</v>
      </c>
      <c r="M63">
        <f t="shared" si="4"/>
        <v>6</v>
      </c>
      <c r="N63" t="str">
        <f t="shared" si="0"/>
        <v>YES</v>
      </c>
      <c r="O63" s="6">
        <f t="shared" si="5"/>
        <v>37073</v>
      </c>
    </row>
    <row r="64" spans="4:15" x14ac:dyDescent="0.3">
      <c r="D64" s="8" t="str">
        <f t="shared" si="6"/>
        <v>Aug 2001</v>
      </c>
      <c r="E64" s="3">
        <f t="shared" si="7"/>
        <v>181155.48219211126</v>
      </c>
      <c r="G64" s="3">
        <f t="shared" si="8"/>
        <v>679.33305822041723</v>
      </c>
      <c r="H64" s="3">
        <f t="shared" si="1"/>
        <v>334.03694177958278</v>
      </c>
      <c r="I64" s="3">
        <f t="shared" si="2"/>
        <v>180821.44525033169</v>
      </c>
      <c r="K64">
        <f t="shared" si="10"/>
        <v>68</v>
      </c>
      <c r="L64">
        <f t="shared" si="3"/>
        <v>8</v>
      </c>
      <c r="M64">
        <f t="shared" si="4"/>
        <v>6</v>
      </c>
      <c r="N64" t="str">
        <f t="shared" si="0"/>
        <v>YES</v>
      </c>
      <c r="O64" s="6">
        <f t="shared" si="5"/>
        <v>37104</v>
      </c>
    </row>
    <row r="65" spans="4:15" x14ac:dyDescent="0.3">
      <c r="D65" s="8" t="str">
        <f t="shared" si="6"/>
        <v>Sep 2001</v>
      </c>
      <c r="E65" s="3">
        <f t="shared" si="7"/>
        <v>180821.44525033169</v>
      </c>
      <c r="G65" s="3">
        <f t="shared" si="8"/>
        <v>678.08041968874375</v>
      </c>
      <c r="H65" s="3">
        <f t="shared" si="1"/>
        <v>335.28958031125626</v>
      </c>
      <c r="I65" s="3">
        <f t="shared" si="2"/>
        <v>180486.15567002044</v>
      </c>
      <c r="K65">
        <f t="shared" si="10"/>
        <v>69</v>
      </c>
      <c r="L65">
        <f t="shared" si="3"/>
        <v>9</v>
      </c>
      <c r="M65">
        <f t="shared" si="4"/>
        <v>6</v>
      </c>
      <c r="N65" t="str">
        <f t="shared" si="0"/>
        <v>YES</v>
      </c>
      <c r="O65" s="6">
        <f t="shared" si="5"/>
        <v>37135</v>
      </c>
    </row>
    <row r="66" spans="4:15" x14ac:dyDescent="0.3">
      <c r="D66" s="8" t="str">
        <f t="shared" si="6"/>
        <v>Oct 2001</v>
      </c>
      <c r="E66" s="3">
        <f t="shared" si="7"/>
        <v>180486.15567002044</v>
      </c>
      <c r="G66" s="3">
        <f t="shared" si="8"/>
        <v>676.82308376257663</v>
      </c>
      <c r="H66" s="3">
        <f t="shared" si="1"/>
        <v>336.54691623742337</v>
      </c>
      <c r="I66" s="3">
        <f t="shared" si="2"/>
        <v>180149.60875378302</v>
      </c>
      <c r="K66">
        <f t="shared" si="10"/>
        <v>70</v>
      </c>
      <c r="L66">
        <f t="shared" si="3"/>
        <v>10</v>
      </c>
      <c r="M66">
        <f t="shared" si="4"/>
        <v>6</v>
      </c>
      <c r="N66" t="str">
        <f t="shared" ref="N66:N129" si="11">IF(AND(I66&gt;0, NOT(I66="")), "YES", "NO")</f>
        <v>YES</v>
      </c>
      <c r="O66" s="6">
        <f t="shared" si="5"/>
        <v>37165</v>
      </c>
    </row>
    <row r="67" spans="4:15" x14ac:dyDescent="0.3">
      <c r="D67" s="8" t="str">
        <f t="shared" si="6"/>
        <v>Nov 2001</v>
      </c>
      <c r="E67" s="3">
        <f t="shared" si="7"/>
        <v>180149.60875378302</v>
      </c>
      <c r="G67" s="3">
        <f t="shared" si="8"/>
        <v>675.5610328266863</v>
      </c>
      <c r="H67" s="3">
        <f t="shared" ref="H67:H75" si="12">IF(N66="YES", $B$3 - G67 +F67, "")</f>
        <v>337.8089671733137</v>
      </c>
      <c r="I67" s="3">
        <f t="shared" ref="I67:I95" si="13">IF(N66="YES",IF(E67 &gt; $B$3, E67 - H67, 0), "")</f>
        <v>179811.79978660971</v>
      </c>
      <c r="K67">
        <f t="shared" si="10"/>
        <v>71</v>
      </c>
      <c r="L67">
        <f t="shared" ref="L67:L130" si="14">IF(NOT(MOD(K67, 12) = 0), MOD(K67, 12), 12)</f>
        <v>11</v>
      </c>
      <c r="M67">
        <f t="shared" ref="M67:M130" si="15">IF(NOT(L67 = 12), INT(K67/12) + 1, INT(K67/12))</f>
        <v>6</v>
      </c>
      <c r="N67" t="str">
        <f t="shared" si="11"/>
        <v>YES</v>
      </c>
      <c r="O67" s="6">
        <f t="shared" ref="O67:O130" si="16">DATE($B$6+M67-1, L67, 1)</f>
        <v>37196</v>
      </c>
    </row>
    <row r="68" spans="4:15" x14ac:dyDescent="0.3">
      <c r="D68" s="8" t="str">
        <f t="shared" ref="D68:D131" si="17">IF(N67 = "YES", TEXT(O68, "mmm yyyy"), "")</f>
        <v>Dec 2001</v>
      </c>
      <c r="E68" s="3">
        <f t="shared" ref="E68:E131" si="18">IF(N67="YES", I67, "")</f>
        <v>179811.79978660971</v>
      </c>
      <c r="G68" s="3">
        <f t="shared" ref="G68:G131" si="19">IF(N67="YES",($B$4/100/12)*E68, "")</f>
        <v>674.29424919978635</v>
      </c>
      <c r="H68" s="3">
        <f t="shared" si="12"/>
        <v>339.07575080021365</v>
      </c>
      <c r="I68" s="3">
        <f t="shared" si="13"/>
        <v>179472.72403580949</v>
      </c>
      <c r="K68">
        <f t="shared" si="10"/>
        <v>72</v>
      </c>
      <c r="L68">
        <f t="shared" si="14"/>
        <v>12</v>
      </c>
      <c r="M68">
        <f t="shared" si="15"/>
        <v>6</v>
      </c>
      <c r="N68" t="str">
        <f t="shared" si="11"/>
        <v>YES</v>
      </c>
      <c r="O68" s="6">
        <f t="shared" si="16"/>
        <v>37226</v>
      </c>
    </row>
    <row r="69" spans="4:15" x14ac:dyDescent="0.3">
      <c r="D69" s="8" t="str">
        <f t="shared" si="17"/>
        <v>Jan 2002</v>
      </c>
      <c r="E69" s="3">
        <f t="shared" si="18"/>
        <v>179472.72403580949</v>
      </c>
      <c r="G69" s="3">
        <f t="shared" si="19"/>
        <v>673.02271513428559</v>
      </c>
      <c r="H69" s="3">
        <f t="shared" si="12"/>
        <v>340.34728486571441</v>
      </c>
      <c r="I69" s="3">
        <f t="shared" si="13"/>
        <v>179132.37675094377</v>
      </c>
      <c r="K69">
        <f t="shared" si="10"/>
        <v>73</v>
      </c>
      <c r="L69">
        <f t="shared" si="14"/>
        <v>1</v>
      </c>
      <c r="M69">
        <f t="shared" si="15"/>
        <v>7</v>
      </c>
      <c r="N69" t="str">
        <f t="shared" si="11"/>
        <v>YES</v>
      </c>
      <c r="O69" s="6">
        <f t="shared" si="16"/>
        <v>37257</v>
      </c>
    </row>
    <row r="70" spans="4:15" x14ac:dyDescent="0.3">
      <c r="D70" s="8" t="str">
        <f t="shared" si="17"/>
        <v>Feb 2002</v>
      </c>
      <c r="E70" s="3">
        <f t="shared" si="18"/>
        <v>179132.37675094377</v>
      </c>
      <c r="G70" s="3">
        <f t="shared" si="19"/>
        <v>671.74641281603908</v>
      </c>
      <c r="H70" s="3">
        <f t="shared" si="12"/>
        <v>341.62358718396092</v>
      </c>
      <c r="I70" s="3">
        <f t="shared" si="13"/>
        <v>178790.7531637598</v>
      </c>
      <c r="K70">
        <f t="shared" si="10"/>
        <v>74</v>
      </c>
      <c r="L70">
        <f t="shared" si="14"/>
        <v>2</v>
      </c>
      <c r="M70">
        <f t="shared" si="15"/>
        <v>7</v>
      </c>
      <c r="N70" t="str">
        <f t="shared" si="11"/>
        <v>YES</v>
      </c>
      <c r="O70" s="6">
        <f t="shared" si="16"/>
        <v>37288</v>
      </c>
    </row>
    <row r="71" spans="4:15" x14ac:dyDescent="0.3">
      <c r="D71" s="8" t="str">
        <f t="shared" si="17"/>
        <v>Mar 2002</v>
      </c>
      <c r="E71" s="3">
        <f t="shared" si="18"/>
        <v>178790.7531637598</v>
      </c>
      <c r="G71" s="3">
        <f t="shared" si="19"/>
        <v>670.46532436409927</v>
      </c>
      <c r="H71" s="3">
        <f t="shared" si="12"/>
        <v>342.90467563590073</v>
      </c>
      <c r="I71" s="3">
        <f t="shared" si="13"/>
        <v>178447.84848812391</v>
      </c>
      <c r="K71">
        <f t="shared" si="10"/>
        <v>75</v>
      </c>
      <c r="L71">
        <f t="shared" si="14"/>
        <v>3</v>
      </c>
      <c r="M71">
        <f t="shared" si="15"/>
        <v>7</v>
      </c>
      <c r="N71" t="str">
        <f t="shared" si="11"/>
        <v>YES</v>
      </c>
      <c r="O71" s="6">
        <f t="shared" si="16"/>
        <v>37316</v>
      </c>
    </row>
    <row r="72" spans="4:15" x14ac:dyDescent="0.3">
      <c r="D72" s="8" t="str">
        <f t="shared" si="17"/>
        <v>Apr 2002</v>
      </c>
      <c r="E72" s="3">
        <f t="shared" si="18"/>
        <v>178447.84848812391</v>
      </c>
      <c r="G72" s="3">
        <f t="shared" si="19"/>
        <v>669.17943183046464</v>
      </c>
      <c r="H72" s="3">
        <f t="shared" si="12"/>
        <v>344.19056816953537</v>
      </c>
      <c r="I72" s="3">
        <f t="shared" si="13"/>
        <v>178103.65791995436</v>
      </c>
      <c r="K72">
        <f t="shared" si="10"/>
        <v>76</v>
      </c>
      <c r="L72">
        <f t="shared" si="14"/>
        <v>4</v>
      </c>
      <c r="M72">
        <f t="shared" si="15"/>
        <v>7</v>
      </c>
      <c r="N72" t="str">
        <f t="shared" si="11"/>
        <v>YES</v>
      </c>
      <c r="O72" s="6">
        <f t="shared" si="16"/>
        <v>37347</v>
      </c>
    </row>
    <row r="73" spans="4:15" x14ac:dyDescent="0.3">
      <c r="D73" s="8" t="str">
        <f t="shared" si="17"/>
        <v>May 2002</v>
      </c>
      <c r="E73" s="3">
        <f t="shared" si="18"/>
        <v>178103.65791995436</v>
      </c>
      <c r="G73" s="3">
        <f t="shared" si="19"/>
        <v>667.88871719982887</v>
      </c>
      <c r="H73" s="3">
        <f t="shared" si="12"/>
        <v>345.48128280017113</v>
      </c>
      <c r="I73" s="3">
        <f t="shared" si="13"/>
        <v>177758.17663715419</v>
      </c>
      <c r="K73">
        <f t="shared" si="10"/>
        <v>77</v>
      </c>
      <c r="L73">
        <f t="shared" si="14"/>
        <v>5</v>
      </c>
      <c r="M73">
        <f t="shared" si="15"/>
        <v>7</v>
      </c>
      <c r="N73" t="str">
        <f t="shared" si="11"/>
        <v>YES</v>
      </c>
      <c r="O73" s="6">
        <f t="shared" si="16"/>
        <v>37377</v>
      </c>
    </row>
    <row r="74" spans="4:15" x14ac:dyDescent="0.3">
      <c r="D74" s="8" t="str">
        <f t="shared" si="17"/>
        <v>Jun 2002</v>
      </c>
      <c r="E74" s="3">
        <f t="shared" si="18"/>
        <v>177758.17663715419</v>
      </c>
      <c r="G74" s="3">
        <f t="shared" si="19"/>
        <v>666.5931623893282</v>
      </c>
      <c r="H74" s="3">
        <f t="shared" si="12"/>
        <v>346.77683761067181</v>
      </c>
      <c r="I74" s="3">
        <f t="shared" si="13"/>
        <v>177411.39979954352</v>
      </c>
      <c r="K74">
        <f t="shared" si="10"/>
        <v>78</v>
      </c>
      <c r="L74">
        <f t="shared" si="14"/>
        <v>6</v>
      </c>
      <c r="M74">
        <f t="shared" si="15"/>
        <v>7</v>
      </c>
      <c r="N74" t="str">
        <f t="shared" si="11"/>
        <v>YES</v>
      </c>
      <c r="O74" s="6">
        <f t="shared" si="16"/>
        <v>37408</v>
      </c>
    </row>
    <row r="75" spans="4:15" x14ac:dyDescent="0.3">
      <c r="D75" s="8" t="str">
        <f t="shared" si="17"/>
        <v>Jul 2002</v>
      </c>
      <c r="E75" s="3">
        <f t="shared" si="18"/>
        <v>177411.39979954352</v>
      </c>
      <c r="G75" s="3">
        <f t="shared" si="19"/>
        <v>665.29274924828815</v>
      </c>
      <c r="H75" s="3">
        <f t="shared" si="12"/>
        <v>348.07725075171186</v>
      </c>
      <c r="I75" s="3">
        <f t="shared" si="13"/>
        <v>177063.3225487918</v>
      </c>
      <c r="K75">
        <f t="shared" si="10"/>
        <v>79</v>
      </c>
      <c r="L75">
        <f t="shared" si="14"/>
        <v>7</v>
      </c>
      <c r="M75">
        <f t="shared" si="15"/>
        <v>7</v>
      </c>
      <c r="N75" t="str">
        <f t="shared" si="11"/>
        <v>YES</v>
      </c>
      <c r="O75" s="6">
        <f t="shared" si="16"/>
        <v>37438</v>
      </c>
    </row>
    <row r="76" spans="4:15" x14ac:dyDescent="0.3">
      <c r="D76" s="8" t="str">
        <f t="shared" si="17"/>
        <v>Aug 2002</v>
      </c>
      <c r="E76" s="3">
        <f t="shared" si="18"/>
        <v>177063.3225487918</v>
      </c>
      <c r="G76" s="3">
        <f t="shared" si="19"/>
        <v>663.98745955796926</v>
      </c>
      <c r="H76" s="3">
        <f>IF(N75="YES", $B$3 - G76 +F76, "")</f>
        <v>349.38254044203074</v>
      </c>
      <c r="I76" s="3">
        <f t="shared" si="13"/>
        <v>176713.94000834977</v>
      </c>
      <c r="K76">
        <f t="shared" si="10"/>
        <v>80</v>
      </c>
      <c r="L76">
        <f t="shared" si="14"/>
        <v>8</v>
      </c>
      <c r="M76">
        <f t="shared" si="15"/>
        <v>7</v>
      </c>
      <c r="N76" t="str">
        <f t="shared" si="11"/>
        <v>YES</v>
      </c>
      <c r="O76" s="6">
        <f t="shared" si="16"/>
        <v>37469</v>
      </c>
    </row>
    <row r="77" spans="4:15" x14ac:dyDescent="0.3">
      <c r="D77" s="8" t="str">
        <f t="shared" si="17"/>
        <v>Sep 2002</v>
      </c>
      <c r="E77" s="3">
        <f t="shared" si="18"/>
        <v>176713.94000834977</v>
      </c>
      <c r="G77" s="3">
        <f t="shared" si="19"/>
        <v>662.67727503131164</v>
      </c>
      <c r="H77" s="3">
        <f t="shared" ref="H77:H140" si="20">IF(N76="YES", $B$3 - G77 +F77, "")</f>
        <v>350.69272496868837</v>
      </c>
      <c r="I77" s="3">
        <f t="shared" si="13"/>
        <v>176363.24728338109</v>
      </c>
      <c r="K77">
        <f t="shared" si="10"/>
        <v>81</v>
      </c>
      <c r="L77">
        <f t="shared" si="14"/>
        <v>9</v>
      </c>
      <c r="M77">
        <f t="shared" si="15"/>
        <v>7</v>
      </c>
      <c r="N77" t="str">
        <f t="shared" si="11"/>
        <v>YES</v>
      </c>
      <c r="O77" s="6">
        <f t="shared" si="16"/>
        <v>37500</v>
      </c>
    </row>
    <row r="78" spans="4:15" x14ac:dyDescent="0.3">
      <c r="D78" s="8" t="str">
        <f t="shared" si="17"/>
        <v>Oct 2002</v>
      </c>
      <c r="E78" s="3">
        <f t="shared" si="18"/>
        <v>176363.24728338109</v>
      </c>
      <c r="G78" s="3">
        <f t="shared" si="19"/>
        <v>661.36217731267902</v>
      </c>
      <c r="H78" s="3">
        <f t="shared" si="20"/>
        <v>352.00782268732098</v>
      </c>
      <c r="I78" s="3">
        <f t="shared" si="13"/>
        <v>176011.23946069376</v>
      </c>
      <c r="K78">
        <f t="shared" si="10"/>
        <v>82</v>
      </c>
      <c r="L78">
        <f t="shared" si="14"/>
        <v>10</v>
      </c>
      <c r="M78">
        <f t="shared" si="15"/>
        <v>7</v>
      </c>
      <c r="N78" t="str">
        <f t="shared" si="11"/>
        <v>YES</v>
      </c>
      <c r="O78" s="6">
        <f t="shared" si="16"/>
        <v>37530</v>
      </c>
    </row>
    <row r="79" spans="4:15" x14ac:dyDescent="0.3">
      <c r="D79" s="8" t="str">
        <f t="shared" si="17"/>
        <v>Nov 2002</v>
      </c>
      <c r="E79" s="3">
        <f t="shared" si="18"/>
        <v>176011.23946069376</v>
      </c>
      <c r="G79" s="3">
        <f t="shared" si="19"/>
        <v>660.04214797760153</v>
      </c>
      <c r="H79" s="3">
        <f t="shared" si="20"/>
        <v>353.32785202239847</v>
      </c>
      <c r="I79" s="3">
        <f t="shared" si="13"/>
        <v>175657.91160867136</v>
      </c>
      <c r="K79">
        <f t="shared" si="10"/>
        <v>83</v>
      </c>
      <c r="L79">
        <f t="shared" si="14"/>
        <v>11</v>
      </c>
      <c r="M79">
        <f t="shared" si="15"/>
        <v>7</v>
      </c>
      <c r="N79" t="str">
        <f t="shared" si="11"/>
        <v>YES</v>
      </c>
      <c r="O79" s="6">
        <f t="shared" si="16"/>
        <v>37561</v>
      </c>
    </row>
    <row r="80" spans="4:15" x14ac:dyDescent="0.3">
      <c r="D80" s="8" t="str">
        <f t="shared" si="17"/>
        <v>Dec 2002</v>
      </c>
      <c r="E80" s="3">
        <f t="shared" si="18"/>
        <v>175657.91160867136</v>
      </c>
      <c r="G80" s="3">
        <f t="shared" si="19"/>
        <v>658.71716853251758</v>
      </c>
      <c r="H80" s="3">
        <f t="shared" si="20"/>
        <v>354.65283146748243</v>
      </c>
      <c r="I80" s="3">
        <f t="shared" si="13"/>
        <v>175303.25877720388</v>
      </c>
      <c r="K80">
        <f t="shared" si="10"/>
        <v>84</v>
      </c>
      <c r="L80">
        <f t="shared" si="14"/>
        <v>12</v>
      </c>
      <c r="M80">
        <f t="shared" si="15"/>
        <v>7</v>
      </c>
      <c r="N80" t="str">
        <f t="shared" si="11"/>
        <v>YES</v>
      </c>
      <c r="O80" s="6">
        <f t="shared" si="16"/>
        <v>37591</v>
      </c>
    </row>
    <row r="81" spans="4:15" x14ac:dyDescent="0.3">
      <c r="D81" s="8" t="str">
        <f t="shared" si="17"/>
        <v>Jan 2003</v>
      </c>
      <c r="E81" s="3">
        <f t="shared" si="18"/>
        <v>175303.25877720388</v>
      </c>
      <c r="G81" s="3">
        <f t="shared" si="19"/>
        <v>657.38722041451456</v>
      </c>
      <c r="H81" s="3">
        <f t="shared" si="20"/>
        <v>355.98277958548545</v>
      </c>
      <c r="I81" s="3">
        <f t="shared" si="13"/>
        <v>174947.27599761839</v>
      </c>
      <c r="K81">
        <f t="shared" si="10"/>
        <v>85</v>
      </c>
      <c r="L81">
        <f t="shared" si="14"/>
        <v>1</v>
      </c>
      <c r="M81">
        <f t="shared" si="15"/>
        <v>8</v>
      </c>
      <c r="N81" t="str">
        <f t="shared" si="11"/>
        <v>YES</v>
      </c>
      <c r="O81" s="6">
        <f t="shared" si="16"/>
        <v>37622</v>
      </c>
    </row>
    <row r="82" spans="4:15" x14ac:dyDescent="0.3">
      <c r="D82" s="8" t="str">
        <f t="shared" si="17"/>
        <v>Feb 2003</v>
      </c>
      <c r="E82" s="3">
        <f t="shared" si="18"/>
        <v>174947.27599761839</v>
      </c>
      <c r="G82" s="3">
        <f t="shared" si="19"/>
        <v>656.05228499106897</v>
      </c>
      <c r="H82" s="3">
        <f t="shared" si="20"/>
        <v>357.31771500893103</v>
      </c>
      <c r="I82" s="3">
        <f t="shared" si="13"/>
        <v>174589.95828260947</v>
      </c>
      <c r="K82">
        <f t="shared" si="10"/>
        <v>86</v>
      </c>
      <c r="L82">
        <f t="shared" si="14"/>
        <v>2</v>
      </c>
      <c r="M82">
        <f t="shared" si="15"/>
        <v>8</v>
      </c>
      <c r="N82" t="str">
        <f t="shared" si="11"/>
        <v>YES</v>
      </c>
      <c r="O82" s="6">
        <f t="shared" si="16"/>
        <v>37653</v>
      </c>
    </row>
    <row r="83" spans="4:15" x14ac:dyDescent="0.3">
      <c r="D83" s="8" t="str">
        <f t="shared" si="17"/>
        <v>Mar 2003</v>
      </c>
      <c r="E83" s="3">
        <f t="shared" si="18"/>
        <v>174589.95828260947</v>
      </c>
      <c r="G83" s="3">
        <f t="shared" si="19"/>
        <v>654.7123435597855</v>
      </c>
      <c r="H83" s="3">
        <f t="shared" si="20"/>
        <v>358.65765644021451</v>
      </c>
      <c r="I83" s="3">
        <f t="shared" si="13"/>
        <v>174231.30062616925</v>
      </c>
      <c r="K83">
        <f t="shared" si="10"/>
        <v>87</v>
      </c>
      <c r="L83">
        <f t="shared" si="14"/>
        <v>3</v>
      </c>
      <c r="M83">
        <f t="shared" si="15"/>
        <v>8</v>
      </c>
      <c r="N83" t="str">
        <f t="shared" si="11"/>
        <v>YES</v>
      </c>
      <c r="O83" s="6">
        <f t="shared" si="16"/>
        <v>37681</v>
      </c>
    </row>
    <row r="84" spans="4:15" x14ac:dyDescent="0.3">
      <c r="D84" s="8" t="str">
        <f t="shared" si="17"/>
        <v>Apr 2003</v>
      </c>
      <c r="E84" s="3">
        <f t="shared" si="18"/>
        <v>174231.30062616925</v>
      </c>
      <c r="G84" s="3">
        <f t="shared" si="19"/>
        <v>653.36737734813471</v>
      </c>
      <c r="H84" s="3">
        <f t="shared" si="20"/>
        <v>360.00262265186529</v>
      </c>
      <c r="I84" s="3">
        <f t="shared" si="13"/>
        <v>173871.29800351738</v>
      </c>
      <c r="K84">
        <f t="shared" si="10"/>
        <v>88</v>
      </c>
      <c r="L84">
        <f t="shared" si="14"/>
        <v>4</v>
      </c>
      <c r="M84">
        <f t="shared" si="15"/>
        <v>8</v>
      </c>
      <c r="N84" t="str">
        <f t="shared" si="11"/>
        <v>YES</v>
      </c>
      <c r="O84" s="6">
        <f t="shared" si="16"/>
        <v>37712</v>
      </c>
    </row>
    <row r="85" spans="4:15" x14ac:dyDescent="0.3">
      <c r="D85" s="8" t="str">
        <f t="shared" si="17"/>
        <v>May 2003</v>
      </c>
      <c r="E85" s="3">
        <f t="shared" si="18"/>
        <v>173871.29800351738</v>
      </c>
      <c r="G85" s="3">
        <f t="shared" si="19"/>
        <v>652.01736751319015</v>
      </c>
      <c r="H85" s="3">
        <f t="shared" si="20"/>
        <v>361.35263248680985</v>
      </c>
      <c r="I85" s="3">
        <f t="shared" si="13"/>
        <v>173509.94537103057</v>
      </c>
      <c r="K85">
        <f t="shared" si="10"/>
        <v>89</v>
      </c>
      <c r="L85">
        <f t="shared" si="14"/>
        <v>5</v>
      </c>
      <c r="M85">
        <f t="shared" si="15"/>
        <v>8</v>
      </c>
      <c r="N85" t="str">
        <f t="shared" si="11"/>
        <v>YES</v>
      </c>
      <c r="O85" s="6">
        <f t="shared" si="16"/>
        <v>37742</v>
      </c>
    </row>
    <row r="86" spans="4:15" x14ac:dyDescent="0.3">
      <c r="D86" s="8" t="str">
        <f t="shared" si="17"/>
        <v>Jun 2003</v>
      </c>
      <c r="E86" s="3">
        <f t="shared" si="18"/>
        <v>173509.94537103057</v>
      </c>
      <c r="G86" s="3">
        <f t="shared" si="19"/>
        <v>650.66229514136455</v>
      </c>
      <c r="H86" s="3">
        <f t="shared" si="20"/>
        <v>362.70770485863545</v>
      </c>
      <c r="I86" s="3">
        <f t="shared" si="13"/>
        <v>173147.23766617195</v>
      </c>
      <c r="K86">
        <f t="shared" si="10"/>
        <v>90</v>
      </c>
      <c r="L86">
        <f t="shared" si="14"/>
        <v>6</v>
      </c>
      <c r="M86">
        <f t="shared" si="15"/>
        <v>8</v>
      </c>
      <c r="N86" t="str">
        <f t="shared" si="11"/>
        <v>YES</v>
      </c>
      <c r="O86" s="6">
        <f t="shared" si="16"/>
        <v>37773</v>
      </c>
    </row>
    <row r="87" spans="4:15" x14ac:dyDescent="0.3">
      <c r="D87" s="8" t="str">
        <f t="shared" si="17"/>
        <v>Jul 2003</v>
      </c>
      <c r="E87" s="3">
        <f t="shared" si="18"/>
        <v>173147.23766617195</v>
      </c>
      <c r="G87" s="3">
        <f t="shared" si="19"/>
        <v>649.30214124814472</v>
      </c>
      <c r="H87" s="3">
        <f t="shared" si="20"/>
        <v>364.06785875185528</v>
      </c>
      <c r="I87" s="3">
        <f t="shared" si="13"/>
        <v>172783.16980742008</v>
      </c>
      <c r="K87">
        <f t="shared" si="10"/>
        <v>91</v>
      </c>
      <c r="L87">
        <f t="shared" si="14"/>
        <v>7</v>
      </c>
      <c r="M87">
        <f t="shared" si="15"/>
        <v>8</v>
      </c>
      <c r="N87" t="str">
        <f t="shared" si="11"/>
        <v>YES</v>
      </c>
      <c r="O87" s="6">
        <f t="shared" si="16"/>
        <v>37803</v>
      </c>
    </row>
    <row r="88" spans="4:15" x14ac:dyDescent="0.3">
      <c r="D88" s="8" t="str">
        <f t="shared" si="17"/>
        <v>Aug 2003</v>
      </c>
      <c r="E88" s="3">
        <f t="shared" si="18"/>
        <v>172783.16980742008</v>
      </c>
      <c r="G88" s="3">
        <f t="shared" si="19"/>
        <v>647.93688677782529</v>
      </c>
      <c r="H88" s="3">
        <f t="shared" si="20"/>
        <v>365.43311322217471</v>
      </c>
      <c r="I88" s="3">
        <f t="shared" si="13"/>
        <v>172417.7366941979</v>
      </c>
      <c r="K88">
        <f t="shared" si="10"/>
        <v>92</v>
      </c>
      <c r="L88">
        <f t="shared" si="14"/>
        <v>8</v>
      </c>
      <c r="M88">
        <f t="shared" si="15"/>
        <v>8</v>
      </c>
      <c r="N88" t="str">
        <f t="shared" si="11"/>
        <v>YES</v>
      </c>
      <c r="O88" s="6">
        <f t="shared" si="16"/>
        <v>37834</v>
      </c>
    </row>
    <row r="89" spans="4:15" x14ac:dyDescent="0.3">
      <c r="D89" s="8" t="str">
        <f t="shared" si="17"/>
        <v>Sep 2003</v>
      </c>
      <c r="E89" s="3">
        <f t="shared" si="18"/>
        <v>172417.7366941979</v>
      </c>
      <c r="G89" s="3">
        <f t="shared" si="19"/>
        <v>646.56651260324213</v>
      </c>
      <c r="H89" s="3">
        <f t="shared" si="20"/>
        <v>366.80348739675787</v>
      </c>
      <c r="I89" s="3">
        <f t="shared" si="13"/>
        <v>172050.93320680113</v>
      </c>
      <c r="K89">
        <f t="shared" si="10"/>
        <v>93</v>
      </c>
      <c r="L89">
        <f t="shared" si="14"/>
        <v>9</v>
      </c>
      <c r="M89">
        <f t="shared" si="15"/>
        <v>8</v>
      </c>
      <c r="N89" t="str">
        <f t="shared" si="11"/>
        <v>YES</v>
      </c>
      <c r="O89" s="6">
        <f t="shared" si="16"/>
        <v>37865</v>
      </c>
    </row>
    <row r="90" spans="4:15" x14ac:dyDescent="0.3">
      <c r="D90" s="8" t="str">
        <f t="shared" si="17"/>
        <v>Oct 2003</v>
      </c>
      <c r="E90" s="3">
        <f t="shared" si="18"/>
        <v>172050.93320680113</v>
      </c>
      <c r="G90" s="3">
        <f t="shared" si="19"/>
        <v>645.19099952550425</v>
      </c>
      <c r="H90" s="3">
        <f t="shared" si="20"/>
        <v>368.17900047449575</v>
      </c>
      <c r="I90" s="3">
        <f t="shared" si="13"/>
        <v>171682.75420632664</v>
      </c>
      <c r="K90">
        <f t="shared" si="10"/>
        <v>94</v>
      </c>
      <c r="L90">
        <f t="shared" si="14"/>
        <v>10</v>
      </c>
      <c r="M90">
        <f t="shared" si="15"/>
        <v>8</v>
      </c>
      <c r="N90" t="str">
        <f t="shared" si="11"/>
        <v>YES</v>
      </c>
      <c r="O90" s="6">
        <f t="shared" si="16"/>
        <v>37895</v>
      </c>
    </row>
    <row r="91" spans="4:15" x14ac:dyDescent="0.3">
      <c r="D91" s="8" t="str">
        <f t="shared" si="17"/>
        <v>Nov 2003</v>
      </c>
      <c r="E91" s="3">
        <f t="shared" si="18"/>
        <v>171682.75420632664</v>
      </c>
      <c r="G91" s="3">
        <f t="shared" si="19"/>
        <v>643.81032827372485</v>
      </c>
      <c r="H91" s="3">
        <f t="shared" si="20"/>
        <v>369.55967172627516</v>
      </c>
      <c r="I91" s="3">
        <f t="shared" si="13"/>
        <v>171313.19453460036</v>
      </c>
      <c r="K91">
        <f t="shared" si="10"/>
        <v>95</v>
      </c>
      <c r="L91">
        <f t="shared" si="14"/>
        <v>11</v>
      </c>
      <c r="M91">
        <f t="shared" si="15"/>
        <v>8</v>
      </c>
      <c r="N91" t="str">
        <f t="shared" si="11"/>
        <v>YES</v>
      </c>
      <c r="O91" s="6">
        <f t="shared" si="16"/>
        <v>37926</v>
      </c>
    </row>
    <row r="92" spans="4:15" x14ac:dyDescent="0.3">
      <c r="D92" s="8" t="str">
        <f t="shared" si="17"/>
        <v>Dec 2003</v>
      </c>
      <c r="E92" s="3">
        <f t="shared" si="18"/>
        <v>171313.19453460036</v>
      </c>
      <c r="G92" s="3">
        <f t="shared" si="19"/>
        <v>642.42447950475139</v>
      </c>
      <c r="H92" s="3">
        <f t="shared" si="20"/>
        <v>370.94552049524862</v>
      </c>
      <c r="I92" s="3">
        <f t="shared" si="13"/>
        <v>170942.24901410512</v>
      </c>
      <c r="K92">
        <f t="shared" si="10"/>
        <v>96</v>
      </c>
      <c r="L92">
        <f t="shared" si="14"/>
        <v>12</v>
      </c>
      <c r="M92">
        <f t="shared" si="15"/>
        <v>8</v>
      </c>
      <c r="N92" t="str">
        <f t="shared" si="11"/>
        <v>YES</v>
      </c>
      <c r="O92" s="6">
        <f t="shared" si="16"/>
        <v>37956</v>
      </c>
    </row>
    <row r="93" spans="4:15" x14ac:dyDescent="0.3">
      <c r="D93" s="8" t="str">
        <f t="shared" si="17"/>
        <v>Jan 2004</v>
      </c>
      <c r="E93" s="3">
        <f t="shared" si="18"/>
        <v>170942.24901410512</v>
      </c>
      <c r="G93" s="3">
        <f t="shared" si="19"/>
        <v>641.03343380289414</v>
      </c>
      <c r="H93" s="3">
        <f t="shared" si="20"/>
        <v>372.33656619710587</v>
      </c>
      <c r="I93" s="3">
        <f t="shared" si="13"/>
        <v>170569.91244790802</v>
      </c>
      <c r="K93">
        <f t="shared" si="10"/>
        <v>97</v>
      </c>
      <c r="L93">
        <f t="shared" si="14"/>
        <v>1</v>
      </c>
      <c r="M93">
        <f t="shared" si="15"/>
        <v>9</v>
      </c>
      <c r="N93" t="str">
        <f t="shared" si="11"/>
        <v>YES</v>
      </c>
      <c r="O93" s="6">
        <f t="shared" si="16"/>
        <v>37987</v>
      </c>
    </row>
    <row r="94" spans="4:15" x14ac:dyDescent="0.3">
      <c r="D94" s="8" t="str">
        <f t="shared" si="17"/>
        <v>Feb 2004</v>
      </c>
      <c r="E94" s="3">
        <f t="shared" si="18"/>
        <v>170569.91244790802</v>
      </c>
      <c r="G94" s="3">
        <f t="shared" si="19"/>
        <v>639.63717167965501</v>
      </c>
      <c r="H94" s="3">
        <f t="shared" si="20"/>
        <v>373.73282832034499</v>
      </c>
      <c r="I94" s="3">
        <f t="shared" si="13"/>
        <v>170196.17961958767</v>
      </c>
      <c r="K94">
        <f t="shared" si="10"/>
        <v>98</v>
      </c>
      <c r="L94">
        <f t="shared" si="14"/>
        <v>2</v>
      </c>
      <c r="M94">
        <f t="shared" si="15"/>
        <v>9</v>
      </c>
      <c r="N94" t="str">
        <f t="shared" si="11"/>
        <v>YES</v>
      </c>
      <c r="O94" s="6">
        <f t="shared" si="16"/>
        <v>38018</v>
      </c>
    </row>
    <row r="95" spans="4:15" x14ac:dyDescent="0.3">
      <c r="D95" s="8" t="str">
        <f t="shared" si="17"/>
        <v>Mar 2004</v>
      </c>
      <c r="E95" s="3">
        <f t="shared" si="18"/>
        <v>170196.17961958767</v>
      </c>
      <c r="G95" s="3">
        <f t="shared" si="19"/>
        <v>638.23567357345371</v>
      </c>
      <c r="H95" s="3">
        <f t="shared" si="20"/>
        <v>375.13432642654629</v>
      </c>
      <c r="I95" s="3">
        <f t="shared" si="13"/>
        <v>169821.04529316112</v>
      </c>
      <c r="K95">
        <f t="shared" si="10"/>
        <v>99</v>
      </c>
      <c r="L95">
        <f t="shared" si="14"/>
        <v>3</v>
      </c>
      <c r="M95">
        <f t="shared" si="15"/>
        <v>9</v>
      </c>
      <c r="N95" t="str">
        <f t="shared" si="11"/>
        <v>YES</v>
      </c>
      <c r="O95" s="6">
        <f t="shared" si="16"/>
        <v>38047</v>
      </c>
    </row>
    <row r="96" spans="4:15" x14ac:dyDescent="0.3">
      <c r="D96" s="8" t="str">
        <f t="shared" si="17"/>
        <v>Apr 2004</v>
      </c>
      <c r="E96" s="3">
        <f t="shared" si="18"/>
        <v>169821.04529316112</v>
      </c>
      <c r="G96" s="3">
        <f t="shared" si="19"/>
        <v>636.82891984935418</v>
      </c>
      <c r="H96" s="3">
        <f t="shared" si="20"/>
        <v>376.54108015064583</v>
      </c>
      <c r="I96" s="3">
        <f>IF(N95="YES",IF(E96 &gt; $B$3, E96 - H96, 0), "")</f>
        <v>169444.50421301048</v>
      </c>
      <c r="K96">
        <f t="shared" ref="K96:K159" si="21">K95+1</f>
        <v>100</v>
      </c>
      <c r="L96">
        <f t="shared" si="14"/>
        <v>4</v>
      </c>
      <c r="M96">
        <f t="shared" si="15"/>
        <v>9</v>
      </c>
      <c r="N96" t="str">
        <f t="shared" si="11"/>
        <v>YES</v>
      </c>
      <c r="O96" s="6">
        <f t="shared" si="16"/>
        <v>38078</v>
      </c>
    </row>
    <row r="97" spans="4:15" x14ac:dyDescent="0.3">
      <c r="D97" s="8" t="str">
        <f t="shared" si="17"/>
        <v>May 2004</v>
      </c>
      <c r="E97" s="3">
        <f t="shared" si="18"/>
        <v>169444.50421301048</v>
      </c>
      <c r="G97" s="3">
        <f t="shared" si="19"/>
        <v>635.41689079878927</v>
      </c>
      <c r="H97" s="3">
        <f t="shared" si="20"/>
        <v>377.95310920121074</v>
      </c>
      <c r="I97" s="3">
        <f t="shared" ref="I97:I160" si="22">IF(N96="YES",IF(E97 &gt; $B$3, E97 - H97, 0), "")</f>
        <v>169066.55110380927</v>
      </c>
      <c r="K97">
        <f t="shared" si="21"/>
        <v>101</v>
      </c>
      <c r="L97">
        <f t="shared" si="14"/>
        <v>5</v>
      </c>
      <c r="M97">
        <f t="shared" si="15"/>
        <v>9</v>
      </c>
      <c r="N97" t="str">
        <f t="shared" si="11"/>
        <v>YES</v>
      </c>
      <c r="O97" s="6">
        <f t="shared" si="16"/>
        <v>38108</v>
      </c>
    </row>
    <row r="98" spans="4:15" x14ac:dyDescent="0.3">
      <c r="D98" s="8" t="str">
        <f t="shared" si="17"/>
        <v>Jun 2004</v>
      </c>
      <c r="E98" s="3">
        <f t="shared" si="18"/>
        <v>169066.55110380927</v>
      </c>
      <c r="G98" s="3">
        <f t="shared" si="19"/>
        <v>633.99956663928469</v>
      </c>
      <c r="H98" s="3">
        <f t="shared" si="20"/>
        <v>379.37043336071531</v>
      </c>
      <c r="I98" s="3">
        <f t="shared" si="22"/>
        <v>168687.18067044855</v>
      </c>
      <c r="K98">
        <f t="shared" si="21"/>
        <v>102</v>
      </c>
      <c r="L98">
        <f t="shared" si="14"/>
        <v>6</v>
      </c>
      <c r="M98">
        <f t="shared" si="15"/>
        <v>9</v>
      </c>
      <c r="N98" t="str">
        <f t="shared" si="11"/>
        <v>YES</v>
      </c>
      <c r="O98" s="6">
        <f t="shared" si="16"/>
        <v>38139</v>
      </c>
    </row>
    <row r="99" spans="4:15" x14ac:dyDescent="0.3">
      <c r="D99" s="8" t="str">
        <f t="shared" si="17"/>
        <v>Jul 2004</v>
      </c>
      <c r="E99" s="3">
        <f t="shared" si="18"/>
        <v>168687.18067044855</v>
      </c>
      <c r="G99" s="3">
        <f t="shared" si="19"/>
        <v>632.57692751418199</v>
      </c>
      <c r="H99" s="3">
        <f t="shared" si="20"/>
        <v>380.79307248581802</v>
      </c>
      <c r="I99" s="3">
        <f t="shared" si="22"/>
        <v>168306.38759796272</v>
      </c>
      <c r="K99">
        <f t="shared" si="21"/>
        <v>103</v>
      </c>
      <c r="L99">
        <f t="shared" si="14"/>
        <v>7</v>
      </c>
      <c r="M99">
        <f t="shared" si="15"/>
        <v>9</v>
      </c>
      <c r="N99" t="str">
        <f t="shared" si="11"/>
        <v>YES</v>
      </c>
      <c r="O99" s="6">
        <f t="shared" si="16"/>
        <v>38169</v>
      </c>
    </row>
    <row r="100" spans="4:15" x14ac:dyDescent="0.3">
      <c r="D100" s="8" t="str">
        <f t="shared" si="17"/>
        <v>Aug 2004</v>
      </c>
      <c r="E100" s="3">
        <f t="shared" si="18"/>
        <v>168306.38759796272</v>
      </c>
      <c r="G100" s="3">
        <f t="shared" si="19"/>
        <v>631.14895349236019</v>
      </c>
      <c r="H100" s="3">
        <f t="shared" si="20"/>
        <v>382.22104650763981</v>
      </c>
      <c r="I100" s="3">
        <f t="shared" si="22"/>
        <v>167924.16655145507</v>
      </c>
      <c r="K100">
        <f t="shared" si="21"/>
        <v>104</v>
      </c>
      <c r="L100">
        <f t="shared" si="14"/>
        <v>8</v>
      </c>
      <c r="M100">
        <f t="shared" si="15"/>
        <v>9</v>
      </c>
      <c r="N100" t="str">
        <f t="shared" si="11"/>
        <v>YES</v>
      </c>
      <c r="O100" s="6">
        <f t="shared" si="16"/>
        <v>38200</v>
      </c>
    </row>
    <row r="101" spans="4:15" x14ac:dyDescent="0.3">
      <c r="D101" s="8" t="str">
        <f t="shared" si="17"/>
        <v>Sep 2004</v>
      </c>
      <c r="E101" s="3">
        <f t="shared" si="18"/>
        <v>167924.16655145507</v>
      </c>
      <c r="G101" s="3">
        <f t="shared" si="19"/>
        <v>629.71562456795652</v>
      </c>
      <c r="H101" s="3">
        <f t="shared" si="20"/>
        <v>383.65437543204348</v>
      </c>
      <c r="I101" s="3">
        <f t="shared" si="22"/>
        <v>167540.51217602304</v>
      </c>
      <c r="K101">
        <f t="shared" si="21"/>
        <v>105</v>
      </c>
      <c r="L101">
        <f t="shared" si="14"/>
        <v>9</v>
      </c>
      <c r="M101">
        <f t="shared" si="15"/>
        <v>9</v>
      </c>
      <c r="N101" t="str">
        <f t="shared" si="11"/>
        <v>YES</v>
      </c>
      <c r="O101" s="6">
        <f t="shared" si="16"/>
        <v>38231</v>
      </c>
    </row>
    <row r="102" spans="4:15" x14ac:dyDescent="0.3">
      <c r="D102" s="8" t="str">
        <f t="shared" si="17"/>
        <v>Oct 2004</v>
      </c>
      <c r="E102" s="3">
        <f t="shared" si="18"/>
        <v>167540.51217602304</v>
      </c>
      <c r="G102" s="3">
        <f t="shared" si="19"/>
        <v>628.27692066008638</v>
      </c>
      <c r="H102" s="3">
        <f t="shared" si="20"/>
        <v>385.09307933991363</v>
      </c>
      <c r="I102" s="3">
        <f t="shared" si="22"/>
        <v>167155.41909668312</v>
      </c>
      <c r="K102">
        <f t="shared" si="21"/>
        <v>106</v>
      </c>
      <c r="L102">
        <f t="shared" si="14"/>
        <v>10</v>
      </c>
      <c r="M102">
        <f t="shared" si="15"/>
        <v>9</v>
      </c>
      <c r="N102" t="str">
        <f t="shared" si="11"/>
        <v>YES</v>
      </c>
      <c r="O102" s="6">
        <f t="shared" si="16"/>
        <v>38261</v>
      </c>
    </row>
    <row r="103" spans="4:15" x14ac:dyDescent="0.3">
      <c r="D103" s="8" t="str">
        <f t="shared" si="17"/>
        <v>Nov 2004</v>
      </c>
      <c r="E103" s="3">
        <f t="shared" si="18"/>
        <v>167155.41909668312</v>
      </c>
      <c r="G103" s="3">
        <f t="shared" si="19"/>
        <v>626.8328216125617</v>
      </c>
      <c r="H103" s="3">
        <f t="shared" si="20"/>
        <v>386.5371783874383</v>
      </c>
      <c r="I103" s="3">
        <f t="shared" si="22"/>
        <v>166768.88191829569</v>
      </c>
      <c r="K103">
        <f t="shared" si="21"/>
        <v>107</v>
      </c>
      <c r="L103">
        <f t="shared" si="14"/>
        <v>11</v>
      </c>
      <c r="M103">
        <f t="shared" si="15"/>
        <v>9</v>
      </c>
      <c r="N103" t="str">
        <f t="shared" si="11"/>
        <v>YES</v>
      </c>
      <c r="O103" s="6">
        <f t="shared" si="16"/>
        <v>38292</v>
      </c>
    </row>
    <row r="104" spans="4:15" x14ac:dyDescent="0.3">
      <c r="D104" s="8" t="str">
        <f t="shared" si="17"/>
        <v>Dec 2004</v>
      </c>
      <c r="E104" s="3">
        <f t="shared" si="18"/>
        <v>166768.88191829569</v>
      </c>
      <c r="G104" s="3">
        <f t="shared" si="19"/>
        <v>625.38330719360886</v>
      </c>
      <c r="H104" s="3">
        <f t="shared" si="20"/>
        <v>387.98669280639115</v>
      </c>
      <c r="I104" s="3">
        <f t="shared" si="22"/>
        <v>166380.89522548931</v>
      </c>
      <c r="K104">
        <f t="shared" si="21"/>
        <v>108</v>
      </c>
      <c r="L104">
        <f t="shared" si="14"/>
        <v>12</v>
      </c>
      <c r="M104">
        <f t="shared" si="15"/>
        <v>9</v>
      </c>
      <c r="N104" t="str">
        <f t="shared" si="11"/>
        <v>YES</v>
      </c>
      <c r="O104" s="6">
        <f t="shared" si="16"/>
        <v>38322</v>
      </c>
    </row>
    <row r="105" spans="4:15" x14ac:dyDescent="0.3">
      <c r="D105" s="8" t="str">
        <f t="shared" si="17"/>
        <v>Jan 2005</v>
      </c>
      <c r="E105" s="3">
        <f t="shared" si="18"/>
        <v>166380.89522548931</v>
      </c>
      <c r="G105" s="3">
        <f t="shared" si="19"/>
        <v>623.92835709558483</v>
      </c>
      <c r="H105" s="3">
        <f t="shared" si="20"/>
        <v>389.44164290441518</v>
      </c>
      <c r="I105" s="3">
        <f t="shared" si="22"/>
        <v>165991.45358258489</v>
      </c>
      <c r="K105">
        <f t="shared" si="21"/>
        <v>109</v>
      </c>
      <c r="L105">
        <f t="shared" si="14"/>
        <v>1</v>
      </c>
      <c r="M105">
        <f t="shared" si="15"/>
        <v>10</v>
      </c>
      <c r="N105" t="str">
        <f t="shared" si="11"/>
        <v>YES</v>
      </c>
      <c r="O105" s="6">
        <f t="shared" si="16"/>
        <v>38353</v>
      </c>
    </row>
    <row r="106" spans="4:15" x14ac:dyDescent="0.3">
      <c r="D106" s="8" t="str">
        <f t="shared" si="17"/>
        <v>Feb 2005</v>
      </c>
      <c r="E106" s="3">
        <f t="shared" si="18"/>
        <v>165991.45358258489</v>
      </c>
      <c r="G106" s="3">
        <f t="shared" si="19"/>
        <v>622.46795093469325</v>
      </c>
      <c r="H106" s="3">
        <f t="shared" si="20"/>
        <v>390.90204906530676</v>
      </c>
      <c r="I106" s="3">
        <f t="shared" si="22"/>
        <v>165600.55153351958</v>
      </c>
      <c r="K106">
        <f t="shared" si="21"/>
        <v>110</v>
      </c>
      <c r="L106">
        <f t="shared" si="14"/>
        <v>2</v>
      </c>
      <c r="M106">
        <f t="shared" si="15"/>
        <v>10</v>
      </c>
      <c r="N106" t="str">
        <f t="shared" si="11"/>
        <v>YES</v>
      </c>
      <c r="O106" s="6">
        <f t="shared" si="16"/>
        <v>38384</v>
      </c>
    </row>
    <row r="107" spans="4:15" x14ac:dyDescent="0.3">
      <c r="D107" s="8" t="str">
        <f t="shared" si="17"/>
        <v>Mar 2005</v>
      </c>
      <c r="E107" s="3">
        <f t="shared" si="18"/>
        <v>165600.55153351958</v>
      </c>
      <c r="G107" s="3">
        <f t="shared" si="19"/>
        <v>621.00206825069836</v>
      </c>
      <c r="H107" s="3">
        <f t="shared" si="20"/>
        <v>392.36793174930165</v>
      </c>
      <c r="I107" s="3">
        <f t="shared" si="22"/>
        <v>165208.18360177029</v>
      </c>
      <c r="K107">
        <f t="shared" si="21"/>
        <v>111</v>
      </c>
      <c r="L107">
        <f t="shared" si="14"/>
        <v>3</v>
      </c>
      <c r="M107">
        <f t="shared" si="15"/>
        <v>10</v>
      </c>
      <c r="N107" t="str">
        <f t="shared" si="11"/>
        <v>YES</v>
      </c>
      <c r="O107" s="6">
        <f t="shared" si="16"/>
        <v>38412</v>
      </c>
    </row>
    <row r="108" spans="4:15" x14ac:dyDescent="0.3">
      <c r="D108" s="8" t="str">
        <f t="shared" si="17"/>
        <v>Apr 2005</v>
      </c>
      <c r="E108" s="3">
        <f t="shared" si="18"/>
        <v>165208.18360177029</v>
      </c>
      <c r="G108" s="3">
        <f t="shared" si="19"/>
        <v>619.53068850663851</v>
      </c>
      <c r="H108" s="3">
        <f t="shared" si="20"/>
        <v>393.83931149336149</v>
      </c>
      <c r="I108" s="3">
        <f t="shared" si="22"/>
        <v>164814.34429027693</v>
      </c>
      <c r="K108">
        <f t="shared" si="21"/>
        <v>112</v>
      </c>
      <c r="L108">
        <f t="shared" si="14"/>
        <v>4</v>
      </c>
      <c r="M108">
        <f t="shared" si="15"/>
        <v>10</v>
      </c>
      <c r="N108" t="str">
        <f t="shared" si="11"/>
        <v>YES</v>
      </c>
      <c r="O108" s="6">
        <f t="shared" si="16"/>
        <v>38443</v>
      </c>
    </row>
    <row r="109" spans="4:15" x14ac:dyDescent="0.3">
      <c r="D109" s="8" t="str">
        <f t="shared" si="17"/>
        <v>May 2005</v>
      </c>
      <c r="E109" s="3">
        <f t="shared" si="18"/>
        <v>164814.34429027693</v>
      </c>
      <c r="G109" s="3">
        <f t="shared" si="19"/>
        <v>618.05379108853845</v>
      </c>
      <c r="H109" s="3">
        <f t="shared" si="20"/>
        <v>395.31620891146156</v>
      </c>
      <c r="I109" s="3">
        <f t="shared" si="22"/>
        <v>164419.02808136548</v>
      </c>
      <c r="K109">
        <f t="shared" si="21"/>
        <v>113</v>
      </c>
      <c r="L109">
        <f t="shared" si="14"/>
        <v>5</v>
      </c>
      <c r="M109">
        <f t="shared" si="15"/>
        <v>10</v>
      </c>
      <c r="N109" t="str">
        <f t="shared" si="11"/>
        <v>YES</v>
      </c>
      <c r="O109" s="6">
        <f t="shared" si="16"/>
        <v>38473</v>
      </c>
    </row>
    <row r="110" spans="4:15" x14ac:dyDescent="0.3">
      <c r="D110" s="8" t="str">
        <f t="shared" si="17"/>
        <v>Jun 2005</v>
      </c>
      <c r="E110" s="3">
        <f t="shared" si="18"/>
        <v>164419.02808136548</v>
      </c>
      <c r="G110" s="3">
        <f t="shared" si="19"/>
        <v>616.57135530512051</v>
      </c>
      <c r="H110" s="3">
        <f t="shared" si="20"/>
        <v>396.7986446948795</v>
      </c>
      <c r="I110" s="3">
        <f t="shared" si="22"/>
        <v>164022.2294366706</v>
      </c>
      <c r="K110">
        <f t="shared" si="21"/>
        <v>114</v>
      </c>
      <c r="L110">
        <f t="shared" si="14"/>
        <v>6</v>
      </c>
      <c r="M110">
        <f t="shared" si="15"/>
        <v>10</v>
      </c>
      <c r="N110" t="str">
        <f t="shared" si="11"/>
        <v>YES</v>
      </c>
      <c r="O110" s="6">
        <f t="shared" si="16"/>
        <v>38504</v>
      </c>
    </row>
    <row r="111" spans="4:15" x14ac:dyDescent="0.3">
      <c r="D111" s="8" t="str">
        <f t="shared" si="17"/>
        <v>Jul 2005</v>
      </c>
      <c r="E111" s="3">
        <f t="shared" si="18"/>
        <v>164022.2294366706</v>
      </c>
      <c r="G111" s="3">
        <f t="shared" si="19"/>
        <v>615.08336038751474</v>
      </c>
      <c r="H111" s="3">
        <f t="shared" si="20"/>
        <v>398.28663961248526</v>
      </c>
      <c r="I111" s="3">
        <f t="shared" si="22"/>
        <v>163623.94279705812</v>
      </c>
      <c r="K111">
        <f t="shared" si="21"/>
        <v>115</v>
      </c>
      <c r="L111">
        <f t="shared" si="14"/>
        <v>7</v>
      </c>
      <c r="M111">
        <f t="shared" si="15"/>
        <v>10</v>
      </c>
      <c r="N111" t="str">
        <f t="shared" si="11"/>
        <v>YES</v>
      </c>
      <c r="O111" s="6">
        <f t="shared" si="16"/>
        <v>38534</v>
      </c>
    </row>
    <row r="112" spans="4:15" x14ac:dyDescent="0.3">
      <c r="D112" s="8" t="str">
        <f t="shared" si="17"/>
        <v>Aug 2005</v>
      </c>
      <c r="E112" s="3">
        <f t="shared" si="18"/>
        <v>163623.94279705812</v>
      </c>
      <c r="G112" s="3">
        <f t="shared" si="19"/>
        <v>613.58978548896789</v>
      </c>
      <c r="H112" s="3">
        <f t="shared" si="20"/>
        <v>399.78021451103211</v>
      </c>
      <c r="I112" s="3">
        <f t="shared" si="22"/>
        <v>163224.16258254708</v>
      </c>
      <c r="K112">
        <f t="shared" si="21"/>
        <v>116</v>
      </c>
      <c r="L112">
        <f t="shared" si="14"/>
        <v>8</v>
      </c>
      <c r="M112">
        <f t="shared" si="15"/>
        <v>10</v>
      </c>
      <c r="N112" t="str">
        <f t="shared" si="11"/>
        <v>YES</v>
      </c>
      <c r="O112" s="6">
        <f t="shared" si="16"/>
        <v>38565</v>
      </c>
    </row>
    <row r="113" spans="4:15" x14ac:dyDescent="0.3">
      <c r="D113" s="8" t="str">
        <f t="shared" si="17"/>
        <v>Sep 2005</v>
      </c>
      <c r="E113" s="3">
        <f t="shared" si="18"/>
        <v>163224.16258254708</v>
      </c>
      <c r="G113" s="3">
        <f t="shared" si="19"/>
        <v>612.09060968455151</v>
      </c>
      <c r="H113" s="3">
        <f t="shared" si="20"/>
        <v>401.2793903154485</v>
      </c>
      <c r="I113" s="3">
        <f t="shared" si="22"/>
        <v>162822.88319223165</v>
      </c>
      <c r="K113">
        <f t="shared" si="21"/>
        <v>117</v>
      </c>
      <c r="L113">
        <f t="shared" si="14"/>
        <v>9</v>
      </c>
      <c r="M113">
        <f t="shared" si="15"/>
        <v>10</v>
      </c>
      <c r="N113" t="str">
        <f t="shared" si="11"/>
        <v>YES</v>
      </c>
      <c r="O113" s="6">
        <f t="shared" si="16"/>
        <v>38596</v>
      </c>
    </row>
    <row r="114" spans="4:15" x14ac:dyDescent="0.3">
      <c r="D114" s="8" t="str">
        <f t="shared" si="17"/>
        <v>Oct 2005</v>
      </c>
      <c r="E114" s="3">
        <f t="shared" si="18"/>
        <v>162822.88319223165</v>
      </c>
      <c r="G114" s="3">
        <f t="shared" si="19"/>
        <v>610.58581197086869</v>
      </c>
      <c r="H114" s="3">
        <f t="shared" si="20"/>
        <v>402.78418802913131</v>
      </c>
      <c r="I114" s="3">
        <f t="shared" si="22"/>
        <v>162420.09900420252</v>
      </c>
      <c r="K114">
        <f t="shared" si="21"/>
        <v>118</v>
      </c>
      <c r="L114">
        <f t="shared" si="14"/>
        <v>10</v>
      </c>
      <c r="M114">
        <f t="shared" si="15"/>
        <v>10</v>
      </c>
      <c r="N114" t="str">
        <f t="shared" si="11"/>
        <v>YES</v>
      </c>
      <c r="O114" s="6">
        <f t="shared" si="16"/>
        <v>38626</v>
      </c>
    </row>
    <row r="115" spans="4:15" x14ac:dyDescent="0.3">
      <c r="D115" s="8" t="str">
        <f t="shared" si="17"/>
        <v>Nov 2005</v>
      </c>
      <c r="E115" s="3">
        <f t="shared" si="18"/>
        <v>162420.09900420252</v>
      </c>
      <c r="G115" s="3">
        <f t="shared" si="19"/>
        <v>609.07537126575949</v>
      </c>
      <c r="H115" s="3">
        <f t="shared" si="20"/>
        <v>404.29462873424052</v>
      </c>
      <c r="I115" s="3">
        <f t="shared" si="22"/>
        <v>162015.80437546829</v>
      </c>
      <c r="K115">
        <f t="shared" si="21"/>
        <v>119</v>
      </c>
      <c r="L115">
        <f t="shared" si="14"/>
        <v>11</v>
      </c>
      <c r="M115">
        <f t="shared" si="15"/>
        <v>10</v>
      </c>
      <c r="N115" t="str">
        <f t="shared" si="11"/>
        <v>YES</v>
      </c>
      <c r="O115" s="6">
        <f t="shared" si="16"/>
        <v>38657</v>
      </c>
    </row>
    <row r="116" spans="4:15" x14ac:dyDescent="0.3">
      <c r="D116" s="8" t="str">
        <f t="shared" si="17"/>
        <v>Dec 2005</v>
      </c>
      <c r="E116" s="3">
        <f t="shared" si="18"/>
        <v>162015.80437546829</v>
      </c>
      <c r="G116" s="3">
        <f t="shared" si="19"/>
        <v>607.55926640800601</v>
      </c>
      <c r="H116" s="3">
        <f t="shared" si="20"/>
        <v>405.81073359199399</v>
      </c>
      <c r="I116" s="3">
        <f t="shared" si="22"/>
        <v>161609.9936418763</v>
      </c>
      <c r="K116">
        <f t="shared" si="21"/>
        <v>120</v>
      </c>
      <c r="L116">
        <f t="shared" si="14"/>
        <v>12</v>
      </c>
      <c r="M116">
        <f t="shared" si="15"/>
        <v>10</v>
      </c>
      <c r="N116" t="str">
        <f t="shared" si="11"/>
        <v>YES</v>
      </c>
      <c r="O116" s="6">
        <f t="shared" si="16"/>
        <v>38687</v>
      </c>
    </row>
    <row r="117" spans="4:15" x14ac:dyDescent="0.3">
      <c r="D117" s="8" t="str">
        <f t="shared" si="17"/>
        <v>Jan 2006</v>
      </c>
      <c r="E117" s="3">
        <f t="shared" si="18"/>
        <v>161609.9936418763</v>
      </c>
      <c r="G117" s="3">
        <f t="shared" si="19"/>
        <v>606.03747615703605</v>
      </c>
      <c r="H117" s="3">
        <f t="shared" si="20"/>
        <v>407.33252384296395</v>
      </c>
      <c r="I117" s="3">
        <f t="shared" si="22"/>
        <v>161202.66111803334</v>
      </c>
      <c r="K117">
        <f t="shared" si="21"/>
        <v>121</v>
      </c>
      <c r="L117">
        <f t="shared" si="14"/>
        <v>1</v>
      </c>
      <c r="M117">
        <f t="shared" si="15"/>
        <v>11</v>
      </c>
      <c r="N117" t="str">
        <f t="shared" si="11"/>
        <v>YES</v>
      </c>
      <c r="O117" s="6">
        <f t="shared" si="16"/>
        <v>38718</v>
      </c>
    </row>
    <row r="118" spans="4:15" x14ac:dyDescent="0.3">
      <c r="D118" s="8" t="str">
        <f t="shared" si="17"/>
        <v>Feb 2006</v>
      </c>
      <c r="E118" s="3">
        <f t="shared" si="18"/>
        <v>161202.66111803334</v>
      </c>
      <c r="G118" s="3">
        <f t="shared" si="19"/>
        <v>604.509979192625</v>
      </c>
      <c r="H118" s="3">
        <f t="shared" si="20"/>
        <v>408.86002080737501</v>
      </c>
      <c r="I118" s="3">
        <f t="shared" si="22"/>
        <v>160793.80109722598</v>
      </c>
      <c r="K118">
        <f t="shared" si="21"/>
        <v>122</v>
      </c>
      <c r="L118">
        <f t="shared" si="14"/>
        <v>2</v>
      </c>
      <c r="M118">
        <f t="shared" si="15"/>
        <v>11</v>
      </c>
      <c r="N118" t="str">
        <f t="shared" si="11"/>
        <v>YES</v>
      </c>
      <c r="O118" s="6">
        <f t="shared" si="16"/>
        <v>38749</v>
      </c>
    </row>
    <row r="119" spans="4:15" x14ac:dyDescent="0.3">
      <c r="D119" s="8" t="str">
        <f t="shared" si="17"/>
        <v>Mar 2006</v>
      </c>
      <c r="E119" s="3">
        <f t="shared" si="18"/>
        <v>160793.80109722598</v>
      </c>
      <c r="G119" s="3">
        <f t="shared" si="19"/>
        <v>602.97675411459738</v>
      </c>
      <c r="H119" s="3">
        <f t="shared" si="20"/>
        <v>410.39324588540262</v>
      </c>
      <c r="I119" s="3">
        <f t="shared" si="22"/>
        <v>160383.40785134057</v>
      </c>
      <c r="K119">
        <f t="shared" si="21"/>
        <v>123</v>
      </c>
      <c r="L119">
        <f t="shared" si="14"/>
        <v>3</v>
      </c>
      <c r="M119">
        <f t="shared" si="15"/>
        <v>11</v>
      </c>
      <c r="N119" t="str">
        <f t="shared" si="11"/>
        <v>YES</v>
      </c>
      <c r="O119" s="6">
        <f t="shared" si="16"/>
        <v>38777</v>
      </c>
    </row>
    <row r="120" spans="4:15" x14ac:dyDescent="0.3">
      <c r="D120" s="8" t="str">
        <f t="shared" si="17"/>
        <v>Apr 2006</v>
      </c>
      <c r="E120" s="3">
        <f t="shared" si="18"/>
        <v>160383.40785134057</v>
      </c>
      <c r="G120" s="3">
        <f t="shared" si="19"/>
        <v>601.43777944252713</v>
      </c>
      <c r="H120" s="3">
        <f t="shared" si="20"/>
        <v>411.93222055747287</v>
      </c>
      <c r="I120" s="3">
        <f t="shared" si="22"/>
        <v>159971.4756307831</v>
      </c>
      <c r="K120">
        <f t="shared" si="21"/>
        <v>124</v>
      </c>
      <c r="L120">
        <f t="shared" si="14"/>
        <v>4</v>
      </c>
      <c r="M120">
        <f t="shared" si="15"/>
        <v>11</v>
      </c>
      <c r="N120" t="str">
        <f t="shared" si="11"/>
        <v>YES</v>
      </c>
      <c r="O120" s="6">
        <f t="shared" si="16"/>
        <v>38808</v>
      </c>
    </row>
    <row r="121" spans="4:15" x14ac:dyDescent="0.3">
      <c r="D121" s="8" t="str">
        <f t="shared" si="17"/>
        <v>May 2006</v>
      </c>
      <c r="E121" s="3">
        <f t="shared" si="18"/>
        <v>159971.4756307831</v>
      </c>
      <c r="G121" s="3">
        <f t="shared" si="19"/>
        <v>599.89303361543659</v>
      </c>
      <c r="H121" s="3">
        <f t="shared" si="20"/>
        <v>413.47696638456341</v>
      </c>
      <c r="I121" s="3">
        <f t="shared" si="22"/>
        <v>159557.99866439853</v>
      </c>
      <c r="K121">
        <f t="shared" si="21"/>
        <v>125</v>
      </c>
      <c r="L121">
        <f t="shared" si="14"/>
        <v>5</v>
      </c>
      <c r="M121">
        <f t="shared" si="15"/>
        <v>11</v>
      </c>
      <c r="N121" t="str">
        <f t="shared" si="11"/>
        <v>YES</v>
      </c>
      <c r="O121" s="6">
        <f t="shared" si="16"/>
        <v>38838</v>
      </c>
    </row>
    <row r="122" spans="4:15" x14ac:dyDescent="0.3">
      <c r="D122" s="8" t="str">
        <f t="shared" si="17"/>
        <v>Jun 2006</v>
      </c>
      <c r="E122" s="3">
        <f t="shared" si="18"/>
        <v>159557.99866439853</v>
      </c>
      <c r="G122" s="3">
        <f t="shared" si="19"/>
        <v>598.3424949914945</v>
      </c>
      <c r="H122" s="3">
        <f t="shared" si="20"/>
        <v>415.0275050085055</v>
      </c>
      <c r="I122" s="3">
        <f t="shared" si="22"/>
        <v>159142.97115939003</v>
      </c>
      <c r="K122">
        <f t="shared" si="21"/>
        <v>126</v>
      </c>
      <c r="L122">
        <f t="shared" si="14"/>
        <v>6</v>
      </c>
      <c r="M122">
        <f t="shared" si="15"/>
        <v>11</v>
      </c>
      <c r="N122" t="str">
        <f t="shared" si="11"/>
        <v>YES</v>
      </c>
      <c r="O122" s="6">
        <f t="shared" si="16"/>
        <v>38869</v>
      </c>
    </row>
    <row r="123" spans="4:15" x14ac:dyDescent="0.3">
      <c r="D123" s="8" t="str">
        <f t="shared" si="17"/>
        <v>Jul 2006</v>
      </c>
      <c r="E123" s="3">
        <f t="shared" si="18"/>
        <v>159142.97115939003</v>
      </c>
      <c r="G123" s="3">
        <f t="shared" si="19"/>
        <v>596.78614184771254</v>
      </c>
      <c r="H123" s="3">
        <f t="shared" si="20"/>
        <v>416.58385815228746</v>
      </c>
      <c r="I123" s="3">
        <f t="shared" si="22"/>
        <v>158726.38730123773</v>
      </c>
      <c r="K123">
        <f t="shared" si="21"/>
        <v>127</v>
      </c>
      <c r="L123">
        <f t="shared" si="14"/>
        <v>7</v>
      </c>
      <c r="M123">
        <f t="shared" si="15"/>
        <v>11</v>
      </c>
      <c r="N123" t="str">
        <f t="shared" si="11"/>
        <v>YES</v>
      </c>
      <c r="O123" s="6">
        <f t="shared" si="16"/>
        <v>38899</v>
      </c>
    </row>
    <row r="124" spans="4:15" x14ac:dyDescent="0.3">
      <c r="D124" s="8" t="str">
        <f t="shared" si="17"/>
        <v>Aug 2006</v>
      </c>
      <c r="E124" s="3">
        <f t="shared" si="18"/>
        <v>158726.38730123773</v>
      </c>
      <c r="G124" s="3">
        <f t="shared" si="19"/>
        <v>595.22395237964145</v>
      </c>
      <c r="H124" s="3">
        <f t="shared" si="20"/>
        <v>418.14604762035856</v>
      </c>
      <c r="I124" s="3">
        <f t="shared" si="22"/>
        <v>158308.24125361737</v>
      </c>
      <c r="K124">
        <f t="shared" si="21"/>
        <v>128</v>
      </c>
      <c r="L124">
        <f t="shared" si="14"/>
        <v>8</v>
      </c>
      <c r="M124">
        <f t="shared" si="15"/>
        <v>11</v>
      </c>
      <c r="N124" t="str">
        <f t="shared" si="11"/>
        <v>YES</v>
      </c>
      <c r="O124" s="6">
        <f t="shared" si="16"/>
        <v>38930</v>
      </c>
    </row>
    <row r="125" spans="4:15" x14ac:dyDescent="0.3">
      <c r="D125" s="8" t="str">
        <f t="shared" si="17"/>
        <v>Sep 2006</v>
      </c>
      <c r="E125" s="3">
        <f t="shared" si="18"/>
        <v>158308.24125361737</v>
      </c>
      <c r="G125" s="3">
        <f t="shared" si="19"/>
        <v>593.65590470106508</v>
      </c>
      <c r="H125" s="3">
        <f t="shared" si="20"/>
        <v>419.71409529893492</v>
      </c>
      <c r="I125" s="3">
        <f t="shared" si="22"/>
        <v>157888.52715831844</v>
      </c>
      <c r="K125">
        <f t="shared" si="21"/>
        <v>129</v>
      </c>
      <c r="L125">
        <f t="shared" si="14"/>
        <v>9</v>
      </c>
      <c r="M125">
        <f t="shared" si="15"/>
        <v>11</v>
      </c>
      <c r="N125" t="str">
        <f t="shared" si="11"/>
        <v>YES</v>
      </c>
      <c r="O125" s="6">
        <f t="shared" si="16"/>
        <v>38961</v>
      </c>
    </row>
    <row r="126" spans="4:15" x14ac:dyDescent="0.3">
      <c r="D126" s="8" t="str">
        <f t="shared" si="17"/>
        <v>Oct 2006</v>
      </c>
      <c r="E126" s="3">
        <f t="shared" si="18"/>
        <v>157888.52715831844</v>
      </c>
      <c r="G126" s="3">
        <f t="shared" si="19"/>
        <v>592.08197684369406</v>
      </c>
      <c r="H126" s="3">
        <f t="shared" si="20"/>
        <v>421.28802315630594</v>
      </c>
      <c r="I126" s="3">
        <f t="shared" si="22"/>
        <v>157467.23913516212</v>
      </c>
      <c r="K126">
        <f t="shared" si="21"/>
        <v>130</v>
      </c>
      <c r="L126">
        <f t="shared" si="14"/>
        <v>10</v>
      </c>
      <c r="M126">
        <f t="shared" si="15"/>
        <v>11</v>
      </c>
      <c r="N126" t="str">
        <f t="shared" si="11"/>
        <v>YES</v>
      </c>
      <c r="O126" s="6">
        <f t="shared" si="16"/>
        <v>38991</v>
      </c>
    </row>
    <row r="127" spans="4:15" x14ac:dyDescent="0.3">
      <c r="D127" s="8" t="str">
        <f t="shared" si="17"/>
        <v>Nov 2006</v>
      </c>
      <c r="E127" s="3">
        <f t="shared" si="18"/>
        <v>157467.23913516212</v>
      </c>
      <c r="G127" s="3">
        <f t="shared" si="19"/>
        <v>590.50214675685788</v>
      </c>
      <c r="H127" s="3">
        <f t="shared" si="20"/>
        <v>422.86785324314212</v>
      </c>
      <c r="I127" s="3">
        <f t="shared" si="22"/>
        <v>157044.37128191898</v>
      </c>
      <c r="K127">
        <f t="shared" si="21"/>
        <v>131</v>
      </c>
      <c r="L127">
        <f t="shared" si="14"/>
        <v>11</v>
      </c>
      <c r="M127">
        <f t="shared" si="15"/>
        <v>11</v>
      </c>
      <c r="N127" t="str">
        <f t="shared" si="11"/>
        <v>YES</v>
      </c>
      <c r="O127" s="6">
        <f t="shared" si="16"/>
        <v>39022</v>
      </c>
    </row>
    <row r="128" spans="4:15" x14ac:dyDescent="0.3">
      <c r="D128" s="8" t="str">
        <f t="shared" si="17"/>
        <v>Dec 2006</v>
      </c>
      <c r="E128" s="3">
        <f t="shared" si="18"/>
        <v>157044.37128191898</v>
      </c>
      <c r="G128" s="3">
        <f t="shared" si="19"/>
        <v>588.91639230719613</v>
      </c>
      <c r="H128" s="3">
        <f t="shared" si="20"/>
        <v>424.45360769280387</v>
      </c>
      <c r="I128" s="3">
        <f t="shared" si="22"/>
        <v>156619.91767422619</v>
      </c>
      <c r="K128">
        <f t="shared" si="21"/>
        <v>132</v>
      </c>
      <c r="L128">
        <f t="shared" si="14"/>
        <v>12</v>
      </c>
      <c r="M128">
        <f t="shared" si="15"/>
        <v>11</v>
      </c>
      <c r="N128" t="str">
        <f t="shared" si="11"/>
        <v>YES</v>
      </c>
      <c r="O128" s="6">
        <f t="shared" si="16"/>
        <v>39052</v>
      </c>
    </row>
    <row r="129" spans="4:15" x14ac:dyDescent="0.3">
      <c r="D129" s="8" t="str">
        <f t="shared" si="17"/>
        <v>Jan 2007</v>
      </c>
      <c r="E129" s="3">
        <f t="shared" si="18"/>
        <v>156619.91767422619</v>
      </c>
      <c r="G129" s="3">
        <f t="shared" si="19"/>
        <v>587.32469127834815</v>
      </c>
      <c r="H129" s="3">
        <f t="shared" si="20"/>
        <v>426.04530872165185</v>
      </c>
      <c r="I129" s="3">
        <f t="shared" si="22"/>
        <v>156193.87236550453</v>
      </c>
      <c r="K129">
        <f t="shared" si="21"/>
        <v>133</v>
      </c>
      <c r="L129">
        <f t="shared" si="14"/>
        <v>1</v>
      </c>
      <c r="M129">
        <f t="shared" si="15"/>
        <v>12</v>
      </c>
      <c r="N129" t="str">
        <f t="shared" si="11"/>
        <v>YES</v>
      </c>
      <c r="O129" s="6">
        <f t="shared" si="16"/>
        <v>39083</v>
      </c>
    </row>
    <row r="130" spans="4:15" x14ac:dyDescent="0.3">
      <c r="D130" s="8" t="str">
        <f t="shared" si="17"/>
        <v>Feb 2007</v>
      </c>
      <c r="E130" s="3">
        <f t="shared" si="18"/>
        <v>156193.87236550453</v>
      </c>
      <c r="G130" s="3">
        <f t="shared" si="19"/>
        <v>585.72702137064198</v>
      </c>
      <c r="H130" s="3">
        <f t="shared" si="20"/>
        <v>427.64297862935803</v>
      </c>
      <c r="I130" s="3">
        <f t="shared" si="22"/>
        <v>155766.22938687517</v>
      </c>
      <c r="K130">
        <f t="shared" si="21"/>
        <v>134</v>
      </c>
      <c r="L130">
        <f t="shared" si="14"/>
        <v>2</v>
      </c>
      <c r="M130">
        <f t="shared" si="15"/>
        <v>12</v>
      </c>
      <c r="N130" t="str">
        <f t="shared" ref="N130:N193" si="23">IF(AND(I130&gt;0, NOT(I130="")), "YES", "NO")</f>
        <v>YES</v>
      </c>
      <c r="O130" s="6">
        <f t="shared" si="16"/>
        <v>39114</v>
      </c>
    </row>
    <row r="131" spans="4:15" x14ac:dyDescent="0.3">
      <c r="D131" s="8" t="str">
        <f t="shared" si="17"/>
        <v>Mar 2007</v>
      </c>
      <c r="E131" s="3">
        <f t="shared" si="18"/>
        <v>155766.22938687517</v>
      </c>
      <c r="G131" s="3">
        <f t="shared" si="19"/>
        <v>584.12336020078192</v>
      </c>
      <c r="H131" s="3">
        <f t="shared" si="20"/>
        <v>429.24663979921809</v>
      </c>
      <c r="I131" s="3">
        <f t="shared" si="22"/>
        <v>155336.98274707596</v>
      </c>
      <c r="K131">
        <f t="shared" si="21"/>
        <v>135</v>
      </c>
      <c r="L131">
        <f t="shared" ref="L131:L194" si="24">IF(NOT(MOD(K131, 12) = 0), MOD(K131, 12), 12)</f>
        <v>3</v>
      </c>
      <c r="M131">
        <f t="shared" ref="M131:M194" si="25">IF(NOT(L131 = 12), INT(K131/12) + 1, INT(K131/12))</f>
        <v>12</v>
      </c>
      <c r="N131" t="str">
        <f t="shared" si="23"/>
        <v>YES</v>
      </c>
      <c r="O131" s="6">
        <f t="shared" ref="O131:O194" si="26">DATE($B$6+M131-1, L131, 1)</f>
        <v>39142</v>
      </c>
    </row>
    <row r="132" spans="4:15" x14ac:dyDescent="0.3">
      <c r="D132" s="8" t="str">
        <f t="shared" ref="D132:D195" si="27">IF(N131 = "YES", TEXT(O132, "mmm yyyy"), "")</f>
        <v>Apr 2007</v>
      </c>
      <c r="E132" s="3">
        <f t="shared" ref="E132:E195" si="28">IF(N131="YES", I131, "")</f>
        <v>155336.98274707596</v>
      </c>
      <c r="G132" s="3">
        <f t="shared" ref="G132:G195" si="29">IF(N131="YES",($B$4/100/12)*E132, "")</f>
        <v>582.51368530153479</v>
      </c>
      <c r="H132" s="3">
        <f t="shared" si="20"/>
        <v>430.85631469846521</v>
      </c>
      <c r="I132" s="3">
        <f t="shared" si="22"/>
        <v>154906.1264323775</v>
      </c>
      <c r="K132">
        <f t="shared" si="21"/>
        <v>136</v>
      </c>
      <c r="L132">
        <f t="shared" si="24"/>
        <v>4</v>
      </c>
      <c r="M132">
        <f t="shared" si="25"/>
        <v>12</v>
      </c>
      <c r="N132" t="str">
        <f t="shared" si="23"/>
        <v>YES</v>
      </c>
      <c r="O132" s="6">
        <f t="shared" si="26"/>
        <v>39173</v>
      </c>
    </row>
    <row r="133" spans="4:15" x14ac:dyDescent="0.3">
      <c r="D133" s="8" t="str">
        <f t="shared" si="27"/>
        <v>May 2007</v>
      </c>
      <c r="E133" s="3">
        <f t="shared" si="28"/>
        <v>154906.1264323775</v>
      </c>
      <c r="G133" s="3">
        <f t="shared" si="29"/>
        <v>580.89797412141559</v>
      </c>
      <c r="H133" s="3">
        <f t="shared" si="20"/>
        <v>432.47202587858442</v>
      </c>
      <c r="I133" s="3">
        <f t="shared" si="22"/>
        <v>154473.65440649891</v>
      </c>
      <c r="K133">
        <f t="shared" si="21"/>
        <v>137</v>
      </c>
      <c r="L133">
        <f t="shared" si="24"/>
        <v>5</v>
      </c>
      <c r="M133">
        <f t="shared" si="25"/>
        <v>12</v>
      </c>
      <c r="N133" t="str">
        <f t="shared" si="23"/>
        <v>YES</v>
      </c>
      <c r="O133" s="6">
        <f t="shared" si="26"/>
        <v>39203</v>
      </c>
    </row>
    <row r="134" spans="4:15" x14ac:dyDescent="0.3">
      <c r="D134" s="8" t="str">
        <f t="shared" si="27"/>
        <v>Jun 2007</v>
      </c>
      <c r="E134" s="3">
        <f t="shared" si="28"/>
        <v>154473.65440649891</v>
      </c>
      <c r="G134" s="3">
        <f t="shared" si="29"/>
        <v>579.27620402437094</v>
      </c>
      <c r="H134" s="3">
        <f t="shared" si="20"/>
        <v>434.09379597562906</v>
      </c>
      <c r="I134" s="3">
        <f t="shared" si="22"/>
        <v>154039.56061052327</v>
      </c>
      <c r="K134">
        <f t="shared" si="21"/>
        <v>138</v>
      </c>
      <c r="L134">
        <f t="shared" si="24"/>
        <v>6</v>
      </c>
      <c r="M134">
        <f t="shared" si="25"/>
        <v>12</v>
      </c>
      <c r="N134" t="str">
        <f t="shared" si="23"/>
        <v>YES</v>
      </c>
      <c r="O134" s="6">
        <f t="shared" si="26"/>
        <v>39234</v>
      </c>
    </row>
    <row r="135" spans="4:15" x14ac:dyDescent="0.3">
      <c r="D135" s="8" t="str">
        <f t="shared" si="27"/>
        <v>Jul 2007</v>
      </c>
      <c r="E135" s="3">
        <f t="shared" si="28"/>
        <v>154039.56061052327</v>
      </c>
      <c r="G135" s="3">
        <f t="shared" si="29"/>
        <v>577.6483522894622</v>
      </c>
      <c r="H135" s="3">
        <f t="shared" si="20"/>
        <v>435.72164771053781</v>
      </c>
      <c r="I135" s="3">
        <f t="shared" si="22"/>
        <v>153603.83896281273</v>
      </c>
      <c r="K135">
        <f t="shared" si="21"/>
        <v>139</v>
      </c>
      <c r="L135">
        <f t="shared" si="24"/>
        <v>7</v>
      </c>
      <c r="M135">
        <f t="shared" si="25"/>
        <v>12</v>
      </c>
      <c r="N135" t="str">
        <f t="shared" si="23"/>
        <v>YES</v>
      </c>
      <c r="O135" s="6">
        <f t="shared" si="26"/>
        <v>39264</v>
      </c>
    </row>
    <row r="136" spans="4:15" x14ac:dyDescent="0.3">
      <c r="D136" s="8" t="str">
        <f t="shared" si="27"/>
        <v>Aug 2007</v>
      </c>
      <c r="E136" s="3">
        <f t="shared" si="28"/>
        <v>153603.83896281273</v>
      </c>
      <c r="G136" s="3">
        <f t="shared" si="29"/>
        <v>576.01439611054775</v>
      </c>
      <c r="H136" s="3">
        <f t="shared" si="20"/>
        <v>437.35560388945225</v>
      </c>
      <c r="I136" s="3">
        <f t="shared" si="22"/>
        <v>153166.48335892329</v>
      </c>
      <c r="K136">
        <f t="shared" si="21"/>
        <v>140</v>
      </c>
      <c r="L136">
        <f t="shared" si="24"/>
        <v>8</v>
      </c>
      <c r="M136">
        <f t="shared" si="25"/>
        <v>12</v>
      </c>
      <c r="N136" t="str">
        <f t="shared" si="23"/>
        <v>YES</v>
      </c>
      <c r="O136" s="6">
        <f t="shared" si="26"/>
        <v>39295</v>
      </c>
    </row>
    <row r="137" spans="4:15" x14ac:dyDescent="0.3">
      <c r="D137" s="8" t="str">
        <f t="shared" si="27"/>
        <v>Sep 2007</v>
      </c>
      <c r="E137" s="3">
        <f t="shared" si="28"/>
        <v>153166.48335892329</v>
      </c>
      <c r="G137" s="3">
        <f t="shared" si="29"/>
        <v>574.37431259596235</v>
      </c>
      <c r="H137" s="3">
        <f t="shared" si="20"/>
        <v>438.99568740403765</v>
      </c>
      <c r="I137" s="3">
        <f t="shared" si="22"/>
        <v>152727.48767151925</v>
      </c>
      <c r="K137">
        <f t="shared" si="21"/>
        <v>141</v>
      </c>
      <c r="L137">
        <f t="shared" si="24"/>
        <v>9</v>
      </c>
      <c r="M137">
        <f t="shared" si="25"/>
        <v>12</v>
      </c>
      <c r="N137" t="str">
        <f t="shared" si="23"/>
        <v>YES</v>
      </c>
      <c r="O137" s="6">
        <f t="shared" si="26"/>
        <v>39326</v>
      </c>
    </row>
    <row r="138" spans="4:15" x14ac:dyDescent="0.3">
      <c r="D138" s="8" t="str">
        <f t="shared" si="27"/>
        <v>Oct 2007</v>
      </c>
      <c r="E138" s="3">
        <f t="shared" si="28"/>
        <v>152727.48767151925</v>
      </c>
      <c r="G138" s="3">
        <f t="shared" si="29"/>
        <v>572.72807876819718</v>
      </c>
      <c r="H138" s="3">
        <f t="shared" si="20"/>
        <v>440.64192123180283</v>
      </c>
      <c r="I138" s="3">
        <f t="shared" si="22"/>
        <v>152286.84575028744</v>
      </c>
      <c r="K138">
        <f t="shared" si="21"/>
        <v>142</v>
      </c>
      <c r="L138">
        <f t="shared" si="24"/>
        <v>10</v>
      </c>
      <c r="M138">
        <f t="shared" si="25"/>
        <v>12</v>
      </c>
      <c r="N138" t="str">
        <f t="shared" si="23"/>
        <v>YES</v>
      </c>
      <c r="O138" s="6">
        <f t="shared" si="26"/>
        <v>39356</v>
      </c>
    </row>
    <row r="139" spans="4:15" x14ac:dyDescent="0.3">
      <c r="D139" s="8" t="str">
        <f t="shared" si="27"/>
        <v>Nov 2007</v>
      </c>
      <c r="E139" s="3">
        <f t="shared" si="28"/>
        <v>152286.84575028744</v>
      </c>
      <c r="G139" s="3">
        <f t="shared" si="29"/>
        <v>571.07567156357788</v>
      </c>
      <c r="H139" s="3">
        <f t="shared" si="20"/>
        <v>442.29432843642212</v>
      </c>
      <c r="I139" s="3">
        <f t="shared" si="22"/>
        <v>151844.55142185101</v>
      </c>
      <c r="K139">
        <f t="shared" si="21"/>
        <v>143</v>
      </c>
      <c r="L139">
        <f t="shared" si="24"/>
        <v>11</v>
      </c>
      <c r="M139">
        <f t="shared" si="25"/>
        <v>12</v>
      </c>
      <c r="N139" t="str">
        <f t="shared" si="23"/>
        <v>YES</v>
      </c>
      <c r="O139" s="6">
        <f t="shared" si="26"/>
        <v>39387</v>
      </c>
    </row>
    <row r="140" spans="4:15" x14ac:dyDescent="0.3">
      <c r="D140" s="8" t="str">
        <f t="shared" si="27"/>
        <v>Dec 2007</v>
      </c>
      <c r="E140" s="3">
        <f t="shared" si="28"/>
        <v>151844.55142185101</v>
      </c>
      <c r="G140" s="3">
        <f t="shared" si="29"/>
        <v>569.41706783194127</v>
      </c>
      <c r="H140" s="3">
        <f t="shared" si="20"/>
        <v>443.95293216805874</v>
      </c>
      <c r="I140" s="3">
        <f t="shared" si="22"/>
        <v>151400.59848968295</v>
      </c>
      <c r="K140">
        <f t="shared" si="21"/>
        <v>144</v>
      </c>
      <c r="L140">
        <f t="shared" si="24"/>
        <v>12</v>
      </c>
      <c r="M140">
        <f t="shared" si="25"/>
        <v>12</v>
      </c>
      <c r="N140" t="str">
        <f t="shared" si="23"/>
        <v>YES</v>
      </c>
      <c r="O140" s="6">
        <f t="shared" si="26"/>
        <v>39417</v>
      </c>
    </row>
    <row r="141" spans="4:15" x14ac:dyDescent="0.3">
      <c r="D141" s="8" t="str">
        <f t="shared" si="27"/>
        <v>Jan 2008</v>
      </c>
      <c r="E141" s="3">
        <f t="shared" si="28"/>
        <v>151400.59848968295</v>
      </c>
      <c r="G141" s="3">
        <f t="shared" si="29"/>
        <v>567.75224433631104</v>
      </c>
      <c r="H141" s="3">
        <f t="shared" ref="H141:H204" si="30">IF(N140="YES", $B$3 - G141 +F141, "")</f>
        <v>445.61775566368897</v>
      </c>
      <c r="I141" s="3">
        <f t="shared" si="22"/>
        <v>150954.98073401925</v>
      </c>
      <c r="K141">
        <f t="shared" si="21"/>
        <v>145</v>
      </c>
      <c r="L141">
        <f t="shared" si="24"/>
        <v>1</v>
      </c>
      <c r="M141">
        <f t="shared" si="25"/>
        <v>13</v>
      </c>
      <c r="N141" t="str">
        <f t="shared" si="23"/>
        <v>YES</v>
      </c>
      <c r="O141" s="6">
        <f t="shared" si="26"/>
        <v>39448</v>
      </c>
    </row>
    <row r="142" spans="4:15" x14ac:dyDescent="0.3">
      <c r="D142" s="8" t="str">
        <f t="shared" si="27"/>
        <v>Feb 2008</v>
      </c>
      <c r="E142" s="3">
        <f t="shared" si="28"/>
        <v>150954.98073401925</v>
      </c>
      <c r="G142" s="3">
        <f t="shared" si="29"/>
        <v>566.08117775257222</v>
      </c>
      <c r="H142" s="3">
        <f t="shared" si="30"/>
        <v>447.28882224742779</v>
      </c>
      <c r="I142" s="3">
        <f t="shared" si="22"/>
        <v>150507.69191177184</v>
      </c>
      <c r="K142">
        <f t="shared" si="21"/>
        <v>146</v>
      </c>
      <c r="L142">
        <f t="shared" si="24"/>
        <v>2</v>
      </c>
      <c r="M142">
        <f t="shared" si="25"/>
        <v>13</v>
      </c>
      <c r="N142" t="str">
        <f t="shared" si="23"/>
        <v>YES</v>
      </c>
      <c r="O142" s="6">
        <f t="shared" si="26"/>
        <v>39479</v>
      </c>
    </row>
    <row r="143" spans="4:15" x14ac:dyDescent="0.3">
      <c r="D143" s="8" t="str">
        <f t="shared" si="27"/>
        <v>Mar 2008</v>
      </c>
      <c r="E143" s="3">
        <f t="shared" si="28"/>
        <v>150507.69191177184</v>
      </c>
      <c r="G143" s="3">
        <f t="shared" si="29"/>
        <v>564.40384466914441</v>
      </c>
      <c r="H143" s="3">
        <f t="shared" si="30"/>
        <v>448.9661553308556</v>
      </c>
      <c r="I143" s="3">
        <f t="shared" si="22"/>
        <v>150058.72575644098</v>
      </c>
      <c r="K143">
        <f t="shared" si="21"/>
        <v>147</v>
      </c>
      <c r="L143">
        <f t="shared" si="24"/>
        <v>3</v>
      </c>
      <c r="M143">
        <f t="shared" si="25"/>
        <v>13</v>
      </c>
      <c r="N143" t="str">
        <f t="shared" si="23"/>
        <v>YES</v>
      </c>
      <c r="O143" s="6">
        <f t="shared" si="26"/>
        <v>39508</v>
      </c>
    </row>
    <row r="144" spans="4:15" x14ac:dyDescent="0.3">
      <c r="D144" s="8" t="str">
        <f t="shared" si="27"/>
        <v>Apr 2008</v>
      </c>
      <c r="E144" s="3">
        <f t="shared" si="28"/>
        <v>150058.72575644098</v>
      </c>
      <c r="G144" s="3">
        <f t="shared" si="29"/>
        <v>562.72022158665368</v>
      </c>
      <c r="H144" s="3">
        <f t="shared" si="30"/>
        <v>450.64977841334633</v>
      </c>
      <c r="I144" s="3">
        <f t="shared" si="22"/>
        <v>149608.07597802763</v>
      </c>
      <c r="K144">
        <f t="shared" si="21"/>
        <v>148</v>
      </c>
      <c r="L144">
        <f t="shared" si="24"/>
        <v>4</v>
      </c>
      <c r="M144">
        <f t="shared" si="25"/>
        <v>13</v>
      </c>
      <c r="N144" t="str">
        <f t="shared" si="23"/>
        <v>YES</v>
      </c>
      <c r="O144" s="6">
        <f t="shared" si="26"/>
        <v>39539</v>
      </c>
    </row>
    <row r="145" spans="4:15" x14ac:dyDescent="0.3">
      <c r="D145" s="8" t="str">
        <f t="shared" si="27"/>
        <v>May 2008</v>
      </c>
      <c r="E145" s="3">
        <f t="shared" si="28"/>
        <v>149608.07597802763</v>
      </c>
      <c r="G145" s="3">
        <f t="shared" si="29"/>
        <v>561.03028491760358</v>
      </c>
      <c r="H145" s="3">
        <f t="shared" si="30"/>
        <v>452.33971508239642</v>
      </c>
      <c r="I145" s="3">
        <f t="shared" si="22"/>
        <v>149155.73626294523</v>
      </c>
      <c r="K145">
        <f t="shared" si="21"/>
        <v>149</v>
      </c>
      <c r="L145">
        <f t="shared" si="24"/>
        <v>5</v>
      </c>
      <c r="M145">
        <f t="shared" si="25"/>
        <v>13</v>
      </c>
      <c r="N145" t="str">
        <f t="shared" si="23"/>
        <v>YES</v>
      </c>
      <c r="O145" s="6">
        <f t="shared" si="26"/>
        <v>39569</v>
      </c>
    </row>
    <row r="146" spans="4:15" x14ac:dyDescent="0.3">
      <c r="D146" s="8" t="str">
        <f t="shared" si="27"/>
        <v>Jun 2008</v>
      </c>
      <c r="E146" s="3">
        <f t="shared" si="28"/>
        <v>149155.73626294523</v>
      </c>
      <c r="G146" s="3">
        <f t="shared" si="29"/>
        <v>559.33401098604452</v>
      </c>
      <c r="H146" s="3">
        <f t="shared" si="30"/>
        <v>454.03598901395549</v>
      </c>
      <c r="I146" s="3">
        <f t="shared" si="22"/>
        <v>148701.70027393126</v>
      </c>
      <c r="K146">
        <f t="shared" si="21"/>
        <v>150</v>
      </c>
      <c r="L146">
        <f t="shared" si="24"/>
        <v>6</v>
      </c>
      <c r="M146">
        <f t="shared" si="25"/>
        <v>13</v>
      </c>
      <c r="N146" t="str">
        <f t="shared" si="23"/>
        <v>YES</v>
      </c>
      <c r="O146" s="6">
        <f t="shared" si="26"/>
        <v>39600</v>
      </c>
    </row>
    <row r="147" spans="4:15" x14ac:dyDescent="0.3">
      <c r="D147" s="8" t="str">
        <f t="shared" si="27"/>
        <v>Jul 2008</v>
      </c>
      <c r="E147" s="3">
        <f t="shared" si="28"/>
        <v>148701.70027393126</v>
      </c>
      <c r="G147" s="3">
        <f t="shared" si="29"/>
        <v>557.63137602724225</v>
      </c>
      <c r="H147" s="3">
        <f t="shared" si="30"/>
        <v>455.73862397275775</v>
      </c>
      <c r="I147" s="3">
        <f t="shared" si="22"/>
        <v>148245.96164995851</v>
      </c>
      <c r="K147">
        <f t="shared" si="21"/>
        <v>151</v>
      </c>
      <c r="L147">
        <f t="shared" si="24"/>
        <v>7</v>
      </c>
      <c r="M147">
        <f t="shared" si="25"/>
        <v>13</v>
      </c>
      <c r="N147" t="str">
        <f t="shared" si="23"/>
        <v>YES</v>
      </c>
      <c r="O147" s="6">
        <f t="shared" si="26"/>
        <v>39630</v>
      </c>
    </row>
    <row r="148" spans="4:15" x14ac:dyDescent="0.3">
      <c r="D148" s="8" t="str">
        <f t="shared" si="27"/>
        <v>Aug 2008</v>
      </c>
      <c r="E148" s="3">
        <f t="shared" si="28"/>
        <v>148245.96164995851</v>
      </c>
      <c r="G148" s="3">
        <f t="shared" si="29"/>
        <v>555.92235618734435</v>
      </c>
      <c r="H148" s="3">
        <f t="shared" si="30"/>
        <v>457.44764381265566</v>
      </c>
      <c r="I148" s="3">
        <f t="shared" si="22"/>
        <v>147788.51400614585</v>
      </c>
      <c r="K148">
        <f t="shared" si="21"/>
        <v>152</v>
      </c>
      <c r="L148">
        <f t="shared" si="24"/>
        <v>8</v>
      </c>
      <c r="M148">
        <f t="shared" si="25"/>
        <v>13</v>
      </c>
      <c r="N148" t="str">
        <f t="shared" si="23"/>
        <v>YES</v>
      </c>
      <c r="O148" s="6">
        <f t="shared" si="26"/>
        <v>39661</v>
      </c>
    </row>
    <row r="149" spans="4:15" x14ac:dyDescent="0.3">
      <c r="D149" s="8" t="str">
        <f t="shared" si="27"/>
        <v>Sep 2008</v>
      </c>
      <c r="E149" s="3">
        <f t="shared" si="28"/>
        <v>147788.51400614585</v>
      </c>
      <c r="G149" s="3">
        <f t="shared" si="29"/>
        <v>554.20692752304694</v>
      </c>
      <c r="H149" s="3">
        <f t="shared" si="30"/>
        <v>459.16307247695306</v>
      </c>
      <c r="I149" s="3">
        <f t="shared" si="22"/>
        <v>147329.3509336689</v>
      </c>
      <c r="K149">
        <f t="shared" si="21"/>
        <v>153</v>
      </c>
      <c r="L149">
        <f t="shared" si="24"/>
        <v>9</v>
      </c>
      <c r="M149">
        <f t="shared" si="25"/>
        <v>13</v>
      </c>
      <c r="N149" t="str">
        <f t="shared" si="23"/>
        <v>YES</v>
      </c>
      <c r="O149" s="6">
        <f t="shared" si="26"/>
        <v>39692</v>
      </c>
    </row>
    <row r="150" spans="4:15" x14ac:dyDescent="0.3">
      <c r="D150" s="8" t="str">
        <f t="shared" si="27"/>
        <v>Oct 2008</v>
      </c>
      <c r="E150" s="3">
        <f t="shared" si="28"/>
        <v>147329.3509336689</v>
      </c>
      <c r="G150" s="3">
        <f t="shared" si="29"/>
        <v>552.48506600125836</v>
      </c>
      <c r="H150" s="3">
        <f t="shared" si="30"/>
        <v>460.88493399874164</v>
      </c>
      <c r="I150" s="3">
        <f t="shared" si="22"/>
        <v>146868.46599967015</v>
      </c>
      <c r="K150">
        <f t="shared" si="21"/>
        <v>154</v>
      </c>
      <c r="L150">
        <f t="shared" si="24"/>
        <v>10</v>
      </c>
      <c r="M150">
        <f t="shared" si="25"/>
        <v>13</v>
      </c>
      <c r="N150" t="str">
        <f t="shared" si="23"/>
        <v>YES</v>
      </c>
      <c r="O150" s="6">
        <f t="shared" si="26"/>
        <v>39722</v>
      </c>
    </row>
    <row r="151" spans="4:15" x14ac:dyDescent="0.3">
      <c r="D151" s="8" t="str">
        <f t="shared" si="27"/>
        <v>Nov 2008</v>
      </c>
      <c r="E151" s="3">
        <f t="shared" si="28"/>
        <v>146868.46599967015</v>
      </c>
      <c r="G151" s="3">
        <f t="shared" si="29"/>
        <v>550.75674749876305</v>
      </c>
      <c r="H151" s="3">
        <f t="shared" si="30"/>
        <v>462.61325250123696</v>
      </c>
      <c r="I151" s="3">
        <f t="shared" si="22"/>
        <v>146405.85274716892</v>
      </c>
      <c r="K151">
        <f t="shared" si="21"/>
        <v>155</v>
      </c>
      <c r="L151">
        <f t="shared" si="24"/>
        <v>11</v>
      </c>
      <c r="M151">
        <f t="shared" si="25"/>
        <v>13</v>
      </c>
      <c r="N151" t="str">
        <f t="shared" si="23"/>
        <v>YES</v>
      </c>
      <c r="O151" s="6">
        <f t="shared" si="26"/>
        <v>39753</v>
      </c>
    </row>
    <row r="152" spans="4:15" x14ac:dyDescent="0.3">
      <c r="D152" s="8" t="str">
        <f t="shared" si="27"/>
        <v>Dec 2008</v>
      </c>
      <c r="E152" s="3">
        <f t="shared" si="28"/>
        <v>146405.85274716892</v>
      </c>
      <c r="G152" s="3">
        <f t="shared" si="29"/>
        <v>549.02194780188347</v>
      </c>
      <c r="H152" s="3">
        <f t="shared" si="30"/>
        <v>464.34805219811653</v>
      </c>
      <c r="I152" s="3">
        <f t="shared" si="22"/>
        <v>145941.50469497079</v>
      </c>
      <c r="K152">
        <f t="shared" si="21"/>
        <v>156</v>
      </c>
      <c r="L152">
        <f t="shared" si="24"/>
        <v>12</v>
      </c>
      <c r="M152">
        <f t="shared" si="25"/>
        <v>13</v>
      </c>
      <c r="N152" t="str">
        <f t="shared" si="23"/>
        <v>YES</v>
      </c>
      <c r="O152" s="6">
        <f t="shared" si="26"/>
        <v>39783</v>
      </c>
    </row>
    <row r="153" spans="4:15" x14ac:dyDescent="0.3">
      <c r="D153" s="8" t="str">
        <f t="shared" si="27"/>
        <v>Jan 2009</v>
      </c>
      <c r="E153" s="3">
        <f t="shared" si="28"/>
        <v>145941.50469497079</v>
      </c>
      <c r="G153" s="3">
        <f t="shared" si="29"/>
        <v>547.28064260614042</v>
      </c>
      <c r="H153" s="3">
        <f t="shared" si="30"/>
        <v>466.08935739385959</v>
      </c>
      <c r="I153" s="3">
        <f t="shared" si="22"/>
        <v>145475.41533757694</v>
      </c>
      <c r="K153">
        <f t="shared" si="21"/>
        <v>157</v>
      </c>
      <c r="L153">
        <f t="shared" si="24"/>
        <v>1</v>
      </c>
      <c r="M153">
        <f t="shared" si="25"/>
        <v>14</v>
      </c>
      <c r="N153" t="str">
        <f t="shared" si="23"/>
        <v>YES</v>
      </c>
      <c r="O153" s="6">
        <f t="shared" si="26"/>
        <v>39814</v>
      </c>
    </row>
    <row r="154" spans="4:15" x14ac:dyDescent="0.3">
      <c r="D154" s="8" t="str">
        <f t="shared" si="27"/>
        <v>Feb 2009</v>
      </c>
      <c r="E154" s="3">
        <f t="shared" si="28"/>
        <v>145475.41533757694</v>
      </c>
      <c r="G154" s="3">
        <f t="shared" si="29"/>
        <v>545.53280751591353</v>
      </c>
      <c r="H154" s="3">
        <f t="shared" si="30"/>
        <v>467.83719248408647</v>
      </c>
      <c r="I154" s="3">
        <f t="shared" si="22"/>
        <v>145007.57814509285</v>
      </c>
      <c r="K154">
        <f t="shared" si="21"/>
        <v>158</v>
      </c>
      <c r="L154">
        <f t="shared" si="24"/>
        <v>2</v>
      </c>
      <c r="M154">
        <f t="shared" si="25"/>
        <v>14</v>
      </c>
      <c r="N154" t="str">
        <f t="shared" si="23"/>
        <v>YES</v>
      </c>
      <c r="O154" s="6">
        <f t="shared" si="26"/>
        <v>39845</v>
      </c>
    </row>
    <row r="155" spans="4:15" x14ac:dyDescent="0.3">
      <c r="D155" s="8" t="str">
        <f t="shared" si="27"/>
        <v>Mar 2009</v>
      </c>
      <c r="E155" s="3">
        <f t="shared" si="28"/>
        <v>145007.57814509285</v>
      </c>
      <c r="G155" s="3">
        <f t="shared" si="29"/>
        <v>543.7784180440982</v>
      </c>
      <c r="H155" s="3">
        <f t="shared" si="30"/>
        <v>469.5915819559018</v>
      </c>
      <c r="I155" s="3">
        <f t="shared" si="22"/>
        <v>144537.98656313695</v>
      </c>
      <c r="K155">
        <f t="shared" si="21"/>
        <v>159</v>
      </c>
      <c r="L155">
        <f t="shared" si="24"/>
        <v>3</v>
      </c>
      <c r="M155">
        <f t="shared" si="25"/>
        <v>14</v>
      </c>
      <c r="N155" t="str">
        <f t="shared" si="23"/>
        <v>YES</v>
      </c>
      <c r="O155" s="6">
        <f t="shared" si="26"/>
        <v>39873</v>
      </c>
    </row>
    <row r="156" spans="4:15" x14ac:dyDescent="0.3">
      <c r="D156" s="8" t="str">
        <f t="shared" si="27"/>
        <v>Apr 2009</v>
      </c>
      <c r="E156" s="3">
        <f t="shared" si="28"/>
        <v>144537.98656313695</v>
      </c>
      <c r="G156" s="3">
        <f t="shared" si="29"/>
        <v>542.01744961176348</v>
      </c>
      <c r="H156" s="3">
        <f t="shared" si="30"/>
        <v>471.35255038823652</v>
      </c>
      <c r="I156" s="3">
        <f t="shared" si="22"/>
        <v>144066.63401274872</v>
      </c>
      <c r="K156">
        <f t="shared" si="21"/>
        <v>160</v>
      </c>
      <c r="L156">
        <f t="shared" si="24"/>
        <v>4</v>
      </c>
      <c r="M156">
        <f t="shared" si="25"/>
        <v>14</v>
      </c>
      <c r="N156" t="str">
        <f t="shared" si="23"/>
        <v>YES</v>
      </c>
      <c r="O156" s="6">
        <f t="shared" si="26"/>
        <v>39904</v>
      </c>
    </row>
    <row r="157" spans="4:15" x14ac:dyDescent="0.3">
      <c r="D157" s="8" t="str">
        <f t="shared" si="27"/>
        <v>May 2009</v>
      </c>
      <c r="E157" s="3">
        <f t="shared" si="28"/>
        <v>144066.63401274872</v>
      </c>
      <c r="G157" s="3">
        <f t="shared" si="29"/>
        <v>540.24987754780773</v>
      </c>
      <c r="H157" s="3">
        <f t="shared" si="30"/>
        <v>473.12012245219228</v>
      </c>
      <c r="I157" s="3">
        <f t="shared" si="22"/>
        <v>143593.51389029654</v>
      </c>
      <c r="K157">
        <f t="shared" si="21"/>
        <v>161</v>
      </c>
      <c r="L157">
        <f t="shared" si="24"/>
        <v>5</v>
      </c>
      <c r="M157">
        <f t="shared" si="25"/>
        <v>14</v>
      </c>
      <c r="N157" t="str">
        <f t="shared" si="23"/>
        <v>YES</v>
      </c>
      <c r="O157" s="6">
        <f t="shared" si="26"/>
        <v>39934</v>
      </c>
    </row>
    <row r="158" spans="4:15" x14ac:dyDescent="0.3">
      <c r="D158" s="8" t="str">
        <f t="shared" si="27"/>
        <v>Jun 2009</v>
      </c>
      <c r="E158" s="3">
        <f t="shared" si="28"/>
        <v>143593.51389029654</v>
      </c>
      <c r="G158" s="3">
        <f t="shared" si="29"/>
        <v>538.47567708861197</v>
      </c>
      <c r="H158" s="3">
        <f t="shared" si="30"/>
        <v>474.89432291138803</v>
      </c>
      <c r="I158" s="3">
        <f t="shared" si="22"/>
        <v>143118.61956738515</v>
      </c>
      <c r="K158">
        <f t="shared" si="21"/>
        <v>162</v>
      </c>
      <c r="L158">
        <f t="shared" si="24"/>
        <v>6</v>
      </c>
      <c r="M158">
        <f t="shared" si="25"/>
        <v>14</v>
      </c>
      <c r="N158" t="str">
        <f t="shared" si="23"/>
        <v>YES</v>
      </c>
      <c r="O158" s="6">
        <f t="shared" si="26"/>
        <v>39965</v>
      </c>
    </row>
    <row r="159" spans="4:15" x14ac:dyDescent="0.3">
      <c r="D159" s="8" t="str">
        <f t="shared" si="27"/>
        <v>Jul 2009</v>
      </c>
      <c r="E159" s="3">
        <f t="shared" si="28"/>
        <v>143118.61956738515</v>
      </c>
      <c r="G159" s="3">
        <f t="shared" si="29"/>
        <v>536.69482337769432</v>
      </c>
      <c r="H159" s="3">
        <f t="shared" si="30"/>
        <v>476.67517662230568</v>
      </c>
      <c r="I159" s="3">
        <f t="shared" si="22"/>
        <v>142641.94439076283</v>
      </c>
      <c r="K159">
        <f t="shared" si="21"/>
        <v>163</v>
      </c>
      <c r="L159">
        <f t="shared" si="24"/>
        <v>7</v>
      </c>
      <c r="M159">
        <f t="shared" si="25"/>
        <v>14</v>
      </c>
      <c r="N159" t="str">
        <f t="shared" si="23"/>
        <v>YES</v>
      </c>
      <c r="O159" s="6">
        <f t="shared" si="26"/>
        <v>39995</v>
      </c>
    </row>
    <row r="160" spans="4:15" x14ac:dyDescent="0.3">
      <c r="D160" s="8" t="str">
        <f t="shared" si="27"/>
        <v>Aug 2009</v>
      </c>
      <c r="E160" s="3">
        <f t="shared" si="28"/>
        <v>142641.94439076283</v>
      </c>
      <c r="G160" s="3">
        <f t="shared" si="29"/>
        <v>534.90729146536057</v>
      </c>
      <c r="H160" s="3">
        <f t="shared" si="30"/>
        <v>478.46270853463943</v>
      </c>
      <c r="I160" s="3">
        <f t="shared" si="22"/>
        <v>142163.48168222819</v>
      </c>
      <c r="K160">
        <f t="shared" ref="K160:K223" si="31">K159+1</f>
        <v>164</v>
      </c>
      <c r="L160">
        <f t="shared" si="24"/>
        <v>8</v>
      </c>
      <c r="M160">
        <f t="shared" si="25"/>
        <v>14</v>
      </c>
      <c r="N160" t="str">
        <f t="shared" si="23"/>
        <v>YES</v>
      </c>
      <c r="O160" s="6">
        <f t="shared" si="26"/>
        <v>40026</v>
      </c>
    </row>
    <row r="161" spans="4:15" x14ac:dyDescent="0.3">
      <c r="D161" s="8" t="str">
        <f t="shared" si="27"/>
        <v>Sep 2009</v>
      </c>
      <c r="E161" s="3">
        <f t="shared" si="28"/>
        <v>142163.48168222819</v>
      </c>
      <c r="G161" s="3">
        <f t="shared" si="29"/>
        <v>533.11305630835568</v>
      </c>
      <c r="H161" s="3">
        <f t="shared" si="30"/>
        <v>480.25694369164432</v>
      </c>
      <c r="I161" s="3">
        <f t="shared" ref="I161:I224" si="32">IF(N160="YES",IF(E161 &gt; $B$3, E161 - H161, 0), "")</f>
        <v>141683.22473853655</v>
      </c>
      <c r="K161">
        <f t="shared" si="31"/>
        <v>165</v>
      </c>
      <c r="L161">
        <f t="shared" si="24"/>
        <v>9</v>
      </c>
      <c r="M161">
        <f t="shared" si="25"/>
        <v>14</v>
      </c>
      <c r="N161" t="str">
        <f t="shared" si="23"/>
        <v>YES</v>
      </c>
      <c r="O161" s="6">
        <f t="shared" si="26"/>
        <v>40057</v>
      </c>
    </row>
    <row r="162" spans="4:15" x14ac:dyDescent="0.3">
      <c r="D162" s="8" t="str">
        <f t="shared" si="27"/>
        <v>Oct 2009</v>
      </c>
      <c r="E162" s="3">
        <f t="shared" si="28"/>
        <v>141683.22473853655</v>
      </c>
      <c r="G162" s="3">
        <f t="shared" si="29"/>
        <v>531.31209276951199</v>
      </c>
      <c r="H162" s="3">
        <f t="shared" si="30"/>
        <v>482.05790723048801</v>
      </c>
      <c r="I162" s="3">
        <f t="shared" si="32"/>
        <v>141201.16683130607</v>
      </c>
      <c r="K162">
        <f t="shared" si="31"/>
        <v>166</v>
      </c>
      <c r="L162">
        <f t="shared" si="24"/>
        <v>10</v>
      </c>
      <c r="M162">
        <f t="shared" si="25"/>
        <v>14</v>
      </c>
      <c r="N162" t="str">
        <f t="shared" si="23"/>
        <v>YES</v>
      </c>
      <c r="O162" s="6">
        <f t="shared" si="26"/>
        <v>40087</v>
      </c>
    </row>
    <row r="163" spans="4:15" x14ac:dyDescent="0.3">
      <c r="D163" s="8" t="str">
        <f t="shared" si="27"/>
        <v>Nov 2009</v>
      </c>
      <c r="E163" s="3">
        <f t="shared" si="28"/>
        <v>141201.16683130607</v>
      </c>
      <c r="G163" s="3">
        <f t="shared" si="29"/>
        <v>529.50437561739773</v>
      </c>
      <c r="H163" s="3">
        <f t="shared" si="30"/>
        <v>483.86562438260228</v>
      </c>
      <c r="I163" s="3">
        <f t="shared" si="32"/>
        <v>140717.30120692347</v>
      </c>
      <c r="K163">
        <f t="shared" si="31"/>
        <v>167</v>
      </c>
      <c r="L163">
        <f t="shared" si="24"/>
        <v>11</v>
      </c>
      <c r="M163">
        <f t="shared" si="25"/>
        <v>14</v>
      </c>
      <c r="N163" t="str">
        <f t="shared" si="23"/>
        <v>YES</v>
      </c>
      <c r="O163" s="6">
        <f t="shared" si="26"/>
        <v>40118</v>
      </c>
    </row>
    <row r="164" spans="4:15" x14ac:dyDescent="0.3">
      <c r="D164" s="8" t="str">
        <f t="shared" si="27"/>
        <v>Dec 2009</v>
      </c>
      <c r="E164" s="3">
        <f t="shared" si="28"/>
        <v>140717.30120692347</v>
      </c>
      <c r="G164" s="3">
        <f t="shared" si="29"/>
        <v>527.68987952596297</v>
      </c>
      <c r="H164" s="3">
        <f t="shared" si="30"/>
        <v>485.68012047403704</v>
      </c>
      <c r="I164" s="3">
        <f t="shared" si="32"/>
        <v>140231.62108644942</v>
      </c>
      <c r="K164">
        <f t="shared" si="31"/>
        <v>168</v>
      </c>
      <c r="L164">
        <f t="shared" si="24"/>
        <v>12</v>
      </c>
      <c r="M164">
        <f t="shared" si="25"/>
        <v>14</v>
      </c>
      <c r="N164" t="str">
        <f t="shared" si="23"/>
        <v>YES</v>
      </c>
      <c r="O164" s="6">
        <f t="shared" si="26"/>
        <v>40148</v>
      </c>
    </row>
    <row r="165" spans="4:15" x14ac:dyDescent="0.3">
      <c r="D165" s="8" t="str">
        <f t="shared" si="27"/>
        <v>Jan 2010</v>
      </c>
      <c r="E165" s="3">
        <f t="shared" si="28"/>
        <v>140231.62108644942</v>
      </c>
      <c r="G165" s="3">
        <f t="shared" si="29"/>
        <v>525.86857907418528</v>
      </c>
      <c r="H165" s="3">
        <f t="shared" si="30"/>
        <v>487.50142092581473</v>
      </c>
      <c r="I165" s="3">
        <f t="shared" si="32"/>
        <v>139744.11966552361</v>
      </c>
      <c r="K165">
        <f t="shared" si="31"/>
        <v>169</v>
      </c>
      <c r="L165">
        <f t="shared" si="24"/>
        <v>1</v>
      </c>
      <c r="M165">
        <f t="shared" si="25"/>
        <v>15</v>
      </c>
      <c r="N165" t="str">
        <f t="shared" si="23"/>
        <v>YES</v>
      </c>
      <c r="O165" s="6">
        <f t="shared" si="26"/>
        <v>40179</v>
      </c>
    </row>
    <row r="166" spans="4:15" x14ac:dyDescent="0.3">
      <c r="D166" s="8" t="str">
        <f t="shared" si="27"/>
        <v>Feb 2010</v>
      </c>
      <c r="E166" s="3">
        <f t="shared" si="28"/>
        <v>139744.11966552361</v>
      </c>
      <c r="G166" s="3">
        <f t="shared" si="29"/>
        <v>524.04044874571355</v>
      </c>
      <c r="H166" s="3">
        <f t="shared" si="30"/>
        <v>489.32955125428646</v>
      </c>
      <c r="I166" s="3">
        <f t="shared" si="32"/>
        <v>139254.79011426933</v>
      </c>
      <c r="K166">
        <f t="shared" si="31"/>
        <v>170</v>
      </c>
      <c r="L166">
        <f t="shared" si="24"/>
        <v>2</v>
      </c>
      <c r="M166">
        <f t="shared" si="25"/>
        <v>15</v>
      </c>
      <c r="N166" t="str">
        <f t="shared" si="23"/>
        <v>YES</v>
      </c>
      <c r="O166" s="6">
        <f t="shared" si="26"/>
        <v>40210</v>
      </c>
    </row>
    <row r="167" spans="4:15" x14ac:dyDescent="0.3">
      <c r="D167" s="8" t="str">
        <f t="shared" si="27"/>
        <v>Mar 2010</v>
      </c>
      <c r="E167" s="3">
        <f t="shared" si="28"/>
        <v>139254.79011426933</v>
      </c>
      <c r="G167" s="3">
        <f t="shared" si="29"/>
        <v>522.20546292850997</v>
      </c>
      <c r="H167" s="3">
        <f t="shared" si="30"/>
        <v>491.16453707149003</v>
      </c>
      <c r="I167" s="3">
        <f t="shared" si="32"/>
        <v>138763.62557719785</v>
      </c>
      <c r="K167">
        <f t="shared" si="31"/>
        <v>171</v>
      </c>
      <c r="L167">
        <f t="shared" si="24"/>
        <v>3</v>
      </c>
      <c r="M167">
        <f t="shared" si="25"/>
        <v>15</v>
      </c>
      <c r="N167" t="str">
        <f t="shared" si="23"/>
        <v>YES</v>
      </c>
      <c r="O167" s="6">
        <f t="shared" si="26"/>
        <v>40238</v>
      </c>
    </row>
    <row r="168" spans="4:15" x14ac:dyDescent="0.3">
      <c r="D168" s="8" t="str">
        <f t="shared" si="27"/>
        <v>Apr 2010</v>
      </c>
      <c r="E168" s="3">
        <f t="shared" si="28"/>
        <v>138763.62557719785</v>
      </c>
      <c r="G168" s="3">
        <f t="shared" si="29"/>
        <v>520.36359591449195</v>
      </c>
      <c r="H168" s="3">
        <f t="shared" si="30"/>
        <v>493.00640408550805</v>
      </c>
      <c r="I168" s="3">
        <f t="shared" si="32"/>
        <v>138270.61917311233</v>
      </c>
      <c r="K168">
        <f t="shared" si="31"/>
        <v>172</v>
      </c>
      <c r="L168">
        <f t="shared" si="24"/>
        <v>4</v>
      </c>
      <c r="M168">
        <f t="shared" si="25"/>
        <v>15</v>
      </c>
      <c r="N168" t="str">
        <f t="shared" si="23"/>
        <v>YES</v>
      </c>
      <c r="O168" s="6">
        <f t="shared" si="26"/>
        <v>40269</v>
      </c>
    </row>
    <row r="169" spans="4:15" x14ac:dyDescent="0.3">
      <c r="D169" s="8" t="str">
        <f t="shared" si="27"/>
        <v>May 2010</v>
      </c>
      <c r="E169" s="3">
        <f t="shared" si="28"/>
        <v>138270.61917311233</v>
      </c>
      <c r="G169" s="3">
        <f t="shared" si="29"/>
        <v>518.51482189917124</v>
      </c>
      <c r="H169" s="3">
        <f t="shared" si="30"/>
        <v>494.85517810082877</v>
      </c>
      <c r="I169" s="3">
        <f t="shared" si="32"/>
        <v>137775.76399501148</v>
      </c>
      <c r="K169">
        <f t="shared" si="31"/>
        <v>173</v>
      </c>
      <c r="L169">
        <f t="shared" si="24"/>
        <v>5</v>
      </c>
      <c r="M169">
        <f t="shared" si="25"/>
        <v>15</v>
      </c>
      <c r="N169" t="str">
        <f t="shared" si="23"/>
        <v>YES</v>
      </c>
      <c r="O169" s="6">
        <f t="shared" si="26"/>
        <v>40299</v>
      </c>
    </row>
    <row r="170" spans="4:15" x14ac:dyDescent="0.3">
      <c r="D170" s="8" t="str">
        <f t="shared" si="27"/>
        <v>Jun 2010</v>
      </c>
      <c r="E170" s="3">
        <f t="shared" si="28"/>
        <v>137775.76399501148</v>
      </c>
      <c r="G170" s="3">
        <f t="shared" si="29"/>
        <v>516.65911498129299</v>
      </c>
      <c r="H170" s="3">
        <f t="shared" si="30"/>
        <v>496.71088501870702</v>
      </c>
      <c r="I170" s="3">
        <f t="shared" si="32"/>
        <v>137279.05310999276</v>
      </c>
      <c r="K170">
        <f t="shared" si="31"/>
        <v>174</v>
      </c>
      <c r="L170">
        <f t="shared" si="24"/>
        <v>6</v>
      </c>
      <c r="M170">
        <f t="shared" si="25"/>
        <v>15</v>
      </c>
      <c r="N170" t="str">
        <f t="shared" si="23"/>
        <v>YES</v>
      </c>
      <c r="O170" s="6">
        <f t="shared" si="26"/>
        <v>40330</v>
      </c>
    </row>
    <row r="171" spans="4:15" x14ac:dyDescent="0.3">
      <c r="D171" s="8" t="str">
        <f t="shared" si="27"/>
        <v>Jul 2010</v>
      </c>
      <c r="E171" s="3">
        <f t="shared" si="28"/>
        <v>137279.05310999276</v>
      </c>
      <c r="G171" s="3">
        <f t="shared" si="29"/>
        <v>514.79644916247287</v>
      </c>
      <c r="H171" s="3">
        <f t="shared" si="30"/>
        <v>498.57355083752714</v>
      </c>
      <c r="I171" s="3">
        <f t="shared" si="32"/>
        <v>136780.47955915524</v>
      </c>
      <c r="K171">
        <f t="shared" si="31"/>
        <v>175</v>
      </c>
      <c r="L171">
        <f t="shared" si="24"/>
        <v>7</v>
      </c>
      <c r="M171">
        <f t="shared" si="25"/>
        <v>15</v>
      </c>
      <c r="N171" t="str">
        <f t="shared" si="23"/>
        <v>YES</v>
      </c>
      <c r="O171" s="6">
        <f t="shared" si="26"/>
        <v>40360</v>
      </c>
    </row>
    <row r="172" spans="4:15" x14ac:dyDescent="0.3">
      <c r="D172" s="8" t="str">
        <f t="shared" si="27"/>
        <v>Aug 2010</v>
      </c>
      <c r="E172" s="3">
        <f t="shared" si="28"/>
        <v>136780.47955915524</v>
      </c>
      <c r="G172" s="3">
        <f t="shared" si="29"/>
        <v>512.92679834683213</v>
      </c>
      <c r="H172" s="3">
        <f t="shared" si="30"/>
        <v>500.44320165316788</v>
      </c>
      <c r="I172" s="3">
        <f t="shared" si="32"/>
        <v>136280.03635750207</v>
      </c>
      <c r="K172">
        <f t="shared" si="31"/>
        <v>176</v>
      </c>
      <c r="L172">
        <f t="shared" si="24"/>
        <v>8</v>
      </c>
      <c r="M172">
        <f t="shared" si="25"/>
        <v>15</v>
      </c>
      <c r="N172" t="str">
        <f t="shared" si="23"/>
        <v>YES</v>
      </c>
      <c r="O172" s="6">
        <f t="shared" si="26"/>
        <v>40391</v>
      </c>
    </row>
    <row r="173" spans="4:15" x14ac:dyDescent="0.3">
      <c r="D173" s="8" t="str">
        <f t="shared" si="27"/>
        <v>Sep 2010</v>
      </c>
      <c r="E173" s="3">
        <f t="shared" si="28"/>
        <v>136280.03635750207</v>
      </c>
      <c r="G173" s="3">
        <f t="shared" si="29"/>
        <v>511.05013634063278</v>
      </c>
      <c r="H173" s="3">
        <f t="shared" si="30"/>
        <v>502.31986365936723</v>
      </c>
      <c r="I173" s="3">
        <f t="shared" si="32"/>
        <v>135777.71649384272</v>
      </c>
      <c r="K173">
        <f t="shared" si="31"/>
        <v>177</v>
      </c>
      <c r="L173">
        <f t="shared" si="24"/>
        <v>9</v>
      </c>
      <c r="M173">
        <f t="shared" si="25"/>
        <v>15</v>
      </c>
      <c r="N173" t="str">
        <f t="shared" si="23"/>
        <v>YES</v>
      </c>
      <c r="O173" s="6">
        <f t="shared" si="26"/>
        <v>40422</v>
      </c>
    </row>
    <row r="174" spans="4:15" x14ac:dyDescent="0.3">
      <c r="D174" s="8" t="str">
        <f t="shared" si="27"/>
        <v>Oct 2010</v>
      </c>
      <c r="E174" s="3">
        <f t="shared" si="28"/>
        <v>135777.71649384272</v>
      </c>
      <c r="G174" s="3">
        <f t="shared" si="29"/>
        <v>509.16643685191019</v>
      </c>
      <c r="H174" s="3">
        <f t="shared" si="30"/>
        <v>504.20356314808981</v>
      </c>
      <c r="I174" s="3">
        <f t="shared" si="32"/>
        <v>135273.51293069462</v>
      </c>
      <c r="K174">
        <f t="shared" si="31"/>
        <v>178</v>
      </c>
      <c r="L174">
        <f t="shared" si="24"/>
        <v>10</v>
      </c>
      <c r="M174">
        <f t="shared" si="25"/>
        <v>15</v>
      </c>
      <c r="N174" t="str">
        <f t="shared" si="23"/>
        <v>YES</v>
      </c>
      <c r="O174" s="6">
        <f t="shared" si="26"/>
        <v>40452</v>
      </c>
    </row>
    <row r="175" spans="4:15" x14ac:dyDescent="0.3">
      <c r="D175" s="8" t="str">
        <f t="shared" si="27"/>
        <v>Nov 2010</v>
      </c>
      <c r="E175" s="3">
        <f t="shared" si="28"/>
        <v>135273.51293069462</v>
      </c>
      <c r="G175" s="3">
        <f t="shared" si="29"/>
        <v>507.27567349010479</v>
      </c>
      <c r="H175" s="3">
        <f t="shared" si="30"/>
        <v>506.09432650989521</v>
      </c>
      <c r="I175" s="3">
        <f t="shared" si="32"/>
        <v>134767.41860418473</v>
      </c>
      <c r="K175">
        <f t="shared" si="31"/>
        <v>179</v>
      </c>
      <c r="L175">
        <f t="shared" si="24"/>
        <v>11</v>
      </c>
      <c r="M175">
        <f t="shared" si="25"/>
        <v>15</v>
      </c>
      <c r="N175" t="str">
        <f t="shared" si="23"/>
        <v>YES</v>
      </c>
      <c r="O175" s="6">
        <f t="shared" si="26"/>
        <v>40483</v>
      </c>
    </row>
    <row r="176" spans="4:15" x14ac:dyDescent="0.3">
      <c r="D176" s="8" t="str">
        <f t="shared" si="27"/>
        <v>Dec 2010</v>
      </c>
      <c r="E176" s="3">
        <f t="shared" si="28"/>
        <v>134767.41860418473</v>
      </c>
      <c r="G176" s="3">
        <f t="shared" si="29"/>
        <v>505.37781976569272</v>
      </c>
      <c r="H176" s="3">
        <f t="shared" si="30"/>
        <v>507.99218023430728</v>
      </c>
      <c r="I176" s="3">
        <f t="shared" si="32"/>
        <v>134259.42642395041</v>
      </c>
      <c r="K176">
        <f t="shared" si="31"/>
        <v>180</v>
      </c>
      <c r="L176">
        <f t="shared" si="24"/>
        <v>12</v>
      </c>
      <c r="M176">
        <f t="shared" si="25"/>
        <v>15</v>
      </c>
      <c r="N176" t="str">
        <f t="shared" si="23"/>
        <v>YES</v>
      </c>
      <c r="O176" s="6">
        <f t="shared" si="26"/>
        <v>40513</v>
      </c>
    </row>
    <row r="177" spans="4:15" x14ac:dyDescent="0.3">
      <c r="D177" s="8" t="str">
        <f t="shared" si="27"/>
        <v>Jan 2011</v>
      </c>
      <c r="E177" s="3">
        <f t="shared" si="28"/>
        <v>134259.42642395041</v>
      </c>
      <c r="G177" s="3">
        <f t="shared" si="29"/>
        <v>503.47284908981402</v>
      </c>
      <c r="H177" s="3">
        <f t="shared" si="30"/>
        <v>509.89715091018599</v>
      </c>
      <c r="I177" s="3">
        <f t="shared" si="32"/>
        <v>133749.52927304021</v>
      </c>
      <c r="K177">
        <f t="shared" si="31"/>
        <v>181</v>
      </c>
      <c r="L177">
        <f t="shared" si="24"/>
        <v>1</v>
      </c>
      <c r="M177">
        <f t="shared" si="25"/>
        <v>16</v>
      </c>
      <c r="N177" t="str">
        <f t="shared" si="23"/>
        <v>YES</v>
      </c>
      <c r="O177" s="6">
        <f t="shared" si="26"/>
        <v>40544</v>
      </c>
    </row>
    <row r="178" spans="4:15" x14ac:dyDescent="0.3">
      <c r="D178" s="8" t="str">
        <f t="shared" si="27"/>
        <v>Feb 2011</v>
      </c>
      <c r="E178" s="3">
        <f t="shared" si="28"/>
        <v>133749.52927304021</v>
      </c>
      <c r="G178" s="3">
        <f t="shared" si="29"/>
        <v>501.56073477390078</v>
      </c>
      <c r="H178" s="3">
        <f t="shared" si="30"/>
        <v>511.80926522609923</v>
      </c>
      <c r="I178" s="3">
        <f t="shared" si="32"/>
        <v>133237.72000781412</v>
      </c>
      <c r="K178">
        <f t="shared" si="31"/>
        <v>182</v>
      </c>
      <c r="L178">
        <f t="shared" si="24"/>
        <v>2</v>
      </c>
      <c r="M178">
        <f t="shared" si="25"/>
        <v>16</v>
      </c>
      <c r="N178" t="str">
        <f t="shared" si="23"/>
        <v>YES</v>
      </c>
      <c r="O178" s="6">
        <f t="shared" si="26"/>
        <v>40575</v>
      </c>
    </row>
    <row r="179" spans="4:15" x14ac:dyDescent="0.3">
      <c r="D179" s="8" t="str">
        <f t="shared" si="27"/>
        <v>Mar 2011</v>
      </c>
      <c r="E179" s="3">
        <f t="shared" si="28"/>
        <v>133237.72000781412</v>
      </c>
      <c r="G179" s="3">
        <f t="shared" si="29"/>
        <v>499.64145002930292</v>
      </c>
      <c r="H179" s="3">
        <f t="shared" si="30"/>
        <v>513.72854997069703</v>
      </c>
      <c r="I179" s="3">
        <f t="shared" si="32"/>
        <v>132723.99145784343</v>
      </c>
      <c r="K179">
        <f t="shared" si="31"/>
        <v>183</v>
      </c>
      <c r="L179">
        <f t="shared" si="24"/>
        <v>3</v>
      </c>
      <c r="M179">
        <f t="shared" si="25"/>
        <v>16</v>
      </c>
      <c r="N179" t="str">
        <f t="shared" si="23"/>
        <v>YES</v>
      </c>
      <c r="O179" s="6">
        <f t="shared" si="26"/>
        <v>40603</v>
      </c>
    </row>
    <row r="180" spans="4:15" x14ac:dyDescent="0.3">
      <c r="D180" s="8" t="str">
        <f t="shared" si="27"/>
        <v>Apr 2011</v>
      </c>
      <c r="E180" s="3">
        <f t="shared" si="28"/>
        <v>132723.99145784343</v>
      </c>
      <c r="G180" s="3">
        <f t="shared" si="29"/>
        <v>497.71496796691281</v>
      </c>
      <c r="H180" s="3">
        <f t="shared" si="30"/>
        <v>515.6550320330872</v>
      </c>
      <c r="I180" s="3">
        <f t="shared" si="32"/>
        <v>132208.33642581032</v>
      </c>
      <c r="K180">
        <f t="shared" si="31"/>
        <v>184</v>
      </c>
      <c r="L180">
        <f t="shared" si="24"/>
        <v>4</v>
      </c>
      <c r="M180">
        <f t="shared" si="25"/>
        <v>16</v>
      </c>
      <c r="N180" t="str">
        <f t="shared" si="23"/>
        <v>YES</v>
      </c>
      <c r="O180" s="6">
        <f t="shared" si="26"/>
        <v>40634</v>
      </c>
    </row>
    <row r="181" spans="4:15" x14ac:dyDescent="0.3">
      <c r="D181" s="8" t="str">
        <f t="shared" si="27"/>
        <v>May 2011</v>
      </c>
      <c r="E181" s="3">
        <f t="shared" si="28"/>
        <v>132208.33642581032</v>
      </c>
      <c r="G181" s="3">
        <f t="shared" si="29"/>
        <v>495.78126159678868</v>
      </c>
      <c r="H181" s="3">
        <f t="shared" si="30"/>
        <v>517.58873840321132</v>
      </c>
      <c r="I181" s="3">
        <f t="shared" si="32"/>
        <v>131690.7476874071</v>
      </c>
      <c r="K181">
        <f t="shared" si="31"/>
        <v>185</v>
      </c>
      <c r="L181">
        <f t="shared" si="24"/>
        <v>5</v>
      </c>
      <c r="M181">
        <f t="shared" si="25"/>
        <v>16</v>
      </c>
      <c r="N181" t="str">
        <f t="shared" si="23"/>
        <v>YES</v>
      </c>
      <c r="O181" s="6">
        <f t="shared" si="26"/>
        <v>40664</v>
      </c>
    </row>
    <row r="182" spans="4:15" x14ac:dyDescent="0.3">
      <c r="D182" s="8" t="str">
        <f t="shared" si="27"/>
        <v>Jun 2011</v>
      </c>
      <c r="E182" s="3">
        <f t="shared" si="28"/>
        <v>131690.7476874071</v>
      </c>
      <c r="G182" s="3">
        <f t="shared" si="29"/>
        <v>493.84030382777661</v>
      </c>
      <c r="H182" s="3">
        <f t="shared" si="30"/>
        <v>519.52969617222334</v>
      </c>
      <c r="I182" s="3">
        <f t="shared" si="32"/>
        <v>131171.21799123488</v>
      </c>
      <c r="K182">
        <f t="shared" si="31"/>
        <v>186</v>
      </c>
      <c r="L182">
        <f t="shared" si="24"/>
        <v>6</v>
      </c>
      <c r="M182">
        <f t="shared" si="25"/>
        <v>16</v>
      </c>
      <c r="N182" t="str">
        <f t="shared" si="23"/>
        <v>YES</v>
      </c>
      <c r="O182" s="6">
        <f t="shared" si="26"/>
        <v>40695</v>
      </c>
    </row>
    <row r="183" spans="4:15" x14ac:dyDescent="0.3">
      <c r="D183" s="8" t="str">
        <f t="shared" si="27"/>
        <v>Jul 2011</v>
      </c>
      <c r="E183" s="3">
        <f t="shared" si="28"/>
        <v>131171.21799123488</v>
      </c>
      <c r="G183" s="3">
        <f t="shared" si="29"/>
        <v>491.8920674671308</v>
      </c>
      <c r="H183" s="3">
        <f t="shared" si="30"/>
        <v>521.4779325328692</v>
      </c>
      <c r="I183" s="3">
        <f t="shared" si="32"/>
        <v>130649.74005870201</v>
      </c>
      <c r="K183">
        <f t="shared" si="31"/>
        <v>187</v>
      </c>
      <c r="L183">
        <f t="shared" si="24"/>
        <v>7</v>
      </c>
      <c r="M183">
        <f t="shared" si="25"/>
        <v>16</v>
      </c>
      <c r="N183" t="str">
        <f t="shared" si="23"/>
        <v>YES</v>
      </c>
      <c r="O183" s="6">
        <f t="shared" si="26"/>
        <v>40725</v>
      </c>
    </row>
    <row r="184" spans="4:15" x14ac:dyDescent="0.3">
      <c r="D184" s="8" t="str">
        <f t="shared" si="27"/>
        <v>Aug 2011</v>
      </c>
      <c r="E184" s="3">
        <f t="shared" si="28"/>
        <v>130649.74005870201</v>
      </c>
      <c r="G184" s="3">
        <f t="shared" si="29"/>
        <v>489.93652522013252</v>
      </c>
      <c r="H184" s="3">
        <f t="shared" si="30"/>
        <v>523.43347477986754</v>
      </c>
      <c r="I184" s="3">
        <f t="shared" si="32"/>
        <v>130126.30658392214</v>
      </c>
      <c r="K184">
        <f t="shared" si="31"/>
        <v>188</v>
      </c>
      <c r="L184">
        <f t="shared" si="24"/>
        <v>8</v>
      </c>
      <c r="M184">
        <f t="shared" si="25"/>
        <v>16</v>
      </c>
      <c r="N184" t="str">
        <f t="shared" si="23"/>
        <v>YES</v>
      </c>
      <c r="O184" s="6">
        <f t="shared" si="26"/>
        <v>40756</v>
      </c>
    </row>
    <row r="185" spans="4:15" x14ac:dyDescent="0.3">
      <c r="D185" s="8" t="str">
        <f t="shared" si="27"/>
        <v>Sep 2011</v>
      </c>
      <c r="E185" s="3">
        <f t="shared" si="28"/>
        <v>130126.30658392214</v>
      </c>
      <c r="G185" s="3">
        <f t="shared" si="29"/>
        <v>487.973649689708</v>
      </c>
      <c r="H185" s="3">
        <f t="shared" si="30"/>
        <v>525.39635031029206</v>
      </c>
      <c r="I185" s="3">
        <f t="shared" si="32"/>
        <v>129600.91023361185</v>
      </c>
      <c r="K185">
        <f t="shared" si="31"/>
        <v>189</v>
      </c>
      <c r="L185">
        <f t="shared" si="24"/>
        <v>9</v>
      </c>
      <c r="M185">
        <f t="shared" si="25"/>
        <v>16</v>
      </c>
      <c r="N185" t="str">
        <f t="shared" si="23"/>
        <v>YES</v>
      </c>
      <c r="O185" s="6">
        <f t="shared" si="26"/>
        <v>40787</v>
      </c>
    </row>
    <row r="186" spans="4:15" x14ac:dyDescent="0.3">
      <c r="D186" s="8" t="str">
        <f t="shared" si="27"/>
        <v>Oct 2011</v>
      </c>
      <c r="E186" s="3">
        <f t="shared" si="28"/>
        <v>129600.91023361185</v>
      </c>
      <c r="G186" s="3">
        <f t="shared" si="29"/>
        <v>486.00341337604442</v>
      </c>
      <c r="H186" s="3">
        <f t="shared" si="30"/>
        <v>527.36658662395553</v>
      </c>
      <c r="I186" s="3">
        <f t="shared" si="32"/>
        <v>129073.54364698789</v>
      </c>
      <c r="K186">
        <f t="shared" si="31"/>
        <v>190</v>
      </c>
      <c r="L186">
        <f t="shared" si="24"/>
        <v>10</v>
      </c>
      <c r="M186">
        <f t="shared" si="25"/>
        <v>16</v>
      </c>
      <c r="N186" t="str">
        <f t="shared" si="23"/>
        <v>YES</v>
      </c>
      <c r="O186" s="6">
        <f t="shared" si="26"/>
        <v>40817</v>
      </c>
    </row>
    <row r="187" spans="4:15" x14ac:dyDescent="0.3">
      <c r="D187" s="8" t="str">
        <f t="shared" si="27"/>
        <v>Nov 2011</v>
      </c>
      <c r="E187" s="3">
        <f t="shared" si="28"/>
        <v>129073.54364698789</v>
      </c>
      <c r="G187" s="3">
        <f t="shared" si="29"/>
        <v>484.02578867620457</v>
      </c>
      <c r="H187" s="3">
        <f t="shared" si="30"/>
        <v>529.34421132379543</v>
      </c>
      <c r="I187" s="3">
        <f t="shared" si="32"/>
        <v>128544.19943566409</v>
      </c>
      <c r="K187">
        <f t="shared" si="31"/>
        <v>191</v>
      </c>
      <c r="L187">
        <f t="shared" si="24"/>
        <v>11</v>
      </c>
      <c r="M187">
        <f t="shared" si="25"/>
        <v>16</v>
      </c>
      <c r="N187" t="str">
        <f t="shared" si="23"/>
        <v>YES</v>
      </c>
      <c r="O187" s="6">
        <f t="shared" si="26"/>
        <v>40848</v>
      </c>
    </row>
    <row r="188" spans="4:15" x14ac:dyDescent="0.3">
      <c r="D188" s="8" t="str">
        <f t="shared" si="27"/>
        <v>Dec 2011</v>
      </c>
      <c r="E188" s="3">
        <f t="shared" si="28"/>
        <v>128544.19943566409</v>
      </c>
      <c r="G188" s="3">
        <f t="shared" si="29"/>
        <v>482.04074788374032</v>
      </c>
      <c r="H188" s="3">
        <f t="shared" si="30"/>
        <v>531.32925211625968</v>
      </c>
      <c r="I188" s="3">
        <f t="shared" si="32"/>
        <v>128012.87018354783</v>
      </c>
      <c r="K188">
        <f t="shared" si="31"/>
        <v>192</v>
      </c>
      <c r="L188">
        <f t="shared" si="24"/>
        <v>12</v>
      </c>
      <c r="M188">
        <f t="shared" si="25"/>
        <v>16</v>
      </c>
      <c r="N188" t="str">
        <f t="shared" si="23"/>
        <v>YES</v>
      </c>
      <c r="O188" s="6">
        <f t="shared" si="26"/>
        <v>40878</v>
      </c>
    </row>
    <row r="189" spans="4:15" x14ac:dyDescent="0.3">
      <c r="D189" s="8" t="str">
        <f t="shared" si="27"/>
        <v>Jan 2012</v>
      </c>
      <c r="E189" s="3">
        <f t="shared" si="28"/>
        <v>128012.87018354783</v>
      </c>
      <c r="G189" s="3">
        <f t="shared" si="29"/>
        <v>480.04826318830436</v>
      </c>
      <c r="H189" s="3">
        <f t="shared" si="30"/>
        <v>533.3217368116957</v>
      </c>
      <c r="I189" s="3">
        <f t="shared" si="32"/>
        <v>127479.54844673614</v>
      </c>
      <c r="K189">
        <f t="shared" si="31"/>
        <v>193</v>
      </c>
      <c r="L189">
        <f t="shared" si="24"/>
        <v>1</v>
      </c>
      <c r="M189">
        <f t="shared" si="25"/>
        <v>17</v>
      </c>
      <c r="N189" t="str">
        <f t="shared" si="23"/>
        <v>YES</v>
      </c>
      <c r="O189" s="6">
        <f t="shared" si="26"/>
        <v>40909</v>
      </c>
    </row>
    <row r="190" spans="4:15" x14ac:dyDescent="0.3">
      <c r="D190" s="8" t="str">
        <f t="shared" si="27"/>
        <v>Feb 2012</v>
      </c>
      <c r="E190" s="3">
        <f t="shared" si="28"/>
        <v>127479.54844673614</v>
      </c>
      <c r="G190" s="3">
        <f t="shared" si="29"/>
        <v>478.04830667526051</v>
      </c>
      <c r="H190" s="3">
        <f t="shared" si="30"/>
        <v>535.3216933247395</v>
      </c>
      <c r="I190" s="3">
        <f t="shared" si="32"/>
        <v>126944.22675341139</v>
      </c>
      <c r="K190">
        <f t="shared" si="31"/>
        <v>194</v>
      </c>
      <c r="L190">
        <f t="shared" si="24"/>
        <v>2</v>
      </c>
      <c r="M190">
        <f t="shared" si="25"/>
        <v>17</v>
      </c>
      <c r="N190" t="str">
        <f t="shared" si="23"/>
        <v>YES</v>
      </c>
      <c r="O190" s="6">
        <f t="shared" si="26"/>
        <v>40940</v>
      </c>
    </row>
    <row r="191" spans="4:15" x14ac:dyDescent="0.3">
      <c r="D191" s="8" t="str">
        <f t="shared" si="27"/>
        <v>Mar 2012</v>
      </c>
      <c r="E191" s="3">
        <f t="shared" si="28"/>
        <v>126944.22675341139</v>
      </c>
      <c r="G191" s="3">
        <f t="shared" si="29"/>
        <v>476.04085032529269</v>
      </c>
      <c r="H191" s="3">
        <f t="shared" si="30"/>
        <v>537.32914967470731</v>
      </c>
      <c r="I191" s="3">
        <f t="shared" si="32"/>
        <v>126406.89760373668</v>
      </c>
      <c r="K191">
        <f t="shared" si="31"/>
        <v>195</v>
      </c>
      <c r="L191">
        <f t="shared" si="24"/>
        <v>3</v>
      </c>
      <c r="M191">
        <f t="shared" si="25"/>
        <v>17</v>
      </c>
      <c r="N191" t="str">
        <f t="shared" si="23"/>
        <v>YES</v>
      </c>
      <c r="O191" s="6">
        <f t="shared" si="26"/>
        <v>40969</v>
      </c>
    </row>
    <row r="192" spans="4:15" x14ac:dyDescent="0.3">
      <c r="D192" s="8" t="str">
        <f t="shared" si="27"/>
        <v>Apr 2012</v>
      </c>
      <c r="E192" s="3">
        <f t="shared" si="28"/>
        <v>126406.89760373668</v>
      </c>
      <c r="G192" s="3">
        <f t="shared" si="29"/>
        <v>474.02586601401254</v>
      </c>
      <c r="H192" s="3">
        <f t="shared" si="30"/>
        <v>539.34413398598747</v>
      </c>
      <c r="I192" s="3">
        <f t="shared" si="32"/>
        <v>125867.5534697507</v>
      </c>
      <c r="K192">
        <f t="shared" si="31"/>
        <v>196</v>
      </c>
      <c r="L192">
        <f t="shared" si="24"/>
        <v>4</v>
      </c>
      <c r="M192">
        <f t="shared" si="25"/>
        <v>17</v>
      </c>
      <c r="N192" t="str">
        <f t="shared" si="23"/>
        <v>YES</v>
      </c>
      <c r="O192" s="6">
        <f t="shared" si="26"/>
        <v>41000</v>
      </c>
    </row>
    <row r="193" spans="4:15" x14ac:dyDescent="0.3">
      <c r="D193" s="8" t="str">
        <f t="shared" si="27"/>
        <v>May 2012</v>
      </c>
      <c r="E193" s="3">
        <f t="shared" si="28"/>
        <v>125867.5534697507</v>
      </c>
      <c r="G193" s="3">
        <f t="shared" si="29"/>
        <v>472.00332551156509</v>
      </c>
      <c r="H193" s="3">
        <f t="shared" si="30"/>
        <v>541.36667448843491</v>
      </c>
      <c r="I193" s="3">
        <f t="shared" si="32"/>
        <v>125326.18679526226</v>
      </c>
      <c r="K193">
        <f t="shared" si="31"/>
        <v>197</v>
      </c>
      <c r="L193">
        <f t="shared" si="24"/>
        <v>5</v>
      </c>
      <c r="M193">
        <f t="shared" si="25"/>
        <v>17</v>
      </c>
      <c r="N193" t="str">
        <f t="shared" si="23"/>
        <v>YES</v>
      </c>
      <c r="O193" s="6">
        <f t="shared" si="26"/>
        <v>41030</v>
      </c>
    </row>
    <row r="194" spans="4:15" x14ac:dyDescent="0.3">
      <c r="D194" s="8" t="str">
        <f t="shared" si="27"/>
        <v>Jun 2012</v>
      </c>
      <c r="E194" s="3">
        <f t="shared" si="28"/>
        <v>125326.18679526226</v>
      </c>
      <c r="G194" s="3">
        <f t="shared" si="29"/>
        <v>469.97320048223344</v>
      </c>
      <c r="H194" s="3">
        <f t="shared" si="30"/>
        <v>543.39679951776657</v>
      </c>
      <c r="I194" s="3">
        <f t="shared" si="32"/>
        <v>124782.78999574449</v>
      </c>
      <c r="K194">
        <f t="shared" si="31"/>
        <v>198</v>
      </c>
      <c r="L194">
        <f t="shared" si="24"/>
        <v>6</v>
      </c>
      <c r="M194">
        <f t="shared" si="25"/>
        <v>17</v>
      </c>
      <c r="N194" t="str">
        <f t="shared" ref="N194:N257" si="33">IF(AND(I194&gt;0, NOT(I194="")), "YES", "NO")</f>
        <v>YES</v>
      </c>
      <c r="O194" s="6">
        <f t="shared" si="26"/>
        <v>41061</v>
      </c>
    </row>
    <row r="195" spans="4:15" x14ac:dyDescent="0.3">
      <c r="D195" s="8" t="str">
        <f t="shared" si="27"/>
        <v>Jul 2012</v>
      </c>
      <c r="E195" s="3">
        <f t="shared" si="28"/>
        <v>124782.78999574449</v>
      </c>
      <c r="G195" s="3">
        <f t="shared" si="29"/>
        <v>467.93546248404181</v>
      </c>
      <c r="H195" s="3">
        <f t="shared" si="30"/>
        <v>545.43453751595825</v>
      </c>
      <c r="I195" s="3">
        <f t="shared" si="32"/>
        <v>124237.35545822853</v>
      </c>
      <c r="K195">
        <f t="shared" si="31"/>
        <v>199</v>
      </c>
      <c r="L195">
        <f t="shared" ref="L195:L258" si="34">IF(NOT(MOD(K195, 12) = 0), MOD(K195, 12), 12)</f>
        <v>7</v>
      </c>
      <c r="M195">
        <f t="shared" ref="M195:M258" si="35">IF(NOT(L195 = 12), INT(K195/12) + 1, INT(K195/12))</f>
        <v>17</v>
      </c>
      <c r="N195" t="str">
        <f t="shared" si="33"/>
        <v>YES</v>
      </c>
      <c r="O195" s="6">
        <f t="shared" ref="O195:O258" si="36">DATE($B$6+M195-1, L195, 1)</f>
        <v>41091</v>
      </c>
    </row>
    <row r="196" spans="4:15" x14ac:dyDescent="0.3">
      <c r="D196" s="8" t="str">
        <f t="shared" ref="D196:D259" si="37">IF(N195 = "YES", TEXT(O196, "mmm yyyy"), "")</f>
        <v>Aug 2012</v>
      </c>
      <c r="E196" s="3">
        <f t="shared" ref="E196:E259" si="38">IF(N195="YES", I195, "")</f>
        <v>124237.35545822853</v>
      </c>
      <c r="G196" s="3">
        <f t="shared" ref="G196:G259" si="39">IF(N195="YES",($B$4/100/12)*E196, "")</f>
        <v>465.89008296835698</v>
      </c>
      <c r="H196" s="3">
        <f t="shared" si="30"/>
        <v>547.47991703164303</v>
      </c>
      <c r="I196" s="3">
        <f t="shared" si="32"/>
        <v>123689.87554119689</v>
      </c>
      <c r="K196">
        <f t="shared" si="31"/>
        <v>200</v>
      </c>
      <c r="L196">
        <f t="shared" si="34"/>
        <v>8</v>
      </c>
      <c r="M196">
        <f t="shared" si="35"/>
        <v>17</v>
      </c>
      <c r="N196" t="str">
        <f t="shared" si="33"/>
        <v>YES</v>
      </c>
      <c r="O196" s="6">
        <f t="shared" si="36"/>
        <v>41122</v>
      </c>
    </row>
    <row r="197" spans="4:15" x14ac:dyDescent="0.3">
      <c r="D197" s="8" t="str">
        <f t="shared" si="37"/>
        <v>Sep 2012</v>
      </c>
      <c r="E197" s="3">
        <f t="shared" si="38"/>
        <v>123689.87554119689</v>
      </c>
      <c r="G197" s="3">
        <f t="shared" si="39"/>
        <v>463.83703327948831</v>
      </c>
      <c r="H197" s="3">
        <f t="shared" si="30"/>
        <v>549.53296672051169</v>
      </c>
      <c r="I197" s="3">
        <f t="shared" si="32"/>
        <v>123140.34257447638</v>
      </c>
      <c r="K197">
        <f t="shared" si="31"/>
        <v>201</v>
      </c>
      <c r="L197">
        <f t="shared" si="34"/>
        <v>9</v>
      </c>
      <c r="M197">
        <f t="shared" si="35"/>
        <v>17</v>
      </c>
      <c r="N197" t="str">
        <f t="shared" si="33"/>
        <v>YES</v>
      </c>
      <c r="O197" s="6">
        <f t="shared" si="36"/>
        <v>41153</v>
      </c>
    </row>
    <row r="198" spans="4:15" x14ac:dyDescent="0.3">
      <c r="D198" s="8" t="str">
        <f t="shared" si="37"/>
        <v>Oct 2012</v>
      </c>
      <c r="E198" s="3">
        <f t="shared" si="38"/>
        <v>123140.34257447638</v>
      </c>
      <c r="G198" s="3">
        <f t="shared" si="39"/>
        <v>461.77628465428643</v>
      </c>
      <c r="H198" s="3">
        <f t="shared" si="30"/>
        <v>551.59371534571358</v>
      </c>
      <c r="I198" s="3">
        <f t="shared" si="32"/>
        <v>122588.74885913066</v>
      </c>
      <c r="K198">
        <f t="shared" si="31"/>
        <v>202</v>
      </c>
      <c r="L198">
        <f t="shared" si="34"/>
        <v>10</v>
      </c>
      <c r="M198">
        <f t="shared" si="35"/>
        <v>17</v>
      </c>
      <c r="N198" t="str">
        <f t="shared" si="33"/>
        <v>YES</v>
      </c>
      <c r="O198" s="6">
        <f t="shared" si="36"/>
        <v>41183</v>
      </c>
    </row>
    <row r="199" spans="4:15" x14ac:dyDescent="0.3">
      <c r="D199" s="8" t="str">
        <f t="shared" si="37"/>
        <v>Nov 2012</v>
      </c>
      <c r="E199" s="3">
        <f t="shared" si="38"/>
        <v>122588.74885913066</v>
      </c>
      <c r="G199" s="3">
        <f t="shared" si="39"/>
        <v>459.70780822173998</v>
      </c>
      <c r="H199" s="3">
        <f t="shared" si="30"/>
        <v>553.66219177825997</v>
      </c>
      <c r="I199" s="3">
        <f t="shared" si="32"/>
        <v>122035.0866673524</v>
      </c>
      <c r="K199">
        <f t="shared" si="31"/>
        <v>203</v>
      </c>
      <c r="L199">
        <f t="shared" si="34"/>
        <v>11</v>
      </c>
      <c r="M199">
        <f t="shared" si="35"/>
        <v>17</v>
      </c>
      <c r="N199" t="str">
        <f t="shared" si="33"/>
        <v>YES</v>
      </c>
      <c r="O199" s="6">
        <f t="shared" si="36"/>
        <v>41214</v>
      </c>
    </row>
    <row r="200" spans="4:15" x14ac:dyDescent="0.3">
      <c r="D200" s="8" t="str">
        <f t="shared" si="37"/>
        <v>Dec 2012</v>
      </c>
      <c r="E200" s="3">
        <f t="shared" si="38"/>
        <v>122035.0866673524</v>
      </c>
      <c r="G200" s="3">
        <f t="shared" si="39"/>
        <v>457.63157500257148</v>
      </c>
      <c r="H200" s="3">
        <f t="shared" si="30"/>
        <v>555.73842499742852</v>
      </c>
      <c r="I200" s="3">
        <f t="shared" si="32"/>
        <v>121479.34824235497</v>
      </c>
      <c r="K200">
        <f t="shared" si="31"/>
        <v>204</v>
      </c>
      <c r="L200">
        <f t="shared" si="34"/>
        <v>12</v>
      </c>
      <c r="M200">
        <f t="shared" si="35"/>
        <v>17</v>
      </c>
      <c r="N200" t="str">
        <f t="shared" si="33"/>
        <v>YES</v>
      </c>
      <c r="O200" s="6">
        <f t="shared" si="36"/>
        <v>41244</v>
      </c>
    </row>
    <row r="201" spans="4:15" x14ac:dyDescent="0.3">
      <c r="D201" s="8" t="str">
        <f t="shared" si="37"/>
        <v>Jan 2013</v>
      </c>
      <c r="E201" s="3">
        <f t="shared" si="38"/>
        <v>121479.34824235497</v>
      </c>
      <c r="G201" s="3">
        <f t="shared" si="39"/>
        <v>455.54755590883116</v>
      </c>
      <c r="H201" s="3">
        <f t="shared" si="30"/>
        <v>557.82244409116879</v>
      </c>
      <c r="I201" s="3">
        <f t="shared" si="32"/>
        <v>120921.5257982638</v>
      </c>
      <c r="K201">
        <f t="shared" si="31"/>
        <v>205</v>
      </c>
      <c r="L201">
        <f t="shared" si="34"/>
        <v>1</v>
      </c>
      <c r="M201">
        <f t="shared" si="35"/>
        <v>18</v>
      </c>
      <c r="N201" t="str">
        <f t="shared" si="33"/>
        <v>YES</v>
      </c>
      <c r="O201" s="6">
        <f t="shared" si="36"/>
        <v>41275</v>
      </c>
    </row>
    <row r="202" spans="4:15" x14ac:dyDescent="0.3">
      <c r="D202" s="8" t="str">
        <f t="shared" si="37"/>
        <v>Feb 2013</v>
      </c>
      <c r="E202" s="3">
        <f t="shared" si="38"/>
        <v>120921.5257982638</v>
      </c>
      <c r="G202" s="3">
        <f t="shared" si="39"/>
        <v>453.45572174348922</v>
      </c>
      <c r="H202" s="3">
        <f t="shared" si="30"/>
        <v>559.91427825651078</v>
      </c>
      <c r="I202" s="3">
        <f t="shared" si="32"/>
        <v>120361.61152000728</v>
      </c>
      <c r="K202">
        <f t="shared" si="31"/>
        <v>206</v>
      </c>
      <c r="L202">
        <f t="shared" si="34"/>
        <v>2</v>
      </c>
      <c r="M202">
        <f t="shared" si="35"/>
        <v>18</v>
      </c>
      <c r="N202" t="str">
        <f t="shared" si="33"/>
        <v>YES</v>
      </c>
      <c r="O202" s="6">
        <f t="shared" si="36"/>
        <v>41306</v>
      </c>
    </row>
    <row r="203" spans="4:15" x14ac:dyDescent="0.3">
      <c r="D203" s="8" t="str">
        <f t="shared" si="37"/>
        <v>Mar 2013</v>
      </c>
      <c r="E203" s="3">
        <f t="shared" si="38"/>
        <v>120361.61152000728</v>
      </c>
      <c r="G203" s="3">
        <f t="shared" si="39"/>
        <v>451.35604320002727</v>
      </c>
      <c r="H203" s="3">
        <f t="shared" si="30"/>
        <v>562.01395679997268</v>
      </c>
      <c r="I203" s="3">
        <f t="shared" si="32"/>
        <v>119799.59756320731</v>
      </c>
      <c r="K203">
        <f t="shared" si="31"/>
        <v>207</v>
      </c>
      <c r="L203">
        <f t="shared" si="34"/>
        <v>3</v>
      </c>
      <c r="M203">
        <f t="shared" si="35"/>
        <v>18</v>
      </c>
      <c r="N203" t="str">
        <f t="shared" si="33"/>
        <v>YES</v>
      </c>
      <c r="O203" s="6">
        <f t="shared" si="36"/>
        <v>41334</v>
      </c>
    </row>
    <row r="204" spans="4:15" x14ac:dyDescent="0.3">
      <c r="D204" s="8" t="str">
        <f t="shared" si="37"/>
        <v>Apr 2013</v>
      </c>
      <c r="E204" s="3">
        <f t="shared" si="38"/>
        <v>119799.59756320731</v>
      </c>
      <c r="G204" s="3">
        <f t="shared" si="39"/>
        <v>449.24849086202738</v>
      </c>
      <c r="H204" s="3">
        <f t="shared" si="30"/>
        <v>564.12150913797268</v>
      </c>
      <c r="I204" s="3">
        <f t="shared" si="32"/>
        <v>119235.47605406934</v>
      </c>
      <c r="K204">
        <f t="shared" si="31"/>
        <v>208</v>
      </c>
      <c r="L204">
        <f t="shared" si="34"/>
        <v>4</v>
      </c>
      <c r="M204">
        <f t="shared" si="35"/>
        <v>18</v>
      </c>
      <c r="N204" t="str">
        <f t="shared" si="33"/>
        <v>YES</v>
      </c>
      <c r="O204" s="6">
        <f t="shared" si="36"/>
        <v>41365</v>
      </c>
    </row>
    <row r="205" spans="4:15" x14ac:dyDescent="0.3">
      <c r="D205" s="8" t="str">
        <f t="shared" si="37"/>
        <v>May 2013</v>
      </c>
      <c r="E205" s="3">
        <f t="shared" si="38"/>
        <v>119235.47605406934</v>
      </c>
      <c r="G205" s="3">
        <f t="shared" si="39"/>
        <v>447.13303520276003</v>
      </c>
      <c r="H205" s="3">
        <f t="shared" ref="H205:H268" si="40">IF(N204="YES", $B$3 - G205 +F205, "")</f>
        <v>566.23696479724003</v>
      </c>
      <c r="I205" s="3">
        <f t="shared" si="32"/>
        <v>118669.2390892721</v>
      </c>
      <c r="K205">
        <f t="shared" si="31"/>
        <v>209</v>
      </c>
      <c r="L205">
        <f t="shared" si="34"/>
        <v>5</v>
      </c>
      <c r="M205">
        <f t="shared" si="35"/>
        <v>18</v>
      </c>
      <c r="N205" t="str">
        <f t="shared" si="33"/>
        <v>YES</v>
      </c>
      <c r="O205" s="6">
        <f t="shared" si="36"/>
        <v>41395</v>
      </c>
    </row>
    <row r="206" spans="4:15" x14ac:dyDescent="0.3">
      <c r="D206" s="8" t="str">
        <f t="shared" si="37"/>
        <v>Jun 2013</v>
      </c>
      <c r="E206" s="3">
        <f t="shared" si="38"/>
        <v>118669.2390892721</v>
      </c>
      <c r="G206" s="3">
        <f t="shared" si="39"/>
        <v>445.00964658477034</v>
      </c>
      <c r="H206" s="3">
        <f t="shared" si="40"/>
        <v>568.36035341522961</v>
      </c>
      <c r="I206" s="3">
        <f t="shared" si="32"/>
        <v>118100.87873585687</v>
      </c>
      <c r="K206">
        <f t="shared" si="31"/>
        <v>210</v>
      </c>
      <c r="L206">
        <f t="shared" si="34"/>
        <v>6</v>
      </c>
      <c r="M206">
        <f t="shared" si="35"/>
        <v>18</v>
      </c>
      <c r="N206" t="str">
        <f t="shared" si="33"/>
        <v>YES</v>
      </c>
      <c r="O206" s="6">
        <f t="shared" si="36"/>
        <v>41426</v>
      </c>
    </row>
    <row r="207" spans="4:15" x14ac:dyDescent="0.3">
      <c r="D207" s="8" t="str">
        <f t="shared" si="37"/>
        <v>Jul 2013</v>
      </c>
      <c r="E207" s="3">
        <f t="shared" si="38"/>
        <v>118100.87873585687</v>
      </c>
      <c r="G207" s="3">
        <f t="shared" si="39"/>
        <v>442.87829525946324</v>
      </c>
      <c r="H207" s="3">
        <f t="shared" si="40"/>
        <v>570.49170474053676</v>
      </c>
      <c r="I207" s="3">
        <f t="shared" si="32"/>
        <v>117530.38703111633</v>
      </c>
      <c r="K207">
        <f t="shared" si="31"/>
        <v>211</v>
      </c>
      <c r="L207">
        <f t="shared" si="34"/>
        <v>7</v>
      </c>
      <c r="M207">
        <f t="shared" si="35"/>
        <v>18</v>
      </c>
      <c r="N207" t="str">
        <f t="shared" si="33"/>
        <v>YES</v>
      </c>
      <c r="O207" s="6">
        <f t="shared" si="36"/>
        <v>41456</v>
      </c>
    </row>
    <row r="208" spans="4:15" x14ac:dyDescent="0.3">
      <c r="D208" s="8" t="str">
        <f t="shared" si="37"/>
        <v>Aug 2013</v>
      </c>
      <c r="E208" s="3">
        <f t="shared" si="38"/>
        <v>117530.38703111633</v>
      </c>
      <c r="G208" s="3">
        <f t="shared" si="39"/>
        <v>440.73895136668625</v>
      </c>
      <c r="H208" s="3">
        <f t="shared" si="40"/>
        <v>572.63104863331375</v>
      </c>
      <c r="I208" s="3">
        <f t="shared" si="32"/>
        <v>116957.75598248302</v>
      </c>
      <c r="K208">
        <f t="shared" si="31"/>
        <v>212</v>
      </c>
      <c r="L208">
        <f t="shared" si="34"/>
        <v>8</v>
      </c>
      <c r="M208">
        <f t="shared" si="35"/>
        <v>18</v>
      </c>
      <c r="N208" t="str">
        <f t="shared" si="33"/>
        <v>YES</v>
      </c>
      <c r="O208" s="6">
        <f t="shared" si="36"/>
        <v>41487</v>
      </c>
    </row>
    <row r="209" spans="4:15" x14ac:dyDescent="0.3">
      <c r="D209" s="8" t="str">
        <f t="shared" si="37"/>
        <v>Sep 2013</v>
      </c>
      <c r="E209" s="3">
        <f t="shared" si="38"/>
        <v>116957.75598248302</v>
      </c>
      <c r="G209" s="3">
        <f t="shared" si="39"/>
        <v>438.5915849343113</v>
      </c>
      <c r="H209" s="3">
        <f t="shared" si="40"/>
        <v>574.7784150656887</v>
      </c>
      <c r="I209" s="3">
        <f t="shared" si="32"/>
        <v>116382.97756741733</v>
      </c>
      <c r="K209">
        <f t="shared" si="31"/>
        <v>213</v>
      </c>
      <c r="L209">
        <f t="shared" si="34"/>
        <v>9</v>
      </c>
      <c r="M209">
        <f t="shared" si="35"/>
        <v>18</v>
      </c>
      <c r="N209" t="str">
        <f t="shared" si="33"/>
        <v>YES</v>
      </c>
      <c r="O209" s="6">
        <f t="shared" si="36"/>
        <v>41518</v>
      </c>
    </row>
    <row r="210" spans="4:15" x14ac:dyDescent="0.3">
      <c r="D210" s="8" t="str">
        <f t="shared" si="37"/>
        <v>Oct 2013</v>
      </c>
      <c r="E210" s="3">
        <f t="shared" si="38"/>
        <v>116382.97756741733</v>
      </c>
      <c r="G210" s="3">
        <f t="shared" si="39"/>
        <v>436.43616587781497</v>
      </c>
      <c r="H210" s="3">
        <f t="shared" si="40"/>
        <v>576.93383412218509</v>
      </c>
      <c r="I210" s="3">
        <f t="shared" si="32"/>
        <v>115806.04373329514</v>
      </c>
      <c r="K210">
        <f t="shared" si="31"/>
        <v>214</v>
      </c>
      <c r="L210">
        <f t="shared" si="34"/>
        <v>10</v>
      </c>
      <c r="M210">
        <f t="shared" si="35"/>
        <v>18</v>
      </c>
      <c r="N210" t="str">
        <f t="shared" si="33"/>
        <v>YES</v>
      </c>
      <c r="O210" s="6">
        <f t="shared" si="36"/>
        <v>41548</v>
      </c>
    </row>
    <row r="211" spans="4:15" x14ac:dyDescent="0.3">
      <c r="D211" s="8" t="str">
        <f t="shared" si="37"/>
        <v>Nov 2013</v>
      </c>
      <c r="E211" s="3">
        <f t="shared" si="38"/>
        <v>115806.04373329514</v>
      </c>
      <c r="G211" s="3">
        <f t="shared" si="39"/>
        <v>434.27266399985677</v>
      </c>
      <c r="H211" s="3">
        <f t="shared" si="40"/>
        <v>579.09733600014329</v>
      </c>
      <c r="I211" s="3">
        <f t="shared" si="32"/>
        <v>115226.946397295</v>
      </c>
      <c r="K211">
        <f t="shared" si="31"/>
        <v>215</v>
      </c>
      <c r="L211">
        <f t="shared" si="34"/>
        <v>11</v>
      </c>
      <c r="M211">
        <f t="shared" si="35"/>
        <v>18</v>
      </c>
      <c r="N211" t="str">
        <f t="shared" si="33"/>
        <v>YES</v>
      </c>
      <c r="O211" s="6">
        <f t="shared" si="36"/>
        <v>41579</v>
      </c>
    </row>
    <row r="212" spans="4:15" x14ac:dyDescent="0.3">
      <c r="D212" s="8" t="str">
        <f t="shared" si="37"/>
        <v>Dec 2013</v>
      </c>
      <c r="E212" s="3">
        <f t="shared" si="38"/>
        <v>115226.946397295</v>
      </c>
      <c r="G212" s="3">
        <f t="shared" si="39"/>
        <v>432.10104898985622</v>
      </c>
      <c r="H212" s="3">
        <f t="shared" si="40"/>
        <v>581.26895101014384</v>
      </c>
      <c r="I212" s="3">
        <f t="shared" si="32"/>
        <v>114645.67744628486</v>
      </c>
      <c r="K212">
        <f t="shared" si="31"/>
        <v>216</v>
      </c>
      <c r="L212">
        <f t="shared" si="34"/>
        <v>12</v>
      </c>
      <c r="M212">
        <f t="shared" si="35"/>
        <v>18</v>
      </c>
      <c r="N212" t="str">
        <f t="shared" si="33"/>
        <v>YES</v>
      </c>
      <c r="O212" s="6">
        <f t="shared" si="36"/>
        <v>41609</v>
      </c>
    </row>
    <row r="213" spans="4:15" x14ac:dyDescent="0.3">
      <c r="D213" s="8" t="str">
        <f t="shared" si="37"/>
        <v>Jan 2014</v>
      </c>
      <c r="E213" s="3">
        <f t="shared" si="38"/>
        <v>114645.67744628486</v>
      </c>
      <c r="G213" s="3">
        <f t="shared" si="39"/>
        <v>429.92129042356817</v>
      </c>
      <c r="H213" s="3">
        <f t="shared" si="40"/>
        <v>583.44870957643184</v>
      </c>
      <c r="I213" s="3">
        <f t="shared" si="32"/>
        <v>114062.22873670842</v>
      </c>
      <c r="K213">
        <f t="shared" si="31"/>
        <v>217</v>
      </c>
      <c r="L213">
        <f t="shared" si="34"/>
        <v>1</v>
      </c>
      <c r="M213">
        <f t="shared" si="35"/>
        <v>19</v>
      </c>
      <c r="N213" t="str">
        <f t="shared" si="33"/>
        <v>YES</v>
      </c>
      <c r="O213" s="6">
        <f t="shared" si="36"/>
        <v>41640</v>
      </c>
    </row>
    <row r="214" spans="4:15" x14ac:dyDescent="0.3">
      <c r="D214" s="8" t="str">
        <f t="shared" si="37"/>
        <v>Feb 2014</v>
      </c>
      <c r="E214" s="3">
        <f t="shared" si="38"/>
        <v>114062.22873670842</v>
      </c>
      <c r="G214" s="3">
        <f t="shared" si="39"/>
        <v>427.73335776265657</v>
      </c>
      <c r="H214" s="3">
        <f t="shared" si="40"/>
        <v>585.63664223734349</v>
      </c>
      <c r="I214" s="3">
        <f t="shared" si="32"/>
        <v>113476.59209447108</v>
      </c>
      <c r="K214">
        <f t="shared" si="31"/>
        <v>218</v>
      </c>
      <c r="L214">
        <f t="shared" si="34"/>
        <v>2</v>
      </c>
      <c r="M214">
        <f t="shared" si="35"/>
        <v>19</v>
      </c>
      <c r="N214" t="str">
        <f t="shared" si="33"/>
        <v>YES</v>
      </c>
      <c r="O214" s="6">
        <f t="shared" si="36"/>
        <v>41671</v>
      </c>
    </row>
    <row r="215" spans="4:15" x14ac:dyDescent="0.3">
      <c r="D215" s="8" t="str">
        <f t="shared" si="37"/>
        <v>Mar 2014</v>
      </c>
      <c r="E215" s="3">
        <f t="shared" si="38"/>
        <v>113476.59209447108</v>
      </c>
      <c r="G215" s="3">
        <f t="shared" si="39"/>
        <v>425.53722035426654</v>
      </c>
      <c r="H215" s="3">
        <f t="shared" si="40"/>
        <v>587.83277964573347</v>
      </c>
      <c r="I215" s="3">
        <f t="shared" si="32"/>
        <v>112888.75931482535</v>
      </c>
      <c r="K215">
        <f t="shared" si="31"/>
        <v>219</v>
      </c>
      <c r="L215">
        <f t="shared" si="34"/>
        <v>3</v>
      </c>
      <c r="M215">
        <f t="shared" si="35"/>
        <v>19</v>
      </c>
      <c r="N215" t="str">
        <f t="shared" si="33"/>
        <v>YES</v>
      </c>
      <c r="O215" s="6">
        <f t="shared" si="36"/>
        <v>41699</v>
      </c>
    </row>
    <row r="216" spans="4:15" x14ac:dyDescent="0.3">
      <c r="D216" s="8" t="str">
        <f t="shared" si="37"/>
        <v>Apr 2014</v>
      </c>
      <c r="E216" s="3">
        <f t="shared" si="38"/>
        <v>112888.75931482535</v>
      </c>
      <c r="G216" s="3">
        <f t="shared" si="39"/>
        <v>423.33284743059505</v>
      </c>
      <c r="H216" s="3">
        <f t="shared" si="40"/>
        <v>590.03715256940495</v>
      </c>
      <c r="I216" s="3">
        <f t="shared" si="32"/>
        <v>112298.72216225594</v>
      </c>
      <c r="K216">
        <f t="shared" si="31"/>
        <v>220</v>
      </c>
      <c r="L216">
        <f t="shared" si="34"/>
        <v>4</v>
      </c>
      <c r="M216">
        <f t="shared" si="35"/>
        <v>19</v>
      </c>
      <c r="N216" t="str">
        <f t="shared" si="33"/>
        <v>YES</v>
      </c>
      <c r="O216" s="6">
        <f t="shared" si="36"/>
        <v>41730</v>
      </c>
    </row>
    <row r="217" spans="4:15" x14ac:dyDescent="0.3">
      <c r="D217" s="8" t="str">
        <f t="shared" si="37"/>
        <v>May 2014</v>
      </c>
      <c r="E217" s="3">
        <f t="shared" si="38"/>
        <v>112298.72216225594</v>
      </c>
      <c r="G217" s="3">
        <f t="shared" si="39"/>
        <v>421.12020810845979</v>
      </c>
      <c r="H217" s="3">
        <f t="shared" si="40"/>
        <v>592.24979189154021</v>
      </c>
      <c r="I217" s="3">
        <f t="shared" si="32"/>
        <v>111706.4723703644</v>
      </c>
      <c r="K217">
        <f t="shared" si="31"/>
        <v>221</v>
      </c>
      <c r="L217">
        <f t="shared" si="34"/>
        <v>5</v>
      </c>
      <c r="M217">
        <f t="shared" si="35"/>
        <v>19</v>
      </c>
      <c r="N217" t="str">
        <f t="shared" si="33"/>
        <v>YES</v>
      </c>
      <c r="O217" s="6">
        <f t="shared" si="36"/>
        <v>41760</v>
      </c>
    </row>
    <row r="218" spans="4:15" x14ac:dyDescent="0.3">
      <c r="D218" s="8" t="str">
        <f t="shared" si="37"/>
        <v>Jun 2014</v>
      </c>
      <c r="E218" s="3">
        <f t="shared" si="38"/>
        <v>111706.4723703644</v>
      </c>
      <c r="G218" s="3">
        <f t="shared" si="39"/>
        <v>418.89927138886645</v>
      </c>
      <c r="H218" s="3">
        <f t="shared" si="40"/>
        <v>594.47072861113361</v>
      </c>
      <c r="I218" s="3">
        <f t="shared" si="32"/>
        <v>111112.00164175326</v>
      </c>
      <c r="K218">
        <f t="shared" si="31"/>
        <v>222</v>
      </c>
      <c r="L218">
        <f t="shared" si="34"/>
        <v>6</v>
      </c>
      <c r="M218">
        <f t="shared" si="35"/>
        <v>19</v>
      </c>
      <c r="N218" t="str">
        <f t="shared" si="33"/>
        <v>YES</v>
      </c>
      <c r="O218" s="6">
        <f t="shared" si="36"/>
        <v>41791</v>
      </c>
    </row>
    <row r="219" spans="4:15" x14ac:dyDescent="0.3">
      <c r="D219" s="8" t="str">
        <f t="shared" si="37"/>
        <v>Jul 2014</v>
      </c>
      <c r="E219" s="3">
        <f t="shared" si="38"/>
        <v>111112.00164175326</v>
      </c>
      <c r="G219" s="3">
        <f t="shared" si="39"/>
        <v>416.67000615657469</v>
      </c>
      <c r="H219" s="3">
        <f t="shared" si="40"/>
        <v>596.69999384342532</v>
      </c>
      <c r="I219" s="3">
        <f t="shared" si="32"/>
        <v>110515.30164790983</v>
      </c>
      <c r="K219">
        <f t="shared" si="31"/>
        <v>223</v>
      </c>
      <c r="L219">
        <f t="shared" si="34"/>
        <v>7</v>
      </c>
      <c r="M219">
        <f t="shared" si="35"/>
        <v>19</v>
      </c>
      <c r="N219" t="str">
        <f t="shared" si="33"/>
        <v>YES</v>
      </c>
      <c r="O219" s="6">
        <f t="shared" si="36"/>
        <v>41821</v>
      </c>
    </row>
    <row r="220" spans="4:15" x14ac:dyDescent="0.3">
      <c r="D220" s="8" t="str">
        <f t="shared" si="37"/>
        <v>Aug 2014</v>
      </c>
      <c r="E220" s="3">
        <f t="shared" si="38"/>
        <v>110515.30164790983</v>
      </c>
      <c r="G220" s="3">
        <f t="shared" si="39"/>
        <v>414.43238117966183</v>
      </c>
      <c r="H220" s="3">
        <f t="shared" si="40"/>
        <v>598.93761882033823</v>
      </c>
      <c r="I220" s="3">
        <f t="shared" si="32"/>
        <v>109916.3640290895</v>
      </c>
      <c r="K220">
        <f t="shared" si="31"/>
        <v>224</v>
      </c>
      <c r="L220">
        <f t="shared" si="34"/>
        <v>8</v>
      </c>
      <c r="M220">
        <f t="shared" si="35"/>
        <v>19</v>
      </c>
      <c r="N220" t="str">
        <f t="shared" si="33"/>
        <v>YES</v>
      </c>
      <c r="O220" s="6">
        <f t="shared" si="36"/>
        <v>41852</v>
      </c>
    </row>
    <row r="221" spans="4:15" x14ac:dyDescent="0.3">
      <c r="D221" s="8" t="str">
        <f t="shared" si="37"/>
        <v>Sep 2014</v>
      </c>
      <c r="E221" s="3">
        <f t="shared" si="38"/>
        <v>109916.3640290895</v>
      </c>
      <c r="G221" s="3">
        <f t="shared" si="39"/>
        <v>412.18636510908561</v>
      </c>
      <c r="H221" s="3">
        <f t="shared" si="40"/>
        <v>601.18363489091439</v>
      </c>
      <c r="I221" s="3">
        <f t="shared" si="32"/>
        <v>109315.18039419859</v>
      </c>
      <c r="K221">
        <f t="shared" si="31"/>
        <v>225</v>
      </c>
      <c r="L221">
        <f t="shared" si="34"/>
        <v>9</v>
      </c>
      <c r="M221">
        <f t="shared" si="35"/>
        <v>19</v>
      </c>
      <c r="N221" t="str">
        <f t="shared" si="33"/>
        <v>YES</v>
      </c>
      <c r="O221" s="6">
        <f t="shared" si="36"/>
        <v>41883</v>
      </c>
    </row>
    <row r="222" spans="4:15" x14ac:dyDescent="0.3">
      <c r="D222" s="8" t="str">
        <f t="shared" si="37"/>
        <v>Oct 2014</v>
      </c>
      <c r="E222" s="3">
        <f t="shared" si="38"/>
        <v>109315.18039419859</v>
      </c>
      <c r="G222" s="3">
        <f t="shared" si="39"/>
        <v>409.93192647824469</v>
      </c>
      <c r="H222" s="3">
        <f t="shared" si="40"/>
        <v>603.43807352175531</v>
      </c>
      <c r="I222" s="3">
        <f t="shared" si="32"/>
        <v>108711.74232067683</v>
      </c>
      <c r="K222">
        <f t="shared" si="31"/>
        <v>226</v>
      </c>
      <c r="L222">
        <f t="shared" si="34"/>
        <v>10</v>
      </c>
      <c r="M222">
        <f t="shared" si="35"/>
        <v>19</v>
      </c>
      <c r="N222" t="str">
        <f t="shared" si="33"/>
        <v>YES</v>
      </c>
      <c r="O222" s="6">
        <f t="shared" si="36"/>
        <v>41913</v>
      </c>
    </row>
    <row r="223" spans="4:15" x14ac:dyDescent="0.3">
      <c r="D223" s="8" t="str">
        <f t="shared" si="37"/>
        <v>Nov 2014</v>
      </c>
      <c r="E223" s="3">
        <f t="shared" si="38"/>
        <v>108711.74232067683</v>
      </c>
      <c r="G223" s="3">
        <f t="shared" si="39"/>
        <v>407.66903370253812</v>
      </c>
      <c r="H223" s="3">
        <f t="shared" si="40"/>
        <v>605.70096629746195</v>
      </c>
      <c r="I223" s="3">
        <f t="shared" si="32"/>
        <v>108106.04135437937</v>
      </c>
      <c r="K223">
        <f t="shared" si="31"/>
        <v>227</v>
      </c>
      <c r="L223">
        <f t="shared" si="34"/>
        <v>11</v>
      </c>
      <c r="M223">
        <f t="shared" si="35"/>
        <v>19</v>
      </c>
      <c r="N223" t="str">
        <f t="shared" si="33"/>
        <v>YES</v>
      </c>
      <c r="O223" s="6">
        <f t="shared" si="36"/>
        <v>41944</v>
      </c>
    </row>
    <row r="224" spans="4:15" x14ac:dyDescent="0.3">
      <c r="D224" s="8" t="str">
        <f t="shared" si="37"/>
        <v>Dec 2014</v>
      </c>
      <c r="E224" s="3">
        <f t="shared" si="38"/>
        <v>108106.04135437937</v>
      </c>
      <c r="G224" s="3">
        <f t="shared" si="39"/>
        <v>405.39765507892264</v>
      </c>
      <c r="H224" s="3">
        <f t="shared" si="40"/>
        <v>607.97234492107737</v>
      </c>
      <c r="I224" s="3">
        <f t="shared" si="32"/>
        <v>107498.0690094583</v>
      </c>
      <c r="K224">
        <f t="shared" ref="K224:K287" si="41">K223+1</f>
        <v>228</v>
      </c>
      <c r="L224">
        <f t="shared" si="34"/>
        <v>12</v>
      </c>
      <c r="M224">
        <f t="shared" si="35"/>
        <v>19</v>
      </c>
      <c r="N224" t="str">
        <f t="shared" si="33"/>
        <v>YES</v>
      </c>
      <c r="O224" s="6">
        <f t="shared" si="36"/>
        <v>41974</v>
      </c>
    </row>
    <row r="225" spans="4:15" x14ac:dyDescent="0.3">
      <c r="D225" s="8" t="str">
        <f t="shared" si="37"/>
        <v>Jan 2015</v>
      </c>
      <c r="E225" s="3">
        <f t="shared" si="38"/>
        <v>107498.0690094583</v>
      </c>
      <c r="G225" s="3">
        <f t="shared" si="39"/>
        <v>403.1177587854686</v>
      </c>
      <c r="H225" s="3">
        <f t="shared" si="40"/>
        <v>610.25224121453141</v>
      </c>
      <c r="I225" s="3">
        <f t="shared" ref="I225:I288" si="42">IF(N224="YES",IF(E225 &gt; $B$3, E225 - H225, 0), "")</f>
        <v>106887.81676824376</v>
      </c>
      <c r="K225">
        <f t="shared" si="41"/>
        <v>229</v>
      </c>
      <c r="L225">
        <f t="shared" si="34"/>
        <v>1</v>
      </c>
      <c r="M225">
        <f t="shared" si="35"/>
        <v>20</v>
      </c>
      <c r="N225" t="str">
        <f t="shared" si="33"/>
        <v>YES</v>
      </c>
      <c r="O225" s="6">
        <f t="shared" si="36"/>
        <v>42005</v>
      </c>
    </row>
    <row r="226" spans="4:15" x14ac:dyDescent="0.3">
      <c r="D226" s="8" t="str">
        <f t="shared" si="37"/>
        <v>Feb 2015</v>
      </c>
      <c r="E226" s="3">
        <f t="shared" si="38"/>
        <v>106887.81676824376</v>
      </c>
      <c r="G226" s="3">
        <f t="shared" si="39"/>
        <v>400.82931288091407</v>
      </c>
      <c r="H226" s="3">
        <f t="shared" si="40"/>
        <v>612.54068711908599</v>
      </c>
      <c r="I226" s="3">
        <f t="shared" si="42"/>
        <v>106275.27608112468</v>
      </c>
      <c r="K226">
        <f t="shared" si="41"/>
        <v>230</v>
      </c>
      <c r="L226">
        <f t="shared" si="34"/>
        <v>2</v>
      </c>
      <c r="M226">
        <f t="shared" si="35"/>
        <v>20</v>
      </c>
      <c r="N226" t="str">
        <f t="shared" si="33"/>
        <v>YES</v>
      </c>
      <c r="O226" s="6">
        <f t="shared" si="36"/>
        <v>42036</v>
      </c>
    </row>
    <row r="227" spans="4:15" x14ac:dyDescent="0.3">
      <c r="D227" s="8" t="str">
        <f t="shared" si="37"/>
        <v>Mar 2015</v>
      </c>
      <c r="E227" s="3">
        <f t="shared" si="38"/>
        <v>106275.27608112468</v>
      </c>
      <c r="G227" s="3">
        <f t="shared" si="39"/>
        <v>398.53228530421757</v>
      </c>
      <c r="H227" s="3">
        <f t="shared" si="40"/>
        <v>614.83771469578244</v>
      </c>
      <c r="I227" s="3">
        <f t="shared" si="42"/>
        <v>105660.43836642891</v>
      </c>
      <c r="K227">
        <f t="shared" si="41"/>
        <v>231</v>
      </c>
      <c r="L227">
        <f t="shared" si="34"/>
        <v>3</v>
      </c>
      <c r="M227">
        <f t="shared" si="35"/>
        <v>20</v>
      </c>
      <c r="N227" t="str">
        <f t="shared" si="33"/>
        <v>YES</v>
      </c>
      <c r="O227" s="6">
        <f t="shared" si="36"/>
        <v>42064</v>
      </c>
    </row>
    <row r="228" spans="4:15" x14ac:dyDescent="0.3">
      <c r="D228" s="8" t="str">
        <f t="shared" si="37"/>
        <v>Apr 2015</v>
      </c>
      <c r="E228" s="3">
        <f t="shared" si="38"/>
        <v>105660.43836642891</v>
      </c>
      <c r="G228" s="3">
        <f t="shared" si="39"/>
        <v>396.22664387410839</v>
      </c>
      <c r="H228" s="3">
        <f t="shared" si="40"/>
        <v>617.14335612589161</v>
      </c>
      <c r="I228" s="3">
        <f t="shared" si="42"/>
        <v>105043.29501030302</v>
      </c>
      <c r="K228">
        <f t="shared" si="41"/>
        <v>232</v>
      </c>
      <c r="L228">
        <f t="shared" si="34"/>
        <v>4</v>
      </c>
      <c r="M228">
        <f t="shared" si="35"/>
        <v>20</v>
      </c>
      <c r="N228" t="str">
        <f t="shared" si="33"/>
        <v>YES</v>
      </c>
      <c r="O228" s="6">
        <f t="shared" si="36"/>
        <v>42095</v>
      </c>
    </row>
    <row r="229" spans="4:15" x14ac:dyDescent="0.3">
      <c r="D229" s="8" t="str">
        <f t="shared" si="37"/>
        <v>May 2015</v>
      </c>
      <c r="E229" s="3">
        <f t="shared" si="38"/>
        <v>105043.29501030302</v>
      </c>
      <c r="G229" s="3">
        <f t="shared" si="39"/>
        <v>393.91235628863632</v>
      </c>
      <c r="H229" s="3">
        <f t="shared" si="40"/>
        <v>619.45764371136374</v>
      </c>
      <c r="I229" s="3">
        <f t="shared" si="42"/>
        <v>104423.83736659166</v>
      </c>
      <c r="K229">
        <f t="shared" si="41"/>
        <v>233</v>
      </c>
      <c r="L229">
        <f t="shared" si="34"/>
        <v>5</v>
      </c>
      <c r="M229">
        <f t="shared" si="35"/>
        <v>20</v>
      </c>
      <c r="N229" t="str">
        <f t="shared" si="33"/>
        <v>YES</v>
      </c>
      <c r="O229" s="6">
        <f t="shared" si="36"/>
        <v>42125</v>
      </c>
    </row>
    <row r="230" spans="4:15" x14ac:dyDescent="0.3">
      <c r="D230" s="8" t="str">
        <f t="shared" si="37"/>
        <v>Jun 2015</v>
      </c>
      <c r="E230" s="3">
        <f t="shared" si="38"/>
        <v>104423.83736659166</v>
      </c>
      <c r="G230" s="3">
        <f t="shared" si="39"/>
        <v>391.5893901247187</v>
      </c>
      <c r="H230" s="3">
        <f t="shared" si="40"/>
        <v>621.78060987528124</v>
      </c>
      <c r="I230" s="3">
        <f t="shared" si="42"/>
        <v>103802.05675671638</v>
      </c>
      <c r="K230">
        <f t="shared" si="41"/>
        <v>234</v>
      </c>
      <c r="L230">
        <f t="shared" si="34"/>
        <v>6</v>
      </c>
      <c r="M230">
        <f t="shared" si="35"/>
        <v>20</v>
      </c>
      <c r="N230" t="str">
        <f t="shared" si="33"/>
        <v>YES</v>
      </c>
      <c r="O230" s="6">
        <f t="shared" si="36"/>
        <v>42156</v>
      </c>
    </row>
    <row r="231" spans="4:15" x14ac:dyDescent="0.3">
      <c r="D231" s="8" t="str">
        <f t="shared" si="37"/>
        <v>Jul 2015</v>
      </c>
      <c r="E231" s="3">
        <f t="shared" si="38"/>
        <v>103802.05675671638</v>
      </c>
      <c r="G231" s="3">
        <f t="shared" si="39"/>
        <v>389.25771283768643</v>
      </c>
      <c r="H231" s="3">
        <f t="shared" si="40"/>
        <v>624.11228716231358</v>
      </c>
      <c r="I231" s="3">
        <f t="shared" si="42"/>
        <v>103177.94446955407</v>
      </c>
      <c r="K231">
        <f t="shared" si="41"/>
        <v>235</v>
      </c>
      <c r="L231">
        <f t="shared" si="34"/>
        <v>7</v>
      </c>
      <c r="M231">
        <f t="shared" si="35"/>
        <v>20</v>
      </c>
      <c r="N231" t="str">
        <f t="shared" si="33"/>
        <v>YES</v>
      </c>
      <c r="O231" s="6">
        <f t="shared" si="36"/>
        <v>42186</v>
      </c>
    </row>
    <row r="232" spans="4:15" x14ac:dyDescent="0.3">
      <c r="D232" s="8" t="str">
        <f t="shared" si="37"/>
        <v>Aug 2015</v>
      </c>
      <c r="E232" s="3">
        <f t="shared" si="38"/>
        <v>103177.94446955407</v>
      </c>
      <c r="G232" s="3">
        <f t="shared" si="39"/>
        <v>386.91729176082777</v>
      </c>
      <c r="H232" s="3">
        <f t="shared" si="40"/>
        <v>626.45270823917224</v>
      </c>
      <c r="I232" s="3">
        <f t="shared" si="42"/>
        <v>102551.4917613149</v>
      </c>
      <c r="K232">
        <f t="shared" si="41"/>
        <v>236</v>
      </c>
      <c r="L232">
        <f t="shared" si="34"/>
        <v>8</v>
      </c>
      <c r="M232">
        <f t="shared" si="35"/>
        <v>20</v>
      </c>
      <c r="N232" t="str">
        <f t="shared" si="33"/>
        <v>YES</v>
      </c>
      <c r="O232" s="6">
        <f t="shared" si="36"/>
        <v>42217</v>
      </c>
    </row>
    <row r="233" spans="4:15" x14ac:dyDescent="0.3">
      <c r="D233" s="8" t="str">
        <f t="shared" si="37"/>
        <v>Sep 2015</v>
      </c>
      <c r="E233" s="3">
        <f t="shared" si="38"/>
        <v>102551.4917613149</v>
      </c>
      <c r="G233" s="3">
        <f t="shared" si="39"/>
        <v>384.56809410493088</v>
      </c>
      <c r="H233" s="3">
        <f t="shared" si="40"/>
        <v>628.80190589506913</v>
      </c>
      <c r="I233" s="3">
        <f t="shared" si="42"/>
        <v>101922.68985541983</v>
      </c>
      <c r="K233">
        <f t="shared" si="41"/>
        <v>237</v>
      </c>
      <c r="L233">
        <f t="shared" si="34"/>
        <v>9</v>
      </c>
      <c r="M233">
        <f t="shared" si="35"/>
        <v>20</v>
      </c>
      <c r="N233" t="str">
        <f t="shared" si="33"/>
        <v>YES</v>
      </c>
      <c r="O233" s="6">
        <f t="shared" si="36"/>
        <v>42248</v>
      </c>
    </row>
    <row r="234" spans="4:15" x14ac:dyDescent="0.3">
      <c r="D234" s="8" t="str">
        <f t="shared" si="37"/>
        <v>Oct 2015</v>
      </c>
      <c r="E234" s="3">
        <f t="shared" si="38"/>
        <v>101922.68985541983</v>
      </c>
      <c r="G234" s="3">
        <f t="shared" si="39"/>
        <v>382.21008695782433</v>
      </c>
      <c r="H234" s="3">
        <f t="shared" si="40"/>
        <v>631.15991304217573</v>
      </c>
      <c r="I234" s="3">
        <f t="shared" si="42"/>
        <v>101291.52994237765</v>
      </c>
      <c r="K234">
        <f t="shared" si="41"/>
        <v>238</v>
      </c>
      <c r="L234">
        <f t="shared" si="34"/>
        <v>10</v>
      </c>
      <c r="M234">
        <f t="shared" si="35"/>
        <v>20</v>
      </c>
      <c r="N234" t="str">
        <f t="shared" si="33"/>
        <v>YES</v>
      </c>
      <c r="O234" s="6">
        <f t="shared" si="36"/>
        <v>42278</v>
      </c>
    </row>
    <row r="235" spans="4:15" x14ac:dyDescent="0.3">
      <c r="D235" s="8" t="str">
        <f t="shared" si="37"/>
        <v>Nov 2015</v>
      </c>
      <c r="E235" s="3">
        <f t="shared" si="38"/>
        <v>101291.52994237765</v>
      </c>
      <c r="G235" s="3">
        <f t="shared" si="39"/>
        <v>379.84323728391615</v>
      </c>
      <c r="H235" s="3">
        <f t="shared" si="40"/>
        <v>633.52676271608379</v>
      </c>
      <c r="I235" s="3">
        <f t="shared" si="42"/>
        <v>100658.00317966157</v>
      </c>
      <c r="K235">
        <f t="shared" si="41"/>
        <v>239</v>
      </c>
      <c r="L235">
        <f t="shared" si="34"/>
        <v>11</v>
      </c>
      <c r="M235">
        <f t="shared" si="35"/>
        <v>20</v>
      </c>
      <c r="N235" t="str">
        <f t="shared" si="33"/>
        <v>YES</v>
      </c>
      <c r="O235" s="6">
        <f t="shared" si="36"/>
        <v>42309</v>
      </c>
    </row>
    <row r="236" spans="4:15" x14ac:dyDescent="0.3">
      <c r="D236" s="8" t="str">
        <f t="shared" si="37"/>
        <v>Dec 2015</v>
      </c>
      <c r="E236" s="3">
        <f t="shared" si="38"/>
        <v>100658.00317966157</v>
      </c>
      <c r="G236" s="3">
        <f t="shared" si="39"/>
        <v>377.46751192373085</v>
      </c>
      <c r="H236" s="3">
        <f t="shared" si="40"/>
        <v>635.90248807626915</v>
      </c>
      <c r="I236" s="3">
        <f t="shared" si="42"/>
        <v>100022.10069158529</v>
      </c>
      <c r="K236">
        <f t="shared" si="41"/>
        <v>240</v>
      </c>
      <c r="L236">
        <f t="shared" si="34"/>
        <v>12</v>
      </c>
      <c r="M236">
        <f t="shared" si="35"/>
        <v>20</v>
      </c>
      <c r="N236" t="str">
        <f t="shared" si="33"/>
        <v>YES</v>
      </c>
      <c r="O236" s="6">
        <f t="shared" si="36"/>
        <v>42339</v>
      </c>
    </row>
    <row r="237" spans="4:15" x14ac:dyDescent="0.3">
      <c r="D237" s="8" t="str">
        <f t="shared" si="37"/>
        <v>Jan 2016</v>
      </c>
      <c r="E237" s="3">
        <f t="shared" si="38"/>
        <v>100022.10069158529</v>
      </c>
      <c r="G237" s="3">
        <f t="shared" si="39"/>
        <v>375.08287759344483</v>
      </c>
      <c r="H237" s="3">
        <f t="shared" si="40"/>
        <v>638.28712240655523</v>
      </c>
      <c r="I237" s="3">
        <f t="shared" si="42"/>
        <v>99383.813569178732</v>
      </c>
      <c r="K237">
        <f t="shared" si="41"/>
        <v>241</v>
      </c>
      <c r="L237">
        <f t="shared" si="34"/>
        <v>1</v>
      </c>
      <c r="M237">
        <f t="shared" si="35"/>
        <v>21</v>
      </c>
      <c r="N237" t="str">
        <f t="shared" si="33"/>
        <v>YES</v>
      </c>
      <c r="O237" s="6">
        <f t="shared" si="36"/>
        <v>42370</v>
      </c>
    </row>
    <row r="238" spans="4:15" x14ac:dyDescent="0.3">
      <c r="D238" s="8" t="str">
        <f t="shared" si="37"/>
        <v>Feb 2016</v>
      </c>
      <c r="E238" s="3">
        <f t="shared" si="38"/>
        <v>99383.813569178732</v>
      </c>
      <c r="G238" s="3">
        <f t="shared" si="39"/>
        <v>372.68930088442022</v>
      </c>
      <c r="H238" s="3">
        <f t="shared" si="40"/>
        <v>640.68069911557973</v>
      </c>
      <c r="I238" s="3">
        <f t="shared" si="42"/>
        <v>98743.132870063157</v>
      </c>
      <c r="K238">
        <f t="shared" si="41"/>
        <v>242</v>
      </c>
      <c r="L238">
        <f t="shared" si="34"/>
        <v>2</v>
      </c>
      <c r="M238">
        <f t="shared" si="35"/>
        <v>21</v>
      </c>
      <c r="N238" t="str">
        <f t="shared" si="33"/>
        <v>YES</v>
      </c>
      <c r="O238" s="6">
        <f t="shared" si="36"/>
        <v>42401</v>
      </c>
    </row>
    <row r="239" spans="4:15" x14ac:dyDescent="0.3">
      <c r="D239" s="8" t="str">
        <f t="shared" si="37"/>
        <v>Mar 2016</v>
      </c>
      <c r="E239" s="3">
        <f t="shared" si="38"/>
        <v>98743.132870063157</v>
      </c>
      <c r="G239" s="3">
        <f t="shared" si="39"/>
        <v>370.28674826273681</v>
      </c>
      <c r="H239" s="3">
        <f t="shared" si="40"/>
        <v>643.08325173726325</v>
      </c>
      <c r="I239" s="3">
        <f t="shared" si="42"/>
        <v>98100.049618325895</v>
      </c>
      <c r="K239">
        <f t="shared" si="41"/>
        <v>243</v>
      </c>
      <c r="L239">
        <f t="shared" si="34"/>
        <v>3</v>
      </c>
      <c r="M239">
        <f t="shared" si="35"/>
        <v>21</v>
      </c>
      <c r="N239" t="str">
        <f t="shared" si="33"/>
        <v>YES</v>
      </c>
      <c r="O239" s="6">
        <f t="shared" si="36"/>
        <v>42430</v>
      </c>
    </row>
    <row r="240" spans="4:15" x14ac:dyDescent="0.3">
      <c r="D240" s="8" t="str">
        <f t="shared" si="37"/>
        <v>Apr 2016</v>
      </c>
      <c r="E240" s="3">
        <f t="shared" si="38"/>
        <v>98100.049618325895</v>
      </c>
      <c r="G240" s="3">
        <f t="shared" si="39"/>
        <v>367.87518606872209</v>
      </c>
      <c r="H240" s="3">
        <f t="shared" si="40"/>
        <v>645.49481393127792</v>
      </c>
      <c r="I240" s="3">
        <f t="shared" si="42"/>
        <v>97454.554804394618</v>
      </c>
      <c r="K240">
        <f t="shared" si="41"/>
        <v>244</v>
      </c>
      <c r="L240">
        <f t="shared" si="34"/>
        <v>4</v>
      </c>
      <c r="M240">
        <f t="shared" si="35"/>
        <v>21</v>
      </c>
      <c r="N240" t="str">
        <f t="shared" si="33"/>
        <v>YES</v>
      </c>
      <c r="O240" s="6">
        <f t="shared" si="36"/>
        <v>42461</v>
      </c>
    </row>
    <row r="241" spans="4:15" x14ac:dyDescent="0.3">
      <c r="D241" s="8" t="str">
        <f t="shared" si="37"/>
        <v>May 2016</v>
      </c>
      <c r="E241" s="3">
        <f t="shared" si="38"/>
        <v>97454.554804394618</v>
      </c>
      <c r="G241" s="3">
        <f t="shared" si="39"/>
        <v>365.45458051647978</v>
      </c>
      <c r="H241" s="3">
        <f t="shared" si="40"/>
        <v>647.91541948352028</v>
      </c>
      <c r="I241" s="3">
        <f t="shared" si="42"/>
        <v>96806.639384911105</v>
      </c>
      <c r="K241">
        <f t="shared" si="41"/>
        <v>245</v>
      </c>
      <c r="L241">
        <f t="shared" si="34"/>
        <v>5</v>
      </c>
      <c r="M241">
        <f t="shared" si="35"/>
        <v>21</v>
      </c>
      <c r="N241" t="str">
        <f t="shared" si="33"/>
        <v>YES</v>
      </c>
      <c r="O241" s="6">
        <f t="shared" si="36"/>
        <v>42491</v>
      </c>
    </row>
    <row r="242" spans="4:15" x14ac:dyDescent="0.3">
      <c r="D242" s="8" t="str">
        <f t="shared" si="37"/>
        <v>Jun 2016</v>
      </c>
      <c r="E242" s="3">
        <f t="shared" si="38"/>
        <v>96806.639384911105</v>
      </c>
      <c r="G242" s="3">
        <f t="shared" si="39"/>
        <v>363.02489769341662</v>
      </c>
      <c r="H242" s="3">
        <f t="shared" si="40"/>
        <v>650.34510230658339</v>
      </c>
      <c r="I242" s="3">
        <f t="shared" si="42"/>
        <v>96156.294282604518</v>
      </c>
      <c r="K242">
        <f t="shared" si="41"/>
        <v>246</v>
      </c>
      <c r="L242">
        <f t="shared" si="34"/>
        <v>6</v>
      </c>
      <c r="M242">
        <f t="shared" si="35"/>
        <v>21</v>
      </c>
      <c r="N242" t="str">
        <f t="shared" si="33"/>
        <v>YES</v>
      </c>
      <c r="O242" s="6">
        <f t="shared" si="36"/>
        <v>42522</v>
      </c>
    </row>
    <row r="243" spans="4:15" x14ac:dyDescent="0.3">
      <c r="D243" s="8" t="str">
        <f t="shared" si="37"/>
        <v>Jul 2016</v>
      </c>
      <c r="E243" s="3">
        <f t="shared" si="38"/>
        <v>96156.294282604518</v>
      </c>
      <c r="G243" s="3">
        <f t="shared" si="39"/>
        <v>360.58610355976691</v>
      </c>
      <c r="H243" s="3">
        <f t="shared" si="40"/>
        <v>652.78389644023309</v>
      </c>
      <c r="I243" s="3">
        <f t="shared" si="42"/>
        <v>95503.510386164286</v>
      </c>
      <c r="K243">
        <f t="shared" si="41"/>
        <v>247</v>
      </c>
      <c r="L243">
        <f t="shared" si="34"/>
        <v>7</v>
      </c>
      <c r="M243">
        <f t="shared" si="35"/>
        <v>21</v>
      </c>
      <c r="N243" t="str">
        <f t="shared" si="33"/>
        <v>YES</v>
      </c>
      <c r="O243" s="6">
        <f t="shared" si="36"/>
        <v>42552</v>
      </c>
    </row>
    <row r="244" spans="4:15" x14ac:dyDescent="0.3">
      <c r="D244" s="8" t="str">
        <f t="shared" si="37"/>
        <v>Aug 2016</v>
      </c>
      <c r="E244" s="3">
        <f t="shared" si="38"/>
        <v>95503.510386164286</v>
      </c>
      <c r="G244" s="3">
        <f t="shared" si="39"/>
        <v>358.13816394811607</v>
      </c>
      <c r="H244" s="3">
        <f t="shared" si="40"/>
        <v>655.23183605188387</v>
      </c>
      <c r="I244" s="3">
        <f t="shared" si="42"/>
        <v>94848.278550112402</v>
      </c>
      <c r="K244">
        <f t="shared" si="41"/>
        <v>248</v>
      </c>
      <c r="L244">
        <f t="shared" si="34"/>
        <v>8</v>
      </c>
      <c r="M244">
        <f t="shared" si="35"/>
        <v>21</v>
      </c>
      <c r="N244" t="str">
        <f t="shared" si="33"/>
        <v>YES</v>
      </c>
      <c r="O244" s="6">
        <f t="shared" si="36"/>
        <v>42583</v>
      </c>
    </row>
    <row r="245" spans="4:15" x14ac:dyDescent="0.3">
      <c r="D245" s="8" t="str">
        <f t="shared" si="37"/>
        <v>Sep 2016</v>
      </c>
      <c r="E245" s="3">
        <f t="shared" si="38"/>
        <v>94848.278550112402</v>
      </c>
      <c r="G245" s="3">
        <f t="shared" si="39"/>
        <v>355.6810445629215</v>
      </c>
      <c r="H245" s="3">
        <f t="shared" si="40"/>
        <v>657.68895543707845</v>
      </c>
      <c r="I245" s="3">
        <f t="shared" si="42"/>
        <v>94190.58959467533</v>
      </c>
      <c r="K245">
        <f t="shared" si="41"/>
        <v>249</v>
      </c>
      <c r="L245">
        <f t="shared" si="34"/>
        <v>9</v>
      </c>
      <c r="M245">
        <f t="shared" si="35"/>
        <v>21</v>
      </c>
      <c r="N245" t="str">
        <f t="shared" si="33"/>
        <v>YES</v>
      </c>
      <c r="O245" s="6">
        <f t="shared" si="36"/>
        <v>42614</v>
      </c>
    </row>
    <row r="246" spans="4:15" x14ac:dyDescent="0.3">
      <c r="D246" s="8" t="str">
        <f t="shared" si="37"/>
        <v>Oct 2016</v>
      </c>
      <c r="E246" s="3">
        <f t="shared" si="38"/>
        <v>94190.58959467533</v>
      </c>
      <c r="G246" s="3">
        <f t="shared" si="39"/>
        <v>353.21471098003246</v>
      </c>
      <c r="H246" s="3">
        <f t="shared" si="40"/>
        <v>660.15528901996754</v>
      </c>
      <c r="I246" s="3">
        <f t="shared" si="42"/>
        <v>93530.434305655363</v>
      </c>
      <c r="K246">
        <f t="shared" si="41"/>
        <v>250</v>
      </c>
      <c r="L246">
        <f t="shared" si="34"/>
        <v>10</v>
      </c>
      <c r="M246">
        <f t="shared" si="35"/>
        <v>21</v>
      </c>
      <c r="N246" t="str">
        <f t="shared" si="33"/>
        <v>YES</v>
      </c>
      <c r="O246" s="6">
        <f t="shared" si="36"/>
        <v>42644</v>
      </c>
    </row>
    <row r="247" spans="4:15" x14ac:dyDescent="0.3">
      <c r="D247" s="8" t="str">
        <f t="shared" si="37"/>
        <v>Nov 2016</v>
      </c>
      <c r="E247" s="3">
        <f t="shared" si="38"/>
        <v>93530.434305655363</v>
      </c>
      <c r="G247" s="3">
        <f t="shared" si="39"/>
        <v>350.73912864620758</v>
      </c>
      <c r="H247" s="3">
        <f t="shared" si="40"/>
        <v>662.63087135379237</v>
      </c>
      <c r="I247" s="3">
        <f t="shared" si="42"/>
        <v>92867.803434301575</v>
      </c>
      <c r="K247">
        <f t="shared" si="41"/>
        <v>251</v>
      </c>
      <c r="L247">
        <f t="shared" si="34"/>
        <v>11</v>
      </c>
      <c r="M247">
        <f t="shared" si="35"/>
        <v>21</v>
      </c>
      <c r="N247" t="str">
        <f t="shared" si="33"/>
        <v>YES</v>
      </c>
      <c r="O247" s="6">
        <f t="shared" si="36"/>
        <v>42675</v>
      </c>
    </row>
    <row r="248" spans="4:15" x14ac:dyDescent="0.3">
      <c r="D248" s="8" t="str">
        <f t="shared" si="37"/>
        <v>Dec 2016</v>
      </c>
      <c r="E248" s="3">
        <f t="shared" si="38"/>
        <v>92867.803434301575</v>
      </c>
      <c r="G248" s="3">
        <f t="shared" si="39"/>
        <v>348.25426287863087</v>
      </c>
      <c r="H248" s="3">
        <f t="shared" si="40"/>
        <v>665.11573712136919</v>
      </c>
      <c r="I248" s="3">
        <f t="shared" si="42"/>
        <v>92202.687697180212</v>
      </c>
      <c r="K248">
        <f t="shared" si="41"/>
        <v>252</v>
      </c>
      <c r="L248">
        <f t="shared" si="34"/>
        <v>12</v>
      </c>
      <c r="M248">
        <f t="shared" si="35"/>
        <v>21</v>
      </c>
      <c r="N248" t="str">
        <f t="shared" si="33"/>
        <v>YES</v>
      </c>
      <c r="O248" s="6">
        <f t="shared" si="36"/>
        <v>42705</v>
      </c>
    </row>
    <row r="249" spans="4:15" x14ac:dyDescent="0.3">
      <c r="D249" s="8" t="str">
        <f t="shared" si="37"/>
        <v>Jan 2017</v>
      </c>
      <c r="E249" s="3">
        <f t="shared" si="38"/>
        <v>92202.687697180212</v>
      </c>
      <c r="G249" s="3">
        <f t="shared" si="39"/>
        <v>345.76007886442579</v>
      </c>
      <c r="H249" s="3">
        <f t="shared" si="40"/>
        <v>667.60992113557427</v>
      </c>
      <c r="I249" s="3">
        <f t="shared" si="42"/>
        <v>91535.077776044636</v>
      </c>
      <c r="K249">
        <f t="shared" si="41"/>
        <v>253</v>
      </c>
      <c r="L249">
        <f t="shared" si="34"/>
        <v>1</v>
      </c>
      <c r="M249">
        <f t="shared" si="35"/>
        <v>22</v>
      </c>
      <c r="N249" t="str">
        <f t="shared" si="33"/>
        <v>YES</v>
      </c>
      <c r="O249" s="6">
        <f t="shared" si="36"/>
        <v>42736</v>
      </c>
    </row>
    <row r="250" spans="4:15" x14ac:dyDescent="0.3">
      <c r="D250" s="8" t="str">
        <f t="shared" si="37"/>
        <v>Feb 2017</v>
      </c>
      <c r="E250" s="3">
        <f t="shared" si="38"/>
        <v>91535.077776044636</v>
      </c>
      <c r="G250" s="3">
        <f t="shared" si="39"/>
        <v>343.25654166016739</v>
      </c>
      <c r="H250" s="3">
        <f t="shared" si="40"/>
        <v>670.11345833983262</v>
      </c>
      <c r="I250" s="3">
        <f t="shared" si="42"/>
        <v>90864.964317704798</v>
      </c>
      <c r="K250">
        <f t="shared" si="41"/>
        <v>254</v>
      </c>
      <c r="L250">
        <f t="shared" si="34"/>
        <v>2</v>
      </c>
      <c r="M250">
        <f t="shared" si="35"/>
        <v>22</v>
      </c>
      <c r="N250" t="str">
        <f t="shared" si="33"/>
        <v>YES</v>
      </c>
      <c r="O250" s="6">
        <f t="shared" si="36"/>
        <v>42767</v>
      </c>
    </row>
    <row r="251" spans="4:15" x14ac:dyDescent="0.3">
      <c r="D251" s="8" t="str">
        <f t="shared" si="37"/>
        <v>Mar 2017</v>
      </c>
      <c r="E251" s="3">
        <f t="shared" si="38"/>
        <v>90864.964317704798</v>
      </c>
      <c r="G251" s="3">
        <f t="shared" si="39"/>
        <v>340.74361619139296</v>
      </c>
      <c r="H251" s="3">
        <f t="shared" si="40"/>
        <v>672.62638380860699</v>
      </c>
      <c r="I251" s="3">
        <f t="shared" si="42"/>
        <v>90192.337933896197</v>
      </c>
      <c r="K251">
        <f t="shared" si="41"/>
        <v>255</v>
      </c>
      <c r="L251">
        <f t="shared" si="34"/>
        <v>3</v>
      </c>
      <c r="M251">
        <f t="shared" si="35"/>
        <v>22</v>
      </c>
      <c r="N251" t="str">
        <f t="shared" si="33"/>
        <v>YES</v>
      </c>
      <c r="O251" s="6">
        <f t="shared" si="36"/>
        <v>42795</v>
      </c>
    </row>
    <row r="252" spans="4:15" x14ac:dyDescent="0.3">
      <c r="D252" s="8" t="str">
        <f t="shared" si="37"/>
        <v>Apr 2017</v>
      </c>
      <c r="E252" s="3">
        <f t="shared" si="38"/>
        <v>90192.337933896197</v>
      </c>
      <c r="G252" s="3">
        <f t="shared" si="39"/>
        <v>338.22126725211075</v>
      </c>
      <c r="H252" s="3">
        <f t="shared" si="40"/>
        <v>675.1487327478892</v>
      </c>
      <c r="I252" s="3">
        <f t="shared" si="42"/>
        <v>89517.189201148314</v>
      </c>
      <c r="K252">
        <f t="shared" si="41"/>
        <v>256</v>
      </c>
      <c r="L252">
        <f t="shared" si="34"/>
        <v>4</v>
      </c>
      <c r="M252">
        <f t="shared" si="35"/>
        <v>22</v>
      </c>
      <c r="N252" t="str">
        <f t="shared" si="33"/>
        <v>YES</v>
      </c>
      <c r="O252" s="6">
        <f t="shared" si="36"/>
        <v>42826</v>
      </c>
    </row>
    <row r="253" spans="4:15" x14ac:dyDescent="0.3">
      <c r="D253" s="8" t="str">
        <f t="shared" si="37"/>
        <v>May 2017</v>
      </c>
      <c r="E253" s="3">
        <f t="shared" si="38"/>
        <v>89517.189201148314</v>
      </c>
      <c r="G253" s="3">
        <f t="shared" si="39"/>
        <v>335.68945950430617</v>
      </c>
      <c r="H253" s="3">
        <f t="shared" si="40"/>
        <v>677.68054049569378</v>
      </c>
      <c r="I253" s="3">
        <f t="shared" si="42"/>
        <v>88839.508660652617</v>
      </c>
      <c r="K253">
        <f t="shared" si="41"/>
        <v>257</v>
      </c>
      <c r="L253">
        <f t="shared" si="34"/>
        <v>5</v>
      </c>
      <c r="M253">
        <f t="shared" si="35"/>
        <v>22</v>
      </c>
      <c r="N253" t="str">
        <f t="shared" si="33"/>
        <v>YES</v>
      </c>
      <c r="O253" s="6">
        <f t="shared" si="36"/>
        <v>42856</v>
      </c>
    </row>
    <row r="254" spans="4:15" x14ac:dyDescent="0.3">
      <c r="D254" s="8" t="str">
        <f t="shared" si="37"/>
        <v>Jun 2017</v>
      </c>
      <c r="E254" s="3">
        <f t="shared" si="38"/>
        <v>88839.508660652617</v>
      </c>
      <c r="G254" s="3">
        <f t="shared" si="39"/>
        <v>333.14815747744728</v>
      </c>
      <c r="H254" s="3">
        <f t="shared" si="40"/>
        <v>680.22184252255272</v>
      </c>
      <c r="I254" s="3">
        <f t="shared" si="42"/>
        <v>88159.286818130058</v>
      </c>
      <c r="K254">
        <f t="shared" si="41"/>
        <v>258</v>
      </c>
      <c r="L254">
        <f t="shared" si="34"/>
        <v>6</v>
      </c>
      <c r="M254">
        <f t="shared" si="35"/>
        <v>22</v>
      </c>
      <c r="N254" t="str">
        <f t="shared" si="33"/>
        <v>YES</v>
      </c>
      <c r="O254" s="6">
        <f t="shared" si="36"/>
        <v>42887</v>
      </c>
    </row>
    <row r="255" spans="4:15" x14ac:dyDescent="0.3">
      <c r="D255" s="8" t="str">
        <f t="shared" si="37"/>
        <v>Jul 2017</v>
      </c>
      <c r="E255" s="3">
        <f t="shared" si="38"/>
        <v>88159.286818130058</v>
      </c>
      <c r="G255" s="3">
        <f t="shared" si="39"/>
        <v>330.5973255679877</v>
      </c>
      <c r="H255" s="3">
        <f t="shared" si="40"/>
        <v>682.77267443201231</v>
      </c>
      <c r="I255" s="3">
        <f t="shared" si="42"/>
        <v>87476.514143698048</v>
      </c>
      <c r="K255">
        <f t="shared" si="41"/>
        <v>259</v>
      </c>
      <c r="L255">
        <f t="shared" si="34"/>
        <v>7</v>
      </c>
      <c r="M255">
        <f t="shared" si="35"/>
        <v>22</v>
      </c>
      <c r="N255" t="str">
        <f t="shared" si="33"/>
        <v>YES</v>
      </c>
      <c r="O255" s="6">
        <f t="shared" si="36"/>
        <v>42917</v>
      </c>
    </row>
    <row r="256" spans="4:15" x14ac:dyDescent="0.3">
      <c r="D256" s="8" t="str">
        <f t="shared" si="37"/>
        <v>Aug 2017</v>
      </c>
      <c r="E256" s="3">
        <f t="shared" si="38"/>
        <v>87476.514143698048</v>
      </c>
      <c r="G256" s="3">
        <f t="shared" si="39"/>
        <v>328.03692803886764</v>
      </c>
      <c r="H256" s="3">
        <f t="shared" si="40"/>
        <v>685.33307196113242</v>
      </c>
      <c r="I256" s="3">
        <f t="shared" si="42"/>
        <v>86791.181071736923</v>
      </c>
      <c r="K256">
        <f t="shared" si="41"/>
        <v>260</v>
      </c>
      <c r="L256">
        <f t="shared" si="34"/>
        <v>8</v>
      </c>
      <c r="M256">
        <f t="shared" si="35"/>
        <v>22</v>
      </c>
      <c r="N256" t="str">
        <f t="shared" si="33"/>
        <v>YES</v>
      </c>
      <c r="O256" s="6">
        <f t="shared" si="36"/>
        <v>42948</v>
      </c>
    </row>
    <row r="257" spans="4:15" x14ac:dyDescent="0.3">
      <c r="D257" s="8" t="str">
        <f t="shared" si="37"/>
        <v>Sep 2017</v>
      </c>
      <c r="E257" s="3">
        <f t="shared" si="38"/>
        <v>86791.181071736923</v>
      </c>
      <c r="G257" s="3">
        <f t="shared" si="39"/>
        <v>325.46692901901343</v>
      </c>
      <c r="H257" s="3">
        <f t="shared" si="40"/>
        <v>687.90307098098651</v>
      </c>
      <c r="I257" s="3">
        <f t="shared" si="42"/>
        <v>86103.278000755934</v>
      </c>
      <c r="K257">
        <f t="shared" si="41"/>
        <v>261</v>
      </c>
      <c r="L257">
        <f t="shared" si="34"/>
        <v>9</v>
      </c>
      <c r="M257">
        <f t="shared" si="35"/>
        <v>22</v>
      </c>
      <c r="N257" t="str">
        <f t="shared" si="33"/>
        <v>YES</v>
      </c>
      <c r="O257" s="6">
        <f t="shared" si="36"/>
        <v>42979</v>
      </c>
    </row>
    <row r="258" spans="4:15" x14ac:dyDescent="0.3">
      <c r="D258" s="8" t="str">
        <f t="shared" si="37"/>
        <v>Oct 2017</v>
      </c>
      <c r="E258" s="3">
        <f t="shared" si="38"/>
        <v>86103.278000755934</v>
      </c>
      <c r="G258" s="3">
        <f t="shared" si="39"/>
        <v>322.88729250283473</v>
      </c>
      <c r="H258" s="3">
        <f t="shared" si="40"/>
        <v>690.48270749716528</v>
      </c>
      <c r="I258" s="3">
        <f t="shared" si="42"/>
        <v>85412.795293258765</v>
      </c>
      <c r="K258">
        <f t="shared" si="41"/>
        <v>262</v>
      </c>
      <c r="L258">
        <f t="shared" si="34"/>
        <v>10</v>
      </c>
      <c r="M258">
        <f t="shared" si="35"/>
        <v>22</v>
      </c>
      <c r="N258" t="str">
        <f t="shared" ref="N258:N321" si="43">IF(AND(I258&gt;0, NOT(I258="")), "YES", "NO")</f>
        <v>YES</v>
      </c>
      <c r="O258" s="6">
        <f t="shared" si="36"/>
        <v>43009</v>
      </c>
    </row>
    <row r="259" spans="4:15" x14ac:dyDescent="0.3">
      <c r="D259" s="8" t="str">
        <f t="shared" si="37"/>
        <v>Nov 2017</v>
      </c>
      <c r="E259" s="3">
        <f t="shared" si="38"/>
        <v>85412.795293258765</v>
      </c>
      <c r="G259" s="3">
        <f t="shared" si="39"/>
        <v>320.29798234972037</v>
      </c>
      <c r="H259" s="3">
        <f t="shared" si="40"/>
        <v>693.07201765027958</v>
      </c>
      <c r="I259" s="3">
        <f t="shared" si="42"/>
        <v>84719.723275608485</v>
      </c>
      <c r="K259">
        <f t="shared" si="41"/>
        <v>263</v>
      </c>
      <c r="L259">
        <f t="shared" ref="L259:L322" si="44">IF(NOT(MOD(K259, 12) = 0), MOD(K259, 12), 12)</f>
        <v>11</v>
      </c>
      <c r="M259">
        <f t="shared" ref="M259:M322" si="45">IF(NOT(L259 = 12), INT(K259/12) + 1, INT(K259/12))</f>
        <v>22</v>
      </c>
      <c r="N259" t="str">
        <f t="shared" si="43"/>
        <v>YES</v>
      </c>
      <c r="O259" s="6">
        <f t="shared" ref="O259:O322" si="46">DATE($B$6+M259-1, L259, 1)</f>
        <v>43040</v>
      </c>
    </row>
    <row r="260" spans="4:15" x14ac:dyDescent="0.3">
      <c r="D260" s="8" t="str">
        <f t="shared" ref="D260:D323" si="47">IF(N259 = "YES", TEXT(O260, "mmm yyyy"), "")</f>
        <v>Dec 2017</v>
      </c>
      <c r="E260" s="3">
        <f t="shared" ref="E260:E323" si="48">IF(N259="YES", I259, "")</f>
        <v>84719.723275608485</v>
      </c>
      <c r="G260" s="3">
        <f t="shared" ref="G260:G323" si="49">IF(N259="YES",($B$4/100/12)*E260, "")</f>
        <v>317.69896228353178</v>
      </c>
      <c r="H260" s="3">
        <f t="shared" si="40"/>
        <v>695.67103771646816</v>
      </c>
      <c r="I260" s="3">
        <f t="shared" si="42"/>
        <v>84024.052237892014</v>
      </c>
      <c r="K260">
        <f t="shared" si="41"/>
        <v>264</v>
      </c>
      <c r="L260">
        <f t="shared" si="44"/>
        <v>12</v>
      </c>
      <c r="M260">
        <f t="shared" si="45"/>
        <v>22</v>
      </c>
      <c r="N260" t="str">
        <f t="shared" si="43"/>
        <v>YES</v>
      </c>
      <c r="O260" s="6">
        <f t="shared" si="46"/>
        <v>43070</v>
      </c>
    </row>
    <row r="261" spans="4:15" x14ac:dyDescent="0.3">
      <c r="D261" s="8" t="str">
        <f t="shared" si="47"/>
        <v>Jan 2018</v>
      </c>
      <c r="E261" s="3">
        <f t="shared" si="48"/>
        <v>84024.052237892014</v>
      </c>
      <c r="G261" s="3">
        <f t="shared" si="49"/>
        <v>315.09019589209504</v>
      </c>
      <c r="H261" s="3">
        <f t="shared" si="40"/>
        <v>698.27980410790497</v>
      </c>
      <c r="I261" s="3">
        <f t="shared" si="42"/>
        <v>83325.772433784106</v>
      </c>
      <c r="K261">
        <f t="shared" si="41"/>
        <v>265</v>
      </c>
      <c r="L261">
        <f t="shared" si="44"/>
        <v>1</v>
      </c>
      <c r="M261">
        <f t="shared" si="45"/>
        <v>23</v>
      </c>
      <c r="N261" t="str">
        <f t="shared" si="43"/>
        <v>YES</v>
      </c>
      <c r="O261" s="6">
        <f t="shared" si="46"/>
        <v>43101</v>
      </c>
    </row>
    <row r="262" spans="4:15" x14ac:dyDescent="0.3">
      <c r="D262" s="8" t="str">
        <f t="shared" si="47"/>
        <v>Feb 2018</v>
      </c>
      <c r="E262" s="3">
        <f t="shared" si="48"/>
        <v>83325.772433784106</v>
      </c>
      <c r="G262" s="3">
        <f t="shared" si="49"/>
        <v>312.47164662669041</v>
      </c>
      <c r="H262" s="3">
        <f t="shared" si="40"/>
        <v>700.89835337330965</v>
      </c>
      <c r="I262" s="3">
        <f t="shared" si="42"/>
        <v>82624.874080410795</v>
      </c>
      <c r="K262">
        <f t="shared" si="41"/>
        <v>266</v>
      </c>
      <c r="L262">
        <f t="shared" si="44"/>
        <v>2</v>
      </c>
      <c r="M262">
        <f t="shared" si="45"/>
        <v>23</v>
      </c>
      <c r="N262" t="str">
        <f t="shared" si="43"/>
        <v>YES</v>
      </c>
      <c r="O262" s="6">
        <f t="shared" si="46"/>
        <v>43132</v>
      </c>
    </row>
    <row r="263" spans="4:15" x14ac:dyDescent="0.3">
      <c r="D263" s="8" t="str">
        <f t="shared" si="47"/>
        <v>Mar 2018</v>
      </c>
      <c r="E263" s="3">
        <f t="shared" si="48"/>
        <v>82624.874080410795</v>
      </c>
      <c r="G263" s="3">
        <f t="shared" si="49"/>
        <v>309.84327780154047</v>
      </c>
      <c r="H263" s="3">
        <f t="shared" si="40"/>
        <v>703.52672219845954</v>
      </c>
      <c r="I263" s="3">
        <f t="shared" si="42"/>
        <v>81921.347358212341</v>
      </c>
      <c r="K263">
        <f t="shared" si="41"/>
        <v>267</v>
      </c>
      <c r="L263">
        <f t="shared" si="44"/>
        <v>3</v>
      </c>
      <c r="M263">
        <f t="shared" si="45"/>
        <v>23</v>
      </c>
      <c r="N263" t="str">
        <f t="shared" si="43"/>
        <v>YES</v>
      </c>
      <c r="O263" s="6">
        <f t="shared" si="46"/>
        <v>43160</v>
      </c>
    </row>
    <row r="264" spans="4:15" x14ac:dyDescent="0.3">
      <c r="D264" s="8" t="str">
        <f t="shared" si="47"/>
        <v>Apr 2018</v>
      </c>
      <c r="E264" s="3">
        <f t="shared" si="48"/>
        <v>81921.347358212341</v>
      </c>
      <c r="G264" s="3">
        <f t="shared" si="49"/>
        <v>307.20505259329627</v>
      </c>
      <c r="H264" s="3">
        <f t="shared" si="40"/>
        <v>706.16494740670373</v>
      </c>
      <c r="I264" s="3">
        <f t="shared" si="42"/>
        <v>81215.182410805632</v>
      </c>
      <c r="K264">
        <f t="shared" si="41"/>
        <v>268</v>
      </c>
      <c r="L264">
        <f t="shared" si="44"/>
        <v>4</v>
      </c>
      <c r="M264">
        <f t="shared" si="45"/>
        <v>23</v>
      </c>
      <c r="N264" t="str">
        <f t="shared" si="43"/>
        <v>YES</v>
      </c>
      <c r="O264" s="6">
        <f t="shared" si="46"/>
        <v>43191</v>
      </c>
    </row>
    <row r="265" spans="4:15" x14ac:dyDescent="0.3">
      <c r="D265" s="8" t="str">
        <f t="shared" si="47"/>
        <v>May 2018</v>
      </c>
      <c r="E265" s="3">
        <f t="shared" si="48"/>
        <v>81215.182410805632</v>
      </c>
      <c r="G265" s="3">
        <f t="shared" si="49"/>
        <v>304.55693404052113</v>
      </c>
      <c r="H265" s="3">
        <f t="shared" si="40"/>
        <v>708.81306595947888</v>
      </c>
      <c r="I265" s="3">
        <f t="shared" si="42"/>
        <v>80506.369344846156</v>
      </c>
      <c r="K265">
        <f t="shared" si="41"/>
        <v>269</v>
      </c>
      <c r="L265">
        <f t="shared" si="44"/>
        <v>5</v>
      </c>
      <c r="M265">
        <f t="shared" si="45"/>
        <v>23</v>
      </c>
      <c r="N265" t="str">
        <f t="shared" si="43"/>
        <v>YES</v>
      </c>
      <c r="O265" s="6">
        <f t="shared" si="46"/>
        <v>43221</v>
      </c>
    </row>
    <row r="266" spans="4:15" x14ac:dyDescent="0.3">
      <c r="D266" s="8" t="str">
        <f t="shared" si="47"/>
        <v>Jun 2018</v>
      </c>
      <c r="E266" s="3">
        <f t="shared" si="48"/>
        <v>80506.369344846156</v>
      </c>
      <c r="G266" s="3">
        <f t="shared" si="49"/>
        <v>301.8988850431731</v>
      </c>
      <c r="H266" s="3">
        <f t="shared" si="40"/>
        <v>711.47111495682691</v>
      </c>
      <c r="I266" s="3">
        <f t="shared" si="42"/>
        <v>79794.898229889324</v>
      </c>
      <c r="K266">
        <f t="shared" si="41"/>
        <v>270</v>
      </c>
      <c r="L266">
        <f t="shared" si="44"/>
        <v>6</v>
      </c>
      <c r="M266">
        <f t="shared" si="45"/>
        <v>23</v>
      </c>
      <c r="N266" t="str">
        <f t="shared" si="43"/>
        <v>YES</v>
      </c>
      <c r="O266" s="6">
        <f t="shared" si="46"/>
        <v>43252</v>
      </c>
    </row>
    <row r="267" spans="4:15" x14ac:dyDescent="0.3">
      <c r="D267" s="8" t="str">
        <f t="shared" si="47"/>
        <v>Jul 2018</v>
      </c>
      <c r="E267" s="3">
        <f t="shared" si="48"/>
        <v>79794.898229889324</v>
      </c>
      <c r="G267" s="3">
        <f t="shared" si="49"/>
        <v>299.23086836208495</v>
      </c>
      <c r="H267" s="3">
        <f t="shared" si="40"/>
        <v>714.13913163791506</v>
      </c>
      <c r="I267" s="3">
        <f t="shared" si="42"/>
        <v>79080.759098251408</v>
      </c>
      <c r="K267">
        <f t="shared" si="41"/>
        <v>271</v>
      </c>
      <c r="L267">
        <f t="shared" si="44"/>
        <v>7</v>
      </c>
      <c r="M267">
        <f t="shared" si="45"/>
        <v>23</v>
      </c>
      <c r="N267" t="str">
        <f t="shared" si="43"/>
        <v>YES</v>
      </c>
      <c r="O267" s="6">
        <f t="shared" si="46"/>
        <v>43282</v>
      </c>
    </row>
    <row r="268" spans="4:15" x14ac:dyDescent="0.3">
      <c r="D268" s="8" t="str">
        <f t="shared" si="47"/>
        <v>Aug 2018</v>
      </c>
      <c r="E268" s="3">
        <f t="shared" si="48"/>
        <v>79080.759098251408</v>
      </c>
      <c r="G268" s="3">
        <f t="shared" si="49"/>
        <v>296.55284661844274</v>
      </c>
      <c r="H268" s="3">
        <f t="shared" si="40"/>
        <v>716.81715338155732</v>
      </c>
      <c r="I268" s="3">
        <f t="shared" si="42"/>
        <v>78363.941944869846</v>
      </c>
      <c r="K268">
        <f t="shared" si="41"/>
        <v>272</v>
      </c>
      <c r="L268">
        <f t="shared" si="44"/>
        <v>8</v>
      </c>
      <c r="M268">
        <f t="shared" si="45"/>
        <v>23</v>
      </c>
      <c r="N268" t="str">
        <f t="shared" si="43"/>
        <v>YES</v>
      </c>
      <c r="O268" s="6">
        <f t="shared" si="46"/>
        <v>43313</v>
      </c>
    </row>
    <row r="269" spans="4:15" x14ac:dyDescent="0.3">
      <c r="D269" s="8" t="str">
        <f t="shared" si="47"/>
        <v>Sep 2018</v>
      </c>
      <c r="E269" s="3">
        <f t="shared" si="48"/>
        <v>78363.941944869846</v>
      </c>
      <c r="G269" s="3">
        <f t="shared" si="49"/>
        <v>293.8647822932619</v>
      </c>
      <c r="H269" s="3">
        <f t="shared" ref="H269:H332" si="50">IF(N268="YES", $B$3 - G269 +F269, "")</f>
        <v>719.50521770673811</v>
      </c>
      <c r="I269" s="3">
        <f t="shared" si="42"/>
        <v>77644.436727163105</v>
      </c>
      <c r="K269">
        <f t="shared" si="41"/>
        <v>273</v>
      </c>
      <c r="L269">
        <f t="shared" si="44"/>
        <v>9</v>
      </c>
      <c r="M269">
        <f t="shared" si="45"/>
        <v>23</v>
      </c>
      <c r="N269" t="str">
        <f t="shared" si="43"/>
        <v>YES</v>
      </c>
      <c r="O269" s="6">
        <f t="shared" si="46"/>
        <v>43344</v>
      </c>
    </row>
    <row r="270" spans="4:15" x14ac:dyDescent="0.3">
      <c r="D270" s="8" t="str">
        <f t="shared" si="47"/>
        <v>Oct 2018</v>
      </c>
      <c r="E270" s="3">
        <f t="shared" si="48"/>
        <v>77644.436727163105</v>
      </c>
      <c r="G270" s="3">
        <f t="shared" si="49"/>
        <v>291.16663772686161</v>
      </c>
      <c r="H270" s="3">
        <f t="shared" si="50"/>
        <v>722.2033622731384</v>
      </c>
      <c r="I270" s="3">
        <f t="shared" si="42"/>
        <v>76922.233364889966</v>
      </c>
      <c r="K270">
        <f t="shared" si="41"/>
        <v>274</v>
      </c>
      <c r="L270">
        <f t="shared" si="44"/>
        <v>10</v>
      </c>
      <c r="M270">
        <f t="shared" si="45"/>
        <v>23</v>
      </c>
      <c r="N270" t="str">
        <f t="shared" si="43"/>
        <v>YES</v>
      </c>
      <c r="O270" s="6">
        <f t="shared" si="46"/>
        <v>43374</v>
      </c>
    </row>
    <row r="271" spans="4:15" x14ac:dyDescent="0.3">
      <c r="D271" s="8" t="str">
        <f t="shared" si="47"/>
        <v>Nov 2018</v>
      </c>
      <c r="E271" s="3">
        <f t="shared" si="48"/>
        <v>76922.233364889966</v>
      </c>
      <c r="G271" s="3">
        <f t="shared" si="49"/>
        <v>288.45837511833736</v>
      </c>
      <c r="H271" s="3">
        <f t="shared" si="50"/>
        <v>724.91162488166265</v>
      </c>
      <c r="I271" s="3">
        <f t="shared" si="42"/>
        <v>76197.321740008309</v>
      </c>
      <c r="K271">
        <f t="shared" si="41"/>
        <v>275</v>
      </c>
      <c r="L271">
        <f t="shared" si="44"/>
        <v>11</v>
      </c>
      <c r="M271">
        <f t="shared" si="45"/>
        <v>23</v>
      </c>
      <c r="N271" t="str">
        <f t="shared" si="43"/>
        <v>YES</v>
      </c>
      <c r="O271" s="6">
        <f t="shared" si="46"/>
        <v>43405</v>
      </c>
    </row>
    <row r="272" spans="4:15" x14ac:dyDescent="0.3">
      <c r="D272" s="8" t="str">
        <f t="shared" si="47"/>
        <v>Dec 2018</v>
      </c>
      <c r="E272" s="3">
        <f t="shared" si="48"/>
        <v>76197.321740008309</v>
      </c>
      <c r="G272" s="3">
        <f t="shared" si="49"/>
        <v>285.73995652503112</v>
      </c>
      <c r="H272" s="3">
        <f t="shared" si="50"/>
        <v>727.63004347496894</v>
      </c>
      <c r="I272" s="3">
        <f t="shared" si="42"/>
        <v>75469.691696533337</v>
      </c>
      <c r="K272">
        <f t="shared" si="41"/>
        <v>276</v>
      </c>
      <c r="L272">
        <f t="shared" si="44"/>
        <v>12</v>
      </c>
      <c r="M272">
        <f t="shared" si="45"/>
        <v>23</v>
      </c>
      <c r="N272" t="str">
        <f t="shared" si="43"/>
        <v>YES</v>
      </c>
      <c r="O272" s="6">
        <f t="shared" si="46"/>
        <v>43435</v>
      </c>
    </row>
    <row r="273" spans="4:15" x14ac:dyDescent="0.3">
      <c r="D273" s="8" t="str">
        <f t="shared" si="47"/>
        <v>Jan 2019</v>
      </c>
      <c r="E273" s="3">
        <f t="shared" si="48"/>
        <v>75469.691696533337</v>
      </c>
      <c r="G273" s="3">
        <f t="shared" si="49"/>
        <v>283.01134386199999</v>
      </c>
      <c r="H273" s="3">
        <f t="shared" si="50"/>
        <v>730.35865613800001</v>
      </c>
      <c r="I273" s="3">
        <f t="shared" si="42"/>
        <v>74739.33304039533</v>
      </c>
      <c r="K273">
        <f t="shared" si="41"/>
        <v>277</v>
      </c>
      <c r="L273">
        <f t="shared" si="44"/>
        <v>1</v>
      </c>
      <c r="M273">
        <f t="shared" si="45"/>
        <v>24</v>
      </c>
      <c r="N273" t="str">
        <f t="shared" si="43"/>
        <v>YES</v>
      </c>
      <c r="O273" s="6">
        <f t="shared" si="46"/>
        <v>43466</v>
      </c>
    </row>
    <row r="274" spans="4:15" x14ac:dyDescent="0.3">
      <c r="D274" s="8" t="str">
        <f t="shared" si="47"/>
        <v>Feb 2019</v>
      </c>
      <c r="E274" s="3">
        <f t="shared" si="48"/>
        <v>74739.33304039533</v>
      </c>
      <c r="G274" s="3">
        <f t="shared" si="49"/>
        <v>280.27249890148249</v>
      </c>
      <c r="H274" s="3">
        <f t="shared" si="50"/>
        <v>733.09750109851757</v>
      </c>
      <c r="I274" s="3">
        <f t="shared" si="42"/>
        <v>74006.235539296817</v>
      </c>
      <c r="K274">
        <f t="shared" si="41"/>
        <v>278</v>
      </c>
      <c r="L274">
        <f t="shared" si="44"/>
        <v>2</v>
      </c>
      <c r="M274">
        <f t="shared" si="45"/>
        <v>24</v>
      </c>
      <c r="N274" t="str">
        <f t="shared" si="43"/>
        <v>YES</v>
      </c>
      <c r="O274" s="6">
        <f t="shared" si="46"/>
        <v>43497</v>
      </c>
    </row>
    <row r="275" spans="4:15" x14ac:dyDescent="0.3">
      <c r="D275" s="8" t="str">
        <f t="shared" si="47"/>
        <v>Mar 2019</v>
      </c>
      <c r="E275" s="3">
        <f t="shared" si="48"/>
        <v>74006.235539296817</v>
      </c>
      <c r="G275" s="3">
        <f t="shared" si="49"/>
        <v>277.52338327236305</v>
      </c>
      <c r="H275" s="3">
        <f t="shared" si="50"/>
        <v>735.84661672763696</v>
      </c>
      <c r="I275" s="3">
        <f t="shared" si="42"/>
        <v>73270.388922569182</v>
      </c>
      <c r="K275">
        <f t="shared" si="41"/>
        <v>279</v>
      </c>
      <c r="L275">
        <f t="shared" si="44"/>
        <v>3</v>
      </c>
      <c r="M275">
        <f t="shared" si="45"/>
        <v>24</v>
      </c>
      <c r="N275" t="str">
        <f t="shared" si="43"/>
        <v>YES</v>
      </c>
      <c r="O275" s="6">
        <f t="shared" si="46"/>
        <v>43525</v>
      </c>
    </row>
    <row r="276" spans="4:15" x14ac:dyDescent="0.3">
      <c r="D276" s="8" t="str">
        <f t="shared" si="47"/>
        <v>Apr 2019</v>
      </c>
      <c r="E276" s="3">
        <f t="shared" si="48"/>
        <v>73270.388922569182</v>
      </c>
      <c r="G276" s="3">
        <f t="shared" si="49"/>
        <v>274.76395845963441</v>
      </c>
      <c r="H276" s="3">
        <f t="shared" si="50"/>
        <v>738.6060415403656</v>
      </c>
      <c r="I276" s="3">
        <f t="shared" si="42"/>
        <v>72531.782881028819</v>
      </c>
      <c r="K276">
        <f t="shared" si="41"/>
        <v>280</v>
      </c>
      <c r="L276">
        <f t="shared" si="44"/>
        <v>4</v>
      </c>
      <c r="M276">
        <f t="shared" si="45"/>
        <v>24</v>
      </c>
      <c r="N276" t="str">
        <f t="shared" si="43"/>
        <v>YES</v>
      </c>
      <c r="O276" s="6">
        <f t="shared" si="46"/>
        <v>43556</v>
      </c>
    </row>
    <row r="277" spans="4:15" x14ac:dyDescent="0.3">
      <c r="D277" s="8" t="str">
        <f t="shared" si="47"/>
        <v>May 2019</v>
      </c>
      <c r="E277" s="3">
        <f t="shared" si="48"/>
        <v>72531.782881028819</v>
      </c>
      <c r="G277" s="3">
        <f t="shared" si="49"/>
        <v>271.99418580385804</v>
      </c>
      <c r="H277" s="3">
        <f t="shared" si="50"/>
        <v>741.37581419614196</v>
      </c>
      <c r="I277" s="3">
        <f t="shared" si="42"/>
        <v>71790.407066832675</v>
      </c>
      <c r="K277">
        <f t="shared" si="41"/>
        <v>281</v>
      </c>
      <c r="L277">
        <f t="shared" si="44"/>
        <v>5</v>
      </c>
      <c r="M277">
        <f t="shared" si="45"/>
        <v>24</v>
      </c>
      <c r="N277" t="str">
        <f t="shared" si="43"/>
        <v>YES</v>
      </c>
      <c r="O277" s="6">
        <f t="shared" si="46"/>
        <v>43586</v>
      </c>
    </row>
    <row r="278" spans="4:15" x14ac:dyDescent="0.3">
      <c r="D278" s="8" t="str">
        <f t="shared" si="47"/>
        <v>Jun 2019</v>
      </c>
      <c r="E278" s="3">
        <f t="shared" si="48"/>
        <v>71790.407066832675</v>
      </c>
      <c r="G278" s="3">
        <f t="shared" si="49"/>
        <v>269.21402650062254</v>
      </c>
      <c r="H278" s="3">
        <f t="shared" si="50"/>
        <v>744.15597349937752</v>
      </c>
      <c r="I278" s="3">
        <f t="shared" si="42"/>
        <v>71046.251093333296</v>
      </c>
      <c r="K278">
        <f t="shared" si="41"/>
        <v>282</v>
      </c>
      <c r="L278">
        <f t="shared" si="44"/>
        <v>6</v>
      </c>
      <c r="M278">
        <f t="shared" si="45"/>
        <v>24</v>
      </c>
      <c r="N278" t="str">
        <f t="shared" si="43"/>
        <v>YES</v>
      </c>
      <c r="O278" s="6">
        <f t="shared" si="46"/>
        <v>43617</v>
      </c>
    </row>
    <row r="279" spans="4:15" x14ac:dyDescent="0.3">
      <c r="D279" s="8" t="str">
        <f t="shared" si="47"/>
        <v>Jul 2019</v>
      </c>
      <c r="E279" s="3">
        <f t="shared" si="48"/>
        <v>71046.251093333296</v>
      </c>
      <c r="G279" s="3">
        <f t="shared" si="49"/>
        <v>266.42344159999988</v>
      </c>
      <c r="H279" s="3">
        <f t="shared" si="50"/>
        <v>746.94655840000019</v>
      </c>
      <c r="I279" s="3">
        <f t="shared" si="42"/>
        <v>70299.304534933297</v>
      </c>
      <c r="K279">
        <f t="shared" si="41"/>
        <v>283</v>
      </c>
      <c r="L279">
        <f t="shared" si="44"/>
        <v>7</v>
      </c>
      <c r="M279">
        <f t="shared" si="45"/>
        <v>24</v>
      </c>
      <c r="N279" t="str">
        <f t="shared" si="43"/>
        <v>YES</v>
      </c>
      <c r="O279" s="6">
        <f t="shared" si="46"/>
        <v>43647</v>
      </c>
    </row>
    <row r="280" spans="4:15" x14ac:dyDescent="0.3">
      <c r="D280" s="8" t="str">
        <f t="shared" si="47"/>
        <v>Aug 2019</v>
      </c>
      <c r="E280" s="3">
        <f t="shared" si="48"/>
        <v>70299.304534933297</v>
      </c>
      <c r="G280" s="3">
        <f t="shared" si="49"/>
        <v>263.62239200599987</v>
      </c>
      <c r="H280" s="3">
        <f t="shared" si="50"/>
        <v>749.74760799400019</v>
      </c>
      <c r="I280" s="3">
        <f t="shared" si="42"/>
        <v>69549.556926939302</v>
      </c>
      <c r="K280">
        <f t="shared" si="41"/>
        <v>284</v>
      </c>
      <c r="L280">
        <f t="shared" si="44"/>
        <v>8</v>
      </c>
      <c r="M280">
        <f t="shared" si="45"/>
        <v>24</v>
      </c>
      <c r="N280" t="str">
        <f t="shared" si="43"/>
        <v>YES</v>
      </c>
      <c r="O280" s="6">
        <f t="shared" si="46"/>
        <v>43678</v>
      </c>
    </row>
    <row r="281" spans="4:15" x14ac:dyDescent="0.3">
      <c r="D281" s="8" t="str">
        <f t="shared" si="47"/>
        <v>Sep 2019</v>
      </c>
      <c r="E281" s="3">
        <f t="shared" si="48"/>
        <v>69549.556926939302</v>
      </c>
      <c r="G281" s="3">
        <f t="shared" si="49"/>
        <v>260.81083847602235</v>
      </c>
      <c r="H281" s="3">
        <f t="shared" si="50"/>
        <v>752.55916152397765</v>
      </c>
      <c r="I281" s="3">
        <f t="shared" si="42"/>
        <v>68796.997765415319</v>
      </c>
      <c r="K281">
        <f t="shared" si="41"/>
        <v>285</v>
      </c>
      <c r="L281">
        <f t="shared" si="44"/>
        <v>9</v>
      </c>
      <c r="M281">
        <f t="shared" si="45"/>
        <v>24</v>
      </c>
      <c r="N281" t="str">
        <f t="shared" si="43"/>
        <v>YES</v>
      </c>
      <c r="O281" s="6">
        <f t="shared" si="46"/>
        <v>43709</v>
      </c>
    </row>
    <row r="282" spans="4:15" x14ac:dyDescent="0.3">
      <c r="D282" s="8" t="str">
        <f t="shared" si="47"/>
        <v>Oct 2019</v>
      </c>
      <c r="E282" s="3">
        <f t="shared" si="48"/>
        <v>68796.997765415319</v>
      </c>
      <c r="G282" s="3">
        <f t="shared" si="49"/>
        <v>257.98874162030745</v>
      </c>
      <c r="H282" s="3">
        <f t="shared" si="50"/>
        <v>755.38125837969255</v>
      </c>
      <c r="I282" s="3">
        <f t="shared" si="42"/>
        <v>68041.616507035622</v>
      </c>
      <c r="K282">
        <f t="shared" si="41"/>
        <v>286</v>
      </c>
      <c r="L282">
        <f t="shared" si="44"/>
        <v>10</v>
      </c>
      <c r="M282">
        <f t="shared" si="45"/>
        <v>24</v>
      </c>
      <c r="N282" t="str">
        <f t="shared" si="43"/>
        <v>YES</v>
      </c>
      <c r="O282" s="6">
        <f t="shared" si="46"/>
        <v>43739</v>
      </c>
    </row>
    <row r="283" spans="4:15" x14ac:dyDescent="0.3">
      <c r="D283" s="8" t="str">
        <f t="shared" si="47"/>
        <v>Nov 2019</v>
      </c>
      <c r="E283" s="3">
        <f t="shared" si="48"/>
        <v>68041.616507035622</v>
      </c>
      <c r="G283" s="3">
        <f t="shared" si="49"/>
        <v>255.15606190138357</v>
      </c>
      <c r="H283" s="3">
        <f t="shared" si="50"/>
        <v>758.21393809861638</v>
      </c>
      <c r="I283" s="3">
        <f t="shared" si="42"/>
        <v>67283.402568937003</v>
      </c>
      <c r="K283">
        <f t="shared" si="41"/>
        <v>287</v>
      </c>
      <c r="L283">
        <f t="shared" si="44"/>
        <v>11</v>
      </c>
      <c r="M283">
        <f t="shared" si="45"/>
        <v>24</v>
      </c>
      <c r="N283" t="str">
        <f t="shared" si="43"/>
        <v>YES</v>
      </c>
      <c r="O283" s="6">
        <f t="shared" si="46"/>
        <v>43770</v>
      </c>
    </row>
    <row r="284" spans="4:15" x14ac:dyDescent="0.3">
      <c r="D284" s="8" t="str">
        <f t="shared" si="47"/>
        <v>Dec 2019</v>
      </c>
      <c r="E284" s="3">
        <f t="shared" si="48"/>
        <v>67283.402568937003</v>
      </c>
      <c r="G284" s="3">
        <f t="shared" si="49"/>
        <v>252.31275963351376</v>
      </c>
      <c r="H284" s="3">
        <f t="shared" si="50"/>
        <v>761.05724036648621</v>
      </c>
      <c r="I284" s="3">
        <f t="shared" si="42"/>
        <v>66522.345328570518</v>
      </c>
      <c r="K284">
        <f t="shared" si="41"/>
        <v>288</v>
      </c>
      <c r="L284">
        <f t="shared" si="44"/>
        <v>12</v>
      </c>
      <c r="M284">
        <f t="shared" si="45"/>
        <v>24</v>
      </c>
      <c r="N284" t="str">
        <f t="shared" si="43"/>
        <v>YES</v>
      </c>
      <c r="O284" s="6">
        <f t="shared" si="46"/>
        <v>43800</v>
      </c>
    </row>
    <row r="285" spans="4:15" x14ac:dyDescent="0.3">
      <c r="D285" s="8" t="str">
        <f t="shared" si="47"/>
        <v>Jan 2020</v>
      </c>
      <c r="E285" s="3">
        <f t="shared" si="48"/>
        <v>66522.345328570518</v>
      </c>
      <c r="G285" s="3">
        <f t="shared" si="49"/>
        <v>249.45879498213944</v>
      </c>
      <c r="H285" s="3">
        <f t="shared" si="50"/>
        <v>763.91120501786054</v>
      </c>
      <c r="I285" s="3">
        <f t="shared" si="42"/>
        <v>65758.434123552652</v>
      </c>
      <c r="K285">
        <f t="shared" si="41"/>
        <v>289</v>
      </c>
      <c r="L285">
        <f t="shared" si="44"/>
        <v>1</v>
      </c>
      <c r="M285">
        <f t="shared" si="45"/>
        <v>25</v>
      </c>
      <c r="N285" t="str">
        <f t="shared" si="43"/>
        <v>YES</v>
      </c>
      <c r="O285" s="6">
        <f t="shared" si="46"/>
        <v>43831</v>
      </c>
    </row>
    <row r="286" spans="4:15" x14ac:dyDescent="0.3">
      <c r="D286" s="8" t="str">
        <f t="shared" si="47"/>
        <v>Feb 2020</v>
      </c>
      <c r="E286" s="3">
        <f t="shared" si="48"/>
        <v>65758.434123552652</v>
      </c>
      <c r="G286" s="3">
        <f t="shared" si="49"/>
        <v>246.59412796332242</v>
      </c>
      <c r="H286" s="3">
        <f t="shared" si="50"/>
        <v>766.77587203667758</v>
      </c>
      <c r="I286" s="3">
        <f t="shared" si="42"/>
        <v>64991.658251515975</v>
      </c>
      <c r="K286">
        <f t="shared" si="41"/>
        <v>290</v>
      </c>
      <c r="L286">
        <f t="shared" si="44"/>
        <v>2</v>
      </c>
      <c r="M286">
        <f t="shared" si="45"/>
        <v>25</v>
      </c>
      <c r="N286" t="str">
        <f t="shared" si="43"/>
        <v>YES</v>
      </c>
      <c r="O286" s="6">
        <f t="shared" si="46"/>
        <v>43862</v>
      </c>
    </row>
    <row r="287" spans="4:15" x14ac:dyDescent="0.3">
      <c r="D287" s="8" t="str">
        <f t="shared" si="47"/>
        <v>Mar 2020</v>
      </c>
      <c r="E287" s="3">
        <f t="shared" si="48"/>
        <v>64991.658251515975</v>
      </c>
      <c r="G287" s="3">
        <f t="shared" si="49"/>
        <v>243.71871844318491</v>
      </c>
      <c r="H287" s="3">
        <f t="shared" si="50"/>
        <v>769.65128155681509</v>
      </c>
      <c r="I287" s="3">
        <f t="shared" si="42"/>
        <v>64222.006969959162</v>
      </c>
      <c r="K287">
        <f t="shared" si="41"/>
        <v>291</v>
      </c>
      <c r="L287">
        <f t="shared" si="44"/>
        <v>3</v>
      </c>
      <c r="M287">
        <f t="shared" si="45"/>
        <v>25</v>
      </c>
      <c r="N287" t="str">
        <f t="shared" si="43"/>
        <v>YES</v>
      </c>
      <c r="O287" s="6">
        <f t="shared" si="46"/>
        <v>43891</v>
      </c>
    </row>
    <row r="288" spans="4:15" x14ac:dyDescent="0.3">
      <c r="D288" s="8" t="str">
        <f t="shared" si="47"/>
        <v>Apr 2020</v>
      </c>
      <c r="E288" s="3">
        <f t="shared" si="48"/>
        <v>64222.006969959162</v>
      </c>
      <c r="G288" s="3">
        <f t="shared" si="49"/>
        <v>240.83252613734686</v>
      </c>
      <c r="H288" s="3">
        <f t="shared" si="50"/>
        <v>772.53747386265309</v>
      </c>
      <c r="I288" s="3">
        <f t="shared" si="42"/>
        <v>63449.469496096506</v>
      </c>
      <c r="K288">
        <f t="shared" ref="K288:K351" si="51">K287+1</f>
        <v>292</v>
      </c>
      <c r="L288">
        <f t="shared" si="44"/>
        <v>4</v>
      </c>
      <c r="M288">
        <f t="shared" si="45"/>
        <v>25</v>
      </c>
      <c r="N288" t="str">
        <f t="shared" si="43"/>
        <v>YES</v>
      </c>
      <c r="O288" s="6">
        <f t="shared" si="46"/>
        <v>43922</v>
      </c>
    </row>
    <row r="289" spans="4:15" x14ac:dyDescent="0.3">
      <c r="D289" s="8" t="str">
        <f t="shared" si="47"/>
        <v>May 2020</v>
      </c>
      <c r="E289" s="3">
        <f t="shared" si="48"/>
        <v>63449.469496096506</v>
      </c>
      <c r="G289" s="3">
        <f t="shared" si="49"/>
        <v>237.93551061036189</v>
      </c>
      <c r="H289" s="3">
        <f t="shared" si="50"/>
        <v>775.43448938963809</v>
      </c>
      <c r="I289" s="3">
        <f t="shared" ref="I289:I352" si="52">IF(N288="YES",IF(E289 &gt; $B$3, E289 - H289, 0), "")</f>
        <v>62674.035006706865</v>
      </c>
      <c r="K289">
        <f t="shared" si="51"/>
        <v>293</v>
      </c>
      <c r="L289">
        <f t="shared" si="44"/>
        <v>5</v>
      </c>
      <c r="M289">
        <f t="shared" si="45"/>
        <v>25</v>
      </c>
      <c r="N289" t="str">
        <f t="shared" si="43"/>
        <v>YES</v>
      </c>
      <c r="O289" s="6">
        <f t="shared" si="46"/>
        <v>43952</v>
      </c>
    </row>
    <row r="290" spans="4:15" x14ac:dyDescent="0.3">
      <c r="D290" s="8" t="str">
        <f t="shared" si="47"/>
        <v>Jun 2020</v>
      </c>
      <c r="E290" s="3">
        <f t="shared" si="48"/>
        <v>62674.035006706865</v>
      </c>
      <c r="G290" s="3">
        <f t="shared" si="49"/>
        <v>235.02763127515072</v>
      </c>
      <c r="H290" s="3">
        <f t="shared" si="50"/>
        <v>778.34236872484928</v>
      </c>
      <c r="I290" s="3">
        <f t="shared" si="52"/>
        <v>61895.692637982014</v>
      </c>
      <c r="K290">
        <f t="shared" si="51"/>
        <v>294</v>
      </c>
      <c r="L290">
        <f t="shared" si="44"/>
        <v>6</v>
      </c>
      <c r="M290">
        <f t="shared" si="45"/>
        <v>25</v>
      </c>
      <c r="N290" t="str">
        <f t="shared" si="43"/>
        <v>YES</v>
      </c>
      <c r="O290" s="6">
        <f t="shared" si="46"/>
        <v>43983</v>
      </c>
    </row>
    <row r="291" spans="4:15" x14ac:dyDescent="0.3">
      <c r="D291" s="8" t="str">
        <f t="shared" si="47"/>
        <v>Jul 2020</v>
      </c>
      <c r="E291" s="3">
        <f t="shared" si="48"/>
        <v>61895.692637982014</v>
      </c>
      <c r="G291" s="3">
        <f t="shared" si="49"/>
        <v>232.10884739243255</v>
      </c>
      <c r="H291" s="3">
        <f t="shared" si="50"/>
        <v>781.26115260756751</v>
      </c>
      <c r="I291" s="3">
        <f t="shared" si="52"/>
        <v>61114.431485374444</v>
      </c>
      <c r="K291">
        <f t="shared" si="51"/>
        <v>295</v>
      </c>
      <c r="L291">
        <f t="shared" si="44"/>
        <v>7</v>
      </c>
      <c r="M291">
        <f t="shared" si="45"/>
        <v>25</v>
      </c>
      <c r="N291" t="str">
        <f t="shared" si="43"/>
        <v>YES</v>
      </c>
      <c r="O291" s="6">
        <f t="shared" si="46"/>
        <v>44013</v>
      </c>
    </row>
    <row r="292" spans="4:15" x14ac:dyDescent="0.3">
      <c r="D292" s="8" t="str">
        <f t="shared" si="47"/>
        <v>Aug 2020</v>
      </c>
      <c r="E292" s="3">
        <f t="shared" si="48"/>
        <v>61114.431485374444</v>
      </c>
      <c r="G292" s="3">
        <f t="shared" si="49"/>
        <v>229.17911807015415</v>
      </c>
      <c r="H292" s="3">
        <f t="shared" si="50"/>
        <v>784.19088192984589</v>
      </c>
      <c r="I292" s="3">
        <f t="shared" si="52"/>
        <v>60330.240603444596</v>
      </c>
      <c r="K292">
        <f t="shared" si="51"/>
        <v>296</v>
      </c>
      <c r="L292">
        <f t="shared" si="44"/>
        <v>8</v>
      </c>
      <c r="M292">
        <f t="shared" si="45"/>
        <v>25</v>
      </c>
      <c r="N292" t="str">
        <f t="shared" si="43"/>
        <v>YES</v>
      </c>
      <c r="O292" s="6">
        <f t="shared" si="46"/>
        <v>44044</v>
      </c>
    </row>
    <row r="293" spans="4:15" x14ac:dyDescent="0.3">
      <c r="D293" s="8" t="str">
        <f t="shared" si="47"/>
        <v>Sep 2020</v>
      </c>
      <c r="E293" s="3">
        <f t="shared" si="48"/>
        <v>60330.240603444596</v>
      </c>
      <c r="G293" s="3">
        <f t="shared" si="49"/>
        <v>226.23840226291722</v>
      </c>
      <c r="H293" s="3">
        <f t="shared" si="50"/>
        <v>787.13159773708276</v>
      </c>
      <c r="I293" s="3">
        <f t="shared" si="52"/>
        <v>59543.109005707513</v>
      </c>
      <c r="K293">
        <f t="shared" si="51"/>
        <v>297</v>
      </c>
      <c r="L293">
        <f t="shared" si="44"/>
        <v>9</v>
      </c>
      <c r="M293">
        <f t="shared" si="45"/>
        <v>25</v>
      </c>
      <c r="N293" t="str">
        <f t="shared" si="43"/>
        <v>YES</v>
      </c>
      <c r="O293" s="6">
        <f t="shared" si="46"/>
        <v>44075</v>
      </c>
    </row>
    <row r="294" spans="4:15" x14ac:dyDescent="0.3">
      <c r="D294" s="8" t="str">
        <f t="shared" si="47"/>
        <v>Oct 2020</v>
      </c>
      <c r="E294" s="3">
        <f t="shared" si="48"/>
        <v>59543.109005707513</v>
      </c>
      <c r="G294" s="3">
        <f t="shared" si="49"/>
        <v>223.28665877140315</v>
      </c>
      <c r="H294" s="3">
        <f t="shared" si="50"/>
        <v>790.08334122859685</v>
      </c>
      <c r="I294" s="3">
        <f t="shared" si="52"/>
        <v>58753.025664478919</v>
      </c>
      <c r="K294">
        <f t="shared" si="51"/>
        <v>298</v>
      </c>
      <c r="L294">
        <f t="shared" si="44"/>
        <v>10</v>
      </c>
      <c r="M294">
        <f t="shared" si="45"/>
        <v>25</v>
      </c>
      <c r="N294" t="str">
        <f t="shared" si="43"/>
        <v>YES</v>
      </c>
      <c r="O294" s="6">
        <f t="shared" si="46"/>
        <v>44105</v>
      </c>
    </row>
    <row r="295" spans="4:15" x14ac:dyDescent="0.3">
      <c r="D295" s="8" t="str">
        <f t="shared" si="47"/>
        <v>Nov 2020</v>
      </c>
      <c r="E295" s="3">
        <f t="shared" si="48"/>
        <v>58753.025664478919</v>
      </c>
      <c r="G295" s="3">
        <f t="shared" si="49"/>
        <v>220.32384624179593</v>
      </c>
      <c r="H295" s="3">
        <f t="shared" si="50"/>
        <v>793.04615375820413</v>
      </c>
      <c r="I295" s="3">
        <f t="shared" si="52"/>
        <v>57959.979510720717</v>
      </c>
      <c r="K295">
        <f t="shared" si="51"/>
        <v>299</v>
      </c>
      <c r="L295">
        <f t="shared" si="44"/>
        <v>11</v>
      </c>
      <c r="M295">
        <f t="shared" si="45"/>
        <v>25</v>
      </c>
      <c r="N295" t="str">
        <f t="shared" si="43"/>
        <v>YES</v>
      </c>
      <c r="O295" s="6">
        <f t="shared" si="46"/>
        <v>44136</v>
      </c>
    </row>
    <row r="296" spans="4:15" x14ac:dyDescent="0.3">
      <c r="D296" s="8" t="str">
        <f t="shared" si="47"/>
        <v>Dec 2020</v>
      </c>
      <c r="E296" s="3">
        <f t="shared" si="48"/>
        <v>57959.979510720717</v>
      </c>
      <c r="G296" s="3">
        <f t="shared" si="49"/>
        <v>217.34992316520268</v>
      </c>
      <c r="H296" s="3">
        <f t="shared" si="50"/>
        <v>796.02007683479735</v>
      </c>
      <c r="I296" s="3">
        <f t="shared" si="52"/>
        <v>57163.959433885917</v>
      </c>
      <c r="K296">
        <f t="shared" si="51"/>
        <v>300</v>
      </c>
      <c r="L296">
        <f t="shared" si="44"/>
        <v>12</v>
      </c>
      <c r="M296">
        <f t="shared" si="45"/>
        <v>25</v>
      </c>
      <c r="N296" t="str">
        <f t="shared" si="43"/>
        <v>YES</v>
      </c>
      <c r="O296" s="6">
        <f t="shared" si="46"/>
        <v>44166</v>
      </c>
    </row>
    <row r="297" spans="4:15" x14ac:dyDescent="0.3">
      <c r="D297" s="8" t="str">
        <f t="shared" si="47"/>
        <v>Jan 2021</v>
      </c>
      <c r="E297" s="3">
        <f t="shared" si="48"/>
        <v>57163.959433885917</v>
      </c>
      <c r="G297" s="3">
        <f t="shared" si="49"/>
        <v>214.36484787707218</v>
      </c>
      <c r="H297" s="3">
        <f t="shared" si="50"/>
        <v>799.00515212292783</v>
      </c>
      <c r="I297" s="3">
        <f t="shared" si="52"/>
        <v>56364.954281762992</v>
      </c>
      <c r="K297">
        <f t="shared" si="51"/>
        <v>301</v>
      </c>
      <c r="L297">
        <f t="shared" si="44"/>
        <v>1</v>
      </c>
      <c r="M297">
        <f t="shared" si="45"/>
        <v>26</v>
      </c>
      <c r="N297" t="str">
        <f t="shared" si="43"/>
        <v>YES</v>
      </c>
      <c r="O297" s="6">
        <f t="shared" si="46"/>
        <v>44197</v>
      </c>
    </row>
    <row r="298" spans="4:15" x14ac:dyDescent="0.3">
      <c r="D298" s="8" t="str">
        <f t="shared" si="47"/>
        <v>Feb 2021</v>
      </c>
      <c r="E298" s="3">
        <f t="shared" si="48"/>
        <v>56364.954281762992</v>
      </c>
      <c r="G298" s="3">
        <f t="shared" si="49"/>
        <v>211.3685785566112</v>
      </c>
      <c r="H298" s="3">
        <f t="shared" si="50"/>
        <v>802.00142144338884</v>
      </c>
      <c r="I298" s="3">
        <f t="shared" si="52"/>
        <v>55562.952860319601</v>
      </c>
      <c r="K298">
        <f t="shared" si="51"/>
        <v>302</v>
      </c>
      <c r="L298">
        <f t="shared" si="44"/>
        <v>2</v>
      </c>
      <c r="M298">
        <f t="shared" si="45"/>
        <v>26</v>
      </c>
      <c r="N298" t="str">
        <f t="shared" si="43"/>
        <v>YES</v>
      </c>
      <c r="O298" s="6">
        <f t="shared" si="46"/>
        <v>44228</v>
      </c>
    </row>
    <row r="299" spans="4:15" x14ac:dyDescent="0.3">
      <c r="D299" s="8" t="str">
        <f t="shared" si="47"/>
        <v>Mar 2021</v>
      </c>
      <c r="E299" s="3">
        <f t="shared" si="48"/>
        <v>55562.952860319601</v>
      </c>
      <c r="G299" s="3">
        <f t="shared" si="49"/>
        <v>208.3610732261985</v>
      </c>
      <c r="H299" s="3">
        <f t="shared" si="50"/>
        <v>805.00892677380148</v>
      </c>
      <c r="I299" s="3">
        <f t="shared" si="52"/>
        <v>54757.943933545801</v>
      </c>
      <c r="K299">
        <f t="shared" si="51"/>
        <v>303</v>
      </c>
      <c r="L299">
        <f t="shared" si="44"/>
        <v>3</v>
      </c>
      <c r="M299">
        <f t="shared" si="45"/>
        <v>26</v>
      </c>
      <c r="N299" t="str">
        <f t="shared" si="43"/>
        <v>YES</v>
      </c>
      <c r="O299" s="6">
        <f t="shared" si="46"/>
        <v>44256</v>
      </c>
    </row>
    <row r="300" spans="4:15" x14ac:dyDescent="0.3">
      <c r="D300" s="8" t="str">
        <f t="shared" si="47"/>
        <v>Apr 2021</v>
      </c>
      <c r="E300" s="3">
        <f t="shared" si="48"/>
        <v>54757.943933545801</v>
      </c>
      <c r="G300" s="3">
        <f t="shared" si="49"/>
        <v>205.34228975079674</v>
      </c>
      <c r="H300" s="3">
        <f t="shared" si="50"/>
        <v>808.02771024920321</v>
      </c>
      <c r="I300" s="3">
        <f t="shared" si="52"/>
        <v>53949.916223296597</v>
      </c>
      <c r="K300">
        <f t="shared" si="51"/>
        <v>304</v>
      </c>
      <c r="L300">
        <f t="shared" si="44"/>
        <v>4</v>
      </c>
      <c r="M300">
        <f t="shared" si="45"/>
        <v>26</v>
      </c>
      <c r="N300" t="str">
        <f t="shared" si="43"/>
        <v>YES</v>
      </c>
      <c r="O300" s="6">
        <f t="shared" si="46"/>
        <v>44287</v>
      </c>
    </row>
    <row r="301" spans="4:15" x14ac:dyDescent="0.3">
      <c r="D301" s="8" t="str">
        <f t="shared" si="47"/>
        <v>May 2021</v>
      </c>
      <c r="E301" s="3">
        <f t="shared" si="48"/>
        <v>53949.916223296597</v>
      </c>
      <c r="G301" s="3">
        <f t="shared" si="49"/>
        <v>202.31218583736222</v>
      </c>
      <c r="H301" s="3">
        <f t="shared" si="50"/>
        <v>811.05781416263778</v>
      </c>
      <c r="I301" s="3">
        <f t="shared" si="52"/>
        <v>53138.858409133958</v>
      </c>
      <c r="K301">
        <f t="shared" si="51"/>
        <v>305</v>
      </c>
      <c r="L301">
        <f t="shared" si="44"/>
        <v>5</v>
      </c>
      <c r="M301">
        <f t="shared" si="45"/>
        <v>26</v>
      </c>
      <c r="N301" t="str">
        <f t="shared" si="43"/>
        <v>YES</v>
      </c>
      <c r="O301" s="6">
        <f t="shared" si="46"/>
        <v>44317</v>
      </c>
    </row>
    <row r="302" spans="4:15" x14ac:dyDescent="0.3">
      <c r="D302" s="8" t="str">
        <f t="shared" si="47"/>
        <v>Jun 2021</v>
      </c>
      <c r="E302" s="3">
        <f t="shared" si="48"/>
        <v>53138.858409133958</v>
      </c>
      <c r="G302" s="3">
        <f t="shared" si="49"/>
        <v>199.27071903425232</v>
      </c>
      <c r="H302" s="3">
        <f t="shared" si="50"/>
        <v>814.09928096574765</v>
      </c>
      <c r="I302" s="3">
        <f t="shared" si="52"/>
        <v>52324.759128168211</v>
      </c>
      <c r="K302">
        <f t="shared" si="51"/>
        <v>306</v>
      </c>
      <c r="L302">
        <f t="shared" si="44"/>
        <v>6</v>
      </c>
      <c r="M302">
        <f t="shared" si="45"/>
        <v>26</v>
      </c>
      <c r="N302" t="str">
        <f t="shared" si="43"/>
        <v>YES</v>
      </c>
      <c r="O302" s="6">
        <f t="shared" si="46"/>
        <v>44348</v>
      </c>
    </row>
    <row r="303" spans="4:15" x14ac:dyDescent="0.3">
      <c r="D303" s="8" t="str">
        <f t="shared" si="47"/>
        <v>Jul 2021</v>
      </c>
      <c r="E303" s="3">
        <f t="shared" si="48"/>
        <v>52324.759128168211</v>
      </c>
      <c r="G303" s="3">
        <f t="shared" si="49"/>
        <v>196.21784673063078</v>
      </c>
      <c r="H303" s="3">
        <f t="shared" si="50"/>
        <v>817.15215326936925</v>
      </c>
      <c r="I303" s="3">
        <f t="shared" si="52"/>
        <v>51507.606974898845</v>
      </c>
      <c r="K303">
        <f t="shared" si="51"/>
        <v>307</v>
      </c>
      <c r="L303">
        <f t="shared" si="44"/>
        <v>7</v>
      </c>
      <c r="M303">
        <f t="shared" si="45"/>
        <v>26</v>
      </c>
      <c r="N303" t="str">
        <f t="shared" si="43"/>
        <v>YES</v>
      </c>
      <c r="O303" s="6">
        <f t="shared" si="46"/>
        <v>44378</v>
      </c>
    </row>
    <row r="304" spans="4:15" x14ac:dyDescent="0.3">
      <c r="D304" s="8" t="str">
        <f t="shared" si="47"/>
        <v>Aug 2021</v>
      </c>
      <c r="E304" s="3">
        <f t="shared" si="48"/>
        <v>51507.606974898845</v>
      </c>
      <c r="G304" s="3">
        <f t="shared" si="49"/>
        <v>193.15352615587065</v>
      </c>
      <c r="H304" s="3">
        <f t="shared" si="50"/>
        <v>820.21647384412938</v>
      </c>
      <c r="I304" s="3">
        <f t="shared" si="52"/>
        <v>50687.390501054717</v>
      </c>
      <c r="K304">
        <f t="shared" si="51"/>
        <v>308</v>
      </c>
      <c r="L304">
        <f t="shared" si="44"/>
        <v>8</v>
      </c>
      <c r="M304">
        <f t="shared" si="45"/>
        <v>26</v>
      </c>
      <c r="N304" t="str">
        <f t="shared" si="43"/>
        <v>YES</v>
      </c>
      <c r="O304" s="6">
        <f t="shared" si="46"/>
        <v>44409</v>
      </c>
    </row>
    <row r="305" spans="4:15" x14ac:dyDescent="0.3">
      <c r="D305" s="8" t="str">
        <f t="shared" si="47"/>
        <v>Sep 2021</v>
      </c>
      <c r="E305" s="3">
        <f t="shared" si="48"/>
        <v>50687.390501054717</v>
      </c>
      <c r="G305" s="3">
        <f t="shared" si="49"/>
        <v>190.07771437895519</v>
      </c>
      <c r="H305" s="3">
        <f t="shared" si="50"/>
        <v>823.29228562104481</v>
      </c>
      <c r="I305" s="3">
        <f t="shared" si="52"/>
        <v>49864.098215433674</v>
      </c>
      <c r="K305">
        <f t="shared" si="51"/>
        <v>309</v>
      </c>
      <c r="L305">
        <f t="shared" si="44"/>
        <v>9</v>
      </c>
      <c r="M305">
        <f t="shared" si="45"/>
        <v>26</v>
      </c>
      <c r="N305" t="str">
        <f t="shared" si="43"/>
        <v>YES</v>
      </c>
      <c r="O305" s="6">
        <f t="shared" si="46"/>
        <v>44440</v>
      </c>
    </row>
    <row r="306" spans="4:15" x14ac:dyDescent="0.3">
      <c r="D306" s="8" t="str">
        <f t="shared" si="47"/>
        <v>Oct 2021</v>
      </c>
      <c r="E306" s="3">
        <f t="shared" si="48"/>
        <v>49864.098215433674</v>
      </c>
      <c r="G306" s="3">
        <f t="shared" si="49"/>
        <v>186.99036830787628</v>
      </c>
      <c r="H306" s="3">
        <f t="shared" si="50"/>
        <v>826.37963169212367</v>
      </c>
      <c r="I306" s="3">
        <f t="shared" si="52"/>
        <v>49037.718583741553</v>
      </c>
      <c r="K306">
        <f t="shared" si="51"/>
        <v>310</v>
      </c>
      <c r="L306">
        <f t="shared" si="44"/>
        <v>10</v>
      </c>
      <c r="M306">
        <f t="shared" si="45"/>
        <v>26</v>
      </c>
      <c r="N306" t="str">
        <f t="shared" si="43"/>
        <v>YES</v>
      </c>
      <c r="O306" s="6">
        <f t="shared" si="46"/>
        <v>44470</v>
      </c>
    </row>
    <row r="307" spans="4:15" x14ac:dyDescent="0.3">
      <c r="D307" s="8" t="str">
        <f t="shared" si="47"/>
        <v>Nov 2021</v>
      </c>
      <c r="E307" s="3">
        <f t="shared" si="48"/>
        <v>49037.718583741553</v>
      </c>
      <c r="G307" s="3">
        <f t="shared" si="49"/>
        <v>183.89144468903081</v>
      </c>
      <c r="H307" s="3">
        <f t="shared" si="50"/>
        <v>829.47855531096923</v>
      </c>
      <c r="I307" s="3">
        <f t="shared" si="52"/>
        <v>48208.240028430584</v>
      </c>
      <c r="K307">
        <f t="shared" si="51"/>
        <v>311</v>
      </c>
      <c r="L307">
        <f t="shared" si="44"/>
        <v>11</v>
      </c>
      <c r="M307">
        <f t="shared" si="45"/>
        <v>26</v>
      </c>
      <c r="N307" t="str">
        <f t="shared" si="43"/>
        <v>YES</v>
      </c>
      <c r="O307" s="6">
        <f t="shared" si="46"/>
        <v>44501</v>
      </c>
    </row>
    <row r="308" spans="4:15" x14ac:dyDescent="0.3">
      <c r="D308" s="8" t="str">
        <f t="shared" si="47"/>
        <v>Dec 2021</v>
      </c>
      <c r="E308" s="3">
        <f t="shared" si="48"/>
        <v>48208.240028430584</v>
      </c>
      <c r="G308" s="3">
        <f t="shared" si="49"/>
        <v>180.78090010661469</v>
      </c>
      <c r="H308" s="3">
        <f t="shared" si="50"/>
        <v>832.58909989338531</v>
      </c>
      <c r="I308" s="3">
        <f t="shared" si="52"/>
        <v>47375.650928537201</v>
      </c>
      <c r="K308">
        <f t="shared" si="51"/>
        <v>312</v>
      </c>
      <c r="L308">
        <f t="shared" si="44"/>
        <v>12</v>
      </c>
      <c r="M308">
        <f t="shared" si="45"/>
        <v>26</v>
      </c>
      <c r="N308" t="str">
        <f t="shared" si="43"/>
        <v>YES</v>
      </c>
      <c r="O308" s="6">
        <f t="shared" si="46"/>
        <v>44531</v>
      </c>
    </row>
    <row r="309" spans="4:15" x14ac:dyDescent="0.3">
      <c r="D309" s="8" t="str">
        <f t="shared" si="47"/>
        <v>Jan 2022</v>
      </c>
      <c r="E309" s="3">
        <f t="shared" si="48"/>
        <v>47375.650928537201</v>
      </c>
      <c r="G309" s="3">
        <f t="shared" si="49"/>
        <v>177.65869098201449</v>
      </c>
      <c r="H309" s="3">
        <f t="shared" si="50"/>
        <v>835.71130901798551</v>
      </c>
      <c r="I309" s="3">
        <f t="shared" si="52"/>
        <v>46539.939619519217</v>
      </c>
      <c r="K309">
        <f t="shared" si="51"/>
        <v>313</v>
      </c>
      <c r="L309">
        <f t="shared" si="44"/>
        <v>1</v>
      </c>
      <c r="M309">
        <f t="shared" si="45"/>
        <v>27</v>
      </c>
      <c r="N309" t="str">
        <f t="shared" si="43"/>
        <v>YES</v>
      </c>
      <c r="O309" s="6">
        <f t="shared" si="46"/>
        <v>44562</v>
      </c>
    </row>
    <row r="310" spans="4:15" x14ac:dyDescent="0.3">
      <c r="D310" s="8" t="str">
        <f t="shared" si="47"/>
        <v>Feb 2022</v>
      </c>
      <c r="E310" s="3">
        <f t="shared" si="48"/>
        <v>46539.939619519217</v>
      </c>
      <c r="G310" s="3">
        <f t="shared" si="49"/>
        <v>174.52477357319705</v>
      </c>
      <c r="H310" s="3">
        <f t="shared" si="50"/>
        <v>838.84522642680292</v>
      </c>
      <c r="I310" s="3">
        <f t="shared" si="52"/>
        <v>45701.094393092411</v>
      </c>
      <c r="K310">
        <f t="shared" si="51"/>
        <v>314</v>
      </c>
      <c r="L310">
        <f t="shared" si="44"/>
        <v>2</v>
      </c>
      <c r="M310">
        <f t="shared" si="45"/>
        <v>27</v>
      </c>
      <c r="N310" t="str">
        <f t="shared" si="43"/>
        <v>YES</v>
      </c>
      <c r="O310" s="6">
        <f t="shared" si="46"/>
        <v>44593</v>
      </c>
    </row>
    <row r="311" spans="4:15" x14ac:dyDescent="0.3">
      <c r="D311" s="8" t="str">
        <f t="shared" si="47"/>
        <v>Mar 2022</v>
      </c>
      <c r="E311" s="3">
        <f t="shared" si="48"/>
        <v>45701.094393092411</v>
      </c>
      <c r="G311" s="3">
        <f t="shared" si="49"/>
        <v>171.37910397409652</v>
      </c>
      <c r="H311" s="3">
        <f t="shared" si="50"/>
        <v>841.99089602590345</v>
      </c>
      <c r="I311" s="3">
        <f t="shared" si="52"/>
        <v>44859.103497066506</v>
      </c>
      <c r="K311">
        <f t="shared" si="51"/>
        <v>315</v>
      </c>
      <c r="L311">
        <f t="shared" si="44"/>
        <v>3</v>
      </c>
      <c r="M311">
        <f t="shared" si="45"/>
        <v>27</v>
      </c>
      <c r="N311" t="str">
        <f t="shared" si="43"/>
        <v>YES</v>
      </c>
      <c r="O311" s="6">
        <f t="shared" si="46"/>
        <v>44621</v>
      </c>
    </row>
    <row r="312" spans="4:15" x14ac:dyDescent="0.3">
      <c r="D312" s="8" t="str">
        <f t="shared" si="47"/>
        <v>Apr 2022</v>
      </c>
      <c r="E312" s="3">
        <f t="shared" si="48"/>
        <v>44859.103497066506</v>
      </c>
      <c r="G312" s="3">
        <f t="shared" si="49"/>
        <v>168.2216381139994</v>
      </c>
      <c r="H312" s="3">
        <f t="shared" si="50"/>
        <v>845.14836188600066</v>
      </c>
      <c r="I312" s="3">
        <f t="shared" si="52"/>
        <v>44013.955135180506</v>
      </c>
      <c r="K312">
        <f t="shared" si="51"/>
        <v>316</v>
      </c>
      <c r="L312">
        <f t="shared" si="44"/>
        <v>4</v>
      </c>
      <c r="M312">
        <f t="shared" si="45"/>
        <v>27</v>
      </c>
      <c r="N312" t="str">
        <f t="shared" si="43"/>
        <v>YES</v>
      </c>
      <c r="O312" s="6">
        <f t="shared" si="46"/>
        <v>44652</v>
      </c>
    </row>
    <row r="313" spans="4:15" x14ac:dyDescent="0.3">
      <c r="D313" s="8" t="str">
        <f t="shared" si="47"/>
        <v>May 2022</v>
      </c>
      <c r="E313" s="3">
        <f t="shared" si="48"/>
        <v>44013.955135180506</v>
      </c>
      <c r="G313" s="3">
        <f t="shared" si="49"/>
        <v>165.05233175692689</v>
      </c>
      <c r="H313" s="3">
        <f t="shared" si="50"/>
        <v>848.31766824307306</v>
      </c>
      <c r="I313" s="3">
        <f t="shared" si="52"/>
        <v>43165.637466937435</v>
      </c>
      <c r="K313">
        <f t="shared" si="51"/>
        <v>317</v>
      </c>
      <c r="L313">
        <f t="shared" si="44"/>
        <v>5</v>
      </c>
      <c r="M313">
        <f t="shared" si="45"/>
        <v>27</v>
      </c>
      <c r="N313" t="str">
        <f t="shared" si="43"/>
        <v>YES</v>
      </c>
      <c r="O313" s="6">
        <f t="shared" si="46"/>
        <v>44682</v>
      </c>
    </row>
    <row r="314" spans="4:15" x14ac:dyDescent="0.3">
      <c r="D314" s="8" t="str">
        <f t="shared" si="47"/>
        <v>Jun 2022</v>
      </c>
      <c r="E314" s="3">
        <f t="shared" si="48"/>
        <v>43165.637466937435</v>
      </c>
      <c r="G314" s="3">
        <f t="shared" si="49"/>
        <v>161.87114050101536</v>
      </c>
      <c r="H314" s="3">
        <f t="shared" si="50"/>
        <v>851.49885949898464</v>
      </c>
      <c r="I314" s="3">
        <f t="shared" si="52"/>
        <v>42314.13860743845</v>
      </c>
      <c r="K314">
        <f t="shared" si="51"/>
        <v>318</v>
      </c>
      <c r="L314">
        <f t="shared" si="44"/>
        <v>6</v>
      </c>
      <c r="M314">
        <f t="shared" si="45"/>
        <v>27</v>
      </c>
      <c r="N314" t="str">
        <f t="shared" si="43"/>
        <v>YES</v>
      </c>
      <c r="O314" s="6">
        <f t="shared" si="46"/>
        <v>44713</v>
      </c>
    </row>
    <row r="315" spans="4:15" x14ac:dyDescent="0.3">
      <c r="D315" s="8" t="str">
        <f t="shared" si="47"/>
        <v>Jul 2022</v>
      </c>
      <c r="E315" s="3">
        <f t="shared" si="48"/>
        <v>42314.13860743845</v>
      </c>
      <c r="G315" s="3">
        <f t="shared" si="49"/>
        <v>158.67801977789418</v>
      </c>
      <c r="H315" s="3">
        <f t="shared" si="50"/>
        <v>854.69198022210583</v>
      </c>
      <c r="I315" s="3">
        <f t="shared" si="52"/>
        <v>41459.446627216341</v>
      </c>
      <c r="K315">
        <f t="shared" si="51"/>
        <v>319</v>
      </c>
      <c r="L315">
        <f t="shared" si="44"/>
        <v>7</v>
      </c>
      <c r="M315">
        <f t="shared" si="45"/>
        <v>27</v>
      </c>
      <c r="N315" t="str">
        <f t="shared" si="43"/>
        <v>YES</v>
      </c>
      <c r="O315" s="6">
        <f t="shared" si="46"/>
        <v>44743</v>
      </c>
    </row>
    <row r="316" spans="4:15" x14ac:dyDescent="0.3">
      <c r="D316" s="8" t="str">
        <f t="shared" si="47"/>
        <v>Aug 2022</v>
      </c>
      <c r="E316" s="3">
        <f t="shared" si="48"/>
        <v>41459.446627216341</v>
      </c>
      <c r="G316" s="3">
        <f t="shared" si="49"/>
        <v>155.47292485206128</v>
      </c>
      <c r="H316" s="3">
        <f t="shared" si="50"/>
        <v>857.89707514793872</v>
      </c>
      <c r="I316" s="3">
        <f t="shared" si="52"/>
        <v>40601.549552068405</v>
      </c>
      <c r="K316">
        <f t="shared" si="51"/>
        <v>320</v>
      </c>
      <c r="L316">
        <f t="shared" si="44"/>
        <v>8</v>
      </c>
      <c r="M316">
        <f t="shared" si="45"/>
        <v>27</v>
      </c>
      <c r="N316" t="str">
        <f t="shared" si="43"/>
        <v>YES</v>
      </c>
      <c r="O316" s="6">
        <f t="shared" si="46"/>
        <v>44774</v>
      </c>
    </row>
    <row r="317" spans="4:15" x14ac:dyDescent="0.3">
      <c r="D317" s="8" t="str">
        <f t="shared" si="47"/>
        <v>Sep 2022</v>
      </c>
      <c r="E317" s="3">
        <f t="shared" si="48"/>
        <v>40601.549552068405</v>
      </c>
      <c r="G317" s="3">
        <f t="shared" si="49"/>
        <v>152.25581082025653</v>
      </c>
      <c r="H317" s="3">
        <f t="shared" si="50"/>
        <v>861.11418917974345</v>
      </c>
      <c r="I317" s="3">
        <f t="shared" si="52"/>
        <v>39740.43536288866</v>
      </c>
      <c r="K317">
        <f t="shared" si="51"/>
        <v>321</v>
      </c>
      <c r="L317">
        <f t="shared" si="44"/>
        <v>9</v>
      </c>
      <c r="M317">
        <f t="shared" si="45"/>
        <v>27</v>
      </c>
      <c r="N317" t="str">
        <f t="shared" si="43"/>
        <v>YES</v>
      </c>
      <c r="O317" s="6">
        <f t="shared" si="46"/>
        <v>44805</v>
      </c>
    </row>
    <row r="318" spans="4:15" x14ac:dyDescent="0.3">
      <c r="D318" s="8" t="str">
        <f t="shared" si="47"/>
        <v>Oct 2022</v>
      </c>
      <c r="E318" s="3">
        <f t="shared" si="48"/>
        <v>39740.43536288866</v>
      </c>
      <c r="G318" s="3">
        <f t="shared" si="49"/>
        <v>149.02663261083248</v>
      </c>
      <c r="H318" s="3">
        <f t="shared" si="50"/>
        <v>864.3433673891675</v>
      </c>
      <c r="I318" s="3">
        <f t="shared" si="52"/>
        <v>38876.09199549949</v>
      </c>
      <c r="K318">
        <f t="shared" si="51"/>
        <v>322</v>
      </c>
      <c r="L318">
        <f t="shared" si="44"/>
        <v>10</v>
      </c>
      <c r="M318">
        <f t="shared" si="45"/>
        <v>27</v>
      </c>
      <c r="N318" t="str">
        <f t="shared" si="43"/>
        <v>YES</v>
      </c>
      <c r="O318" s="6">
        <f t="shared" si="46"/>
        <v>44835</v>
      </c>
    </row>
    <row r="319" spans="4:15" x14ac:dyDescent="0.3">
      <c r="D319" s="8" t="str">
        <f t="shared" si="47"/>
        <v>Nov 2022</v>
      </c>
      <c r="E319" s="3">
        <f t="shared" si="48"/>
        <v>38876.09199549949</v>
      </c>
      <c r="G319" s="3">
        <f t="shared" si="49"/>
        <v>145.78534498312308</v>
      </c>
      <c r="H319" s="3">
        <f t="shared" si="50"/>
        <v>867.58465501687692</v>
      </c>
      <c r="I319" s="3">
        <f t="shared" si="52"/>
        <v>38008.507340482611</v>
      </c>
      <c r="K319">
        <f t="shared" si="51"/>
        <v>323</v>
      </c>
      <c r="L319">
        <f t="shared" si="44"/>
        <v>11</v>
      </c>
      <c r="M319">
        <f t="shared" si="45"/>
        <v>27</v>
      </c>
      <c r="N319" t="str">
        <f t="shared" si="43"/>
        <v>YES</v>
      </c>
      <c r="O319" s="6">
        <f t="shared" si="46"/>
        <v>44866</v>
      </c>
    </row>
    <row r="320" spans="4:15" x14ac:dyDescent="0.3">
      <c r="D320" s="8" t="str">
        <f t="shared" si="47"/>
        <v>Dec 2022</v>
      </c>
      <c r="E320" s="3">
        <f t="shared" si="48"/>
        <v>38008.507340482611</v>
      </c>
      <c r="G320" s="3">
        <f t="shared" si="49"/>
        <v>142.53190252680977</v>
      </c>
      <c r="H320" s="3">
        <f t="shared" si="50"/>
        <v>870.83809747319026</v>
      </c>
      <c r="I320" s="3">
        <f t="shared" si="52"/>
        <v>37137.669243009419</v>
      </c>
      <c r="K320">
        <f t="shared" si="51"/>
        <v>324</v>
      </c>
      <c r="L320">
        <f t="shared" si="44"/>
        <v>12</v>
      </c>
      <c r="M320">
        <f t="shared" si="45"/>
        <v>27</v>
      </c>
      <c r="N320" t="str">
        <f t="shared" si="43"/>
        <v>YES</v>
      </c>
      <c r="O320" s="6">
        <f t="shared" si="46"/>
        <v>44896</v>
      </c>
    </row>
    <row r="321" spans="4:15" x14ac:dyDescent="0.3">
      <c r="D321" s="8" t="str">
        <f t="shared" si="47"/>
        <v>Jan 2023</v>
      </c>
      <c r="E321" s="3">
        <f t="shared" si="48"/>
        <v>37137.669243009419</v>
      </c>
      <c r="G321" s="3">
        <f t="shared" si="49"/>
        <v>139.26625966128532</v>
      </c>
      <c r="H321" s="3">
        <f t="shared" si="50"/>
        <v>874.10374033871472</v>
      </c>
      <c r="I321" s="3">
        <f t="shared" si="52"/>
        <v>36263.565502670703</v>
      </c>
      <c r="K321">
        <f t="shared" si="51"/>
        <v>325</v>
      </c>
      <c r="L321">
        <f t="shared" si="44"/>
        <v>1</v>
      </c>
      <c r="M321">
        <f t="shared" si="45"/>
        <v>28</v>
      </c>
      <c r="N321" t="str">
        <f t="shared" si="43"/>
        <v>YES</v>
      </c>
      <c r="O321" s="6">
        <f t="shared" si="46"/>
        <v>44927</v>
      </c>
    </row>
    <row r="322" spans="4:15" x14ac:dyDescent="0.3">
      <c r="D322" s="8" t="str">
        <f t="shared" si="47"/>
        <v>Feb 2023</v>
      </c>
      <c r="E322" s="3">
        <f t="shared" si="48"/>
        <v>36263.565502670703</v>
      </c>
      <c r="G322" s="3">
        <f t="shared" si="49"/>
        <v>135.98837063501514</v>
      </c>
      <c r="H322" s="3">
        <f t="shared" si="50"/>
        <v>877.38162936498486</v>
      </c>
      <c r="I322" s="3">
        <f t="shared" si="52"/>
        <v>35386.183873305716</v>
      </c>
      <c r="K322">
        <f t="shared" si="51"/>
        <v>326</v>
      </c>
      <c r="L322">
        <f t="shared" si="44"/>
        <v>2</v>
      </c>
      <c r="M322">
        <f t="shared" si="45"/>
        <v>28</v>
      </c>
      <c r="N322" t="str">
        <f t="shared" ref="N322:N385" si="53">IF(AND(I322&gt;0, NOT(I322="")), "YES", "NO")</f>
        <v>YES</v>
      </c>
      <c r="O322" s="6">
        <f t="shared" si="46"/>
        <v>44958</v>
      </c>
    </row>
    <row r="323" spans="4:15" x14ac:dyDescent="0.3">
      <c r="D323" s="8" t="str">
        <f t="shared" si="47"/>
        <v>Mar 2023</v>
      </c>
      <c r="E323" s="3">
        <f t="shared" si="48"/>
        <v>35386.183873305716</v>
      </c>
      <c r="G323" s="3">
        <f t="shared" si="49"/>
        <v>132.69818952489643</v>
      </c>
      <c r="H323" s="3">
        <f t="shared" si="50"/>
        <v>880.6718104751036</v>
      </c>
      <c r="I323" s="3">
        <f t="shared" si="52"/>
        <v>34505.51206283061</v>
      </c>
      <c r="K323">
        <f t="shared" si="51"/>
        <v>327</v>
      </c>
      <c r="L323">
        <f t="shared" ref="L323:L386" si="54">IF(NOT(MOD(K323, 12) = 0), MOD(K323, 12), 12)</f>
        <v>3</v>
      </c>
      <c r="M323">
        <f t="shared" ref="M323:M386" si="55">IF(NOT(L323 = 12), INT(K323/12) + 1, INT(K323/12))</f>
        <v>28</v>
      </c>
      <c r="N323" t="str">
        <f t="shared" si="53"/>
        <v>YES</v>
      </c>
      <c r="O323" s="6">
        <f t="shared" ref="O323:O386" si="56">DATE($B$6+M323-1, L323, 1)</f>
        <v>44986</v>
      </c>
    </row>
    <row r="324" spans="4:15" x14ac:dyDescent="0.3">
      <c r="D324" s="8" t="str">
        <f t="shared" ref="D324:D387" si="57">IF(N323 = "YES", TEXT(O324, "mmm yyyy"), "")</f>
        <v>Apr 2023</v>
      </c>
      <c r="E324" s="3">
        <f t="shared" ref="E324:E387" si="58">IF(N323="YES", I323, "")</f>
        <v>34505.51206283061</v>
      </c>
      <c r="G324" s="3">
        <f t="shared" ref="G324:G387" si="59">IF(N323="YES",($B$4/100/12)*E324, "")</f>
        <v>129.39567023561477</v>
      </c>
      <c r="H324" s="3">
        <f t="shared" si="50"/>
        <v>883.97432976438517</v>
      </c>
      <c r="I324" s="3">
        <f t="shared" si="52"/>
        <v>33621.537733066223</v>
      </c>
      <c r="K324">
        <f t="shared" si="51"/>
        <v>328</v>
      </c>
      <c r="L324">
        <f t="shared" si="54"/>
        <v>4</v>
      </c>
      <c r="M324">
        <f t="shared" si="55"/>
        <v>28</v>
      </c>
      <c r="N324" t="str">
        <f t="shared" si="53"/>
        <v>YES</v>
      </c>
      <c r="O324" s="6">
        <f t="shared" si="56"/>
        <v>45017</v>
      </c>
    </row>
    <row r="325" spans="4:15" x14ac:dyDescent="0.3">
      <c r="D325" s="8" t="str">
        <f t="shared" si="57"/>
        <v>May 2023</v>
      </c>
      <c r="E325" s="3">
        <f t="shared" si="58"/>
        <v>33621.537733066223</v>
      </c>
      <c r="G325" s="3">
        <f t="shared" si="59"/>
        <v>126.08076649899833</v>
      </c>
      <c r="H325" s="3">
        <f t="shared" si="50"/>
        <v>887.28923350100172</v>
      </c>
      <c r="I325" s="3">
        <f t="shared" si="52"/>
        <v>32734.248499565223</v>
      </c>
      <c r="K325">
        <f t="shared" si="51"/>
        <v>329</v>
      </c>
      <c r="L325">
        <f t="shared" si="54"/>
        <v>5</v>
      </c>
      <c r="M325">
        <f t="shared" si="55"/>
        <v>28</v>
      </c>
      <c r="N325" t="str">
        <f t="shared" si="53"/>
        <v>YES</v>
      </c>
      <c r="O325" s="6">
        <f t="shared" si="56"/>
        <v>45047</v>
      </c>
    </row>
    <row r="326" spans="4:15" x14ac:dyDescent="0.3">
      <c r="D326" s="8" t="str">
        <f t="shared" si="57"/>
        <v>Jun 2023</v>
      </c>
      <c r="E326" s="3">
        <f t="shared" si="58"/>
        <v>32734.248499565223</v>
      </c>
      <c r="G326" s="3">
        <f t="shared" si="59"/>
        <v>122.75343187336958</v>
      </c>
      <c r="H326" s="3">
        <f t="shared" si="50"/>
        <v>890.61656812663045</v>
      </c>
      <c r="I326" s="3">
        <f t="shared" si="52"/>
        <v>31843.631931438591</v>
      </c>
      <c r="K326">
        <f t="shared" si="51"/>
        <v>330</v>
      </c>
      <c r="L326">
        <f t="shared" si="54"/>
        <v>6</v>
      </c>
      <c r="M326">
        <f t="shared" si="55"/>
        <v>28</v>
      </c>
      <c r="N326" t="str">
        <f t="shared" si="53"/>
        <v>YES</v>
      </c>
      <c r="O326" s="6">
        <f t="shared" si="56"/>
        <v>45078</v>
      </c>
    </row>
    <row r="327" spans="4:15" x14ac:dyDescent="0.3">
      <c r="D327" s="8" t="str">
        <f t="shared" si="57"/>
        <v>Jul 2023</v>
      </c>
      <c r="E327" s="3">
        <f t="shared" si="58"/>
        <v>31843.631931438591</v>
      </c>
      <c r="G327" s="3">
        <f t="shared" si="59"/>
        <v>119.41361974289471</v>
      </c>
      <c r="H327" s="3">
        <f t="shared" si="50"/>
        <v>893.95638025710525</v>
      </c>
      <c r="I327" s="3">
        <f t="shared" si="52"/>
        <v>30949.675551181484</v>
      </c>
      <c r="K327">
        <f t="shared" si="51"/>
        <v>331</v>
      </c>
      <c r="L327">
        <f t="shared" si="54"/>
        <v>7</v>
      </c>
      <c r="M327">
        <f t="shared" si="55"/>
        <v>28</v>
      </c>
      <c r="N327" t="str">
        <f t="shared" si="53"/>
        <v>YES</v>
      </c>
      <c r="O327" s="6">
        <f t="shared" si="56"/>
        <v>45108</v>
      </c>
    </row>
    <row r="328" spans="4:15" x14ac:dyDescent="0.3">
      <c r="D328" s="8" t="str">
        <f t="shared" si="57"/>
        <v>Aug 2023</v>
      </c>
      <c r="E328" s="3">
        <f t="shared" si="58"/>
        <v>30949.675551181484</v>
      </c>
      <c r="G328" s="3">
        <f t="shared" si="59"/>
        <v>116.06128331693056</v>
      </c>
      <c r="H328" s="3">
        <f t="shared" si="50"/>
        <v>897.30871668306941</v>
      </c>
      <c r="I328" s="3">
        <f t="shared" si="52"/>
        <v>30052.366834498414</v>
      </c>
      <c r="K328">
        <f t="shared" si="51"/>
        <v>332</v>
      </c>
      <c r="L328">
        <f t="shared" si="54"/>
        <v>8</v>
      </c>
      <c r="M328">
        <f t="shared" si="55"/>
        <v>28</v>
      </c>
      <c r="N328" t="str">
        <f t="shared" si="53"/>
        <v>YES</v>
      </c>
      <c r="O328" s="6">
        <f t="shared" si="56"/>
        <v>45139</v>
      </c>
    </row>
    <row r="329" spans="4:15" x14ac:dyDescent="0.3">
      <c r="D329" s="8" t="str">
        <f t="shared" si="57"/>
        <v>Sep 2023</v>
      </c>
      <c r="E329" s="3">
        <f t="shared" si="58"/>
        <v>30052.366834498414</v>
      </c>
      <c r="G329" s="3">
        <f t="shared" si="59"/>
        <v>112.69637562936904</v>
      </c>
      <c r="H329" s="3">
        <f t="shared" si="50"/>
        <v>900.67362437063093</v>
      </c>
      <c r="I329" s="3">
        <f t="shared" si="52"/>
        <v>29151.693210127785</v>
      </c>
      <c r="K329">
        <f t="shared" si="51"/>
        <v>333</v>
      </c>
      <c r="L329">
        <f t="shared" si="54"/>
        <v>9</v>
      </c>
      <c r="M329">
        <f t="shared" si="55"/>
        <v>28</v>
      </c>
      <c r="N329" t="str">
        <f t="shared" si="53"/>
        <v>YES</v>
      </c>
      <c r="O329" s="6">
        <f t="shared" si="56"/>
        <v>45170</v>
      </c>
    </row>
    <row r="330" spans="4:15" x14ac:dyDescent="0.3">
      <c r="D330" s="8" t="str">
        <f t="shared" si="57"/>
        <v>Oct 2023</v>
      </c>
      <c r="E330" s="3">
        <f t="shared" si="58"/>
        <v>29151.693210127785</v>
      </c>
      <c r="G330" s="3">
        <f t="shared" si="59"/>
        <v>109.31884953797919</v>
      </c>
      <c r="H330" s="3">
        <f t="shared" si="50"/>
        <v>904.05115046202081</v>
      </c>
      <c r="I330" s="3">
        <f t="shared" si="52"/>
        <v>28247.642059665763</v>
      </c>
      <c r="K330">
        <f t="shared" si="51"/>
        <v>334</v>
      </c>
      <c r="L330">
        <f t="shared" si="54"/>
        <v>10</v>
      </c>
      <c r="M330">
        <f t="shared" si="55"/>
        <v>28</v>
      </c>
      <c r="N330" t="str">
        <f t="shared" si="53"/>
        <v>YES</v>
      </c>
      <c r="O330" s="6">
        <f t="shared" si="56"/>
        <v>45200</v>
      </c>
    </row>
    <row r="331" spans="4:15" x14ac:dyDescent="0.3">
      <c r="D331" s="8" t="str">
        <f t="shared" si="57"/>
        <v>Nov 2023</v>
      </c>
      <c r="E331" s="3">
        <f t="shared" si="58"/>
        <v>28247.642059665763</v>
      </c>
      <c r="G331" s="3">
        <f t="shared" si="59"/>
        <v>105.92865772374661</v>
      </c>
      <c r="H331" s="3">
        <f t="shared" si="50"/>
        <v>907.44134227625341</v>
      </c>
      <c r="I331" s="3">
        <f t="shared" si="52"/>
        <v>27340.200717389511</v>
      </c>
      <c r="K331">
        <f t="shared" si="51"/>
        <v>335</v>
      </c>
      <c r="L331">
        <f t="shared" si="54"/>
        <v>11</v>
      </c>
      <c r="M331">
        <f t="shared" si="55"/>
        <v>28</v>
      </c>
      <c r="N331" t="str">
        <f t="shared" si="53"/>
        <v>YES</v>
      </c>
      <c r="O331" s="6">
        <f t="shared" si="56"/>
        <v>45231</v>
      </c>
    </row>
    <row r="332" spans="4:15" x14ac:dyDescent="0.3">
      <c r="D332" s="8" t="str">
        <f t="shared" si="57"/>
        <v>Dec 2023</v>
      </c>
      <c r="E332" s="3">
        <f t="shared" si="58"/>
        <v>27340.200717389511</v>
      </c>
      <c r="G332" s="3">
        <f t="shared" si="59"/>
        <v>102.52575269021067</v>
      </c>
      <c r="H332" s="3">
        <f t="shared" si="50"/>
        <v>910.84424730978935</v>
      </c>
      <c r="I332" s="3">
        <f t="shared" si="52"/>
        <v>26429.356470079721</v>
      </c>
      <c r="K332">
        <f t="shared" si="51"/>
        <v>336</v>
      </c>
      <c r="L332">
        <f t="shared" si="54"/>
        <v>12</v>
      </c>
      <c r="M332">
        <f t="shared" si="55"/>
        <v>28</v>
      </c>
      <c r="N332" t="str">
        <f t="shared" si="53"/>
        <v>YES</v>
      </c>
      <c r="O332" s="6">
        <f t="shared" si="56"/>
        <v>45261</v>
      </c>
    </row>
    <row r="333" spans="4:15" x14ac:dyDescent="0.3">
      <c r="D333" s="8" t="str">
        <f t="shared" si="57"/>
        <v>Jan 2024</v>
      </c>
      <c r="E333" s="3">
        <f t="shared" si="58"/>
        <v>26429.356470079721</v>
      </c>
      <c r="G333" s="3">
        <f t="shared" si="59"/>
        <v>99.110086762798957</v>
      </c>
      <c r="H333" s="3">
        <f t="shared" ref="H333:H396" si="60">IF(N332="YES", $B$3 - G333 +F333, "")</f>
        <v>914.25991323720109</v>
      </c>
      <c r="I333" s="3">
        <f t="shared" si="52"/>
        <v>25515.09655684252</v>
      </c>
      <c r="K333">
        <f t="shared" si="51"/>
        <v>337</v>
      </c>
      <c r="L333">
        <f t="shared" si="54"/>
        <v>1</v>
      </c>
      <c r="M333">
        <f t="shared" si="55"/>
        <v>29</v>
      </c>
      <c r="N333" t="str">
        <f t="shared" si="53"/>
        <v>YES</v>
      </c>
      <c r="O333" s="6">
        <f t="shared" si="56"/>
        <v>45292</v>
      </c>
    </row>
    <row r="334" spans="4:15" x14ac:dyDescent="0.3">
      <c r="D334" s="8" t="str">
        <f t="shared" si="57"/>
        <v>Feb 2024</v>
      </c>
      <c r="E334" s="3">
        <f t="shared" si="58"/>
        <v>25515.09655684252</v>
      </c>
      <c r="G334" s="3">
        <f t="shared" si="59"/>
        <v>95.68161208815944</v>
      </c>
      <c r="H334" s="3">
        <f t="shared" si="60"/>
        <v>917.68838791184055</v>
      </c>
      <c r="I334" s="3">
        <f t="shared" si="52"/>
        <v>24597.40816893068</v>
      </c>
      <c r="K334">
        <f t="shared" si="51"/>
        <v>338</v>
      </c>
      <c r="L334">
        <f t="shared" si="54"/>
        <v>2</v>
      </c>
      <c r="M334">
        <f t="shared" si="55"/>
        <v>29</v>
      </c>
      <c r="N334" t="str">
        <f t="shared" si="53"/>
        <v>YES</v>
      </c>
      <c r="O334" s="6">
        <f t="shared" si="56"/>
        <v>45323</v>
      </c>
    </row>
    <row r="335" spans="4:15" x14ac:dyDescent="0.3">
      <c r="D335" s="8" t="str">
        <f t="shared" si="57"/>
        <v>Mar 2024</v>
      </c>
      <c r="E335" s="3">
        <f t="shared" si="58"/>
        <v>24597.40816893068</v>
      </c>
      <c r="G335" s="3">
        <f t="shared" si="59"/>
        <v>92.240280633490045</v>
      </c>
      <c r="H335" s="3">
        <f t="shared" si="60"/>
        <v>921.12971936651002</v>
      </c>
      <c r="I335" s="3">
        <f t="shared" si="52"/>
        <v>23676.278449564172</v>
      </c>
      <c r="K335">
        <f t="shared" si="51"/>
        <v>339</v>
      </c>
      <c r="L335">
        <f t="shared" si="54"/>
        <v>3</v>
      </c>
      <c r="M335">
        <f t="shared" si="55"/>
        <v>29</v>
      </c>
      <c r="N335" t="str">
        <f t="shared" si="53"/>
        <v>YES</v>
      </c>
      <c r="O335" s="6">
        <f t="shared" si="56"/>
        <v>45352</v>
      </c>
    </row>
    <row r="336" spans="4:15" x14ac:dyDescent="0.3">
      <c r="D336" s="8" t="str">
        <f t="shared" si="57"/>
        <v>Apr 2024</v>
      </c>
      <c r="E336" s="3">
        <f t="shared" si="58"/>
        <v>23676.278449564172</v>
      </c>
      <c r="G336" s="3">
        <f t="shared" si="59"/>
        <v>88.786044185865634</v>
      </c>
      <c r="H336" s="3">
        <f t="shared" si="60"/>
        <v>924.58395581413436</v>
      </c>
      <c r="I336" s="3">
        <f t="shared" si="52"/>
        <v>22751.694493750038</v>
      </c>
      <c r="K336">
        <f t="shared" si="51"/>
        <v>340</v>
      </c>
      <c r="L336">
        <f t="shared" si="54"/>
        <v>4</v>
      </c>
      <c r="M336">
        <f t="shared" si="55"/>
        <v>29</v>
      </c>
      <c r="N336" t="str">
        <f t="shared" si="53"/>
        <v>YES</v>
      </c>
      <c r="O336" s="6">
        <f t="shared" si="56"/>
        <v>45383</v>
      </c>
    </row>
    <row r="337" spans="4:15" x14ac:dyDescent="0.3">
      <c r="D337" s="8" t="str">
        <f t="shared" si="57"/>
        <v>May 2024</v>
      </c>
      <c r="E337" s="3">
        <f t="shared" si="58"/>
        <v>22751.694493750038</v>
      </c>
      <c r="G337" s="3">
        <f t="shared" si="59"/>
        <v>85.318854351562635</v>
      </c>
      <c r="H337" s="3">
        <f t="shared" si="60"/>
        <v>928.05114564843734</v>
      </c>
      <c r="I337" s="3">
        <f t="shared" si="52"/>
        <v>21823.643348101599</v>
      </c>
      <c r="K337">
        <f t="shared" si="51"/>
        <v>341</v>
      </c>
      <c r="L337">
        <f t="shared" si="54"/>
        <v>5</v>
      </c>
      <c r="M337">
        <f t="shared" si="55"/>
        <v>29</v>
      </c>
      <c r="N337" t="str">
        <f t="shared" si="53"/>
        <v>YES</v>
      </c>
      <c r="O337" s="6">
        <f t="shared" si="56"/>
        <v>45413</v>
      </c>
    </row>
    <row r="338" spans="4:15" x14ac:dyDescent="0.3">
      <c r="D338" s="8" t="str">
        <f t="shared" si="57"/>
        <v>Jun 2024</v>
      </c>
      <c r="E338" s="3">
        <f t="shared" si="58"/>
        <v>21823.643348101599</v>
      </c>
      <c r="G338" s="3">
        <f t="shared" si="59"/>
        <v>81.838662555380992</v>
      </c>
      <c r="H338" s="3">
        <f t="shared" si="60"/>
        <v>931.531337444619</v>
      </c>
      <c r="I338" s="3">
        <f t="shared" si="52"/>
        <v>20892.11201065698</v>
      </c>
      <c r="K338">
        <f t="shared" si="51"/>
        <v>342</v>
      </c>
      <c r="L338">
        <f t="shared" si="54"/>
        <v>6</v>
      </c>
      <c r="M338">
        <f t="shared" si="55"/>
        <v>29</v>
      </c>
      <c r="N338" t="str">
        <f t="shared" si="53"/>
        <v>YES</v>
      </c>
      <c r="O338" s="6">
        <f t="shared" si="56"/>
        <v>45444</v>
      </c>
    </row>
    <row r="339" spans="4:15" x14ac:dyDescent="0.3">
      <c r="D339" s="8" t="str">
        <f t="shared" si="57"/>
        <v>Jul 2024</v>
      </c>
      <c r="E339" s="3">
        <f t="shared" si="58"/>
        <v>20892.11201065698</v>
      </c>
      <c r="G339" s="3">
        <f t="shared" si="59"/>
        <v>78.34542003996367</v>
      </c>
      <c r="H339" s="3">
        <f t="shared" si="60"/>
        <v>935.02457996003636</v>
      </c>
      <c r="I339" s="3">
        <f t="shared" si="52"/>
        <v>19957.087430696942</v>
      </c>
      <c r="K339">
        <f t="shared" si="51"/>
        <v>343</v>
      </c>
      <c r="L339">
        <f t="shared" si="54"/>
        <v>7</v>
      </c>
      <c r="M339">
        <f t="shared" si="55"/>
        <v>29</v>
      </c>
      <c r="N339" t="str">
        <f t="shared" si="53"/>
        <v>YES</v>
      </c>
      <c r="O339" s="6">
        <f t="shared" si="56"/>
        <v>45474</v>
      </c>
    </row>
    <row r="340" spans="4:15" x14ac:dyDescent="0.3">
      <c r="D340" s="8" t="str">
        <f t="shared" si="57"/>
        <v>Aug 2024</v>
      </c>
      <c r="E340" s="3">
        <f t="shared" si="58"/>
        <v>19957.087430696942</v>
      </c>
      <c r="G340" s="3">
        <f t="shared" si="59"/>
        <v>74.839077865113524</v>
      </c>
      <c r="H340" s="3">
        <f t="shared" si="60"/>
        <v>938.53092213488651</v>
      </c>
      <c r="I340" s="3">
        <f t="shared" si="52"/>
        <v>19018.556508562055</v>
      </c>
      <c r="K340">
        <f t="shared" si="51"/>
        <v>344</v>
      </c>
      <c r="L340">
        <f t="shared" si="54"/>
        <v>8</v>
      </c>
      <c r="M340">
        <f t="shared" si="55"/>
        <v>29</v>
      </c>
      <c r="N340" t="str">
        <f t="shared" si="53"/>
        <v>YES</v>
      </c>
      <c r="O340" s="6">
        <f t="shared" si="56"/>
        <v>45505</v>
      </c>
    </row>
    <row r="341" spans="4:15" x14ac:dyDescent="0.3">
      <c r="D341" s="8" t="str">
        <f t="shared" si="57"/>
        <v>Sep 2024</v>
      </c>
      <c r="E341" s="3">
        <f t="shared" si="58"/>
        <v>19018.556508562055</v>
      </c>
      <c r="G341" s="3">
        <f t="shared" si="59"/>
        <v>71.319586907107706</v>
      </c>
      <c r="H341" s="3">
        <f t="shared" si="60"/>
        <v>942.05041309289231</v>
      </c>
      <c r="I341" s="3">
        <f t="shared" si="52"/>
        <v>18076.506095469162</v>
      </c>
      <c r="K341">
        <f t="shared" si="51"/>
        <v>345</v>
      </c>
      <c r="L341">
        <f t="shared" si="54"/>
        <v>9</v>
      </c>
      <c r="M341">
        <f t="shared" si="55"/>
        <v>29</v>
      </c>
      <c r="N341" t="str">
        <f t="shared" si="53"/>
        <v>YES</v>
      </c>
      <c r="O341" s="6">
        <f t="shared" si="56"/>
        <v>45536</v>
      </c>
    </row>
    <row r="342" spans="4:15" x14ac:dyDescent="0.3">
      <c r="D342" s="8" t="str">
        <f t="shared" si="57"/>
        <v>Oct 2024</v>
      </c>
      <c r="E342" s="3">
        <f t="shared" si="58"/>
        <v>18076.506095469162</v>
      </c>
      <c r="G342" s="3">
        <f t="shared" si="59"/>
        <v>67.786897858009354</v>
      </c>
      <c r="H342" s="3">
        <f t="shared" si="60"/>
        <v>945.58310214199059</v>
      </c>
      <c r="I342" s="3">
        <f t="shared" si="52"/>
        <v>17130.922993327171</v>
      </c>
      <c r="K342">
        <f t="shared" si="51"/>
        <v>346</v>
      </c>
      <c r="L342">
        <f t="shared" si="54"/>
        <v>10</v>
      </c>
      <c r="M342">
        <f t="shared" si="55"/>
        <v>29</v>
      </c>
      <c r="N342" t="str">
        <f t="shared" si="53"/>
        <v>YES</v>
      </c>
      <c r="O342" s="6">
        <f t="shared" si="56"/>
        <v>45566</v>
      </c>
    </row>
    <row r="343" spans="4:15" x14ac:dyDescent="0.3">
      <c r="D343" s="8" t="str">
        <f t="shared" si="57"/>
        <v>Nov 2024</v>
      </c>
      <c r="E343" s="3">
        <f t="shared" si="58"/>
        <v>17130.922993327171</v>
      </c>
      <c r="G343" s="3">
        <f t="shared" si="59"/>
        <v>64.240961224976886</v>
      </c>
      <c r="H343" s="3">
        <f t="shared" si="60"/>
        <v>949.1290387750231</v>
      </c>
      <c r="I343" s="3">
        <f t="shared" si="52"/>
        <v>16181.793954552148</v>
      </c>
      <c r="K343">
        <f t="shared" si="51"/>
        <v>347</v>
      </c>
      <c r="L343">
        <f t="shared" si="54"/>
        <v>11</v>
      </c>
      <c r="M343">
        <f t="shared" si="55"/>
        <v>29</v>
      </c>
      <c r="N343" t="str">
        <f t="shared" si="53"/>
        <v>YES</v>
      </c>
      <c r="O343" s="6">
        <f t="shared" si="56"/>
        <v>45597</v>
      </c>
    </row>
    <row r="344" spans="4:15" x14ac:dyDescent="0.3">
      <c r="D344" s="8" t="str">
        <f t="shared" si="57"/>
        <v>Dec 2024</v>
      </c>
      <c r="E344" s="3">
        <f t="shared" si="58"/>
        <v>16181.793954552148</v>
      </c>
      <c r="G344" s="3">
        <f t="shared" si="59"/>
        <v>60.681727329570549</v>
      </c>
      <c r="H344" s="3">
        <f t="shared" si="60"/>
        <v>952.68827267042946</v>
      </c>
      <c r="I344" s="3">
        <f t="shared" si="52"/>
        <v>15229.105681881718</v>
      </c>
      <c r="K344">
        <f t="shared" si="51"/>
        <v>348</v>
      </c>
      <c r="L344">
        <f t="shared" si="54"/>
        <v>12</v>
      </c>
      <c r="M344">
        <f t="shared" si="55"/>
        <v>29</v>
      </c>
      <c r="N344" t="str">
        <f t="shared" si="53"/>
        <v>YES</v>
      </c>
      <c r="O344" s="6">
        <f t="shared" si="56"/>
        <v>45627</v>
      </c>
    </row>
    <row r="345" spans="4:15" x14ac:dyDescent="0.3">
      <c r="D345" s="8" t="str">
        <f t="shared" si="57"/>
        <v>Jan 2025</v>
      </c>
      <c r="E345" s="3">
        <f t="shared" si="58"/>
        <v>15229.105681881718</v>
      </c>
      <c r="G345" s="3">
        <f t="shared" si="59"/>
        <v>57.109146307056442</v>
      </c>
      <c r="H345" s="3">
        <f t="shared" si="60"/>
        <v>956.26085369294356</v>
      </c>
      <c r="I345" s="3">
        <f t="shared" si="52"/>
        <v>14272.844828188774</v>
      </c>
      <c r="K345">
        <f t="shared" si="51"/>
        <v>349</v>
      </c>
      <c r="L345">
        <f t="shared" si="54"/>
        <v>1</v>
      </c>
      <c r="M345">
        <f t="shared" si="55"/>
        <v>30</v>
      </c>
      <c r="N345" t="str">
        <f t="shared" si="53"/>
        <v>YES</v>
      </c>
      <c r="O345" s="6">
        <f t="shared" si="56"/>
        <v>45658</v>
      </c>
    </row>
    <row r="346" spans="4:15" x14ac:dyDescent="0.3">
      <c r="D346" s="8" t="str">
        <f t="shared" si="57"/>
        <v>Feb 2025</v>
      </c>
      <c r="E346" s="3">
        <f t="shared" si="58"/>
        <v>14272.844828188774</v>
      </c>
      <c r="G346" s="3">
        <f t="shared" si="59"/>
        <v>53.523168105707903</v>
      </c>
      <c r="H346" s="3">
        <f t="shared" si="60"/>
        <v>959.84683189429211</v>
      </c>
      <c r="I346" s="3">
        <f t="shared" si="52"/>
        <v>13312.997996294482</v>
      </c>
      <c r="K346">
        <f t="shared" si="51"/>
        <v>350</v>
      </c>
      <c r="L346">
        <f t="shared" si="54"/>
        <v>2</v>
      </c>
      <c r="M346">
        <f t="shared" si="55"/>
        <v>30</v>
      </c>
      <c r="N346" t="str">
        <f t="shared" si="53"/>
        <v>YES</v>
      </c>
      <c r="O346" s="6">
        <f t="shared" si="56"/>
        <v>45689</v>
      </c>
    </row>
    <row r="347" spans="4:15" x14ac:dyDescent="0.3">
      <c r="D347" s="8" t="str">
        <f t="shared" si="57"/>
        <v>Mar 2025</v>
      </c>
      <c r="E347" s="3">
        <f t="shared" si="58"/>
        <v>13312.997996294482</v>
      </c>
      <c r="G347" s="3">
        <f t="shared" si="59"/>
        <v>49.923742486104302</v>
      </c>
      <c r="H347" s="3">
        <f t="shared" si="60"/>
        <v>963.44625751389572</v>
      </c>
      <c r="I347" s="3">
        <f t="shared" si="52"/>
        <v>12349.551738780587</v>
      </c>
      <c r="K347">
        <f t="shared" si="51"/>
        <v>351</v>
      </c>
      <c r="L347">
        <f t="shared" si="54"/>
        <v>3</v>
      </c>
      <c r="M347">
        <f t="shared" si="55"/>
        <v>30</v>
      </c>
      <c r="N347" t="str">
        <f t="shared" si="53"/>
        <v>YES</v>
      </c>
      <c r="O347" s="6">
        <f t="shared" si="56"/>
        <v>45717</v>
      </c>
    </row>
    <row r="348" spans="4:15" x14ac:dyDescent="0.3">
      <c r="D348" s="8" t="str">
        <f t="shared" si="57"/>
        <v>Apr 2025</v>
      </c>
      <c r="E348" s="3">
        <f t="shared" si="58"/>
        <v>12349.551738780587</v>
      </c>
      <c r="G348" s="3">
        <f t="shared" si="59"/>
        <v>46.310819020427196</v>
      </c>
      <c r="H348" s="3">
        <f t="shared" si="60"/>
        <v>967.05918097957283</v>
      </c>
      <c r="I348" s="3">
        <f t="shared" si="52"/>
        <v>11382.492557801013</v>
      </c>
      <c r="K348">
        <f t="shared" si="51"/>
        <v>352</v>
      </c>
      <c r="L348">
        <f t="shared" si="54"/>
        <v>4</v>
      </c>
      <c r="M348">
        <f t="shared" si="55"/>
        <v>30</v>
      </c>
      <c r="N348" t="str">
        <f t="shared" si="53"/>
        <v>YES</v>
      </c>
      <c r="O348" s="6">
        <f t="shared" si="56"/>
        <v>45748</v>
      </c>
    </row>
    <row r="349" spans="4:15" x14ac:dyDescent="0.3">
      <c r="D349" s="8" t="str">
        <f t="shared" si="57"/>
        <v>May 2025</v>
      </c>
      <c r="E349" s="3">
        <f t="shared" si="58"/>
        <v>11382.492557801013</v>
      </c>
      <c r="G349" s="3">
        <f t="shared" si="59"/>
        <v>42.6843470917538</v>
      </c>
      <c r="H349" s="3">
        <f t="shared" si="60"/>
        <v>970.6856529082462</v>
      </c>
      <c r="I349" s="3">
        <f t="shared" si="52"/>
        <v>10411.806904892766</v>
      </c>
      <c r="K349">
        <f t="shared" si="51"/>
        <v>353</v>
      </c>
      <c r="L349">
        <f t="shared" si="54"/>
        <v>5</v>
      </c>
      <c r="M349">
        <f t="shared" si="55"/>
        <v>30</v>
      </c>
      <c r="N349" t="str">
        <f t="shared" si="53"/>
        <v>YES</v>
      </c>
      <c r="O349" s="6">
        <f t="shared" si="56"/>
        <v>45778</v>
      </c>
    </row>
    <row r="350" spans="4:15" x14ac:dyDescent="0.3">
      <c r="D350" s="8" t="str">
        <f t="shared" si="57"/>
        <v>Jun 2025</v>
      </c>
      <c r="E350" s="3">
        <f t="shared" si="58"/>
        <v>10411.806904892766</v>
      </c>
      <c r="G350" s="3">
        <f t="shared" si="59"/>
        <v>39.044275893347873</v>
      </c>
      <c r="H350" s="3">
        <f t="shared" si="60"/>
        <v>974.32572410665216</v>
      </c>
      <c r="I350" s="3">
        <f t="shared" si="52"/>
        <v>9437.4811807861151</v>
      </c>
      <c r="K350">
        <f t="shared" si="51"/>
        <v>354</v>
      </c>
      <c r="L350">
        <f t="shared" si="54"/>
        <v>6</v>
      </c>
      <c r="M350">
        <f t="shared" si="55"/>
        <v>30</v>
      </c>
      <c r="N350" t="str">
        <f t="shared" si="53"/>
        <v>YES</v>
      </c>
      <c r="O350" s="6">
        <f t="shared" si="56"/>
        <v>45809</v>
      </c>
    </row>
    <row r="351" spans="4:15" x14ac:dyDescent="0.3">
      <c r="D351" s="8" t="str">
        <f t="shared" si="57"/>
        <v>Jul 2025</v>
      </c>
      <c r="E351" s="3">
        <f t="shared" si="58"/>
        <v>9437.4811807861151</v>
      </c>
      <c r="G351" s="3">
        <f t="shared" si="59"/>
        <v>35.390554427947933</v>
      </c>
      <c r="H351" s="3">
        <f t="shared" si="60"/>
        <v>977.9794455720521</v>
      </c>
      <c r="I351" s="3">
        <f t="shared" si="52"/>
        <v>8459.501735214064</v>
      </c>
      <c r="K351">
        <f t="shared" si="51"/>
        <v>355</v>
      </c>
      <c r="L351">
        <f t="shared" si="54"/>
        <v>7</v>
      </c>
      <c r="M351">
        <f t="shared" si="55"/>
        <v>30</v>
      </c>
      <c r="N351" t="str">
        <f t="shared" si="53"/>
        <v>YES</v>
      </c>
      <c r="O351" s="6">
        <f t="shared" si="56"/>
        <v>45839</v>
      </c>
    </row>
    <row r="352" spans="4:15" x14ac:dyDescent="0.3">
      <c r="D352" s="8" t="str">
        <f t="shared" si="57"/>
        <v>Aug 2025</v>
      </c>
      <c r="E352" s="3">
        <f t="shared" si="58"/>
        <v>8459.501735214064</v>
      </c>
      <c r="G352" s="3">
        <f t="shared" si="59"/>
        <v>31.723131507052738</v>
      </c>
      <c r="H352" s="3">
        <f t="shared" si="60"/>
        <v>981.64686849294731</v>
      </c>
      <c r="I352" s="3">
        <f t="shared" si="52"/>
        <v>7477.8548667211162</v>
      </c>
      <c r="K352">
        <f t="shared" ref="K352:K415" si="61">K351+1</f>
        <v>356</v>
      </c>
      <c r="L352">
        <f t="shared" si="54"/>
        <v>8</v>
      </c>
      <c r="M352">
        <f t="shared" si="55"/>
        <v>30</v>
      </c>
      <c r="N352" t="str">
        <f t="shared" si="53"/>
        <v>YES</v>
      </c>
      <c r="O352" s="6">
        <f t="shared" si="56"/>
        <v>45870</v>
      </c>
    </row>
    <row r="353" spans="4:15" x14ac:dyDescent="0.3">
      <c r="D353" s="8" t="str">
        <f t="shared" si="57"/>
        <v>Sep 2025</v>
      </c>
      <c r="E353" s="3">
        <f t="shared" si="58"/>
        <v>7477.8548667211162</v>
      </c>
      <c r="G353" s="3">
        <f t="shared" si="59"/>
        <v>28.041955750204185</v>
      </c>
      <c r="H353" s="3">
        <f t="shared" si="60"/>
        <v>985.32804424979577</v>
      </c>
      <c r="I353" s="3">
        <f t="shared" ref="I353:I416" si="62">IF(N352="YES",IF(E353 &gt; $B$3, E353 - H353, 0), "")</f>
        <v>6492.52682247132</v>
      </c>
      <c r="K353">
        <f t="shared" si="61"/>
        <v>357</v>
      </c>
      <c r="L353">
        <f t="shared" si="54"/>
        <v>9</v>
      </c>
      <c r="M353">
        <f t="shared" si="55"/>
        <v>30</v>
      </c>
      <c r="N353" t="str">
        <f t="shared" si="53"/>
        <v>YES</v>
      </c>
      <c r="O353" s="6">
        <f t="shared" si="56"/>
        <v>45901</v>
      </c>
    </row>
    <row r="354" spans="4:15" x14ac:dyDescent="0.3">
      <c r="D354" s="8" t="str">
        <f t="shared" si="57"/>
        <v>Oct 2025</v>
      </c>
      <c r="E354" s="3">
        <f t="shared" si="58"/>
        <v>6492.52682247132</v>
      </c>
      <c r="G354" s="3">
        <f t="shared" si="59"/>
        <v>24.346975584267447</v>
      </c>
      <c r="H354" s="3">
        <f t="shared" si="60"/>
        <v>989.02302441573261</v>
      </c>
      <c r="I354" s="3">
        <f t="shared" si="62"/>
        <v>5503.5037980555871</v>
      </c>
      <c r="K354">
        <f t="shared" si="61"/>
        <v>358</v>
      </c>
      <c r="L354">
        <f t="shared" si="54"/>
        <v>10</v>
      </c>
      <c r="M354">
        <f t="shared" si="55"/>
        <v>30</v>
      </c>
      <c r="N354" t="str">
        <f t="shared" si="53"/>
        <v>YES</v>
      </c>
      <c r="O354" s="6">
        <f t="shared" si="56"/>
        <v>45931</v>
      </c>
    </row>
    <row r="355" spans="4:15" x14ac:dyDescent="0.3">
      <c r="D355" s="8" t="str">
        <f t="shared" si="57"/>
        <v>Nov 2025</v>
      </c>
      <c r="E355" s="3">
        <f t="shared" si="58"/>
        <v>5503.5037980555871</v>
      </c>
      <c r="G355" s="3">
        <f t="shared" si="59"/>
        <v>20.638139242708451</v>
      </c>
      <c r="H355" s="3">
        <f t="shared" si="60"/>
        <v>992.73186075729154</v>
      </c>
      <c r="I355" s="3">
        <f t="shared" si="62"/>
        <v>4510.7719372982956</v>
      </c>
      <c r="K355">
        <f t="shared" si="61"/>
        <v>359</v>
      </c>
      <c r="L355">
        <f t="shared" si="54"/>
        <v>11</v>
      </c>
      <c r="M355">
        <f t="shared" si="55"/>
        <v>30</v>
      </c>
      <c r="N355" t="str">
        <f t="shared" si="53"/>
        <v>YES</v>
      </c>
      <c r="O355" s="6">
        <f t="shared" si="56"/>
        <v>45962</v>
      </c>
    </row>
    <row r="356" spans="4:15" x14ac:dyDescent="0.3">
      <c r="D356" s="8" t="str">
        <f t="shared" si="57"/>
        <v>Dec 2025</v>
      </c>
      <c r="E356" s="3">
        <f t="shared" si="58"/>
        <v>4510.7719372982956</v>
      </c>
      <c r="G356" s="3">
        <f t="shared" si="59"/>
        <v>16.915394764868608</v>
      </c>
      <c r="H356" s="3">
        <f t="shared" si="60"/>
        <v>996.45460523513134</v>
      </c>
      <c r="I356" s="3">
        <f t="shared" si="62"/>
        <v>3514.317332063164</v>
      </c>
      <c r="K356">
        <f t="shared" si="61"/>
        <v>360</v>
      </c>
      <c r="L356">
        <f t="shared" si="54"/>
        <v>12</v>
      </c>
      <c r="M356">
        <f t="shared" si="55"/>
        <v>30</v>
      </c>
      <c r="N356" t="str">
        <f t="shared" si="53"/>
        <v>YES</v>
      </c>
      <c r="O356" s="6">
        <f t="shared" si="56"/>
        <v>45992</v>
      </c>
    </row>
    <row r="357" spans="4:15" x14ac:dyDescent="0.3">
      <c r="D357" s="8" t="str">
        <f t="shared" si="57"/>
        <v>Jan 2026</v>
      </c>
      <c r="E357" s="3">
        <f t="shared" si="58"/>
        <v>3514.317332063164</v>
      </c>
      <c r="G357" s="3">
        <f t="shared" si="59"/>
        <v>13.178689995236864</v>
      </c>
      <c r="H357" s="3">
        <f t="shared" si="60"/>
        <v>1000.1913100047632</v>
      </c>
      <c r="I357" s="3">
        <f t="shared" si="62"/>
        <v>2514.1260220584008</v>
      </c>
      <c r="K357">
        <f t="shared" si="61"/>
        <v>361</v>
      </c>
      <c r="L357">
        <f t="shared" si="54"/>
        <v>1</v>
      </c>
      <c r="M357">
        <f t="shared" si="55"/>
        <v>31</v>
      </c>
      <c r="N357" t="str">
        <f t="shared" si="53"/>
        <v>YES</v>
      </c>
      <c r="O357" s="6">
        <f t="shared" si="56"/>
        <v>46023</v>
      </c>
    </row>
    <row r="358" spans="4:15" x14ac:dyDescent="0.3">
      <c r="D358" s="8" t="str">
        <f t="shared" si="57"/>
        <v>Feb 2026</v>
      </c>
      <c r="E358" s="3">
        <f t="shared" si="58"/>
        <v>2514.1260220584008</v>
      </c>
      <c r="G358" s="3">
        <f t="shared" si="59"/>
        <v>9.4279725827190024</v>
      </c>
      <c r="H358" s="3">
        <f t="shared" si="60"/>
        <v>1003.942027417281</v>
      </c>
      <c r="I358" s="3">
        <f t="shared" si="62"/>
        <v>1510.1839946411199</v>
      </c>
      <c r="K358">
        <f t="shared" si="61"/>
        <v>362</v>
      </c>
      <c r="L358">
        <f t="shared" si="54"/>
        <v>2</v>
      </c>
      <c r="M358">
        <f t="shared" si="55"/>
        <v>31</v>
      </c>
      <c r="N358" t="str">
        <f t="shared" si="53"/>
        <v>YES</v>
      </c>
      <c r="O358" s="6">
        <f t="shared" si="56"/>
        <v>46054</v>
      </c>
    </row>
    <row r="359" spans="4:15" x14ac:dyDescent="0.3">
      <c r="D359" s="8" t="str">
        <f t="shared" si="57"/>
        <v>Mar 2026</v>
      </c>
      <c r="E359" s="3">
        <f t="shared" si="58"/>
        <v>1510.1839946411199</v>
      </c>
      <c r="G359" s="3">
        <f t="shared" si="59"/>
        <v>5.6631899799041996</v>
      </c>
      <c r="H359" s="3">
        <f t="shared" si="60"/>
        <v>1007.7068100200958</v>
      </c>
      <c r="I359" s="3">
        <f t="shared" si="62"/>
        <v>502.47718462102409</v>
      </c>
      <c r="K359">
        <f t="shared" si="61"/>
        <v>363</v>
      </c>
      <c r="L359">
        <f t="shared" si="54"/>
        <v>3</v>
      </c>
      <c r="M359">
        <f t="shared" si="55"/>
        <v>31</v>
      </c>
      <c r="N359" t="str">
        <f t="shared" si="53"/>
        <v>YES</v>
      </c>
      <c r="O359" s="6">
        <f t="shared" si="56"/>
        <v>46082</v>
      </c>
    </row>
    <row r="360" spans="4:15" x14ac:dyDescent="0.3">
      <c r="D360" s="8" t="str">
        <f t="shared" si="57"/>
        <v>Apr 2026</v>
      </c>
      <c r="E360" s="3">
        <f t="shared" si="58"/>
        <v>502.47718462102409</v>
      </c>
      <c r="G360" s="3">
        <f t="shared" si="59"/>
        <v>1.8842894423288403</v>
      </c>
      <c r="H360" s="3">
        <f t="shared" si="60"/>
        <v>1011.4857105576712</v>
      </c>
      <c r="I360" s="3">
        <f t="shared" si="62"/>
        <v>0</v>
      </c>
      <c r="K360">
        <f t="shared" si="61"/>
        <v>364</v>
      </c>
      <c r="L360">
        <f t="shared" si="54"/>
        <v>4</v>
      </c>
      <c r="M360">
        <f t="shared" si="55"/>
        <v>31</v>
      </c>
      <c r="N360" t="str">
        <f t="shared" si="53"/>
        <v>NO</v>
      </c>
      <c r="O360" s="6">
        <f t="shared" si="56"/>
        <v>46113</v>
      </c>
    </row>
    <row r="361" spans="4:15" x14ac:dyDescent="0.3">
      <c r="D361" s="8" t="str">
        <f t="shared" si="57"/>
        <v/>
      </c>
      <c r="E361" s="3" t="str">
        <f t="shared" si="58"/>
        <v/>
      </c>
      <c r="G361" s="3" t="str">
        <f t="shared" si="59"/>
        <v/>
      </c>
      <c r="H361" s="3" t="str">
        <f t="shared" si="60"/>
        <v/>
      </c>
      <c r="I361" s="3" t="str">
        <f t="shared" si="62"/>
        <v/>
      </c>
      <c r="K361">
        <f t="shared" si="61"/>
        <v>365</v>
      </c>
      <c r="L361">
        <f t="shared" si="54"/>
        <v>5</v>
      </c>
      <c r="M361">
        <f t="shared" si="55"/>
        <v>31</v>
      </c>
      <c r="N361" t="str">
        <f t="shared" si="53"/>
        <v>NO</v>
      </c>
      <c r="O361" s="6">
        <f t="shared" si="56"/>
        <v>46143</v>
      </c>
    </row>
    <row r="362" spans="4:15" x14ac:dyDescent="0.3">
      <c r="D362" s="8" t="str">
        <f t="shared" si="57"/>
        <v/>
      </c>
      <c r="E362" s="3" t="str">
        <f t="shared" si="58"/>
        <v/>
      </c>
      <c r="G362" s="3" t="str">
        <f t="shared" si="59"/>
        <v/>
      </c>
      <c r="H362" s="3" t="str">
        <f t="shared" si="60"/>
        <v/>
      </c>
      <c r="I362" s="3" t="str">
        <f t="shared" si="62"/>
        <v/>
      </c>
      <c r="K362">
        <f t="shared" si="61"/>
        <v>366</v>
      </c>
      <c r="L362">
        <f t="shared" si="54"/>
        <v>6</v>
      </c>
      <c r="M362">
        <f t="shared" si="55"/>
        <v>31</v>
      </c>
      <c r="N362" t="str">
        <f t="shared" si="53"/>
        <v>NO</v>
      </c>
      <c r="O362" s="6">
        <f t="shared" si="56"/>
        <v>46174</v>
      </c>
    </row>
    <row r="363" spans="4:15" x14ac:dyDescent="0.3">
      <c r="D363" s="8" t="str">
        <f t="shared" si="57"/>
        <v/>
      </c>
      <c r="E363" s="3" t="str">
        <f t="shared" si="58"/>
        <v/>
      </c>
      <c r="G363" s="3" t="str">
        <f t="shared" si="59"/>
        <v/>
      </c>
      <c r="H363" s="3" t="str">
        <f t="shared" si="60"/>
        <v/>
      </c>
      <c r="I363" s="3" t="str">
        <f t="shared" si="62"/>
        <v/>
      </c>
      <c r="K363">
        <f t="shared" si="61"/>
        <v>367</v>
      </c>
      <c r="L363">
        <f t="shared" si="54"/>
        <v>7</v>
      </c>
      <c r="M363">
        <f t="shared" si="55"/>
        <v>31</v>
      </c>
      <c r="N363" t="str">
        <f t="shared" si="53"/>
        <v>NO</v>
      </c>
      <c r="O363" s="6">
        <f t="shared" si="56"/>
        <v>46204</v>
      </c>
    </row>
    <row r="364" spans="4:15" x14ac:dyDescent="0.3">
      <c r="D364" s="8" t="str">
        <f t="shared" si="57"/>
        <v/>
      </c>
      <c r="E364" s="3" t="str">
        <f t="shared" si="58"/>
        <v/>
      </c>
      <c r="G364" s="3" t="str">
        <f t="shared" si="59"/>
        <v/>
      </c>
      <c r="H364" s="3" t="str">
        <f t="shared" si="60"/>
        <v/>
      </c>
      <c r="I364" s="3" t="str">
        <f t="shared" si="62"/>
        <v/>
      </c>
      <c r="K364">
        <f t="shared" si="61"/>
        <v>368</v>
      </c>
      <c r="L364">
        <f t="shared" si="54"/>
        <v>8</v>
      </c>
      <c r="M364">
        <f t="shared" si="55"/>
        <v>31</v>
      </c>
      <c r="N364" t="str">
        <f t="shared" si="53"/>
        <v>NO</v>
      </c>
      <c r="O364" s="6">
        <f t="shared" si="56"/>
        <v>46235</v>
      </c>
    </row>
    <row r="365" spans="4:15" x14ac:dyDescent="0.3">
      <c r="D365" s="8" t="str">
        <f t="shared" si="57"/>
        <v/>
      </c>
      <c r="E365" s="3" t="str">
        <f t="shared" si="58"/>
        <v/>
      </c>
      <c r="G365" s="3" t="str">
        <f t="shared" si="59"/>
        <v/>
      </c>
      <c r="H365" s="3" t="str">
        <f t="shared" si="60"/>
        <v/>
      </c>
      <c r="I365" s="3" t="str">
        <f t="shared" si="62"/>
        <v/>
      </c>
      <c r="K365">
        <f t="shared" si="61"/>
        <v>369</v>
      </c>
      <c r="L365">
        <f t="shared" si="54"/>
        <v>9</v>
      </c>
      <c r="M365">
        <f t="shared" si="55"/>
        <v>31</v>
      </c>
      <c r="N365" t="str">
        <f t="shared" si="53"/>
        <v>NO</v>
      </c>
      <c r="O365" s="6">
        <f t="shared" si="56"/>
        <v>46266</v>
      </c>
    </row>
    <row r="366" spans="4:15" x14ac:dyDescent="0.3">
      <c r="D366" s="8" t="str">
        <f t="shared" si="57"/>
        <v/>
      </c>
      <c r="E366" s="3" t="str">
        <f t="shared" si="58"/>
        <v/>
      </c>
      <c r="G366" s="3" t="str">
        <f t="shared" si="59"/>
        <v/>
      </c>
      <c r="H366" s="3" t="str">
        <f t="shared" si="60"/>
        <v/>
      </c>
      <c r="I366" s="3" t="str">
        <f t="shared" si="62"/>
        <v/>
      </c>
      <c r="K366">
        <f t="shared" si="61"/>
        <v>370</v>
      </c>
      <c r="L366">
        <f t="shared" si="54"/>
        <v>10</v>
      </c>
      <c r="M366">
        <f t="shared" si="55"/>
        <v>31</v>
      </c>
      <c r="N366" t="str">
        <f t="shared" si="53"/>
        <v>NO</v>
      </c>
      <c r="O366" s="6">
        <f t="shared" si="56"/>
        <v>46296</v>
      </c>
    </row>
    <row r="367" spans="4:15" x14ac:dyDescent="0.3">
      <c r="D367" s="8" t="str">
        <f t="shared" si="57"/>
        <v/>
      </c>
      <c r="E367" s="3" t="str">
        <f t="shared" si="58"/>
        <v/>
      </c>
      <c r="G367" s="3" t="str">
        <f t="shared" si="59"/>
        <v/>
      </c>
      <c r="H367" s="3" t="str">
        <f t="shared" si="60"/>
        <v/>
      </c>
      <c r="I367" s="3" t="str">
        <f t="shared" si="62"/>
        <v/>
      </c>
      <c r="K367">
        <f t="shared" si="61"/>
        <v>371</v>
      </c>
      <c r="L367">
        <f t="shared" si="54"/>
        <v>11</v>
      </c>
      <c r="M367">
        <f t="shared" si="55"/>
        <v>31</v>
      </c>
      <c r="N367" t="str">
        <f t="shared" si="53"/>
        <v>NO</v>
      </c>
      <c r="O367" s="6">
        <f t="shared" si="56"/>
        <v>46327</v>
      </c>
    </row>
    <row r="368" spans="4:15" x14ac:dyDescent="0.3">
      <c r="D368" s="8" t="str">
        <f t="shared" si="57"/>
        <v/>
      </c>
      <c r="E368" s="3" t="str">
        <f t="shared" si="58"/>
        <v/>
      </c>
      <c r="G368" s="3" t="str">
        <f t="shared" si="59"/>
        <v/>
      </c>
      <c r="H368" s="3" t="str">
        <f t="shared" si="60"/>
        <v/>
      </c>
      <c r="I368" s="3" t="str">
        <f t="shared" si="62"/>
        <v/>
      </c>
      <c r="K368">
        <f t="shared" si="61"/>
        <v>372</v>
      </c>
      <c r="L368">
        <f t="shared" si="54"/>
        <v>12</v>
      </c>
      <c r="M368">
        <f t="shared" si="55"/>
        <v>31</v>
      </c>
      <c r="N368" t="str">
        <f t="shared" si="53"/>
        <v>NO</v>
      </c>
      <c r="O368" s="6">
        <f t="shared" si="56"/>
        <v>46357</v>
      </c>
    </row>
    <row r="369" spans="4:15" x14ac:dyDescent="0.3">
      <c r="D369" s="8" t="str">
        <f t="shared" si="57"/>
        <v/>
      </c>
      <c r="E369" s="3" t="str">
        <f t="shared" si="58"/>
        <v/>
      </c>
      <c r="G369" s="3" t="str">
        <f t="shared" si="59"/>
        <v/>
      </c>
      <c r="H369" s="3" t="str">
        <f t="shared" si="60"/>
        <v/>
      </c>
      <c r="I369" s="3" t="str">
        <f t="shared" si="62"/>
        <v/>
      </c>
      <c r="K369">
        <f t="shared" si="61"/>
        <v>373</v>
      </c>
      <c r="L369">
        <f t="shared" si="54"/>
        <v>1</v>
      </c>
      <c r="M369">
        <f t="shared" si="55"/>
        <v>32</v>
      </c>
      <c r="N369" t="str">
        <f t="shared" si="53"/>
        <v>NO</v>
      </c>
      <c r="O369" s="6">
        <f t="shared" si="56"/>
        <v>46388</v>
      </c>
    </row>
    <row r="370" spans="4:15" x14ac:dyDescent="0.3">
      <c r="D370" s="8" t="str">
        <f t="shared" si="57"/>
        <v/>
      </c>
      <c r="E370" s="3" t="str">
        <f t="shared" si="58"/>
        <v/>
      </c>
      <c r="G370" s="3" t="str">
        <f t="shared" si="59"/>
        <v/>
      </c>
      <c r="H370" s="3" t="str">
        <f t="shared" si="60"/>
        <v/>
      </c>
      <c r="I370" s="3" t="str">
        <f t="shared" si="62"/>
        <v/>
      </c>
      <c r="K370">
        <f t="shared" si="61"/>
        <v>374</v>
      </c>
      <c r="L370">
        <f t="shared" si="54"/>
        <v>2</v>
      </c>
      <c r="M370">
        <f t="shared" si="55"/>
        <v>32</v>
      </c>
      <c r="N370" t="str">
        <f t="shared" si="53"/>
        <v>NO</v>
      </c>
      <c r="O370" s="6">
        <f t="shared" si="56"/>
        <v>46419</v>
      </c>
    </row>
    <row r="371" spans="4:15" x14ac:dyDescent="0.3">
      <c r="D371" s="8" t="str">
        <f t="shared" si="57"/>
        <v/>
      </c>
      <c r="E371" s="3" t="str">
        <f t="shared" si="58"/>
        <v/>
      </c>
      <c r="G371" s="3" t="str">
        <f t="shared" si="59"/>
        <v/>
      </c>
      <c r="H371" s="3" t="str">
        <f t="shared" si="60"/>
        <v/>
      </c>
      <c r="I371" s="3" t="str">
        <f t="shared" si="62"/>
        <v/>
      </c>
      <c r="K371">
        <f t="shared" si="61"/>
        <v>375</v>
      </c>
      <c r="L371">
        <f t="shared" si="54"/>
        <v>3</v>
      </c>
      <c r="M371">
        <f t="shared" si="55"/>
        <v>32</v>
      </c>
      <c r="N371" t="str">
        <f t="shared" si="53"/>
        <v>NO</v>
      </c>
      <c r="O371" s="6">
        <f t="shared" si="56"/>
        <v>46447</v>
      </c>
    </row>
    <row r="372" spans="4:15" x14ac:dyDescent="0.3">
      <c r="D372" s="8" t="str">
        <f t="shared" si="57"/>
        <v/>
      </c>
      <c r="E372" s="3" t="str">
        <f t="shared" si="58"/>
        <v/>
      </c>
      <c r="G372" s="3" t="str">
        <f t="shared" si="59"/>
        <v/>
      </c>
      <c r="H372" s="3" t="str">
        <f t="shared" si="60"/>
        <v/>
      </c>
      <c r="I372" s="3" t="str">
        <f t="shared" si="62"/>
        <v/>
      </c>
      <c r="K372">
        <f t="shared" si="61"/>
        <v>376</v>
      </c>
      <c r="L372">
        <f t="shared" si="54"/>
        <v>4</v>
      </c>
      <c r="M372">
        <f t="shared" si="55"/>
        <v>32</v>
      </c>
      <c r="N372" t="str">
        <f t="shared" si="53"/>
        <v>NO</v>
      </c>
      <c r="O372" s="6">
        <f t="shared" si="56"/>
        <v>46478</v>
      </c>
    </row>
    <row r="373" spans="4:15" x14ac:dyDescent="0.3">
      <c r="D373" s="8" t="str">
        <f t="shared" si="57"/>
        <v/>
      </c>
      <c r="E373" s="3" t="str">
        <f t="shared" si="58"/>
        <v/>
      </c>
      <c r="G373" s="3" t="str">
        <f t="shared" si="59"/>
        <v/>
      </c>
      <c r="H373" s="3" t="str">
        <f t="shared" si="60"/>
        <v/>
      </c>
      <c r="I373" s="3" t="str">
        <f t="shared" si="62"/>
        <v/>
      </c>
      <c r="K373">
        <f t="shared" si="61"/>
        <v>377</v>
      </c>
      <c r="L373">
        <f t="shared" si="54"/>
        <v>5</v>
      </c>
      <c r="M373">
        <f t="shared" si="55"/>
        <v>32</v>
      </c>
      <c r="N373" t="str">
        <f t="shared" si="53"/>
        <v>NO</v>
      </c>
      <c r="O373" s="6">
        <f t="shared" si="56"/>
        <v>46508</v>
      </c>
    </row>
    <row r="374" spans="4:15" x14ac:dyDescent="0.3">
      <c r="D374" s="8" t="str">
        <f t="shared" si="57"/>
        <v/>
      </c>
      <c r="E374" s="3" t="str">
        <f t="shared" si="58"/>
        <v/>
      </c>
      <c r="G374" s="3" t="str">
        <f t="shared" si="59"/>
        <v/>
      </c>
      <c r="H374" s="3" t="str">
        <f t="shared" si="60"/>
        <v/>
      </c>
      <c r="I374" s="3" t="str">
        <f t="shared" si="62"/>
        <v/>
      </c>
      <c r="K374">
        <f t="shared" si="61"/>
        <v>378</v>
      </c>
      <c r="L374">
        <f t="shared" si="54"/>
        <v>6</v>
      </c>
      <c r="M374">
        <f t="shared" si="55"/>
        <v>32</v>
      </c>
      <c r="N374" t="str">
        <f t="shared" si="53"/>
        <v>NO</v>
      </c>
      <c r="O374" s="6">
        <f t="shared" si="56"/>
        <v>46539</v>
      </c>
    </row>
    <row r="375" spans="4:15" x14ac:dyDescent="0.3">
      <c r="D375" s="8" t="str">
        <f t="shared" si="57"/>
        <v/>
      </c>
      <c r="E375" s="3" t="str">
        <f t="shared" si="58"/>
        <v/>
      </c>
      <c r="G375" s="3" t="str">
        <f t="shared" si="59"/>
        <v/>
      </c>
      <c r="H375" s="3" t="str">
        <f t="shared" si="60"/>
        <v/>
      </c>
      <c r="I375" s="3" t="str">
        <f t="shared" si="62"/>
        <v/>
      </c>
      <c r="K375">
        <f t="shared" si="61"/>
        <v>379</v>
      </c>
      <c r="L375">
        <f t="shared" si="54"/>
        <v>7</v>
      </c>
      <c r="M375">
        <f t="shared" si="55"/>
        <v>32</v>
      </c>
      <c r="N375" t="str">
        <f t="shared" si="53"/>
        <v>NO</v>
      </c>
      <c r="O375" s="6">
        <f t="shared" si="56"/>
        <v>46569</v>
      </c>
    </row>
    <row r="376" spans="4:15" x14ac:dyDescent="0.3">
      <c r="D376" s="8" t="str">
        <f t="shared" si="57"/>
        <v/>
      </c>
      <c r="E376" s="3" t="str">
        <f t="shared" si="58"/>
        <v/>
      </c>
      <c r="G376" s="3" t="str">
        <f t="shared" si="59"/>
        <v/>
      </c>
      <c r="H376" s="3" t="str">
        <f t="shared" si="60"/>
        <v/>
      </c>
      <c r="I376" s="3" t="str">
        <f t="shared" si="62"/>
        <v/>
      </c>
      <c r="K376">
        <f t="shared" si="61"/>
        <v>380</v>
      </c>
      <c r="L376">
        <f t="shared" si="54"/>
        <v>8</v>
      </c>
      <c r="M376">
        <f t="shared" si="55"/>
        <v>32</v>
      </c>
      <c r="N376" t="str">
        <f t="shared" si="53"/>
        <v>NO</v>
      </c>
      <c r="O376" s="6">
        <f t="shared" si="56"/>
        <v>46600</v>
      </c>
    </row>
    <row r="377" spans="4:15" x14ac:dyDescent="0.3">
      <c r="D377" s="8" t="str">
        <f t="shared" si="57"/>
        <v/>
      </c>
      <c r="E377" s="3" t="str">
        <f t="shared" si="58"/>
        <v/>
      </c>
      <c r="G377" s="3" t="str">
        <f t="shared" si="59"/>
        <v/>
      </c>
      <c r="H377" s="3" t="str">
        <f t="shared" si="60"/>
        <v/>
      </c>
      <c r="I377" s="3" t="str">
        <f t="shared" si="62"/>
        <v/>
      </c>
      <c r="K377">
        <f t="shared" si="61"/>
        <v>381</v>
      </c>
      <c r="L377">
        <f t="shared" si="54"/>
        <v>9</v>
      </c>
      <c r="M377">
        <f t="shared" si="55"/>
        <v>32</v>
      </c>
      <c r="N377" t="str">
        <f t="shared" si="53"/>
        <v>NO</v>
      </c>
      <c r="O377" s="6">
        <f t="shared" si="56"/>
        <v>46631</v>
      </c>
    </row>
    <row r="378" spans="4:15" x14ac:dyDescent="0.3">
      <c r="D378" s="8" t="str">
        <f t="shared" si="57"/>
        <v/>
      </c>
      <c r="E378" s="3" t="str">
        <f t="shared" si="58"/>
        <v/>
      </c>
      <c r="G378" s="3" t="str">
        <f t="shared" si="59"/>
        <v/>
      </c>
      <c r="H378" s="3" t="str">
        <f t="shared" si="60"/>
        <v/>
      </c>
      <c r="I378" s="3" t="str">
        <f t="shared" si="62"/>
        <v/>
      </c>
      <c r="K378">
        <f t="shared" si="61"/>
        <v>382</v>
      </c>
      <c r="L378">
        <f t="shared" si="54"/>
        <v>10</v>
      </c>
      <c r="M378">
        <f t="shared" si="55"/>
        <v>32</v>
      </c>
      <c r="N378" t="str">
        <f t="shared" si="53"/>
        <v>NO</v>
      </c>
      <c r="O378" s="6">
        <f t="shared" si="56"/>
        <v>46661</v>
      </c>
    </row>
    <row r="379" spans="4:15" x14ac:dyDescent="0.3">
      <c r="D379" s="8" t="str">
        <f t="shared" si="57"/>
        <v/>
      </c>
      <c r="E379" s="3" t="str">
        <f t="shared" si="58"/>
        <v/>
      </c>
      <c r="G379" s="3" t="str">
        <f t="shared" si="59"/>
        <v/>
      </c>
      <c r="H379" s="3" t="str">
        <f t="shared" si="60"/>
        <v/>
      </c>
      <c r="I379" s="3" t="str">
        <f t="shared" si="62"/>
        <v/>
      </c>
      <c r="K379">
        <f t="shared" si="61"/>
        <v>383</v>
      </c>
      <c r="L379">
        <f t="shared" si="54"/>
        <v>11</v>
      </c>
      <c r="M379">
        <f t="shared" si="55"/>
        <v>32</v>
      </c>
      <c r="N379" t="str">
        <f t="shared" si="53"/>
        <v>NO</v>
      </c>
      <c r="O379" s="6">
        <f t="shared" si="56"/>
        <v>46692</v>
      </c>
    </row>
    <row r="380" spans="4:15" x14ac:dyDescent="0.3">
      <c r="D380" s="8" t="str">
        <f t="shared" si="57"/>
        <v/>
      </c>
      <c r="E380" s="3" t="str">
        <f t="shared" si="58"/>
        <v/>
      </c>
      <c r="G380" s="3" t="str">
        <f t="shared" si="59"/>
        <v/>
      </c>
      <c r="H380" s="3" t="str">
        <f t="shared" si="60"/>
        <v/>
      </c>
      <c r="I380" s="3" t="str">
        <f t="shared" si="62"/>
        <v/>
      </c>
      <c r="K380">
        <f t="shared" si="61"/>
        <v>384</v>
      </c>
      <c r="L380">
        <f t="shared" si="54"/>
        <v>12</v>
      </c>
      <c r="M380">
        <f t="shared" si="55"/>
        <v>32</v>
      </c>
      <c r="N380" t="str">
        <f t="shared" si="53"/>
        <v>NO</v>
      </c>
      <c r="O380" s="6">
        <f t="shared" si="56"/>
        <v>46722</v>
      </c>
    </row>
    <row r="381" spans="4:15" x14ac:dyDescent="0.3">
      <c r="D381" s="8" t="str">
        <f t="shared" si="57"/>
        <v/>
      </c>
      <c r="E381" s="3" t="str">
        <f t="shared" si="58"/>
        <v/>
      </c>
      <c r="G381" s="3" t="str">
        <f t="shared" si="59"/>
        <v/>
      </c>
      <c r="H381" s="3" t="str">
        <f t="shared" si="60"/>
        <v/>
      </c>
      <c r="I381" s="3" t="str">
        <f t="shared" si="62"/>
        <v/>
      </c>
      <c r="K381">
        <f t="shared" si="61"/>
        <v>385</v>
      </c>
      <c r="L381">
        <f t="shared" si="54"/>
        <v>1</v>
      </c>
      <c r="M381">
        <f t="shared" si="55"/>
        <v>33</v>
      </c>
      <c r="N381" t="str">
        <f t="shared" si="53"/>
        <v>NO</v>
      </c>
      <c r="O381" s="6">
        <f t="shared" si="56"/>
        <v>46753</v>
      </c>
    </row>
    <row r="382" spans="4:15" x14ac:dyDescent="0.3">
      <c r="D382" s="8" t="str">
        <f t="shared" si="57"/>
        <v/>
      </c>
      <c r="E382" s="3" t="str">
        <f t="shared" si="58"/>
        <v/>
      </c>
      <c r="G382" s="3" t="str">
        <f t="shared" si="59"/>
        <v/>
      </c>
      <c r="H382" s="3" t="str">
        <f t="shared" si="60"/>
        <v/>
      </c>
      <c r="I382" s="3" t="str">
        <f t="shared" si="62"/>
        <v/>
      </c>
      <c r="K382">
        <f t="shared" si="61"/>
        <v>386</v>
      </c>
      <c r="L382">
        <f t="shared" si="54"/>
        <v>2</v>
      </c>
      <c r="M382">
        <f t="shared" si="55"/>
        <v>33</v>
      </c>
      <c r="N382" t="str">
        <f t="shared" si="53"/>
        <v>NO</v>
      </c>
      <c r="O382" s="6">
        <f t="shared" si="56"/>
        <v>46784</v>
      </c>
    </row>
    <row r="383" spans="4:15" x14ac:dyDescent="0.3">
      <c r="D383" s="8" t="str">
        <f t="shared" si="57"/>
        <v/>
      </c>
      <c r="E383" s="3" t="str">
        <f t="shared" si="58"/>
        <v/>
      </c>
      <c r="G383" s="3" t="str">
        <f t="shared" si="59"/>
        <v/>
      </c>
      <c r="H383" s="3" t="str">
        <f t="shared" si="60"/>
        <v/>
      </c>
      <c r="I383" s="3" t="str">
        <f t="shared" si="62"/>
        <v/>
      </c>
      <c r="K383">
        <f t="shared" si="61"/>
        <v>387</v>
      </c>
      <c r="L383">
        <f t="shared" si="54"/>
        <v>3</v>
      </c>
      <c r="M383">
        <f t="shared" si="55"/>
        <v>33</v>
      </c>
      <c r="N383" t="str">
        <f t="shared" si="53"/>
        <v>NO</v>
      </c>
      <c r="O383" s="6">
        <f t="shared" si="56"/>
        <v>46813</v>
      </c>
    </row>
    <row r="384" spans="4:15" x14ac:dyDescent="0.3">
      <c r="D384" s="8" t="str">
        <f t="shared" si="57"/>
        <v/>
      </c>
      <c r="E384" s="3" t="str">
        <f t="shared" si="58"/>
        <v/>
      </c>
      <c r="G384" s="3" t="str">
        <f t="shared" si="59"/>
        <v/>
      </c>
      <c r="H384" s="3" t="str">
        <f t="shared" si="60"/>
        <v/>
      </c>
      <c r="I384" s="3" t="str">
        <f t="shared" si="62"/>
        <v/>
      </c>
      <c r="K384">
        <f t="shared" si="61"/>
        <v>388</v>
      </c>
      <c r="L384">
        <f t="shared" si="54"/>
        <v>4</v>
      </c>
      <c r="M384">
        <f t="shared" si="55"/>
        <v>33</v>
      </c>
      <c r="N384" t="str">
        <f t="shared" si="53"/>
        <v>NO</v>
      </c>
      <c r="O384" s="6">
        <f t="shared" si="56"/>
        <v>46844</v>
      </c>
    </row>
    <row r="385" spans="4:15" x14ac:dyDescent="0.3">
      <c r="D385" s="8" t="str">
        <f t="shared" si="57"/>
        <v/>
      </c>
      <c r="E385" s="3" t="str">
        <f t="shared" si="58"/>
        <v/>
      </c>
      <c r="G385" s="3" t="str">
        <f t="shared" si="59"/>
        <v/>
      </c>
      <c r="H385" s="3" t="str">
        <f t="shared" si="60"/>
        <v/>
      </c>
      <c r="I385" s="3" t="str">
        <f t="shared" si="62"/>
        <v/>
      </c>
      <c r="K385">
        <f t="shared" si="61"/>
        <v>389</v>
      </c>
      <c r="L385">
        <f t="shared" si="54"/>
        <v>5</v>
      </c>
      <c r="M385">
        <f t="shared" si="55"/>
        <v>33</v>
      </c>
      <c r="N385" t="str">
        <f t="shared" si="53"/>
        <v>NO</v>
      </c>
      <c r="O385" s="6">
        <f t="shared" si="56"/>
        <v>46874</v>
      </c>
    </row>
    <row r="386" spans="4:15" x14ac:dyDescent="0.3">
      <c r="D386" s="8" t="str">
        <f t="shared" si="57"/>
        <v/>
      </c>
      <c r="E386" s="3" t="str">
        <f t="shared" si="58"/>
        <v/>
      </c>
      <c r="G386" s="3" t="str">
        <f t="shared" si="59"/>
        <v/>
      </c>
      <c r="H386" s="3" t="str">
        <f t="shared" si="60"/>
        <v/>
      </c>
      <c r="I386" s="3" t="str">
        <f t="shared" si="62"/>
        <v/>
      </c>
      <c r="K386">
        <f t="shared" si="61"/>
        <v>390</v>
      </c>
      <c r="L386">
        <f t="shared" si="54"/>
        <v>6</v>
      </c>
      <c r="M386">
        <f t="shared" si="55"/>
        <v>33</v>
      </c>
      <c r="N386" t="str">
        <f t="shared" ref="N386:N449" si="63">IF(AND(I386&gt;0, NOT(I386="")), "YES", "NO")</f>
        <v>NO</v>
      </c>
      <c r="O386" s="6">
        <f t="shared" si="56"/>
        <v>46905</v>
      </c>
    </row>
    <row r="387" spans="4:15" x14ac:dyDescent="0.3">
      <c r="D387" s="8" t="str">
        <f t="shared" si="57"/>
        <v/>
      </c>
      <c r="E387" s="3" t="str">
        <f t="shared" si="58"/>
        <v/>
      </c>
      <c r="G387" s="3" t="str">
        <f t="shared" si="59"/>
        <v/>
      </c>
      <c r="H387" s="3" t="str">
        <f t="shared" si="60"/>
        <v/>
      </c>
      <c r="I387" s="3" t="str">
        <f t="shared" si="62"/>
        <v/>
      </c>
      <c r="K387">
        <f t="shared" si="61"/>
        <v>391</v>
      </c>
      <c r="L387">
        <f t="shared" ref="L387:L450" si="64">IF(NOT(MOD(K387, 12) = 0), MOD(K387, 12), 12)</f>
        <v>7</v>
      </c>
      <c r="M387">
        <f t="shared" ref="M387:M450" si="65">IF(NOT(L387 = 12), INT(K387/12) + 1, INT(K387/12))</f>
        <v>33</v>
      </c>
      <c r="N387" t="str">
        <f t="shared" si="63"/>
        <v>NO</v>
      </c>
      <c r="O387" s="6">
        <f t="shared" ref="O387:O450" si="66">DATE($B$6+M387-1, L387, 1)</f>
        <v>46935</v>
      </c>
    </row>
    <row r="388" spans="4:15" x14ac:dyDescent="0.3">
      <c r="D388" s="8" t="str">
        <f t="shared" ref="D388:D451" si="67">IF(N387 = "YES", TEXT(O388, "mmm yyyy"), "")</f>
        <v/>
      </c>
      <c r="E388" s="3" t="str">
        <f t="shared" ref="E388:E451" si="68">IF(N387="YES", I387, "")</f>
        <v/>
      </c>
      <c r="G388" s="3" t="str">
        <f t="shared" ref="G388:G451" si="69">IF(N387="YES",($B$4/100/12)*E388, "")</f>
        <v/>
      </c>
      <c r="H388" s="3" t="str">
        <f t="shared" si="60"/>
        <v/>
      </c>
      <c r="I388" s="3" t="str">
        <f t="shared" si="62"/>
        <v/>
      </c>
      <c r="K388">
        <f t="shared" si="61"/>
        <v>392</v>
      </c>
      <c r="L388">
        <f t="shared" si="64"/>
        <v>8</v>
      </c>
      <c r="M388">
        <f t="shared" si="65"/>
        <v>33</v>
      </c>
      <c r="N388" t="str">
        <f t="shared" si="63"/>
        <v>NO</v>
      </c>
      <c r="O388" s="6">
        <f t="shared" si="66"/>
        <v>46966</v>
      </c>
    </row>
    <row r="389" spans="4:15" x14ac:dyDescent="0.3">
      <c r="D389" s="8" t="str">
        <f t="shared" si="67"/>
        <v/>
      </c>
      <c r="E389" s="3" t="str">
        <f t="shared" si="68"/>
        <v/>
      </c>
      <c r="G389" s="3" t="str">
        <f t="shared" si="69"/>
        <v/>
      </c>
      <c r="H389" s="3" t="str">
        <f t="shared" si="60"/>
        <v/>
      </c>
      <c r="I389" s="3" t="str">
        <f t="shared" si="62"/>
        <v/>
      </c>
      <c r="K389">
        <f t="shared" si="61"/>
        <v>393</v>
      </c>
      <c r="L389">
        <f t="shared" si="64"/>
        <v>9</v>
      </c>
      <c r="M389">
        <f t="shared" si="65"/>
        <v>33</v>
      </c>
      <c r="N389" t="str">
        <f t="shared" si="63"/>
        <v>NO</v>
      </c>
      <c r="O389" s="6">
        <f t="shared" si="66"/>
        <v>46997</v>
      </c>
    </row>
    <row r="390" spans="4:15" x14ac:dyDescent="0.3">
      <c r="D390" s="8" t="str">
        <f t="shared" si="67"/>
        <v/>
      </c>
      <c r="E390" s="3" t="str">
        <f t="shared" si="68"/>
        <v/>
      </c>
      <c r="G390" s="3" t="str">
        <f t="shared" si="69"/>
        <v/>
      </c>
      <c r="H390" s="3" t="str">
        <f t="shared" si="60"/>
        <v/>
      </c>
      <c r="I390" s="3" t="str">
        <f t="shared" si="62"/>
        <v/>
      </c>
      <c r="K390">
        <f t="shared" si="61"/>
        <v>394</v>
      </c>
      <c r="L390">
        <f t="shared" si="64"/>
        <v>10</v>
      </c>
      <c r="M390">
        <f t="shared" si="65"/>
        <v>33</v>
      </c>
      <c r="N390" t="str">
        <f t="shared" si="63"/>
        <v>NO</v>
      </c>
      <c r="O390" s="6">
        <f t="shared" si="66"/>
        <v>47027</v>
      </c>
    </row>
    <row r="391" spans="4:15" x14ac:dyDescent="0.3">
      <c r="D391" s="8" t="str">
        <f t="shared" si="67"/>
        <v/>
      </c>
      <c r="E391" s="3" t="str">
        <f t="shared" si="68"/>
        <v/>
      </c>
      <c r="G391" s="3" t="str">
        <f t="shared" si="69"/>
        <v/>
      </c>
      <c r="H391" s="3" t="str">
        <f t="shared" si="60"/>
        <v/>
      </c>
      <c r="I391" s="3" t="str">
        <f t="shared" si="62"/>
        <v/>
      </c>
      <c r="K391">
        <f t="shared" si="61"/>
        <v>395</v>
      </c>
      <c r="L391">
        <f t="shared" si="64"/>
        <v>11</v>
      </c>
      <c r="M391">
        <f t="shared" si="65"/>
        <v>33</v>
      </c>
      <c r="N391" t="str">
        <f t="shared" si="63"/>
        <v>NO</v>
      </c>
      <c r="O391" s="6">
        <f t="shared" si="66"/>
        <v>47058</v>
      </c>
    </row>
    <row r="392" spans="4:15" x14ac:dyDescent="0.3">
      <c r="D392" s="8" t="str">
        <f t="shared" si="67"/>
        <v/>
      </c>
      <c r="E392" s="3" t="str">
        <f t="shared" si="68"/>
        <v/>
      </c>
      <c r="G392" s="3" t="str">
        <f t="shared" si="69"/>
        <v/>
      </c>
      <c r="H392" s="3" t="str">
        <f t="shared" si="60"/>
        <v/>
      </c>
      <c r="I392" s="3" t="str">
        <f t="shared" si="62"/>
        <v/>
      </c>
      <c r="K392">
        <f t="shared" si="61"/>
        <v>396</v>
      </c>
      <c r="L392">
        <f t="shared" si="64"/>
        <v>12</v>
      </c>
      <c r="M392">
        <f t="shared" si="65"/>
        <v>33</v>
      </c>
      <c r="N392" t="str">
        <f t="shared" si="63"/>
        <v>NO</v>
      </c>
      <c r="O392" s="6">
        <f t="shared" si="66"/>
        <v>47088</v>
      </c>
    </row>
    <row r="393" spans="4:15" x14ac:dyDescent="0.3">
      <c r="D393" s="8" t="str">
        <f t="shared" si="67"/>
        <v/>
      </c>
      <c r="E393" s="3" t="str">
        <f t="shared" si="68"/>
        <v/>
      </c>
      <c r="G393" s="3" t="str">
        <f t="shared" si="69"/>
        <v/>
      </c>
      <c r="H393" s="3" t="str">
        <f t="shared" si="60"/>
        <v/>
      </c>
      <c r="I393" s="3" t="str">
        <f t="shared" si="62"/>
        <v/>
      </c>
      <c r="K393">
        <f t="shared" si="61"/>
        <v>397</v>
      </c>
      <c r="L393">
        <f t="shared" si="64"/>
        <v>1</v>
      </c>
      <c r="M393">
        <f t="shared" si="65"/>
        <v>34</v>
      </c>
      <c r="N393" t="str">
        <f t="shared" si="63"/>
        <v>NO</v>
      </c>
      <c r="O393" s="6">
        <f t="shared" si="66"/>
        <v>47119</v>
      </c>
    </row>
    <row r="394" spans="4:15" x14ac:dyDescent="0.3">
      <c r="D394" s="8" t="str">
        <f t="shared" si="67"/>
        <v/>
      </c>
      <c r="E394" s="3" t="str">
        <f t="shared" si="68"/>
        <v/>
      </c>
      <c r="G394" s="3" t="str">
        <f t="shared" si="69"/>
        <v/>
      </c>
      <c r="H394" s="3" t="str">
        <f t="shared" si="60"/>
        <v/>
      </c>
      <c r="I394" s="3" t="str">
        <f t="shared" si="62"/>
        <v/>
      </c>
      <c r="K394">
        <f t="shared" si="61"/>
        <v>398</v>
      </c>
      <c r="L394">
        <f t="shared" si="64"/>
        <v>2</v>
      </c>
      <c r="M394">
        <f t="shared" si="65"/>
        <v>34</v>
      </c>
      <c r="N394" t="str">
        <f t="shared" si="63"/>
        <v>NO</v>
      </c>
      <c r="O394" s="6">
        <f t="shared" si="66"/>
        <v>47150</v>
      </c>
    </row>
    <row r="395" spans="4:15" x14ac:dyDescent="0.3">
      <c r="D395" s="8" t="str">
        <f t="shared" si="67"/>
        <v/>
      </c>
      <c r="E395" s="3" t="str">
        <f t="shared" si="68"/>
        <v/>
      </c>
      <c r="G395" s="3" t="str">
        <f t="shared" si="69"/>
        <v/>
      </c>
      <c r="H395" s="3" t="str">
        <f t="shared" si="60"/>
        <v/>
      </c>
      <c r="I395" s="3" t="str">
        <f t="shared" si="62"/>
        <v/>
      </c>
      <c r="K395">
        <f t="shared" si="61"/>
        <v>399</v>
      </c>
      <c r="L395">
        <f t="shared" si="64"/>
        <v>3</v>
      </c>
      <c r="M395">
        <f t="shared" si="65"/>
        <v>34</v>
      </c>
      <c r="N395" t="str">
        <f t="shared" si="63"/>
        <v>NO</v>
      </c>
      <c r="O395" s="6">
        <f t="shared" si="66"/>
        <v>47178</v>
      </c>
    </row>
    <row r="396" spans="4:15" x14ac:dyDescent="0.3">
      <c r="D396" s="8" t="str">
        <f t="shared" si="67"/>
        <v/>
      </c>
      <c r="E396" s="3" t="str">
        <f t="shared" si="68"/>
        <v/>
      </c>
      <c r="G396" s="3" t="str">
        <f t="shared" si="69"/>
        <v/>
      </c>
      <c r="H396" s="3" t="str">
        <f t="shared" si="60"/>
        <v/>
      </c>
      <c r="I396" s="3" t="str">
        <f t="shared" si="62"/>
        <v/>
      </c>
      <c r="K396">
        <f t="shared" si="61"/>
        <v>400</v>
      </c>
      <c r="L396">
        <f t="shared" si="64"/>
        <v>4</v>
      </c>
      <c r="M396">
        <f t="shared" si="65"/>
        <v>34</v>
      </c>
      <c r="N396" t="str">
        <f t="shared" si="63"/>
        <v>NO</v>
      </c>
      <c r="O396" s="6">
        <f t="shared" si="66"/>
        <v>47209</v>
      </c>
    </row>
    <row r="397" spans="4:15" x14ac:dyDescent="0.3">
      <c r="D397" s="8" t="str">
        <f t="shared" si="67"/>
        <v/>
      </c>
      <c r="E397" s="3" t="str">
        <f t="shared" si="68"/>
        <v/>
      </c>
      <c r="G397" s="3" t="str">
        <f t="shared" si="69"/>
        <v/>
      </c>
      <c r="H397" s="3" t="str">
        <f t="shared" ref="H397:H460" si="70">IF(N396="YES", $B$3 - G397 +F397, "")</f>
        <v/>
      </c>
      <c r="I397" s="3" t="str">
        <f t="shared" si="62"/>
        <v/>
      </c>
      <c r="K397">
        <f t="shared" si="61"/>
        <v>401</v>
      </c>
      <c r="L397">
        <f t="shared" si="64"/>
        <v>5</v>
      </c>
      <c r="M397">
        <f t="shared" si="65"/>
        <v>34</v>
      </c>
      <c r="N397" t="str">
        <f t="shared" si="63"/>
        <v>NO</v>
      </c>
      <c r="O397" s="6">
        <f t="shared" si="66"/>
        <v>47239</v>
      </c>
    </row>
    <row r="398" spans="4:15" x14ac:dyDescent="0.3">
      <c r="D398" s="8" t="str">
        <f t="shared" si="67"/>
        <v/>
      </c>
      <c r="E398" s="3" t="str">
        <f t="shared" si="68"/>
        <v/>
      </c>
      <c r="G398" s="3" t="str">
        <f t="shared" si="69"/>
        <v/>
      </c>
      <c r="H398" s="3" t="str">
        <f t="shared" si="70"/>
        <v/>
      </c>
      <c r="I398" s="3" t="str">
        <f t="shared" si="62"/>
        <v/>
      </c>
      <c r="K398">
        <f t="shared" si="61"/>
        <v>402</v>
      </c>
      <c r="L398">
        <f t="shared" si="64"/>
        <v>6</v>
      </c>
      <c r="M398">
        <f t="shared" si="65"/>
        <v>34</v>
      </c>
      <c r="N398" t="str">
        <f t="shared" si="63"/>
        <v>NO</v>
      </c>
      <c r="O398" s="6">
        <f t="shared" si="66"/>
        <v>47270</v>
      </c>
    </row>
    <row r="399" spans="4:15" x14ac:dyDescent="0.3">
      <c r="D399" s="8" t="str">
        <f t="shared" si="67"/>
        <v/>
      </c>
      <c r="E399" s="3" t="str">
        <f t="shared" si="68"/>
        <v/>
      </c>
      <c r="G399" s="3" t="str">
        <f t="shared" si="69"/>
        <v/>
      </c>
      <c r="H399" s="3" t="str">
        <f t="shared" si="70"/>
        <v/>
      </c>
      <c r="I399" s="3" t="str">
        <f t="shared" si="62"/>
        <v/>
      </c>
      <c r="K399">
        <f t="shared" si="61"/>
        <v>403</v>
      </c>
      <c r="L399">
        <f t="shared" si="64"/>
        <v>7</v>
      </c>
      <c r="M399">
        <f t="shared" si="65"/>
        <v>34</v>
      </c>
      <c r="N399" t="str">
        <f t="shared" si="63"/>
        <v>NO</v>
      </c>
      <c r="O399" s="6">
        <f t="shared" si="66"/>
        <v>47300</v>
      </c>
    </row>
    <row r="400" spans="4:15" x14ac:dyDescent="0.3">
      <c r="D400" s="8" t="str">
        <f t="shared" si="67"/>
        <v/>
      </c>
      <c r="E400" s="3" t="str">
        <f t="shared" si="68"/>
        <v/>
      </c>
      <c r="G400" s="3" t="str">
        <f t="shared" si="69"/>
        <v/>
      </c>
      <c r="H400" s="3" t="str">
        <f t="shared" si="70"/>
        <v/>
      </c>
      <c r="I400" s="3" t="str">
        <f t="shared" si="62"/>
        <v/>
      </c>
      <c r="K400">
        <f t="shared" si="61"/>
        <v>404</v>
      </c>
      <c r="L400">
        <f t="shared" si="64"/>
        <v>8</v>
      </c>
      <c r="M400">
        <f t="shared" si="65"/>
        <v>34</v>
      </c>
      <c r="N400" t="str">
        <f t="shared" si="63"/>
        <v>NO</v>
      </c>
      <c r="O400" s="6">
        <f t="shared" si="66"/>
        <v>47331</v>
      </c>
    </row>
    <row r="401" spans="4:15" x14ac:dyDescent="0.3">
      <c r="D401" s="8" t="str">
        <f t="shared" si="67"/>
        <v/>
      </c>
      <c r="E401" s="3" t="str">
        <f t="shared" si="68"/>
        <v/>
      </c>
      <c r="G401" s="3" t="str">
        <f t="shared" si="69"/>
        <v/>
      </c>
      <c r="H401" s="3" t="str">
        <f t="shared" si="70"/>
        <v/>
      </c>
      <c r="I401" s="3" t="str">
        <f t="shared" si="62"/>
        <v/>
      </c>
      <c r="K401">
        <f t="shared" si="61"/>
        <v>405</v>
      </c>
      <c r="L401">
        <f t="shared" si="64"/>
        <v>9</v>
      </c>
      <c r="M401">
        <f t="shared" si="65"/>
        <v>34</v>
      </c>
      <c r="N401" t="str">
        <f t="shared" si="63"/>
        <v>NO</v>
      </c>
      <c r="O401" s="6">
        <f t="shared" si="66"/>
        <v>47362</v>
      </c>
    </row>
    <row r="402" spans="4:15" x14ac:dyDescent="0.3">
      <c r="D402" s="8" t="str">
        <f t="shared" si="67"/>
        <v/>
      </c>
      <c r="E402" s="3" t="str">
        <f t="shared" si="68"/>
        <v/>
      </c>
      <c r="G402" s="3" t="str">
        <f t="shared" si="69"/>
        <v/>
      </c>
      <c r="H402" s="3" t="str">
        <f t="shared" si="70"/>
        <v/>
      </c>
      <c r="I402" s="3" t="str">
        <f t="shared" si="62"/>
        <v/>
      </c>
      <c r="K402">
        <f t="shared" si="61"/>
        <v>406</v>
      </c>
      <c r="L402">
        <f t="shared" si="64"/>
        <v>10</v>
      </c>
      <c r="M402">
        <f t="shared" si="65"/>
        <v>34</v>
      </c>
      <c r="N402" t="str">
        <f t="shared" si="63"/>
        <v>NO</v>
      </c>
      <c r="O402" s="6">
        <f t="shared" si="66"/>
        <v>47392</v>
      </c>
    </row>
    <row r="403" spans="4:15" x14ac:dyDescent="0.3">
      <c r="D403" s="8" t="str">
        <f t="shared" si="67"/>
        <v/>
      </c>
      <c r="E403" s="3" t="str">
        <f t="shared" si="68"/>
        <v/>
      </c>
      <c r="G403" s="3" t="str">
        <f t="shared" si="69"/>
        <v/>
      </c>
      <c r="H403" s="3" t="str">
        <f t="shared" si="70"/>
        <v/>
      </c>
      <c r="I403" s="3" t="str">
        <f t="shared" si="62"/>
        <v/>
      </c>
      <c r="K403">
        <f t="shared" si="61"/>
        <v>407</v>
      </c>
      <c r="L403">
        <f t="shared" si="64"/>
        <v>11</v>
      </c>
      <c r="M403">
        <f t="shared" si="65"/>
        <v>34</v>
      </c>
      <c r="N403" t="str">
        <f t="shared" si="63"/>
        <v>NO</v>
      </c>
      <c r="O403" s="6">
        <f t="shared" si="66"/>
        <v>47423</v>
      </c>
    </row>
    <row r="404" spans="4:15" x14ac:dyDescent="0.3">
      <c r="D404" s="8" t="str">
        <f t="shared" si="67"/>
        <v/>
      </c>
      <c r="E404" s="3" t="str">
        <f t="shared" si="68"/>
        <v/>
      </c>
      <c r="G404" s="3" t="str">
        <f t="shared" si="69"/>
        <v/>
      </c>
      <c r="H404" s="3" t="str">
        <f t="shared" si="70"/>
        <v/>
      </c>
      <c r="I404" s="3" t="str">
        <f t="shared" si="62"/>
        <v/>
      </c>
      <c r="K404">
        <f t="shared" si="61"/>
        <v>408</v>
      </c>
      <c r="L404">
        <f t="shared" si="64"/>
        <v>12</v>
      </c>
      <c r="M404">
        <f t="shared" si="65"/>
        <v>34</v>
      </c>
      <c r="N404" t="str">
        <f t="shared" si="63"/>
        <v>NO</v>
      </c>
      <c r="O404" s="6">
        <f t="shared" si="66"/>
        <v>47453</v>
      </c>
    </row>
    <row r="405" spans="4:15" x14ac:dyDescent="0.3">
      <c r="D405" s="8" t="str">
        <f t="shared" si="67"/>
        <v/>
      </c>
      <c r="E405" s="3" t="str">
        <f t="shared" si="68"/>
        <v/>
      </c>
      <c r="G405" s="3" t="str">
        <f t="shared" si="69"/>
        <v/>
      </c>
      <c r="H405" s="3" t="str">
        <f t="shared" si="70"/>
        <v/>
      </c>
      <c r="I405" s="3" t="str">
        <f t="shared" si="62"/>
        <v/>
      </c>
      <c r="K405">
        <f t="shared" si="61"/>
        <v>409</v>
      </c>
      <c r="L405">
        <f t="shared" si="64"/>
        <v>1</v>
      </c>
      <c r="M405">
        <f t="shared" si="65"/>
        <v>35</v>
      </c>
      <c r="N405" t="str">
        <f t="shared" si="63"/>
        <v>NO</v>
      </c>
      <c r="O405" s="6">
        <f t="shared" si="66"/>
        <v>47484</v>
      </c>
    </row>
    <row r="406" spans="4:15" x14ac:dyDescent="0.3">
      <c r="D406" s="8" t="str">
        <f t="shared" si="67"/>
        <v/>
      </c>
      <c r="E406" s="3" t="str">
        <f t="shared" si="68"/>
        <v/>
      </c>
      <c r="G406" s="3" t="str">
        <f t="shared" si="69"/>
        <v/>
      </c>
      <c r="H406" s="3" t="str">
        <f t="shared" si="70"/>
        <v/>
      </c>
      <c r="I406" s="3" t="str">
        <f t="shared" si="62"/>
        <v/>
      </c>
      <c r="K406">
        <f t="shared" si="61"/>
        <v>410</v>
      </c>
      <c r="L406">
        <f t="shared" si="64"/>
        <v>2</v>
      </c>
      <c r="M406">
        <f t="shared" si="65"/>
        <v>35</v>
      </c>
      <c r="N406" t="str">
        <f t="shared" si="63"/>
        <v>NO</v>
      </c>
      <c r="O406" s="6">
        <f t="shared" si="66"/>
        <v>47515</v>
      </c>
    </row>
    <row r="407" spans="4:15" x14ac:dyDescent="0.3">
      <c r="D407" s="8" t="str">
        <f t="shared" si="67"/>
        <v/>
      </c>
      <c r="E407" s="3" t="str">
        <f t="shared" si="68"/>
        <v/>
      </c>
      <c r="G407" s="3" t="str">
        <f t="shared" si="69"/>
        <v/>
      </c>
      <c r="H407" s="3" t="str">
        <f t="shared" si="70"/>
        <v/>
      </c>
      <c r="I407" s="3" t="str">
        <f t="shared" si="62"/>
        <v/>
      </c>
      <c r="K407">
        <f t="shared" si="61"/>
        <v>411</v>
      </c>
      <c r="L407">
        <f t="shared" si="64"/>
        <v>3</v>
      </c>
      <c r="M407">
        <f t="shared" si="65"/>
        <v>35</v>
      </c>
      <c r="N407" t="str">
        <f t="shared" si="63"/>
        <v>NO</v>
      </c>
      <c r="O407" s="6">
        <f t="shared" si="66"/>
        <v>47543</v>
      </c>
    </row>
    <row r="408" spans="4:15" x14ac:dyDescent="0.3">
      <c r="D408" s="8" t="str">
        <f t="shared" si="67"/>
        <v/>
      </c>
      <c r="E408" s="3" t="str">
        <f t="shared" si="68"/>
        <v/>
      </c>
      <c r="G408" s="3" t="str">
        <f t="shared" si="69"/>
        <v/>
      </c>
      <c r="H408" s="3" t="str">
        <f t="shared" si="70"/>
        <v/>
      </c>
      <c r="I408" s="3" t="str">
        <f t="shared" si="62"/>
        <v/>
      </c>
      <c r="K408">
        <f t="shared" si="61"/>
        <v>412</v>
      </c>
      <c r="L408">
        <f t="shared" si="64"/>
        <v>4</v>
      </c>
      <c r="M408">
        <f t="shared" si="65"/>
        <v>35</v>
      </c>
      <c r="N408" t="str">
        <f t="shared" si="63"/>
        <v>NO</v>
      </c>
      <c r="O408" s="6">
        <f t="shared" si="66"/>
        <v>47574</v>
      </c>
    </row>
    <row r="409" spans="4:15" x14ac:dyDescent="0.3">
      <c r="D409" s="8" t="str">
        <f t="shared" si="67"/>
        <v/>
      </c>
      <c r="E409" s="3" t="str">
        <f t="shared" si="68"/>
        <v/>
      </c>
      <c r="G409" s="3" t="str">
        <f t="shared" si="69"/>
        <v/>
      </c>
      <c r="H409" s="3" t="str">
        <f t="shared" si="70"/>
        <v/>
      </c>
      <c r="I409" s="3" t="str">
        <f t="shared" si="62"/>
        <v/>
      </c>
      <c r="K409">
        <f t="shared" si="61"/>
        <v>413</v>
      </c>
      <c r="L409">
        <f t="shared" si="64"/>
        <v>5</v>
      </c>
      <c r="M409">
        <f t="shared" si="65"/>
        <v>35</v>
      </c>
      <c r="N409" t="str">
        <f t="shared" si="63"/>
        <v>NO</v>
      </c>
      <c r="O409" s="6">
        <f t="shared" si="66"/>
        <v>47604</v>
      </c>
    </row>
    <row r="410" spans="4:15" x14ac:dyDescent="0.3">
      <c r="D410" s="8" t="str">
        <f t="shared" si="67"/>
        <v/>
      </c>
      <c r="E410" s="3" t="str">
        <f t="shared" si="68"/>
        <v/>
      </c>
      <c r="G410" s="3" t="str">
        <f t="shared" si="69"/>
        <v/>
      </c>
      <c r="H410" s="3" t="str">
        <f t="shared" si="70"/>
        <v/>
      </c>
      <c r="I410" s="3" t="str">
        <f t="shared" si="62"/>
        <v/>
      </c>
      <c r="K410">
        <f t="shared" si="61"/>
        <v>414</v>
      </c>
      <c r="L410">
        <f t="shared" si="64"/>
        <v>6</v>
      </c>
      <c r="M410">
        <f t="shared" si="65"/>
        <v>35</v>
      </c>
      <c r="N410" t="str">
        <f t="shared" si="63"/>
        <v>NO</v>
      </c>
      <c r="O410" s="6">
        <f t="shared" si="66"/>
        <v>47635</v>
      </c>
    </row>
    <row r="411" spans="4:15" x14ac:dyDescent="0.3">
      <c r="D411" s="8" t="str">
        <f t="shared" si="67"/>
        <v/>
      </c>
      <c r="E411" s="3" t="str">
        <f t="shared" si="68"/>
        <v/>
      </c>
      <c r="G411" s="3" t="str">
        <f t="shared" si="69"/>
        <v/>
      </c>
      <c r="H411" s="3" t="str">
        <f t="shared" si="70"/>
        <v/>
      </c>
      <c r="I411" s="3" t="str">
        <f t="shared" si="62"/>
        <v/>
      </c>
      <c r="K411">
        <f t="shared" si="61"/>
        <v>415</v>
      </c>
      <c r="L411">
        <f t="shared" si="64"/>
        <v>7</v>
      </c>
      <c r="M411">
        <f t="shared" si="65"/>
        <v>35</v>
      </c>
      <c r="N411" t="str">
        <f t="shared" si="63"/>
        <v>NO</v>
      </c>
      <c r="O411" s="6">
        <f t="shared" si="66"/>
        <v>47665</v>
      </c>
    </row>
    <row r="412" spans="4:15" x14ac:dyDescent="0.3">
      <c r="D412" s="8" t="str">
        <f t="shared" si="67"/>
        <v/>
      </c>
      <c r="E412" s="3" t="str">
        <f t="shared" si="68"/>
        <v/>
      </c>
      <c r="G412" s="3" t="str">
        <f t="shared" si="69"/>
        <v/>
      </c>
      <c r="H412" s="3" t="str">
        <f t="shared" si="70"/>
        <v/>
      </c>
      <c r="I412" s="3" t="str">
        <f t="shared" si="62"/>
        <v/>
      </c>
      <c r="K412">
        <f t="shared" si="61"/>
        <v>416</v>
      </c>
      <c r="L412">
        <f t="shared" si="64"/>
        <v>8</v>
      </c>
      <c r="M412">
        <f t="shared" si="65"/>
        <v>35</v>
      </c>
      <c r="N412" t="str">
        <f t="shared" si="63"/>
        <v>NO</v>
      </c>
      <c r="O412" s="6">
        <f t="shared" si="66"/>
        <v>47696</v>
      </c>
    </row>
    <row r="413" spans="4:15" x14ac:dyDescent="0.3">
      <c r="D413" s="8" t="str">
        <f t="shared" si="67"/>
        <v/>
      </c>
      <c r="E413" s="3" t="str">
        <f t="shared" si="68"/>
        <v/>
      </c>
      <c r="G413" s="3" t="str">
        <f t="shared" si="69"/>
        <v/>
      </c>
      <c r="H413" s="3" t="str">
        <f t="shared" si="70"/>
        <v/>
      </c>
      <c r="I413" s="3" t="str">
        <f t="shared" si="62"/>
        <v/>
      </c>
      <c r="K413">
        <f t="shared" si="61"/>
        <v>417</v>
      </c>
      <c r="L413">
        <f t="shared" si="64"/>
        <v>9</v>
      </c>
      <c r="M413">
        <f t="shared" si="65"/>
        <v>35</v>
      </c>
      <c r="N413" t="str">
        <f t="shared" si="63"/>
        <v>NO</v>
      </c>
      <c r="O413" s="6">
        <f t="shared" si="66"/>
        <v>47727</v>
      </c>
    </row>
    <row r="414" spans="4:15" x14ac:dyDescent="0.3">
      <c r="D414" s="8" t="str">
        <f t="shared" si="67"/>
        <v/>
      </c>
      <c r="E414" s="3" t="str">
        <f t="shared" si="68"/>
        <v/>
      </c>
      <c r="G414" s="3" t="str">
        <f t="shared" si="69"/>
        <v/>
      </c>
      <c r="H414" s="3" t="str">
        <f t="shared" si="70"/>
        <v/>
      </c>
      <c r="I414" s="3" t="str">
        <f t="shared" si="62"/>
        <v/>
      </c>
      <c r="K414">
        <f t="shared" si="61"/>
        <v>418</v>
      </c>
      <c r="L414">
        <f t="shared" si="64"/>
        <v>10</v>
      </c>
      <c r="M414">
        <f t="shared" si="65"/>
        <v>35</v>
      </c>
      <c r="N414" t="str">
        <f t="shared" si="63"/>
        <v>NO</v>
      </c>
      <c r="O414" s="6">
        <f t="shared" si="66"/>
        <v>47757</v>
      </c>
    </row>
    <row r="415" spans="4:15" x14ac:dyDescent="0.3">
      <c r="D415" s="8" t="str">
        <f t="shared" si="67"/>
        <v/>
      </c>
      <c r="E415" s="3" t="str">
        <f t="shared" si="68"/>
        <v/>
      </c>
      <c r="G415" s="3" t="str">
        <f t="shared" si="69"/>
        <v/>
      </c>
      <c r="H415" s="3" t="str">
        <f t="shared" si="70"/>
        <v/>
      </c>
      <c r="I415" s="3" t="str">
        <f t="shared" si="62"/>
        <v/>
      </c>
      <c r="K415">
        <f t="shared" si="61"/>
        <v>419</v>
      </c>
      <c r="L415">
        <f t="shared" si="64"/>
        <v>11</v>
      </c>
      <c r="M415">
        <f t="shared" si="65"/>
        <v>35</v>
      </c>
      <c r="N415" t="str">
        <f t="shared" si="63"/>
        <v>NO</v>
      </c>
      <c r="O415" s="6">
        <f t="shared" si="66"/>
        <v>47788</v>
      </c>
    </row>
    <row r="416" spans="4:15" x14ac:dyDescent="0.3">
      <c r="D416" s="8" t="str">
        <f t="shared" si="67"/>
        <v/>
      </c>
      <c r="E416" s="3" t="str">
        <f t="shared" si="68"/>
        <v/>
      </c>
      <c r="G416" s="3" t="str">
        <f t="shared" si="69"/>
        <v/>
      </c>
      <c r="H416" s="3" t="str">
        <f t="shared" si="70"/>
        <v/>
      </c>
      <c r="I416" s="3" t="str">
        <f t="shared" si="62"/>
        <v/>
      </c>
      <c r="K416">
        <f t="shared" ref="K416:K479" si="71">K415+1</f>
        <v>420</v>
      </c>
      <c r="L416">
        <f t="shared" si="64"/>
        <v>12</v>
      </c>
      <c r="M416">
        <f t="shared" si="65"/>
        <v>35</v>
      </c>
      <c r="N416" t="str">
        <f t="shared" si="63"/>
        <v>NO</v>
      </c>
      <c r="O416" s="6">
        <f t="shared" si="66"/>
        <v>47818</v>
      </c>
    </row>
    <row r="417" spans="4:15" x14ac:dyDescent="0.3">
      <c r="D417" s="8" t="str">
        <f t="shared" si="67"/>
        <v/>
      </c>
      <c r="E417" s="3" t="str">
        <f t="shared" si="68"/>
        <v/>
      </c>
      <c r="G417" s="3" t="str">
        <f t="shared" si="69"/>
        <v/>
      </c>
      <c r="H417" s="3" t="str">
        <f t="shared" si="70"/>
        <v/>
      </c>
      <c r="I417" s="3" t="str">
        <f t="shared" ref="I417:I480" si="72">IF(N416="YES",IF(E417 &gt; $B$3, E417 - H417, 0), "")</f>
        <v/>
      </c>
      <c r="K417">
        <f t="shared" si="71"/>
        <v>421</v>
      </c>
      <c r="L417">
        <f t="shared" si="64"/>
        <v>1</v>
      </c>
      <c r="M417">
        <f t="shared" si="65"/>
        <v>36</v>
      </c>
      <c r="N417" t="str">
        <f t="shared" si="63"/>
        <v>NO</v>
      </c>
      <c r="O417" s="6">
        <f t="shared" si="66"/>
        <v>47849</v>
      </c>
    </row>
    <row r="418" spans="4:15" x14ac:dyDescent="0.3">
      <c r="D418" s="8" t="str">
        <f t="shared" si="67"/>
        <v/>
      </c>
      <c r="E418" s="3" t="str">
        <f t="shared" si="68"/>
        <v/>
      </c>
      <c r="G418" s="3" t="str">
        <f t="shared" si="69"/>
        <v/>
      </c>
      <c r="H418" s="3" t="str">
        <f t="shared" si="70"/>
        <v/>
      </c>
      <c r="I418" s="3" t="str">
        <f t="shared" si="72"/>
        <v/>
      </c>
      <c r="K418">
        <f t="shared" si="71"/>
        <v>422</v>
      </c>
      <c r="L418">
        <f t="shared" si="64"/>
        <v>2</v>
      </c>
      <c r="M418">
        <f t="shared" si="65"/>
        <v>36</v>
      </c>
      <c r="N418" t="str">
        <f t="shared" si="63"/>
        <v>NO</v>
      </c>
      <c r="O418" s="6">
        <f t="shared" si="66"/>
        <v>47880</v>
      </c>
    </row>
    <row r="419" spans="4:15" x14ac:dyDescent="0.3">
      <c r="D419" s="8" t="str">
        <f t="shared" si="67"/>
        <v/>
      </c>
      <c r="E419" s="3" t="str">
        <f t="shared" si="68"/>
        <v/>
      </c>
      <c r="G419" s="3" t="str">
        <f t="shared" si="69"/>
        <v/>
      </c>
      <c r="H419" s="3" t="str">
        <f t="shared" si="70"/>
        <v/>
      </c>
      <c r="I419" s="3" t="str">
        <f t="shared" si="72"/>
        <v/>
      </c>
      <c r="K419">
        <f t="shared" si="71"/>
        <v>423</v>
      </c>
      <c r="L419">
        <f t="shared" si="64"/>
        <v>3</v>
      </c>
      <c r="M419">
        <f t="shared" si="65"/>
        <v>36</v>
      </c>
      <c r="N419" t="str">
        <f t="shared" si="63"/>
        <v>NO</v>
      </c>
      <c r="O419" s="6">
        <f t="shared" si="66"/>
        <v>47908</v>
      </c>
    </row>
    <row r="420" spans="4:15" x14ac:dyDescent="0.3">
      <c r="D420" s="8" t="str">
        <f t="shared" si="67"/>
        <v/>
      </c>
      <c r="E420" s="3" t="str">
        <f t="shared" si="68"/>
        <v/>
      </c>
      <c r="G420" s="3" t="str">
        <f t="shared" si="69"/>
        <v/>
      </c>
      <c r="H420" s="3" t="str">
        <f t="shared" si="70"/>
        <v/>
      </c>
      <c r="I420" s="3" t="str">
        <f t="shared" si="72"/>
        <v/>
      </c>
      <c r="K420">
        <f t="shared" si="71"/>
        <v>424</v>
      </c>
      <c r="L420">
        <f t="shared" si="64"/>
        <v>4</v>
      </c>
      <c r="M420">
        <f t="shared" si="65"/>
        <v>36</v>
      </c>
      <c r="N420" t="str">
        <f t="shared" si="63"/>
        <v>NO</v>
      </c>
      <c r="O420" s="6">
        <f t="shared" si="66"/>
        <v>47939</v>
      </c>
    </row>
    <row r="421" spans="4:15" x14ac:dyDescent="0.3">
      <c r="D421" s="8" t="str">
        <f t="shared" si="67"/>
        <v/>
      </c>
      <c r="E421" s="3" t="str">
        <f t="shared" si="68"/>
        <v/>
      </c>
      <c r="G421" s="3" t="str">
        <f t="shared" si="69"/>
        <v/>
      </c>
      <c r="H421" s="3" t="str">
        <f t="shared" si="70"/>
        <v/>
      </c>
      <c r="I421" s="3" t="str">
        <f t="shared" si="72"/>
        <v/>
      </c>
      <c r="K421">
        <f t="shared" si="71"/>
        <v>425</v>
      </c>
      <c r="L421">
        <f t="shared" si="64"/>
        <v>5</v>
      </c>
      <c r="M421">
        <f t="shared" si="65"/>
        <v>36</v>
      </c>
      <c r="N421" t="str">
        <f t="shared" si="63"/>
        <v>NO</v>
      </c>
      <c r="O421" s="6">
        <f t="shared" si="66"/>
        <v>47969</v>
      </c>
    </row>
    <row r="422" spans="4:15" x14ac:dyDescent="0.3">
      <c r="D422" s="8" t="str">
        <f t="shared" si="67"/>
        <v/>
      </c>
      <c r="E422" s="3" t="str">
        <f t="shared" si="68"/>
        <v/>
      </c>
      <c r="G422" s="3" t="str">
        <f t="shared" si="69"/>
        <v/>
      </c>
      <c r="H422" s="3" t="str">
        <f t="shared" si="70"/>
        <v/>
      </c>
      <c r="I422" s="3" t="str">
        <f t="shared" si="72"/>
        <v/>
      </c>
      <c r="K422">
        <f t="shared" si="71"/>
        <v>426</v>
      </c>
      <c r="L422">
        <f t="shared" si="64"/>
        <v>6</v>
      </c>
      <c r="M422">
        <f t="shared" si="65"/>
        <v>36</v>
      </c>
      <c r="N422" t="str">
        <f t="shared" si="63"/>
        <v>NO</v>
      </c>
      <c r="O422" s="6">
        <f t="shared" si="66"/>
        <v>48000</v>
      </c>
    </row>
    <row r="423" spans="4:15" x14ac:dyDescent="0.3">
      <c r="D423" s="8" t="str">
        <f t="shared" si="67"/>
        <v/>
      </c>
      <c r="E423" s="3" t="str">
        <f t="shared" si="68"/>
        <v/>
      </c>
      <c r="G423" s="3" t="str">
        <f t="shared" si="69"/>
        <v/>
      </c>
      <c r="H423" s="3" t="str">
        <f t="shared" si="70"/>
        <v/>
      </c>
      <c r="I423" s="3" t="str">
        <f t="shared" si="72"/>
        <v/>
      </c>
      <c r="K423">
        <f t="shared" si="71"/>
        <v>427</v>
      </c>
      <c r="L423">
        <f t="shared" si="64"/>
        <v>7</v>
      </c>
      <c r="M423">
        <f t="shared" si="65"/>
        <v>36</v>
      </c>
      <c r="N423" t="str">
        <f t="shared" si="63"/>
        <v>NO</v>
      </c>
      <c r="O423" s="6">
        <f t="shared" si="66"/>
        <v>48030</v>
      </c>
    </row>
    <row r="424" spans="4:15" x14ac:dyDescent="0.3">
      <c r="D424" s="8" t="str">
        <f t="shared" si="67"/>
        <v/>
      </c>
      <c r="E424" s="3" t="str">
        <f t="shared" si="68"/>
        <v/>
      </c>
      <c r="G424" s="3" t="str">
        <f t="shared" si="69"/>
        <v/>
      </c>
      <c r="H424" s="3" t="str">
        <f t="shared" si="70"/>
        <v/>
      </c>
      <c r="I424" s="3" t="str">
        <f t="shared" si="72"/>
        <v/>
      </c>
      <c r="K424">
        <f t="shared" si="71"/>
        <v>428</v>
      </c>
      <c r="L424">
        <f t="shared" si="64"/>
        <v>8</v>
      </c>
      <c r="M424">
        <f t="shared" si="65"/>
        <v>36</v>
      </c>
      <c r="N424" t="str">
        <f t="shared" si="63"/>
        <v>NO</v>
      </c>
      <c r="O424" s="6">
        <f t="shared" si="66"/>
        <v>48061</v>
      </c>
    </row>
    <row r="425" spans="4:15" x14ac:dyDescent="0.3">
      <c r="D425" s="8" t="str">
        <f t="shared" si="67"/>
        <v/>
      </c>
      <c r="E425" s="3" t="str">
        <f t="shared" si="68"/>
        <v/>
      </c>
      <c r="G425" s="3" t="str">
        <f t="shared" si="69"/>
        <v/>
      </c>
      <c r="H425" s="3" t="str">
        <f t="shared" si="70"/>
        <v/>
      </c>
      <c r="I425" s="3" t="str">
        <f t="shared" si="72"/>
        <v/>
      </c>
      <c r="K425">
        <f t="shared" si="71"/>
        <v>429</v>
      </c>
      <c r="L425">
        <f t="shared" si="64"/>
        <v>9</v>
      </c>
      <c r="M425">
        <f t="shared" si="65"/>
        <v>36</v>
      </c>
      <c r="N425" t="str">
        <f t="shared" si="63"/>
        <v>NO</v>
      </c>
      <c r="O425" s="6">
        <f t="shared" si="66"/>
        <v>48092</v>
      </c>
    </row>
    <row r="426" spans="4:15" x14ac:dyDescent="0.3">
      <c r="D426" s="8" t="str">
        <f t="shared" si="67"/>
        <v/>
      </c>
      <c r="E426" s="3" t="str">
        <f t="shared" si="68"/>
        <v/>
      </c>
      <c r="G426" s="3" t="str">
        <f t="shared" si="69"/>
        <v/>
      </c>
      <c r="H426" s="3" t="str">
        <f t="shared" si="70"/>
        <v/>
      </c>
      <c r="I426" s="3" t="str">
        <f t="shared" si="72"/>
        <v/>
      </c>
      <c r="K426">
        <f t="shared" si="71"/>
        <v>430</v>
      </c>
      <c r="L426">
        <f t="shared" si="64"/>
        <v>10</v>
      </c>
      <c r="M426">
        <f t="shared" si="65"/>
        <v>36</v>
      </c>
      <c r="N426" t="str">
        <f t="shared" si="63"/>
        <v>NO</v>
      </c>
      <c r="O426" s="6">
        <f t="shared" si="66"/>
        <v>48122</v>
      </c>
    </row>
    <row r="427" spans="4:15" x14ac:dyDescent="0.3">
      <c r="D427" s="8" t="str">
        <f t="shared" si="67"/>
        <v/>
      </c>
      <c r="E427" s="3" t="str">
        <f t="shared" si="68"/>
        <v/>
      </c>
      <c r="G427" s="3" t="str">
        <f t="shared" si="69"/>
        <v/>
      </c>
      <c r="H427" s="3" t="str">
        <f t="shared" si="70"/>
        <v/>
      </c>
      <c r="I427" s="3" t="str">
        <f t="shared" si="72"/>
        <v/>
      </c>
      <c r="K427">
        <f t="shared" si="71"/>
        <v>431</v>
      </c>
      <c r="L427">
        <f t="shared" si="64"/>
        <v>11</v>
      </c>
      <c r="M427">
        <f t="shared" si="65"/>
        <v>36</v>
      </c>
      <c r="N427" t="str">
        <f t="shared" si="63"/>
        <v>NO</v>
      </c>
      <c r="O427" s="6">
        <f t="shared" si="66"/>
        <v>48153</v>
      </c>
    </row>
    <row r="428" spans="4:15" x14ac:dyDescent="0.3">
      <c r="D428" s="8" t="str">
        <f t="shared" si="67"/>
        <v/>
      </c>
      <c r="E428" s="3" t="str">
        <f t="shared" si="68"/>
        <v/>
      </c>
      <c r="G428" s="3" t="str">
        <f t="shared" si="69"/>
        <v/>
      </c>
      <c r="H428" s="3" t="str">
        <f t="shared" si="70"/>
        <v/>
      </c>
      <c r="I428" s="3" t="str">
        <f t="shared" si="72"/>
        <v/>
      </c>
      <c r="K428">
        <f t="shared" si="71"/>
        <v>432</v>
      </c>
      <c r="L428">
        <f t="shared" si="64"/>
        <v>12</v>
      </c>
      <c r="M428">
        <f t="shared" si="65"/>
        <v>36</v>
      </c>
      <c r="N428" t="str">
        <f t="shared" si="63"/>
        <v>NO</v>
      </c>
      <c r="O428" s="6">
        <f t="shared" si="66"/>
        <v>48183</v>
      </c>
    </row>
    <row r="429" spans="4:15" x14ac:dyDescent="0.3">
      <c r="D429" s="8" t="str">
        <f t="shared" si="67"/>
        <v/>
      </c>
      <c r="E429" s="3" t="str">
        <f t="shared" si="68"/>
        <v/>
      </c>
      <c r="G429" s="3" t="str">
        <f t="shared" si="69"/>
        <v/>
      </c>
      <c r="H429" s="3" t="str">
        <f t="shared" si="70"/>
        <v/>
      </c>
      <c r="I429" s="3" t="str">
        <f t="shared" si="72"/>
        <v/>
      </c>
      <c r="K429">
        <f t="shared" si="71"/>
        <v>433</v>
      </c>
      <c r="L429">
        <f t="shared" si="64"/>
        <v>1</v>
      </c>
      <c r="M429">
        <f t="shared" si="65"/>
        <v>37</v>
      </c>
      <c r="N429" t="str">
        <f t="shared" si="63"/>
        <v>NO</v>
      </c>
      <c r="O429" s="6">
        <f t="shared" si="66"/>
        <v>48214</v>
      </c>
    </row>
    <row r="430" spans="4:15" x14ac:dyDescent="0.3">
      <c r="D430" s="8" t="str">
        <f t="shared" si="67"/>
        <v/>
      </c>
      <c r="E430" s="3" t="str">
        <f t="shared" si="68"/>
        <v/>
      </c>
      <c r="G430" s="3" t="str">
        <f t="shared" si="69"/>
        <v/>
      </c>
      <c r="H430" s="3" t="str">
        <f t="shared" si="70"/>
        <v/>
      </c>
      <c r="I430" s="3" t="str">
        <f t="shared" si="72"/>
        <v/>
      </c>
      <c r="K430">
        <f t="shared" si="71"/>
        <v>434</v>
      </c>
      <c r="L430">
        <f t="shared" si="64"/>
        <v>2</v>
      </c>
      <c r="M430">
        <f t="shared" si="65"/>
        <v>37</v>
      </c>
      <c r="N430" t="str">
        <f t="shared" si="63"/>
        <v>NO</v>
      </c>
      <c r="O430" s="6">
        <f t="shared" si="66"/>
        <v>48245</v>
      </c>
    </row>
    <row r="431" spans="4:15" x14ac:dyDescent="0.3">
      <c r="D431" s="8" t="str">
        <f t="shared" si="67"/>
        <v/>
      </c>
      <c r="E431" s="3" t="str">
        <f t="shared" si="68"/>
        <v/>
      </c>
      <c r="G431" s="3" t="str">
        <f t="shared" si="69"/>
        <v/>
      </c>
      <c r="H431" s="3" t="str">
        <f t="shared" si="70"/>
        <v/>
      </c>
      <c r="I431" s="3" t="str">
        <f t="shared" si="72"/>
        <v/>
      </c>
      <c r="K431">
        <f t="shared" si="71"/>
        <v>435</v>
      </c>
      <c r="L431">
        <f t="shared" si="64"/>
        <v>3</v>
      </c>
      <c r="M431">
        <f t="shared" si="65"/>
        <v>37</v>
      </c>
      <c r="N431" t="str">
        <f t="shared" si="63"/>
        <v>NO</v>
      </c>
      <c r="O431" s="6">
        <f t="shared" si="66"/>
        <v>48274</v>
      </c>
    </row>
    <row r="432" spans="4:15" x14ac:dyDescent="0.3">
      <c r="D432" s="8" t="str">
        <f t="shared" si="67"/>
        <v/>
      </c>
      <c r="E432" s="3" t="str">
        <f t="shared" si="68"/>
        <v/>
      </c>
      <c r="G432" s="3" t="str">
        <f t="shared" si="69"/>
        <v/>
      </c>
      <c r="H432" s="3" t="str">
        <f t="shared" si="70"/>
        <v/>
      </c>
      <c r="I432" s="3" t="str">
        <f t="shared" si="72"/>
        <v/>
      </c>
      <c r="K432">
        <f t="shared" si="71"/>
        <v>436</v>
      </c>
      <c r="L432">
        <f t="shared" si="64"/>
        <v>4</v>
      </c>
      <c r="M432">
        <f t="shared" si="65"/>
        <v>37</v>
      </c>
      <c r="N432" t="str">
        <f t="shared" si="63"/>
        <v>NO</v>
      </c>
      <c r="O432" s="6">
        <f t="shared" si="66"/>
        <v>48305</v>
      </c>
    </row>
    <row r="433" spans="4:15" x14ac:dyDescent="0.3">
      <c r="D433" s="8" t="str">
        <f t="shared" si="67"/>
        <v/>
      </c>
      <c r="E433" s="3" t="str">
        <f t="shared" si="68"/>
        <v/>
      </c>
      <c r="G433" s="3" t="str">
        <f t="shared" si="69"/>
        <v/>
      </c>
      <c r="H433" s="3" t="str">
        <f t="shared" si="70"/>
        <v/>
      </c>
      <c r="I433" s="3" t="str">
        <f t="shared" si="72"/>
        <v/>
      </c>
      <c r="K433">
        <f t="shared" si="71"/>
        <v>437</v>
      </c>
      <c r="L433">
        <f t="shared" si="64"/>
        <v>5</v>
      </c>
      <c r="M433">
        <f t="shared" si="65"/>
        <v>37</v>
      </c>
      <c r="N433" t="str">
        <f t="shared" si="63"/>
        <v>NO</v>
      </c>
      <c r="O433" s="6">
        <f t="shared" si="66"/>
        <v>48335</v>
      </c>
    </row>
    <row r="434" spans="4:15" x14ac:dyDescent="0.3">
      <c r="D434" s="8" t="str">
        <f t="shared" si="67"/>
        <v/>
      </c>
      <c r="E434" s="3" t="str">
        <f t="shared" si="68"/>
        <v/>
      </c>
      <c r="G434" s="3" t="str">
        <f t="shared" si="69"/>
        <v/>
      </c>
      <c r="H434" s="3" t="str">
        <f t="shared" si="70"/>
        <v/>
      </c>
      <c r="I434" s="3" t="str">
        <f t="shared" si="72"/>
        <v/>
      </c>
      <c r="K434">
        <f t="shared" si="71"/>
        <v>438</v>
      </c>
      <c r="L434">
        <f t="shared" si="64"/>
        <v>6</v>
      </c>
      <c r="M434">
        <f t="shared" si="65"/>
        <v>37</v>
      </c>
      <c r="N434" t="str">
        <f t="shared" si="63"/>
        <v>NO</v>
      </c>
      <c r="O434" s="6">
        <f t="shared" si="66"/>
        <v>48366</v>
      </c>
    </row>
    <row r="435" spans="4:15" x14ac:dyDescent="0.3">
      <c r="D435" s="8" t="str">
        <f t="shared" si="67"/>
        <v/>
      </c>
      <c r="E435" s="3" t="str">
        <f t="shared" si="68"/>
        <v/>
      </c>
      <c r="G435" s="3" t="str">
        <f t="shared" si="69"/>
        <v/>
      </c>
      <c r="H435" s="3" t="str">
        <f t="shared" si="70"/>
        <v/>
      </c>
      <c r="I435" s="3" t="str">
        <f t="shared" si="72"/>
        <v/>
      </c>
      <c r="K435">
        <f t="shared" si="71"/>
        <v>439</v>
      </c>
      <c r="L435">
        <f t="shared" si="64"/>
        <v>7</v>
      </c>
      <c r="M435">
        <f t="shared" si="65"/>
        <v>37</v>
      </c>
      <c r="N435" t="str">
        <f t="shared" si="63"/>
        <v>NO</v>
      </c>
      <c r="O435" s="6">
        <f t="shared" si="66"/>
        <v>48396</v>
      </c>
    </row>
    <row r="436" spans="4:15" x14ac:dyDescent="0.3">
      <c r="D436" s="8" t="str">
        <f t="shared" si="67"/>
        <v/>
      </c>
      <c r="E436" s="3" t="str">
        <f t="shared" si="68"/>
        <v/>
      </c>
      <c r="G436" s="3" t="str">
        <f t="shared" si="69"/>
        <v/>
      </c>
      <c r="H436" s="3" t="str">
        <f t="shared" si="70"/>
        <v/>
      </c>
      <c r="I436" s="3" t="str">
        <f t="shared" si="72"/>
        <v/>
      </c>
      <c r="K436">
        <f t="shared" si="71"/>
        <v>440</v>
      </c>
      <c r="L436">
        <f t="shared" si="64"/>
        <v>8</v>
      </c>
      <c r="M436">
        <f t="shared" si="65"/>
        <v>37</v>
      </c>
      <c r="N436" t="str">
        <f t="shared" si="63"/>
        <v>NO</v>
      </c>
      <c r="O436" s="6">
        <f t="shared" si="66"/>
        <v>48427</v>
      </c>
    </row>
    <row r="437" spans="4:15" x14ac:dyDescent="0.3">
      <c r="D437" s="8" t="str">
        <f t="shared" si="67"/>
        <v/>
      </c>
      <c r="E437" s="3" t="str">
        <f t="shared" si="68"/>
        <v/>
      </c>
      <c r="G437" s="3" t="str">
        <f t="shared" si="69"/>
        <v/>
      </c>
      <c r="H437" s="3" t="str">
        <f t="shared" si="70"/>
        <v/>
      </c>
      <c r="I437" s="3" t="str">
        <f t="shared" si="72"/>
        <v/>
      </c>
      <c r="K437">
        <f t="shared" si="71"/>
        <v>441</v>
      </c>
      <c r="L437">
        <f t="shared" si="64"/>
        <v>9</v>
      </c>
      <c r="M437">
        <f t="shared" si="65"/>
        <v>37</v>
      </c>
      <c r="N437" t="str">
        <f t="shared" si="63"/>
        <v>NO</v>
      </c>
      <c r="O437" s="6">
        <f t="shared" si="66"/>
        <v>48458</v>
      </c>
    </row>
    <row r="438" spans="4:15" x14ac:dyDescent="0.3">
      <c r="D438" s="8" t="str">
        <f t="shared" si="67"/>
        <v/>
      </c>
      <c r="E438" s="3" t="str">
        <f t="shared" si="68"/>
        <v/>
      </c>
      <c r="G438" s="3" t="str">
        <f t="shared" si="69"/>
        <v/>
      </c>
      <c r="H438" s="3" t="str">
        <f t="shared" si="70"/>
        <v/>
      </c>
      <c r="I438" s="3" t="str">
        <f t="shared" si="72"/>
        <v/>
      </c>
      <c r="K438">
        <f t="shared" si="71"/>
        <v>442</v>
      </c>
      <c r="L438">
        <f t="shared" si="64"/>
        <v>10</v>
      </c>
      <c r="M438">
        <f t="shared" si="65"/>
        <v>37</v>
      </c>
      <c r="N438" t="str">
        <f t="shared" si="63"/>
        <v>NO</v>
      </c>
      <c r="O438" s="6">
        <f t="shared" si="66"/>
        <v>48488</v>
      </c>
    </row>
    <row r="439" spans="4:15" x14ac:dyDescent="0.3">
      <c r="D439" s="8" t="str">
        <f t="shared" si="67"/>
        <v/>
      </c>
      <c r="E439" s="3" t="str">
        <f t="shared" si="68"/>
        <v/>
      </c>
      <c r="G439" s="3" t="str">
        <f t="shared" si="69"/>
        <v/>
      </c>
      <c r="H439" s="3" t="str">
        <f t="shared" si="70"/>
        <v/>
      </c>
      <c r="I439" s="3" t="str">
        <f t="shared" si="72"/>
        <v/>
      </c>
      <c r="K439">
        <f t="shared" si="71"/>
        <v>443</v>
      </c>
      <c r="L439">
        <f t="shared" si="64"/>
        <v>11</v>
      </c>
      <c r="M439">
        <f t="shared" si="65"/>
        <v>37</v>
      </c>
      <c r="N439" t="str">
        <f t="shared" si="63"/>
        <v>NO</v>
      </c>
      <c r="O439" s="6">
        <f t="shared" si="66"/>
        <v>48519</v>
      </c>
    </row>
    <row r="440" spans="4:15" x14ac:dyDescent="0.3">
      <c r="D440" s="8" t="str">
        <f t="shared" si="67"/>
        <v/>
      </c>
      <c r="E440" s="3" t="str">
        <f t="shared" si="68"/>
        <v/>
      </c>
      <c r="G440" s="3" t="str">
        <f t="shared" si="69"/>
        <v/>
      </c>
      <c r="H440" s="3" t="str">
        <f t="shared" si="70"/>
        <v/>
      </c>
      <c r="I440" s="3" t="str">
        <f t="shared" si="72"/>
        <v/>
      </c>
      <c r="K440">
        <f t="shared" si="71"/>
        <v>444</v>
      </c>
      <c r="L440">
        <f t="shared" si="64"/>
        <v>12</v>
      </c>
      <c r="M440">
        <f t="shared" si="65"/>
        <v>37</v>
      </c>
      <c r="N440" t="str">
        <f t="shared" si="63"/>
        <v>NO</v>
      </c>
      <c r="O440" s="6">
        <f t="shared" si="66"/>
        <v>48549</v>
      </c>
    </row>
    <row r="441" spans="4:15" x14ac:dyDescent="0.3">
      <c r="D441" s="8" t="str">
        <f t="shared" si="67"/>
        <v/>
      </c>
      <c r="E441" s="3" t="str">
        <f t="shared" si="68"/>
        <v/>
      </c>
      <c r="G441" s="3" t="str">
        <f t="shared" si="69"/>
        <v/>
      </c>
      <c r="H441" s="3" t="str">
        <f t="shared" si="70"/>
        <v/>
      </c>
      <c r="I441" s="3" t="str">
        <f t="shared" si="72"/>
        <v/>
      </c>
      <c r="K441">
        <f t="shared" si="71"/>
        <v>445</v>
      </c>
      <c r="L441">
        <f t="shared" si="64"/>
        <v>1</v>
      </c>
      <c r="M441">
        <f t="shared" si="65"/>
        <v>38</v>
      </c>
      <c r="N441" t="str">
        <f t="shared" si="63"/>
        <v>NO</v>
      </c>
      <c r="O441" s="6">
        <f t="shared" si="66"/>
        <v>48580</v>
      </c>
    </row>
    <row r="442" spans="4:15" x14ac:dyDescent="0.3">
      <c r="D442" s="8" t="str">
        <f t="shared" si="67"/>
        <v/>
      </c>
      <c r="E442" s="3" t="str">
        <f t="shared" si="68"/>
        <v/>
      </c>
      <c r="G442" s="3" t="str">
        <f t="shared" si="69"/>
        <v/>
      </c>
      <c r="H442" s="3" t="str">
        <f t="shared" si="70"/>
        <v/>
      </c>
      <c r="I442" s="3" t="str">
        <f t="shared" si="72"/>
        <v/>
      </c>
      <c r="K442">
        <f t="shared" si="71"/>
        <v>446</v>
      </c>
      <c r="L442">
        <f t="shared" si="64"/>
        <v>2</v>
      </c>
      <c r="M442">
        <f t="shared" si="65"/>
        <v>38</v>
      </c>
      <c r="N442" t="str">
        <f t="shared" si="63"/>
        <v>NO</v>
      </c>
      <c r="O442" s="6">
        <f t="shared" si="66"/>
        <v>48611</v>
      </c>
    </row>
    <row r="443" spans="4:15" x14ac:dyDescent="0.3">
      <c r="D443" s="8" t="str">
        <f t="shared" si="67"/>
        <v/>
      </c>
      <c r="E443" s="3" t="str">
        <f t="shared" si="68"/>
        <v/>
      </c>
      <c r="G443" s="3" t="str">
        <f t="shared" si="69"/>
        <v/>
      </c>
      <c r="H443" s="3" t="str">
        <f t="shared" si="70"/>
        <v/>
      </c>
      <c r="I443" s="3" t="str">
        <f t="shared" si="72"/>
        <v/>
      </c>
      <c r="K443">
        <f t="shared" si="71"/>
        <v>447</v>
      </c>
      <c r="L443">
        <f t="shared" si="64"/>
        <v>3</v>
      </c>
      <c r="M443">
        <f t="shared" si="65"/>
        <v>38</v>
      </c>
      <c r="N443" t="str">
        <f t="shared" si="63"/>
        <v>NO</v>
      </c>
      <c r="O443" s="6">
        <f t="shared" si="66"/>
        <v>48639</v>
      </c>
    </row>
    <row r="444" spans="4:15" x14ac:dyDescent="0.3">
      <c r="D444" s="8" t="str">
        <f t="shared" si="67"/>
        <v/>
      </c>
      <c r="E444" s="3" t="str">
        <f t="shared" si="68"/>
        <v/>
      </c>
      <c r="G444" s="3" t="str">
        <f t="shared" si="69"/>
        <v/>
      </c>
      <c r="H444" s="3" t="str">
        <f t="shared" si="70"/>
        <v/>
      </c>
      <c r="I444" s="3" t="str">
        <f t="shared" si="72"/>
        <v/>
      </c>
      <c r="K444">
        <f t="shared" si="71"/>
        <v>448</v>
      </c>
      <c r="L444">
        <f t="shared" si="64"/>
        <v>4</v>
      </c>
      <c r="M444">
        <f t="shared" si="65"/>
        <v>38</v>
      </c>
      <c r="N444" t="str">
        <f t="shared" si="63"/>
        <v>NO</v>
      </c>
      <c r="O444" s="6">
        <f t="shared" si="66"/>
        <v>48670</v>
      </c>
    </row>
    <row r="445" spans="4:15" x14ac:dyDescent="0.3">
      <c r="D445" s="8" t="str">
        <f t="shared" si="67"/>
        <v/>
      </c>
      <c r="E445" s="3" t="str">
        <f t="shared" si="68"/>
        <v/>
      </c>
      <c r="G445" s="3" t="str">
        <f t="shared" si="69"/>
        <v/>
      </c>
      <c r="H445" s="3" t="str">
        <f t="shared" si="70"/>
        <v/>
      </c>
      <c r="I445" s="3" t="str">
        <f t="shared" si="72"/>
        <v/>
      </c>
      <c r="K445">
        <f t="shared" si="71"/>
        <v>449</v>
      </c>
      <c r="L445">
        <f t="shared" si="64"/>
        <v>5</v>
      </c>
      <c r="M445">
        <f t="shared" si="65"/>
        <v>38</v>
      </c>
      <c r="N445" t="str">
        <f t="shared" si="63"/>
        <v>NO</v>
      </c>
      <c r="O445" s="6">
        <f t="shared" si="66"/>
        <v>48700</v>
      </c>
    </row>
    <row r="446" spans="4:15" x14ac:dyDescent="0.3">
      <c r="D446" s="8" t="str">
        <f t="shared" si="67"/>
        <v/>
      </c>
      <c r="E446" s="3" t="str">
        <f t="shared" si="68"/>
        <v/>
      </c>
      <c r="G446" s="3" t="str">
        <f t="shared" si="69"/>
        <v/>
      </c>
      <c r="H446" s="3" t="str">
        <f t="shared" si="70"/>
        <v/>
      </c>
      <c r="I446" s="3" t="str">
        <f t="shared" si="72"/>
        <v/>
      </c>
      <c r="K446">
        <f t="shared" si="71"/>
        <v>450</v>
      </c>
      <c r="L446">
        <f t="shared" si="64"/>
        <v>6</v>
      </c>
      <c r="M446">
        <f t="shared" si="65"/>
        <v>38</v>
      </c>
      <c r="N446" t="str">
        <f t="shared" si="63"/>
        <v>NO</v>
      </c>
      <c r="O446" s="6">
        <f t="shared" si="66"/>
        <v>48731</v>
      </c>
    </row>
    <row r="447" spans="4:15" x14ac:dyDescent="0.3">
      <c r="D447" s="8" t="str">
        <f t="shared" si="67"/>
        <v/>
      </c>
      <c r="E447" s="3" t="str">
        <f t="shared" si="68"/>
        <v/>
      </c>
      <c r="G447" s="3" t="str">
        <f t="shared" si="69"/>
        <v/>
      </c>
      <c r="H447" s="3" t="str">
        <f t="shared" si="70"/>
        <v/>
      </c>
      <c r="I447" s="3" t="str">
        <f t="shared" si="72"/>
        <v/>
      </c>
      <c r="K447">
        <f t="shared" si="71"/>
        <v>451</v>
      </c>
      <c r="L447">
        <f t="shared" si="64"/>
        <v>7</v>
      </c>
      <c r="M447">
        <f t="shared" si="65"/>
        <v>38</v>
      </c>
      <c r="N447" t="str">
        <f t="shared" si="63"/>
        <v>NO</v>
      </c>
      <c r="O447" s="6">
        <f t="shared" si="66"/>
        <v>48761</v>
      </c>
    </row>
    <row r="448" spans="4:15" x14ac:dyDescent="0.3">
      <c r="D448" s="8" t="str">
        <f t="shared" si="67"/>
        <v/>
      </c>
      <c r="E448" s="3" t="str">
        <f t="shared" si="68"/>
        <v/>
      </c>
      <c r="G448" s="3" t="str">
        <f t="shared" si="69"/>
        <v/>
      </c>
      <c r="H448" s="3" t="str">
        <f t="shared" si="70"/>
        <v/>
      </c>
      <c r="I448" s="3" t="str">
        <f t="shared" si="72"/>
        <v/>
      </c>
      <c r="K448">
        <f t="shared" si="71"/>
        <v>452</v>
      </c>
      <c r="L448">
        <f t="shared" si="64"/>
        <v>8</v>
      </c>
      <c r="M448">
        <f t="shared" si="65"/>
        <v>38</v>
      </c>
      <c r="N448" t="str">
        <f t="shared" si="63"/>
        <v>NO</v>
      </c>
      <c r="O448" s="6">
        <f t="shared" si="66"/>
        <v>48792</v>
      </c>
    </row>
    <row r="449" spans="4:15" x14ac:dyDescent="0.3">
      <c r="D449" s="8" t="str">
        <f t="shared" si="67"/>
        <v/>
      </c>
      <c r="E449" s="3" t="str">
        <f t="shared" si="68"/>
        <v/>
      </c>
      <c r="G449" s="3" t="str">
        <f t="shared" si="69"/>
        <v/>
      </c>
      <c r="H449" s="3" t="str">
        <f t="shared" si="70"/>
        <v/>
      </c>
      <c r="I449" s="3" t="str">
        <f t="shared" si="72"/>
        <v/>
      </c>
      <c r="K449">
        <f t="shared" si="71"/>
        <v>453</v>
      </c>
      <c r="L449">
        <f t="shared" si="64"/>
        <v>9</v>
      </c>
      <c r="M449">
        <f t="shared" si="65"/>
        <v>38</v>
      </c>
      <c r="N449" t="str">
        <f t="shared" si="63"/>
        <v>NO</v>
      </c>
      <c r="O449" s="6">
        <f t="shared" si="66"/>
        <v>48823</v>
      </c>
    </row>
    <row r="450" spans="4:15" x14ac:dyDescent="0.3">
      <c r="D450" s="8" t="str">
        <f t="shared" si="67"/>
        <v/>
      </c>
      <c r="E450" s="3" t="str">
        <f t="shared" si="68"/>
        <v/>
      </c>
      <c r="G450" s="3" t="str">
        <f t="shared" si="69"/>
        <v/>
      </c>
      <c r="H450" s="3" t="str">
        <f t="shared" si="70"/>
        <v/>
      </c>
      <c r="I450" s="3" t="str">
        <f t="shared" si="72"/>
        <v/>
      </c>
      <c r="K450">
        <f t="shared" si="71"/>
        <v>454</v>
      </c>
      <c r="L450">
        <f t="shared" si="64"/>
        <v>10</v>
      </c>
      <c r="M450">
        <f t="shared" si="65"/>
        <v>38</v>
      </c>
      <c r="N450" t="str">
        <f t="shared" ref="N450:N482" si="73">IF(AND(I450&gt;0, NOT(I450="")), "YES", "NO")</f>
        <v>NO</v>
      </c>
      <c r="O450" s="6">
        <f t="shared" si="66"/>
        <v>48853</v>
      </c>
    </row>
    <row r="451" spans="4:15" x14ac:dyDescent="0.3">
      <c r="D451" s="8" t="str">
        <f t="shared" si="67"/>
        <v/>
      </c>
      <c r="E451" s="3" t="str">
        <f t="shared" si="68"/>
        <v/>
      </c>
      <c r="G451" s="3" t="str">
        <f t="shared" si="69"/>
        <v/>
      </c>
      <c r="H451" s="3" t="str">
        <f t="shared" si="70"/>
        <v/>
      </c>
      <c r="I451" s="3" t="str">
        <f t="shared" si="72"/>
        <v/>
      </c>
      <c r="K451">
        <f t="shared" si="71"/>
        <v>455</v>
      </c>
      <c r="L451">
        <f t="shared" ref="L451:L482" si="74">IF(NOT(MOD(K451, 12) = 0), MOD(K451, 12), 12)</f>
        <v>11</v>
      </c>
      <c r="M451">
        <f t="shared" ref="M451:M482" si="75">IF(NOT(L451 = 12), INT(K451/12) + 1, INT(K451/12))</f>
        <v>38</v>
      </c>
      <c r="N451" t="str">
        <f t="shared" si="73"/>
        <v>NO</v>
      </c>
      <c r="O451" s="6">
        <f t="shared" ref="O451:O482" si="76">DATE($B$6+M451-1, L451, 1)</f>
        <v>48884</v>
      </c>
    </row>
    <row r="452" spans="4:15" x14ac:dyDescent="0.3">
      <c r="D452" s="8" t="str">
        <f t="shared" ref="D452:D482" si="77">IF(N451 = "YES", TEXT(O452, "mmm yyyy"), "")</f>
        <v/>
      </c>
      <c r="E452" s="3" t="str">
        <f t="shared" ref="E452:E482" si="78">IF(N451="YES", I451, "")</f>
        <v/>
      </c>
      <c r="G452" s="3" t="str">
        <f t="shared" ref="G452:G482" si="79">IF(N451="YES",($B$4/100/12)*E452, "")</f>
        <v/>
      </c>
      <c r="H452" s="3" t="str">
        <f t="shared" si="70"/>
        <v/>
      </c>
      <c r="I452" s="3" t="str">
        <f t="shared" si="72"/>
        <v/>
      </c>
      <c r="K452">
        <f t="shared" si="71"/>
        <v>456</v>
      </c>
      <c r="L452">
        <f t="shared" si="74"/>
        <v>12</v>
      </c>
      <c r="M452">
        <f t="shared" si="75"/>
        <v>38</v>
      </c>
      <c r="N452" t="str">
        <f t="shared" si="73"/>
        <v>NO</v>
      </c>
      <c r="O452" s="6">
        <f t="shared" si="76"/>
        <v>48914</v>
      </c>
    </row>
    <row r="453" spans="4:15" x14ac:dyDescent="0.3">
      <c r="D453" s="8" t="str">
        <f t="shared" si="77"/>
        <v/>
      </c>
      <c r="E453" s="3" t="str">
        <f t="shared" si="78"/>
        <v/>
      </c>
      <c r="G453" s="3" t="str">
        <f t="shared" si="79"/>
        <v/>
      </c>
      <c r="H453" s="3" t="str">
        <f t="shared" si="70"/>
        <v/>
      </c>
      <c r="I453" s="3" t="str">
        <f t="shared" si="72"/>
        <v/>
      </c>
      <c r="K453">
        <f t="shared" si="71"/>
        <v>457</v>
      </c>
      <c r="L453">
        <f t="shared" si="74"/>
        <v>1</v>
      </c>
      <c r="M453">
        <f t="shared" si="75"/>
        <v>39</v>
      </c>
      <c r="N453" t="str">
        <f t="shared" si="73"/>
        <v>NO</v>
      </c>
      <c r="O453" s="6">
        <f t="shared" si="76"/>
        <v>48945</v>
      </c>
    </row>
    <row r="454" spans="4:15" x14ac:dyDescent="0.3">
      <c r="D454" s="8" t="str">
        <f t="shared" si="77"/>
        <v/>
      </c>
      <c r="E454" s="3" t="str">
        <f t="shared" si="78"/>
        <v/>
      </c>
      <c r="G454" s="3" t="str">
        <f t="shared" si="79"/>
        <v/>
      </c>
      <c r="H454" s="3" t="str">
        <f t="shared" si="70"/>
        <v/>
      </c>
      <c r="I454" s="3" t="str">
        <f t="shared" si="72"/>
        <v/>
      </c>
      <c r="K454">
        <f t="shared" si="71"/>
        <v>458</v>
      </c>
      <c r="L454">
        <f t="shared" si="74"/>
        <v>2</v>
      </c>
      <c r="M454">
        <f t="shared" si="75"/>
        <v>39</v>
      </c>
      <c r="N454" t="str">
        <f t="shared" si="73"/>
        <v>NO</v>
      </c>
      <c r="O454" s="6">
        <f t="shared" si="76"/>
        <v>48976</v>
      </c>
    </row>
    <row r="455" spans="4:15" x14ac:dyDescent="0.3">
      <c r="D455" s="8" t="str">
        <f t="shared" si="77"/>
        <v/>
      </c>
      <c r="E455" s="3" t="str">
        <f t="shared" si="78"/>
        <v/>
      </c>
      <c r="G455" s="3" t="str">
        <f t="shared" si="79"/>
        <v/>
      </c>
      <c r="H455" s="3" t="str">
        <f t="shared" si="70"/>
        <v/>
      </c>
      <c r="I455" s="3" t="str">
        <f t="shared" si="72"/>
        <v/>
      </c>
      <c r="K455">
        <f t="shared" si="71"/>
        <v>459</v>
      </c>
      <c r="L455">
        <f t="shared" si="74"/>
        <v>3</v>
      </c>
      <c r="M455">
        <f t="shared" si="75"/>
        <v>39</v>
      </c>
      <c r="N455" t="str">
        <f t="shared" si="73"/>
        <v>NO</v>
      </c>
      <c r="O455" s="6">
        <f t="shared" si="76"/>
        <v>49004</v>
      </c>
    </row>
    <row r="456" spans="4:15" x14ac:dyDescent="0.3">
      <c r="D456" s="8" t="str">
        <f t="shared" si="77"/>
        <v/>
      </c>
      <c r="E456" s="3" t="str">
        <f t="shared" si="78"/>
        <v/>
      </c>
      <c r="G456" s="3" t="str">
        <f t="shared" si="79"/>
        <v/>
      </c>
      <c r="H456" s="3" t="str">
        <f t="shared" si="70"/>
        <v/>
      </c>
      <c r="I456" s="3" t="str">
        <f t="shared" si="72"/>
        <v/>
      </c>
      <c r="K456">
        <f t="shared" si="71"/>
        <v>460</v>
      </c>
      <c r="L456">
        <f t="shared" si="74"/>
        <v>4</v>
      </c>
      <c r="M456">
        <f t="shared" si="75"/>
        <v>39</v>
      </c>
      <c r="N456" t="str">
        <f t="shared" si="73"/>
        <v>NO</v>
      </c>
      <c r="O456" s="6">
        <f t="shared" si="76"/>
        <v>49035</v>
      </c>
    </row>
    <row r="457" spans="4:15" x14ac:dyDescent="0.3">
      <c r="D457" s="8" t="str">
        <f t="shared" si="77"/>
        <v/>
      </c>
      <c r="E457" s="3" t="str">
        <f t="shared" si="78"/>
        <v/>
      </c>
      <c r="G457" s="3" t="str">
        <f t="shared" si="79"/>
        <v/>
      </c>
      <c r="H457" s="3" t="str">
        <f t="shared" si="70"/>
        <v/>
      </c>
      <c r="I457" s="3" t="str">
        <f t="shared" si="72"/>
        <v/>
      </c>
      <c r="K457">
        <f t="shared" si="71"/>
        <v>461</v>
      </c>
      <c r="L457">
        <f t="shared" si="74"/>
        <v>5</v>
      </c>
      <c r="M457">
        <f t="shared" si="75"/>
        <v>39</v>
      </c>
      <c r="N457" t="str">
        <f t="shared" si="73"/>
        <v>NO</v>
      </c>
      <c r="O457" s="6">
        <f t="shared" si="76"/>
        <v>49065</v>
      </c>
    </row>
    <row r="458" spans="4:15" x14ac:dyDescent="0.3">
      <c r="D458" s="8" t="str">
        <f t="shared" si="77"/>
        <v/>
      </c>
      <c r="E458" s="3" t="str">
        <f t="shared" si="78"/>
        <v/>
      </c>
      <c r="G458" s="3" t="str">
        <f t="shared" si="79"/>
        <v/>
      </c>
      <c r="H458" s="3" t="str">
        <f t="shared" si="70"/>
        <v/>
      </c>
      <c r="I458" s="3" t="str">
        <f t="shared" si="72"/>
        <v/>
      </c>
      <c r="K458">
        <f t="shared" si="71"/>
        <v>462</v>
      </c>
      <c r="L458">
        <f t="shared" si="74"/>
        <v>6</v>
      </c>
      <c r="M458">
        <f t="shared" si="75"/>
        <v>39</v>
      </c>
      <c r="N458" t="str">
        <f t="shared" si="73"/>
        <v>NO</v>
      </c>
      <c r="O458" s="6">
        <f t="shared" si="76"/>
        <v>49096</v>
      </c>
    </row>
    <row r="459" spans="4:15" x14ac:dyDescent="0.3">
      <c r="D459" s="8" t="str">
        <f t="shared" si="77"/>
        <v/>
      </c>
      <c r="E459" s="3" t="str">
        <f t="shared" si="78"/>
        <v/>
      </c>
      <c r="G459" s="3" t="str">
        <f t="shared" si="79"/>
        <v/>
      </c>
      <c r="H459" s="3" t="str">
        <f t="shared" si="70"/>
        <v/>
      </c>
      <c r="I459" s="3" t="str">
        <f t="shared" si="72"/>
        <v/>
      </c>
      <c r="K459">
        <f t="shared" si="71"/>
        <v>463</v>
      </c>
      <c r="L459">
        <f t="shared" si="74"/>
        <v>7</v>
      </c>
      <c r="M459">
        <f t="shared" si="75"/>
        <v>39</v>
      </c>
      <c r="N459" t="str">
        <f t="shared" si="73"/>
        <v>NO</v>
      </c>
      <c r="O459" s="6">
        <f t="shared" si="76"/>
        <v>49126</v>
      </c>
    </row>
    <row r="460" spans="4:15" x14ac:dyDescent="0.3">
      <c r="D460" s="8" t="str">
        <f t="shared" si="77"/>
        <v/>
      </c>
      <c r="E460" s="3" t="str">
        <f t="shared" si="78"/>
        <v/>
      </c>
      <c r="G460" s="3" t="str">
        <f t="shared" si="79"/>
        <v/>
      </c>
      <c r="H460" s="3" t="str">
        <f t="shared" si="70"/>
        <v/>
      </c>
      <c r="I460" s="3" t="str">
        <f t="shared" si="72"/>
        <v/>
      </c>
      <c r="K460">
        <f t="shared" si="71"/>
        <v>464</v>
      </c>
      <c r="L460">
        <f t="shared" si="74"/>
        <v>8</v>
      </c>
      <c r="M460">
        <f t="shared" si="75"/>
        <v>39</v>
      </c>
      <c r="N460" t="str">
        <f t="shared" si="73"/>
        <v>NO</v>
      </c>
      <c r="O460" s="6">
        <f t="shared" si="76"/>
        <v>49157</v>
      </c>
    </row>
    <row r="461" spans="4:15" x14ac:dyDescent="0.3">
      <c r="D461" s="8" t="str">
        <f t="shared" si="77"/>
        <v/>
      </c>
      <c r="E461" s="3" t="str">
        <f t="shared" si="78"/>
        <v/>
      </c>
      <c r="G461" s="3" t="str">
        <f t="shared" si="79"/>
        <v/>
      </c>
      <c r="H461" s="3" t="str">
        <f t="shared" ref="H461:H482" si="80">IF(N460="YES", $B$3 - G461 +F461, "")</f>
        <v/>
      </c>
      <c r="I461" s="3" t="str">
        <f t="shared" si="72"/>
        <v/>
      </c>
      <c r="K461">
        <f t="shared" si="71"/>
        <v>465</v>
      </c>
      <c r="L461">
        <f t="shared" si="74"/>
        <v>9</v>
      </c>
      <c r="M461">
        <f t="shared" si="75"/>
        <v>39</v>
      </c>
      <c r="N461" t="str">
        <f t="shared" si="73"/>
        <v>NO</v>
      </c>
      <c r="O461" s="6">
        <f t="shared" si="76"/>
        <v>49188</v>
      </c>
    </row>
    <row r="462" spans="4:15" x14ac:dyDescent="0.3">
      <c r="D462" s="8" t="str">
        <f t="shared" si="77"/>
        <v/>
      </c>
      <c r="E462" s="3" t="str">
        <f t="shared" si="78"/>
        <v/>
      </c>
      <c r="G462" s="3" t="str">
        <f t="shared" si="79"/>
        <v/>
      </c>
      <c r="H462" s="3" t="str">
        <f t="shared" si="80"/>
        <v/>
      </c>
      <c r="I462" s="3" t="str">
        <f t="shared" si="72"/>
        <v/>
      </c>
      <c r="K462">
        <f t="shared" si="71"/>
        <v>466</v>
      </c>
      <c r="L462">
        <f t="shared" si="74"/>
        <v>10</v>
      </c>
      <c r="M462">
        <f t="shared" si="75"/>
        <v>39</v>
      </c>
      <c r="N462" t="str">
        <f t="shared" si="73"/>
        <v>NO</v>
      </c>
      <c r="O462" s="6">
        <f t="shared" si="76"/>
        <v>49218</v>
      </c>
    </row>
    <row r="463" spans="4:15" x14ac:dyDescent="0.3">
      <c r="D463" s="8" t="str">
        <f t="shared" si="77"/>
        <v/>
      </c>
      <c r="E463" s="3" t="str">
        <f t="shared" si="78"/>
        <v/>
      </c>
      <c r="G463" s="3" t="str">
        <f t="shared" si="79"/>
        <v/>
      </c>
      <c r="H463" s="3" t="str">
        <f t="shared" si="80"/>
        <v/>
      </c>
      <c r="I463" s="3" t="str">
        <f t="shared" si="72"/>
        <v/>
      </c>
      <c r="K463">
        <f t="shared" si="71"/>
        <v>467</v>
      </c>
      <c r="L463">
        <f t="shared" si="74"/>
        <v>11</v>
      </c>
      <c r="M463">
        <f t="shared" si="75"/>
        <v>39</v>
      </c>
      <c r="N463" t="str">
        <f t="shared" si="73"/>
        <v>NO</v>
      </c>
      <c r="O463" s="6">
        <f t="shared" si="76"/>
        <v>49249</v>
      </c>
    </row>
    <row r="464" spans="4:15" x14ac:dyDescent="0.3">
      <c r="D464" s="8" t="str">
        <f t="shared" si="77"/>
        <v/>
      </c>
      <c r="E464" s="3" t="str">
        <f t="shared" si="78"/>
        <v/>
      </c>
      <c r="G464" s="3" t="str">
        <f t="shared" si="79"/>
        <v/>
      </c>
      <c r="H464" s="3" t="str">
        <f t="shared" si="80"/>
        <v/>
      </c>
      <c r="I464" s="3" t="str">
        <f t="shared" si="72"/>
        <v/>
      </c>
      <c r="K464">
        <f t="shared" si="71"/>
        <v>468</v>
      </c>
      <c r="L464">
        <f t="shared" si="74"/>
        <v>12</v>
      </c>
      <c r="M464">
        <f t="shared" si="75"/>
        <v>39</v>
      </c>
      <c r="N464" t="str">
        <f t="shared" si="73"/>
        <v>NO</v>
      </c>
      <c r="O464" s="6">
        <f t="shared" si="76"/>
        <v>49279</v>
      </c>
    </row>
    <row r="465" spans="4:15" x14ac:dyDescent="0.3">
      <c r="D465" s="8" t="str">
        <f t="shared" si="77"/>
        <v/>
      </c>
      <c r="E465" s="3" t="str">
        <f t="shared" si="78"/>
        <v/>
      </c>
      <c r="G465" s="3" t="str">
        <f t="shared" si="79"/>
        <v/>
      </c>
      <c r="H465" s="3" t="str">
        <f t="shared" si="80"/>
        <v/>
      </c>
      <c r="I465" s="3" t="str">
        <f t="shared" si="72"/>
        <v/>
      </c>
      <c r="K465">
        <f t="shared" si="71"/>
        <v>469</v>
      </c>
      <c r="L465">
        <f t="shared" si="74"/>
        <v>1</v>
      </c>
      <c r="M465">
        <f t="shared" si="75"/>
        <v>40</v>
      </c>
      <c r="N465" t="str">
        <f t="shared" si="73"/>
        <v>NO</v>
      </c>
      <c r="O465" s="6">
        <f t="shared" si="76"/>
        <v>49310</v>
      </c>
    </row>
    <row r="466" spans="4:15" x14ac:dyDescent="0.3">
      <c r="D466" s="8" t="str">
        <f t="shared" si="77"/>
        <v/>
      </c>
      <c r="E466" s="3" t="str">
        <f t="shared" si="78"/>
        <v/>
      </c>
      <c r="G466" s="3" t="str">
        <f t="shared" si="79"/>
        <v/>
      </c>
      <c r="H466" s="3" t="str">
        <f t="shared" si="80"/>
        <v/>
      </c>
      <c r="I466" s="3" t="str">
        <f t="shared" si="72"/>
        <v/>
      </c>
      <c r="K466">
        <f t="shared" si="71"/>
        <v>470</v>
      </c>
      <c r="L466">
        <f t="shared" si="74"/>
        <v>2</v>
      </c>
      <c r="M466">
        <f t="shared" si="75"/>
        <v>40</v>
      </c>
      <c r="N466" t="str">
        <f t="shared" si="73"/>
        <v>NO</v>
      </c>
      <c r="O466" s="6">
        <f t="shared" si="76"/>
        <v>49341</v>
      </c>
    </row>
    <row r="467" spans="4:15" x14ac:dyDescent="0.3">
      <c r="D467" s="8" t="str">
        <f t="shared" si="77"/>
        <v/>
      </c>
      <c r="E467" s="3" t="str">
        <f t="shared" si="78"/>
        <v/>
      </c>
      <c r="G467" s="3" t="str">
        <f t="shared" si="79"/>
        <v/>
      </c>
      <c r="H467" s="3" t="str">
        <f t="shared" si="80"/>
        <v/>
      </c>
      <c r="I467" s="3" t="str">
        <f t="shared" si="72"/>
        <v/>
      </c>
      <c r="K467">
        <f t="shared" si="71"/>
        <v>471</v>
      </c>
      <c r="L467">
        <f t="shared" si="74"/>
        <v>3</v>
      </c>
      <c r="M467">
        <f t="shared" si="75"/>
        <v>40</v>
      </c>
      <c r="N467" t="str">
        <f t="shared" si="73"/>
        <v>NO</v>
      </c>
      <c r="O467" s="6">
        <f t="shared" si="76"/>
        <v>49369</v>
      </c>
    </row>
    <row r="468" spans="4:15" x14ac:dyDescent="0.3">
      <c r="D468" s="8" t="str">
        <f t="shared" si="77"/>
        <v/>
      </c>
      <c r="E468" s="3" t="str">
        <f t="shared" si="78"/>
        <v/>
      </c>
      <c r="G468" s="3" t="str">
        <f t="shared" si="79"/>
        <v/>
      </c>
      <c r="H468" s="3" t="str">
        <f t="shared" si="80"/>
        <v/>
      </c>
      <c r="I468" s="3" t="str">
        <f t="shared" si="72"/>
        <v/>
      </c>
      <c r="K468">
        <f t="shared" si="71"/>
        <v>472</v>
      </c>
      <c r="L468">
        <f t="shared" si="74"/>
        <v>4</v>
      </c>
      <c r="M468">
        <f t="shared" si="75"/>
        <v>40</v>
      </c>
      <c r="N468" t="str">
        <f t="shared" si="73"/>
        <v>NO</v>
      </c>
      <c r="O468" s="6">
        <f t="shared" si="76"/>
        <v>49400</v>
      </c>
    </row>
    <row r="469" spans="4:15" x14ac:dyDescent="0.3">
      <c r="D469" s="8" t="str">
        <f t="shared" si="77"/>
        <v/>
      </c>
      <c r="E469" s="3" t="str">
        <f t="shared" si="78"/>
        <v/>
      </c>
      <c r="G469" s="3" t="str">
        <f t="shared" si="79"/>
        <v/>
      </c>
      <c r="H469" s="3" t="str">
        <f t="shared" si="80"/>
        <v/>
      </c>
      <c r="I469" s="3" t="str">
        <f t="shared" si="72"/>
        <v/>
      </c>
      <c r="K469">
        <f t="shared" si="71"/>
        <v>473</v>
      </c>
      <c r="L469">
        <f t="shared" si="74"/>
        <v>5</v>
      </c>
      <c r="M469">
        <f t="shared" si="75"/>
        <v>40</v>
      </c>
      <c r="N469" t="str">
        <f t="shared" si="73"/>
        <v>NO</v>
      </c>
      <c r="O469" s="6">
        <f t="shared" si="76"/>
        <v>49430</v>
      </c>
    </row>
    <row r="470" spans="4:15" x14ac:dyDescent="0.3">
      <c r="D470" s="8" t="str">
        <f t="shared" si="77"/>
        <v/>
      </c>
      <c r="E470" s="3" t="str">
        <f t="shared" si="78"/>
        <v/>
      </c>
      <c r="G470" s="3" t="str">
        <f t="shared" si="79"/>
        <v/>
      </c>
      <c r="H470" s="3" t="str">
        <f t="shared" si="80"/>
        <v/>
      </c>
      <c r="I470" s="3" t="str">
        <f t="shared" si="72"/>
        <v/>
      </c>
      <c r="K470">
        <f t="shared" si="71"/>
        <v>474</v>
      </c>
      <c r="L470">
        <f t="shared" si="74"/>
        <v>6</v>
      </c>
      <c r="M470">
        <f t="shared" si="75"/>
        <v>40</v>
      </c>
      <c r="N470" t="str">
        <f t="shared" si="73"/>
        <v>NO</v>
      </c>
      <c r="O470" s="6">
        <f t="shared" si="76"/>
        <v>49461</v>
      </c>
    </row>
    <row r="471" spans="4:15" x14ac:dyDescent="0.3">
      <c r="D471" s="8" t="str">
        <f t="shared" si="77"/>
        <v/>
      </c>
      <c r="E471" s="3" t="str">
        <f t="shared" si="78"/>
        <v/>
      </c>
      <c r="G471" s="3" t="str">
        <f t="shared" si="79"/>
        <v/>
      </c>
      <c r="H471" s="3" t="str">
        <f t="shared" si="80"/>
        <v/>
      </c>
      <c r="I471" s="3" t="str">
        <f t="shared" si="72"/>
        <v/>
      </c>
      <c r="K471">
        <f t="shared" si="71"/>
        <v>475</v>
      </c>
      <c r="L471">
        <f t="shared" si="74"/>
        <v>7</v>
      </c>
      <c r="M471">
        <f t="shared" si="75"/>
        <v>40</v>
      </c>
      <c r="N471" t="str">
        <f t="shared" si="73"/>
        <v>NO</v>
      </c>
      <c r="O471" s="6">
        <f t="shared" si="76"/>
        <v>49491</v>
      </c>
    </row>
    <row r="472" spans="4:15" x14ac:dyDescent="0.3">
      <c r="D472" s="8" t="str">
        <f t="shared" si="77"/>
        <v/>
      </c>
      <c r="E472" s="3" t="str">
        <f t="shared" si="78"/>
        <v/>
      </c>
      <c r="G472" s="3" t="str">
        <f t="shared" si="79"/>
        <v/>
      </c>
      <c r="H472" s="3" t="str">
        <f t="shared" si="80"/>
        <v/>
      </c>
      <c r="I472" s="3" t="str">
        <f t="shared" si="72"/>
        <v/>
      </c>
      <c r="K472">
        <f t="shared" si="71"/>
        <v>476</v>
      </c>
      <c r="L472">
        <f t="shared" si="74"/>
        <v>8</v>
      </c>
      <c r="M472">
        <f t="shared" si="75"/>
        <v>40</v>
      </c>
      <c r="N472" t="str">
        <f t="shared" si="73"/>
        <v>NO</v>
      </c>
      <c r="O472" s="6">
        <f t="shared" si="76"/>
        <v>49522</v>
      </c>
    </row>
    <row r="473" spans="4:15" x14ac:dyDescent="0.3">
      <c r="D473" s="8" t="str">
        <f t="shared" si="77"/>
        <v/>
      </c>
      <c r="E473" s="3" t="str">
        <f t="shared" si="78"/>
        <v/>
      </c>
      <c r="G473" s="3" t="str">
        <f t="shared" si="79"/>
        <v/>
      </c>
      <c r="H473" s="3" t="str">
        <f t="shared" si="80"/>
        <v/>
      </c>
      <c r="I473" s="3" t="str">
        <f t="shared" si="72"/>
        <v/>
      </c>
      <c r="K473">
        <f t="shared" si="71"/>
        <v>477</v>
      </c>
      <c r="L473">
        <f t="shared" si="74"/>
        <v>9</v>
      </c>
      <c r="M473">
        <f t="shared" si="75"/>
        <v>40</v>
      </c>
      <c r="N473" t="str">
        <f t="shared" si="73"/>
        <v>NO</v>
      </c>
      <c r="O473" s="6">
        <f t="shared" si="76"/>
        <v>49553</v>
      </c>
    </row>
    <row r="474" spans="4:15" x14ac:dyDescent="0.3">
      <c r="D474" s="8" t="str">
        <f t="shared" si="77"/>
        <v/>
      </c>
      <c r="E474" s="3" t="str">
        <f t="shared" si="78"/>
        <v/>
      </c>
      <c r="G474" s="3" t="str">
        <f t="shared" si="79"/>
        <v/>
      </c>
      <c r="H474" s="3" t="str">
        <f t="shared" si="80"/>
        <v/>
      </c>
      <c r="I474" s="3" t="str">
        <f t="shared" si="72"/>
        <v/>
      </c>
      <c r="K474">
        <f t="shared" si="71"/>
        <v>478</v>
      </c>
      <c r="L474">
        <f t="shared" si="74"/>
        <v>10</v>
      </c>
      <c r="M474">
        <f t="shared" si="75"/>
        <v>40</v>
      </c>
      <c r="N474" t="str">
        <f t="shared" si="73"/>
        <v>NO</v>
      </c>
      <c r="O474" s="6">
        <f t="shared" si="76"/>
        <v>49583</v>
      </c>
    </row>
    <row r="475" spans="4:15" x14ac:dyDescent="0.3">
      <c r="D475" s="8" t="str">
        <f t="shared" si="77"/>
        <v/>
      </c>
      <c r="E475" s="3" t="str">
        <f t="shared" si="78"/>
        <v/>
      </c>
      <c r="G475" s="3" t="str">
        <f t="shared" si="79"/>
        <v/>
      </c>
      <c r="H475" s="3" t="str">
        <f t="shared" si="80"/>
        <v/>
      </c>
      <c r="I475" s="3" t="str">
        <f t="shared" si="72"/>
        <v/>
      </c>
      <c r="K475">
        <f t="shared" si="71"/>
        <v>479</v>
      </c>
      <c r="L475">
        <f t="shared" si="74"/>
        <v>11</v>
      </c>
      <c r="M475">
        <f t="shared" si="75"/>
        <v>40</v>
      </c>
      <c r="N475" t="str">
        <f t="shared" si="73"/>
        <v>NO</v>
      </c>
      <c r="O475" s="6">
        <f t="shared" si="76"/>
        <v>49614</v>
      </c>
    </row>
    <row r="476" spans="4:15" x14ac:dyDescent="0.3">
      <c r="D476" s="8" t="str">
        <f t="shared" si="77"/>
        <v/>
      </c>
      <c r="E476" s="3" t="str">
        <f t="shared" si="78"/>
        <v/>
      </c>
      <c r="G476" s="3" t="str">
        <f t="shared" si="79"/>
        <v/>
      </c>
      <c r="H476" s="3" t="str">
        <f t="shared" si="80"/>
        <v/>
      </c>
      <c r="I476" s="3" t="str">
        <f t="shared" si="72"/>
        <v/>
      </c>
      <c r="K476">
        <f t="shared" si="71"/>
        <v>480</v>
      </c>
      <c r="L476">
        <f t="shared" si="74"/>
        <v>12</v>
      </c>
      <c r="M476">
        <f t="shared" si="75"/>
        <v>40</v>
      </c>
      <c r="N476" t="str">
        <f t="shared" si="73"/>
        <v>NO</v>
      </c>
      <c r="O476" s="6">
        <f t="shared" si="76"/>
        <v>49644</v>
      </c>
    </row>
    <row r="477" spans="4:15" x14ac:dyDescent="0.3">
      <c r="D477" s="8" t="str">
        <f t="shared" si="77"/>
        <v/>
      </c>
      <c r="E477" s="3" t="str">
        <f t="shared" si="78"/>
        <v/>
      </c>
      <c r="G477" s="3" t="str">
        <f t="shared" si="79"/>
        <v/>
      </c>
      <c r="H477" s="3" t="str">
        <f t="shared" si="80"/>
        <v/>
      </c>
      <c r="I477" s="3" t="str">
        <f t="shared" si="72"/>
        <v/>
      </c>
      <c r="K477">
        <f t="shared" si="71"/>
        <v>481</v>
      </c>
      <c r="L477">
        <f t="shared" si="74"/>
        <v>1</v>
      </c>
      <c r="M477">
        <f t="shared" si="75"/>
        <v>41</v>
      </c>
      <c r="N477" t="str">
        <f t="shared" si="73"/>
        <v>NO</v>
      </c>
      <c r="O477" s="6">
        <f t="shared" si="76"/>
        <v>49675</v>
      </c>
    </row>
    <row r="478" spans="4:15" x14ac:dyDescent="0.3">
      <c r="D478" s="8" t="str">
        <f t="shared" si="77"/>
        <v/>
      </c>
      <c r="E478" s="3" t="str">
        <f t="shared" si="78"/>
        <v/>
      </c>
      <c r="G478" s="3" t="str">
        <f t="shared" si="79"/>
        <v/>
      </c>
      <c r="H478" s="3" t="str">
        <f t="shared" si="80"/>
        <v/>
      </c>
      <c r="I478" s="3" t="str">
        <f t="shared" si="72"/>
        <v/>
      </c>
      <c r="K478">
        <f t="shared" si="71"/>
        <v>482</v>
      </c>
      <c r="L478">
        <f t="shared" si="74"/>
        <v>2</v>
      </c>
      <c r="M478">
        <f t="shared" si="75"/>
        <v>41</v>
      </c>
      <c r="N478" t="str">
        <f t="shared" si="73"/>
        <v>NO</v>
      </c>
      <c r="O478" s="6">
        <f t="shared" si="76"/>
        <v>49706</v>
      </c>
    </row>
    <row r="479" spans="4:15" x14ac:dyDescent="0.3">
      <c r="D479" s="8" t="str">
        <f t="shared" si="77"/>
        <v/>
      </c>
      <c r="E479" s="3" t="str">
        <f t="shared" si="78"/>
        <v/>
      </c>
      <c r="G479" s="3" t="str">
        <f t="shared" si="79"/>
        <v/>
      </c>
      <c r="H479" s="3" t="str">
        <f t="shared" si="80"/>
        <v/>
      </c>
      <c r="I479" s="3" t="str">
        <f t="shared" si="72"/>
        <v/>
      </c>
      <c r="K479">
        <f t="shared" si="71"/>
        <v>483</v>
      </c>
      <c r="L479">
        <f t="shared" si="74"/>
        <v>3</v>
      </c>
      <c r="M479">
        <f t="shared" si="75"/>
        <v>41</v>
      </c>
      <c r="N479" t="str">
        <f t="shared" si="73"/>
        <v>NO</v>
      </c>
      <c r="O479" s="6">
        <f t="shared" si="76"/>
        <v>49735</v>
      </c>
    </row>
    <row r="480" spans="4:15" x14ac:dyDescent="0.3">
      <c r="D480" s="8" t="str">
        <f t="shared" si="77"/>
        <v/>
      </c>
      <c r="E480" s="3" t="str">
        <f t="shared" si="78"/>
        <v/>
      </c>
      <c r="G480" s="3" t="str">
        <f t="shared" si="79"/>
        <v/>
      </c>
      <c r="H480" s="3" t="str">
        <f t="shared" si="80"/>
        <v/>
      </c>
      <c r="I480" s="3" t="str">
        <f t="shared" si="72"/>
        <v/>
      </c>
      <c r="K480">
        <f t="shared" ref="K480:K482" si="81">K479+1</f>
        <v>484</v>
      </c>
      <c r="L480">
        <f t="shared" si="74"/>
        <v>4</v>
      </c>
      <c r="M480">
        <f t="shared" si="75"/>
        <v>41</v>
      </c>
      <c r="N480" t="str">
        <f t="shared" si="73"/>
        <v>NO</v>
      </c>
      <c r="O480" s="6">
        <f t="shared" si="76"/>
        <v>49766</v>
      </c>
    </row>
    <row r="481" spans="4:15" x14ac:dyDescent="0.3">
      <c r="D481" s="8" t="str">
        <f t="shared" si="77"/>
        <v/>
      </c>
      <c r="E481" s="3" t="str">
        <f t="shared" si="78"/>
        <v/>
      </c>
      <c r="G481" s="3" t="str">
        <f t="shared" si="79"/>
        <v/>
      </c>
      <c r="H481" s="3" t="str">
        <f t="shared" si="80"/>
        <v/>
      </c>
      <c r="I481" s="3" t="str">
        <f t="shared" ref="I481:I482" si="82">IF(N480="YES",IF(E481 &gt; $B$3, E481 - H481, 0), "")</f>
        <v/>
      </c>
      <c r="K481">
        <f t="shared" si="81"/>
        <v>485</v>
      </c>
      <c r="L481">
        <f t="shared" si="74"/>
        <v>5</v>
      </c>
      <c r="M481">
        <f t="shared" si="75"/>
        <v>41</v>
      </c>
      <c r="N481" t="str">
        <f t="shared" si="73"/>
        <v>NO</v>
      </c>
      <c r="O481" s="6">
        <f t="shared" si="76"/>
        <v>49796</v>
      </c>
    </row>
    <row r="482" spans="4:15" x14ac:dyDescent="0.3">
      <c r="D482" s="8" t="str">
        <f t="shared" si="77"/>
        <v/>
      </c>
      <c r="E482" s="3" t="str">
        <f t="shared" si="78"/>
        <v/>
      </c>
      <c r="G482" s="3" t="str">
        <f t="shared" si="79"/>
        <v/>
      </c>
      <c r="H482" s="3" t="str">
        <f t="shared" si="80"/>
        <v/>
      </c>
      <c r="I482" s="3" t="str">
        <f t="shared" si="82"/>
        <v/>
      </c>
      <c r="K482">
        <f t="shared" si="81"/>
        <v>486</v>
      </c>
      <c r="L482">
        <f t="shared" si="74"/>
        <v>6</v>
      </c>
      <c r="M482">
        <f t="shared" si="75"/>
        <v>41</v>
      </c>
      <c r="N482" t="str">
        <f t="shared" si="73"/>
        <v>NO</v>
      </c>
      <c r="O482" s="6">
        <f t="shared" si="76"/>
        <v>49827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7A55-F3D5-4EC0-8E5A-27ABC3874458}">
  <dimension ref="A1:R95"/>
  <sheetViews>
    <sheetView workbookViewId="0">
      <selection activeCell="E7" sqref="E7"/>
    </sheetView>
  </sheetViews>
  <sheetFormatPr defaultRowHeight="14.4" x14ac:dyDescent="0.3"/>
  <cols>
    <col min="1" max="1" width="16.33203125" customWidth="1"/>
    <col min="3" max="3" width="17.77734375" customWidth="1"/>
    <col min="4" max="5" width="12.77734375" style="3" customWidth="1"/>
    <col min="6" max="6" width="10.6640625" style="3" customWidth="1"/>
    <col min="7" max="7" width="10.21875" style="3" customWidth="1"/>
    <col min="8" max="8" width="12.77734375" style="3" customWidth="1"/>
    <col min="12" max="12" width="9.33203125" customWidth="1"/>
    <col min="14" max="14" width="11.77734375" customWidth="1"/>
  </cols>
  <sheetData>
    <row r="1" spans="1:18" ht="42" customHeight="1" x14ac:dyDescent="0.3">
      <c r="D1" s="2" t="s">
        <v>4</v>
      </c>
      <c r="E1" s="2" t="s">
        <v>7</v>
      </c>
      <c r="F1" s="3" t="s">
        <v>3</v>
      </c>
      <c r="G1" s="3" t="s">
        <v>5</v>
      </c>
      <c r="H1" s="2" t="s">
        <v>6</v>
      </c>
      <c r="K1" s="1"/>
      <c r="L1" s="1" t="s">
        <v>11</v>
      </c>
      <c r="M1" s="1" t="s">
        <v>10</v>
      </c>
      <c r="N1" s="1" t="s">
        <v>8</v>
      </c>
      <c r="O1" s="1" t="s">
        <v>11</v>
      </c>
      <c r="P1" s="1" t="s">
        <v>9</v>
      </c>
      <c r="Q1" s="1" t="s">
        <v>12</v>
      </c>
    </row>
    <row r="2" spans="1:18" x14ac:dyDescent="0.3">
      <c r="A2" t="s">
        <v>0</v>
      </c>
      <c r="B2">
        <v>100000</v>
      </c>
      <c r="C2" t="str">
        <f t="shared" ref="C2:C65" si="0">IF(Q2=0,_xlfn.CONCAT("Year ",P2,", Month ",N2),IF(Q2=R2,"Final Payment",""))</f>
        <v>Year 1, Month 1</v>
      </c>
      <c r="D2" s="3">
        <f>B2</f>
        <v>100000</v>
      </c>
      <c r="E2" s="3">
        <v>100</v>
      </c>
      <c r="F2" s="3">
        <f>($B$4/100/12)*D2</f>
        <v>260.41666666666663</v>
      </c>
      <c r="G2" s="3">
        <f>$B$3-F2+E2</f>
        <v>1039.5833333333335</v>
      </c>
      <c r="H2" s="3">
        <f>D2-(E2+G2)</f>
        <v>98860.416666666672</v>
      </c>
      <c r="K2">
        <v>1</v>
      </c>
      <c r="L2">
        <f>MOD(K2,12)</f>
        <v>1</v>
      </c>
      <c r="M2">
        <f t="shared" ref="M2:M65" si="1">IF(MOD(K2,12)=0,12,0)</f>
        <v>0</v>
      </c>
      <c r="N2">
        <f>IF(M2 = 0, L2, M2)</f>
        <v>1</v>
      </c>
      <c r="O2">
        <f>INT(K2/12)+1</f>
        <v>1</v>
      </c>
      <c r="P2">
        <f>IF(M2=12, O2-1,O2)</f>
        <v>1</v>
      </c>
      <c r="Q2">
        <f>IF(H2&lt;=0,1,0)</f>
        <v>0</v>
      </c>
      <c r="R2">
        <v>0</v>
      </c>
    </row>
    <row r="3" spans="1:18" x14ac:dyDescent="0.3">
      <c r="A3" t="s">
        <v>1</v>
      </c>
      <c r="B3">
        <v>1200</v>
      </c>
      <c r="C3" t="str">
        <f t="shared" si="0"/>
        <v>Year 1, Month 2</v>
      </c>
      <c r="D3" s="3">
        <f>H2</f>
        <v>98860.416666666672</v>
      </c>
      <c r="E3" s="3">
        <v>100</v>
      </c>
      <c r="F3" s="3">
        <f>($B$4/100/12)*D3</f>
        <v>257.44900173611109</v>
      </c>
      <c r="G3" s="3">
        <f>$B$3-F3</f>
        <v>942.55099826388891</v>
      </c>
      <c r="H3" s="3">
        <f>D3-(E3+G3)</f>
        <v>97817.865668402781</v>
      </c>
      <c r="K3">
        <v>2</v>
      </c>
      <c r="L3">
        <f t="shared" ref="L3:L66" si="2">MOD(K3,12)</f>
        <v>2</v>
      </c>
      <c r="M3">
        <f t="shared" si="1"/>
        <v>0</v>
      </c>
      <c r="N3">
        <f t="shared" ref="N3:N66" si="3">IF(M3 = 0, L3, M3)</f>
        <v>2</v>
      </c>
      <c r="O3">
        <f t="shared" ref="O3:O66" si="4">INT(K3/12)+1</f>
        <v>1</v>
      </c>
      <c r="P3">
        <f t="shared" ref="P3:P66" si="5">IF(M3=12, O3-1,O3)</f>
        <v>1</v>
      </c>
      <c r="Q3">
        <f t="shared" ref="Q3:Q66" si="6">IF(H3&lt;=0,1,0)</f>
        <v>0</v>
      </c>
      <c r="R3">
        <f>IF(AND(Q3=1, Q2=0), 1, 0)</f>
        <v>0</v>
      </c>
    </row>
    <row r="4" spans="1:18" x14ac:dyDescent="0.3">
      <c r="A4" t="s">
        <v>2</v>
      </c>
      <c r="B4">
        <v>3.125</v>
      </c>
      <c r="C4" t="str">
        <f t="shared" si="0"/>
        <v>Year 1, Month 3</v>
      </c>
      <c r="D4" s="3">
        <f>H3</f>
        <v>97817.865668402781</v>
      </c>
      <c r="E4" s="3">
        <v>1000</v>
      </c>
      <c r="F4" s="3">
        <f>($B$4/100/12)*D4</f>
        <v>254.73402517813224</v>
      </c>
      <c r="G4" s="3">
        <f>$B$3-F4</f>
        <v>945.26597482186776</v>
      </c>
      <c r="H4" s="3">
        <f>D4-(E4+G4)</f>
        <v>95872.599693580909</v>
      </c>
      <c r="K4">
        <v>3</v>
      </c>
      <c r="L4">
        <f t="shared" si="2"/>
        <v>3</v>
      </c>
      <c r="M4">
        <f t="shared" si="1"/>
        <v>0</v>
      </c>
      <c r="N4">
        <f t="shared" si="3"/>
        <v>3</v>
      </c>
      <c r="O4">
        <f t="shared" si="4"/>
        <v>1</v>
      </c>
      <c r="P4">
        <f t="shared" si="5"/>
        <v>1</v>
      </c>
      <c r="Q4">
        <f t="shared" si="6"/>
        <v>0</v>
      </c>
      <c r="R4">
        <f t="shared" ref="R4:R67" si="7">IF(AND(Q4=1, Q3=0), 1, 0)</f>
        <v>0</v>
      </c>
    </row>
    <row r="5" spans="1:18" x14ac:dyDescent="0.3">
      <c r="C5" t="str">
        <f t="shared" si="0"/>
        <v>Year 1, Month 4</v>
      </c>
      <c r="D5" s="3">
        <f t="shared" ref="D5:D42" si="8">H4</f>
        <v>95872.599693580909</v>
      </c>
      <c r="F5" s="3">
        <f t="shared" ref="F5:F42" si="9">($B$4/100/12)*D5</f>
        <v>249.66822836870028</v>
      </c>
      <c r="G5" s="3">
        <f t="shared" ref="G5:G68" si="10">$B$3-F5</f>
        <v>950.33177163129972</v>
      </c>
      <c r="H5" s="3">
        <f t="shared" ref="H5:H42" si="11">D5-(E5+G5)</f>
        <v>94922.267921949606</v>
      </c>
      <c r="K5">
        <v>4</v>
      </c>
      <c r="L5">
        <f t="shared" si="2"/>
        <v>4</v>
      </c>
      <c r="M5">
        <f t="shared" si="1"/>
        <v>0</v>
      </c>
      <c r="N5">
        <f t="shared" si="3"/>
        <v>4</v>
      </c>
      <c r="O5">
        <f t="shared" si="4"/>
        <v>1</v>
      </c>
      <c r="P5">
        <f t="shared" si="5"/>
        <v>1</v>
      </c>
      <c r="Q5">
        <f t="shared" si="6"/>
        <v>0</v>
      </c>
      <c r="R5">
        <f t="shared" si="7"/>
        <v>0</v>
      </c>
    </row>
    <row r="6" spans="1:18" x14ac:dyDescent="0.3">
      <c r="C6" t="str">
        <f t="shared" si="0"/>
        <v>Year 1, Month 5</v>
      </c>
      <c r="D6" s="3">
        <f t="shared" si="8"/>
        <v>94922.267921949606</v>
      </c>
      <c r="F6" s="3">
        <f t="shared" si="9"/>
        <v>247.19340604674375</v>
      </c>
      <c r="G6" s="3">
        <f t="shared" si="10"/>
        <v>952.8065939532562</v>
      </c>
      <c r="H6" s="3">
        <f t="shared" si="11"/>
        <v>93969.461327996352</v>
      </c>
      <c r="K6">
        <v>5</v>
      </c>
      <c r="L6">
        <f t="shared" si="2"/>
        <v>5</v>
      </c>
      <c r="M6">
        <f t="shared" si="1"/>
        <v>0</v>
      </c>
      <c r="N6">
        <f t="shared" si="3"/>
        <v>5</v>
      </c>
      <c r="O6">
        <f t="shared" si="4"/>
        <v>1</v>
      </c>
      <c r="P6">
        <f t="shared" si="5"/>
        <v>1</v>
      </c>
      <c r="Q6">
        <f t="shared" si="6"/>
        <v>0</v>
      </c>
      <c r="R6">
        <f t="shared" si="7"/>
        <v>0</v>
      </c>
    </row>
    <row r="7" spans="1:18" x14ac:dyDescent="0.3">
      <c r="C7" t="str">
        <f t="shared" si="0"/>
        <v>Year 1, Month 6</v>
      </c>
      <c r="D7" s="3">
        <f t="shared" si="8"/>
        <v>93969.461327996352</v>
      </c>
      <c r="F7" s="3">
        <f t="shared" si="9"/>
        <v>244.7121388749905</v>
      </c>
      <c r="G7" s="3">
        <f t="shared" si="10"/>
        <v>955.2878611250095</v>
      </c>
      <c r="H7" s="3">
        <f t="shared" si="11"/>
        <v>93014.173466871347</v>
      </c>
      <c r="K7">
        <v>6</v>
      </c>
      <c r="L7">
        <f t="shared" si="2"/>
        <v>6</v>
      </c>
      <c r="M7">
        <f t="shared" si="1"/>
        <v>0</v>
      </c>
      <c r="N7">
        <f t="shared" si="3"/>
        <v>6</v>
      </c>
      <c r="O7">
        <f t="shared" si="4"/>
        <v>1</v>
      </c>
      <c r="P7">
        <f t="shared" si="5"/>
        <v>1</v>
      </c>
      <c r="Q7">
        <f t="shared" si="6"/>
        <v>0</v>
      </c>
      <c r="R7">
        <f t="shared" si="7"/>
        <v>0</v>
      </c>
    </row>
    <row r="8" spans="1:18" x14ac:dyDescent="0.3">
      <c r="C8" t="str">
        <f t="shared" si="0"/>
        <v>Year 1, Month 7</v>
      </c>
      <c r="D8" s="3">
        <f t="shared" si="8"/>
        <v>93014.173466871347</v>
      </c>
      <c r="F8" s="3">
        <f t="shared" si="9"/>
        <v>242.22441006997747</v>
      </c>
      <c r="G8" s="3">
        <f t="shared" si="10"/>
        <v>957.77558993002253</v>
      </c>
      <c r="H8" s="3">
        <f t="shared" si="11"/>
        <v>92056.397876941322</v>
      </c>
      <c r="K8">
        <v>7</v>
      </c>
      <c r="L8">
        <f t="shared" si="2"/>
        <v>7</v>
      </c>
      <c r="M8">
        <f t="shared" si="1"/>
        <v>0</v>
      </c>
      <c r="N8">
        <f t="shared" si="3"/>
        <v>7</v>
      </c>
      <c r="O8">
        <f t="shared" si="4"/>
        <v>1</v>
      </c>
      <c r="P8">
        <f t="shared" si="5"/>
        <v>1</v>
      </c>
      <c r="Q8">
        <f t="shared" si="6"/>
        <v>0</v>
      </c>
      <c r="R8">
        <f t="shared" si="7"/>
        <v>0</v>
      </c>
    </row>
    <row r="9" spans="1:18" x14ac:dyDescent="0.3">
      <c r="C9" t="str">
        <f t="shared" si="0"/>
        <v>Year 1, Month 8</v>
      </c>
      <c r="D9" s="3">
        <f t="shared" si="8"/>
        <v>92056.397876941322</v>
      </c>
      <c r="F9" s="3">
        <f t="shared" si="9"/>
        <v>239.73020280453468</v>
      </c>
      <c r="G9" s="3">
        <f t="shared" si="10"/>
        <v>960.26979719546534</v>
      </c>
      <c r="H9" s="3">
        <f t="shared" si="11"/>
        <v>91096.12807974586</v>
      </c>
      <c r="K9">
        <v>8</v>
      </c>
      <c r="L9">
        <f t="shared" si="2"/>
        <v>8</v>
      </c>
      <c r="M9">
        <f t="shared" si="1"/>
        <v>0</v>
      </c>
      <c r="N9">
        <f t="shared" si="3"/>
        <v>8</v>
      </c>
      <c r="O9">
        <f t="shared" si="4"/>
        <v>1</v>
      </c>
      <c r="P9">
        <f t="shared" si="5"/>
        <v>1</v>
      </c>
      <c r="Q9">
        <f t="shared" si="6"/>
        <v>0</v>
      </c>
      <c r="R9">
        <f t="shared" si="7"/>
        <v>0</v>
      </c>
    </row>
    <row r="10" spans="1:18" x14ac:dyDescent="0.3">
      <c r="C10" t="str">
        <f t="shared" si="0"/>
        <v>Year 1, Month 9</v>
      </c>
      <c r="D10" s="3">
        <f t="shared" si="8"/>
        <v>91096.12807974586</v>
      </c>
      <c r="F10" s="3">
        <f t="shared" si="9"/>
        <v>237.22950020767149</v>
      </c>
      <c r="G10" s="3">
        <f t="shared" si="10"/>
        <v>962.77049979232856</v>
      </c>
      <c r="H10" s="3">
        <f t="shared" si="11"/>
        <v>90133.357579953532</v>
      </c>
      <c r="K10">
        <v>9</v>
      </c>
      <c r="L10">
        <f t="shared" si="2"/>
        <v>9</v>
      </c>
      <c r="M10">
        <f t="shared" si="1"/>
        <v>0</v>
      </c>
      <c r="N10">
        <f t="shared" si="3"/>
        <v>9</v>
      </c>
      <c r="O10">
        <f t="shared" si="4"/>
        <v>1</v>
      </c>
      <c r="P10">
        <f t="shared" si="5"/>
        <v>1</v>
      </c>
      <c r="Q10">
        <f t="shared" si="6"/>
        <v>0</v>
      </c>
      <c r="R10">
        <f t="shared" si="7"/>
        <v>0</v>
      </c>
    </row>
    <row r="11" spans="1:18" x14ac:dyDescent="0.3">
      <c r="C11" t="str">
        <f t="shared" si="0"/>
        <v>Year 1, Month 10</v>
      </c>
      <c r="D11" s="3">
        <f t="shared" si="8"/>
        <v>90133.357579953532</v>
      </c>
      <c r="F11" s="3">
        <f t="shared" si="9"/>
        <v>234.72228536446232</v>
      </c>
      <c r="G11" s="3">
        <f t="shared" si="10"/>
        <v>965.27771463553768</v>
      </c>
      <c r="H11" s="3">
        <f t="shared" si="11"/>
        <v>89168.079865317995</v>
      </c>
      <c r="K11">
        <v>10</v>
      </c>
      <c r="L11">
        <f t="shared" si="2"/>
        <v>10</v>
      </c>
      <c r="M11">
        <f t="shared" si="1"/>
        <v>0</v>
      </c>
      <c r="N11">
        <f t="shared" si="3"/>
        <v>10</v>
      </c>
      <c r="O11">
        <f t="shared" si="4"/>
        <v>1</v>
      </c>
      <c r="P11">
        <f t="shared" si="5"/>
        <v>1</v>
      </c>
      <c r="Q11">
        <f t="shared" si="6"/>
        <v>0</v>
      </c>
      <c r="R11">
        <f t="shared" si="7"/>
        <v>0</v>
      </c>
    </row>
    <row r="12" spans="1:18" x14ac:dyDescent="0.3">
      <c r="C12" t="str">
        <f t="shared" si="0"/>
        <v>Year 1, Month 11</v>
      </c>
      <c r="D12" s="3">
        <f t="shared" si="8"/>
        <v>89168.079865317995</v>
      </c>
      <c r="F12" s="3">
        <f t="shared" si="9"/>
        <v>232.20854131593228</v>
      </c>
      <c r="G12" s="3">
        <f t="shared" si="10"/>
        <v>967.79145868406772</v>
      </c>
      <c r="H12" s="3">
        <f t="shared" si="11"/>
        <v>88200.288406633932</v>
      </c>
      <c r="K12">
        <v>11</v>
      </c>
      <c r="L12">
        <f t="shared" si="2"/>
        <v>11</v>
      </c>
      <c r="M12">
        <f t="shared" si="1"/>
        <v>0</v>
      </c>
      <c r="N12">
        <f t="shared" si="3"/>
        <v>11</v>
      </c>
      <c r="O12">
        <f t="shared" si="4"/>
        <v>1</v>
      </c>
      <c r="P12">
        <f t="shared" si="5"/>
        <v>1</v>
      </c>
      <c r="Q12">
        <f t="shared" si="6"/>
        <v>0</v>
      </c>
      <c r="R12">
        <f t="shared" si="7"/>
        <v>0</v>
      </c>
    </row>
    <row r="13" spans="1:18" x14ac:dyDescent="0.3">
      <c r="C13" t="str">
        <f t="shared" si="0"/>
        <v>Year 1, Month 12</v>
      </c>
      <c r="D13" s="3">
        <f t="shared" si="8"/>
        <v>88200.288406633932</v>
      </c>
      <c r="F13" s="3">
        <f t="shared" si="9"/>
        <v>229.68825105894251</v>
      </c>
      <c r="G13" s="3">
        <f t="shared" si="10"/>
        <v>970.31174894105743</v>
      </c>
      <c r="H13" s="3">
        <f t="shared" si="11"/>
        <v>87229.976657692881</v>
      </c>
      <c r="K13">
        <v>12</v>
      </c>
      <c r="L13">
        <f>MOD(K13,12)</f>
        <v>0</v>
      </c>
      <c r="M13">
        <f>IF(MOD(K13,12)=0,12,0)</f>
        <v>12</v>
      </c>
      <c r="N13">
        <f t="shared" si="3"/>
        <v>12</v>
      </c>
      <c r="O13">
        <f t="shared" si="4"/>
        <v>2</v>
      </c>
      <c r="P13">
        <f t="shared" si="5"/>
        <v>1</v>
      </c>
      <c r="Q13">
        <f t="shared" si="6"/>
        <v>0</v>
      </c>
      <c r="R13">
        <f t="shared" si="7"/>
        <v>0</v>
      </c>
    </row>
    <row r="14" spans="1:18" x14ac:dyDescent="0.3">
      <c r="C14" t="str">
        <f t="shared" si="0"/>
        <v>Year 2, Month 1</v>
      </c>
      <c r="D14" s="3">
        <f t="shared" si="8"/>
        <v>87229.976657692881</v>
      </c>
      <c r="F14" s="3">
        <f t="shared" si="9"/>
        <v>227.16139754607519</v>
      </c>
      <c r="G14" s="3">
        <f t="shared" si="10"/>
        <v>972.83860245392475</v>
      </c>
      <c r="H14" s="3">
        <f t="shared" si="11"/>
        <v>86257.13805523896</v>
      </c>
      <c r="K14">
        <v>13</v>
      </c>
      <c r="L14">
        <f t="shared" si="2"/>
        <v>1</v>
      </c>
      <c r="M14">
        <f t="shared" si="1"/>
        <v>0</v>
      </c>
      <c r="N14">
        <f t="shared" si="3"/>
        <v>1</v>
      </c>
      <c r="O14">
        <f t="shared" si="4"/>
        <v>2</v>
      </c>
      <c r="P14">
        <f t="shared" si="5"/>
        <v>2</v>
      </c>
      <c r="Q14">
        <f t="shared" si="6"/>
        <v>0</v>
      </c>
      <c r="R14">
        <f t="shared" si="7"/>
        <v>0</v>
      </c>
    </row>
    <row r="15" spans="1:18" x14ac:dyDescent="0.3">
      <c r="C15" t="str">
        <f t="shared" si="0"/>
        <v>Year 2, Month 2</v>
      </c>
      <c r="D15" s="3">
        <f t="shared" si="8"/>
        <v>86257.13805523896</v>
      </c>
      <c r="F15" s="3">
        <f t="shared" si="9"/>
        <v>224.62796368551813</v>
      </c>
      <c r="G15" s="3">
        <f t="shared" si="10"/>
        <v>975.37203631448187</v>
      </c>
      <c r="H15" s="3">
        <f t="shared" si="11"/>
        <v>85281.766018924478</v>
      </c>
      <c r="K15">
        <v>14</v>
      </c>
      <c r="L15">
        <f t="shared" si="2"/>
        <v>2</v>
      </c>
      <c r="M15">
        <f t="shared" si="1"/>
        <v>0</v>
      </c>
      <c r="N15">
        <f t="shared" si="3"/>
        <v>2</v>
      </c>
      <c r="O15">
        <f t="shared" si="4"/>
        <v>2</v>
      </c>
      <c r="P15">
        <f t="shared" si="5"/>
        <v>2</v>
      </c>
      <c r="Q15">
        <f t="shared" si="6"/>
        <v>0</v>
      </c>
      <c r="R15">
        <f t="shared" si="7"/>
        <v>0</v>
      </c>
    </row>
    <row r="16" spans="1:18" x14ac:dyDescent="0.3">
      <c r="C16" t="str">
        <f t="shared" si="0"/>
        <v>Year 2, Month 3</v>
      </c>
      <c r="D16" s="3">
        <f t="shared" si="8"/>
        <v>85281.766018924478</v>
      </c>
      <c r="F16" s="3">
        <f t="shared" si="9"/>
        <v>222.08793234094915</v>
      </c>
      <c r="G16" s="3">
        <f t="shared" si="10"/>
        <v>977.91206765905088</v>
      </c>
      <c r="H16" s="3">
        <f t="shared" si="11"/>
        <v>84303.853951265424</v>
      </c>
      <c r="K16">
        <v>15</v>
      </c>
      <c r="L16">
        <f t="shared" si="2"/>
        <v>3</v>
      </c>
      <c r="M16">
        <f t="shared" si="1"/>
        <v>0</v>
      </c>
      <c r="N16">
        <f t="shared" si="3"/>
        <v>3</v>
      </c>
      <c r="O16">
        <f t="shared" si="4"/>
        <v>2</v>
      </c>
      <c r="P16">
        <f t="shared" si="5"/>
        <v>2</v>
      </c>
      <c r="Q16">
        <f t="shared" si="6"/>
        <v>0</v>
      </c>
      <c r="R16">
        <f t="shared" si="7"/>
        <v>0</v>
      </c>
    </row>
    <row r="17" spans="3:18" x14ac:dyDescent="0.3">
      <c r="C17" t="str">
        <f t="shared" si="0"/>
        <v>Year 2, Month 4</v>
      </c>
      <c r="D17" s="3">
        <f t="shared" si="8"/>
        <v>84303.853951265424</v>
      </c>
      <c r="F17" s="3">
        <f t="shared" si="9"/>
        <v>219.54128633142037</v>
      </c>
      <c r="G17" s="3">
        <f t="shared" si="10"/>
        <v>980.45871366857966</v>
      </c>
      <c r="H17" s="3">
        <f t="shared" si="11"/>
        <v>83323.395237596851</v>
      </c>
      <c r="K17">
        <v>16</v>
      </c>
      <c r="L17">
        <f t="shared" si="2"/>
        <v>4</v>
      </c>
      <c r="M17">
        <f t="shared" si="1"/>
        <v>0</v>
      </c>
      <c r="N17">
        <f t="shared" si="3"/>
        <v>4</v>
      </c>
      <c r="O17">
        <f t="shared" si="4"/>
        <v>2</v>
      </c>
      <c r="P17">
        <f t="shared" si="5"/>
        <v>2</v>
      </c>
      <c r="Q17">
        <f t="shared" si="6"/>
        <v>0</v>
      </c>
      <c r="R17">
        <f t="shared" si="7"/>
        <v>0</v>
      </c>
    </row>
    <row r="18" spans="3:18" x14ac:dyDescent="0.3">
      <c r="C18" t="str">
        <f t="shared" si="0"/>
        <v>Year 2, Month 5</v>
      </c>
      <c r="D18" s="3">
        <f t="shared" si="8"/>
        <v>83323.395237596851</v>
      </c>
      <c r="F18" s="3">
        <f t="shared" si="9"/>
        <v>216.98800843124178</v>
      </c>
      <c r="G18" s="3">
        <f t="shared" si="10"/>
        <v>983.01199156875828</v>
      </c>
      <c r="H18" s="3">
        <f t="shared" si="11"/>
        <v>82340.383246028097</v>
      </c>
      <c r="K18">
        <v>17</v>
      </c>
      <c r="L18">
        <f t="shared" si="2"/>
        <v>5</v>
      </c>
      <c r="M18">
        <f t="shared" si="1"/>
        <v>0</v>
      </c>
      <c r="N18">
        <f t="shared" si="3"/>
        <v>5</v>
      </c>
      <c r="O18">
        <f t="shared" si="4"/>
        <v>2</v>
      </c>
      <c r="P18">
        <f t="shared" si="5"/>
        <v>2</v>
      </c>
      <c r="Q18">
        <f t="shared" si="6"/>
        <v>0</v>
      </c>
      <c r="R18">
        <f t="shared" si="7"/>
        <v>0</v>
      </c>
    </row>
    <row r="19" spans="3:18" x14ac:dyDescent="0.3">
      <c r="C19" t="str">
        <f t="shared" si="0"/>
        <v>Year 2, Month 6</v>
      </c>
      <c r="D19" s="3">
        <f t="shared" si="8"/>
        <v>82340.383246028097</v>
      </c>
      <c r="F19" s="3">
        <f t="shared" si="9"/>
        <v>214.42808136986483</v>
      </c>
      <c r="G19" s="3">
        <f t="shared" si="10"/>
        <v>985.5719186301352</v>
      </c>
      <c r="H19" s="3">
        <f t="shared" si="11"/>
        <v>81354.811327397969</v>
      </c>
      <c r="K19">
        <v>18</v>
      </c>
      <c r="L19">
        <f t="shared" si="2"/>
        <v>6</v>
      </c>
      <c r="M19">
        <f t="shared" si="1"/>
        <v>0</v>
      </c>
      <c r="N19">
        <f t="shared" si="3"/>
        <v>6</v>
      </c>
      <c r="O19">
        <f t="shared" si="4"/>
        <v>2</v>
      </c>
      <c r="P19">
        <f t="shared" si="5"/>
        <v>2</v>
      </c>
      <c r="Q19">
        <f t="shared" si="6"/>
        <v>0</v>
      </c>
      <c r="R19">
        <f t="shared" si="7"/>
        <v>0</v>
      </c>
    </row>
    <row r="20" spans="3:18" x14ac:dyDescent="0.3">
      <c r="C20" t="str">
        <f t="shared" si="0"/>
        <v>Year 2, Month 7</v>
      </c>
      <c r="D20" s="3">
        <f t="shared" si="8"/>
        <v>81354.811327397969</v>
      </c>
      <c r="F20" s="3">
        <f t="shared" si="9"/>
        <v>211.86148783176554</v>
      </c>
      <c r="G20" s="3">
        <f t="shared" si="10"/>
        <v>988.13851216823446</v>
      </c>
      <c r="H20" s="3">
        <f t="shared" si="11"/>
        <v>80366.672815229729</v>
      </c>
      <c r="K20">
        <v>19</v>
      </c>
      <c r="L20">
        <f t="shared" si="2"/>
        <v>7</v>
      </c>
      <c r="M20">
        <f t="shared" si="1"/>
        <v>0</v>
      </c>
      <c r="N20">
        <f t="shared" si="3"/>
        <v>7</v>
      </c>
      <c r="O20">
        <f t="shared" si="4"/>
        <v>2</v>
      </c>
      <c r="P20">
        <f t="shared" si="5"/>
        <v>2</v>
      </c>
      <c r="Q20">
        <f t="shared" si="6"/>
        <v>0</v>
      </c>
      <c r="R20">
        <f t="shared" si="7"/>
        <v>0</v>
      </c>
    </row>
    <row r="21" spans="3:18" x14ac:dyDescent="0.3">
      <c r="C21" t="str">
        <f t="shared" si="0"/>
        <v>Year 2, Month 8</v>
      </c>
      <c r="D21" s="3">
        <f t="shared" si="8"/>
        <v>80366.672815229729</v>
      </c>
      <c r="F21" s="3">
        <f t="shared" si="9"/>
        <v>209.28821045632742</v>
      </c>
      <c r="G21" s="3">
        <f t="shared" si="10"/>
        <v>990.71178954367258</v>
      </c>
      <c r="H21" s="3">
        <f t="shared" si="11"/>
        <v>79375.961025686061</v>
      </c>
      <c r="K21">
        <v>20</v>
      </c>
      <c r="L21">
        <f t="shared" si="2"/>
        <v>8</v>
      </c>
      <c r="M21">
        <f t="shared" si="1"/>
        <v>0</v>
      </c>
      <c r="N21">
        <f t="shared" si="3"/>
        <v>8</v>
      </c>
      <c r="O21">
        <f t="shared" si="4"/>
        <v>2</v>
      </c>
      <c r="P21">
        <f t="shared" si="5"/>
        <v>2</v>
      </c>
      <c r="Q21">
        <f t="shared" si="6"/>
        <v>0</v>
      </c>
      <c r="R21">
        <f t="shared" si="7"/>
        <v>0</v>
      </c>
    </row>
    <row r="22" spans="3:18" x14ac:dyDescent="0.3">
      <c r="C22" t="str">
        <f t="shared" si="0"/>
        <v>Year 2, Month 9</v>
      </c>
      <c r="D22" s="3">
        <f t="shared" si="8"/>
        <v>79375.961025686061</v>
      </c>
      <c r="F22" s="3">
        <f t="shared" si="9"/>
        <v>206.7082318377241</v>
      </c>
      <c r="G22" s="3">
        <f t="shared" si="10"/>
        <v>993.29176816227596</v>
      </c>
      <c r="H22" s="3">
        <f t="shared" si="11"/>
        <v>78382.669257523783</v>
      </c>
      <c r="K22">
        <v>21</v>
      </c>
      <c r="L22">
        <f t="shared" si="2"/>
        <v>9</v>
      </c>
      <c r="M22">
        <f t="shared" si="1"/>
        <v>0</v>
      </c>
      <c r="N22">
        <f t="shared" si="3"/>
        <v>9</v>
      </c>
      <c r="O22">
        <f t="shared" si="4"/>
        <v>2</v>
      </c>
      <c r="P22">
        <f t="shared" si="5"/>
        <v>2</v>
      </c>
      <c r="Q22">
        <f t="shared" si="6"/>
        <v>0</v>
      </c>
      <c r="R22">
        <f t="shared" si="7"/>
        <v>0</v>
      </c>
    </row>
    <row r="23" spans="3:18" x14ac:dyDescent="0.3">
      <c r="C23" t="str">
        <f t="shared" si="0"/>
        <v>Year 2, Month 10</v>
      </c>
      <c r="D23" s="3">
        <f t="shared" si="8"/>
        <v>78382.669257523783</v>
      </c>
      <c r="F23" s="3">
        <f t="shared" si="9"/>
        <v>204.12153452480152</v>
      </c>
      <c r="G23" s="3">
        <f t="shared" si="10"/>
        <v>995.87846547519848</v>
      </c>
      <c r="H23" s="3">
        <f t="shared" si="11"/>
        <v>77386.790792048589</v>
      </c>
      <c r="K23">
        <v>22</v>
      </c>
      <c r="L23">
        <f t="shared" si="2"/>
        <v>10</v>
      </c>
      <c r="M23">
        <f t="shared" si="1"/>
        <v>0</v>
      </c>
      <c r="N23">
        <f t="shared" si="3"/>
        <v>10</v>
      </c>
      <c r="O23">
        <f t="shared" si="4"/>
        <v>2</v>
      </c>
      <c r="P23">
        <f t="shared" si="5"/>
        <v>2</v>
      </c>
      <c r="Q23">
        <f t="shared" si="6"/>
        <v>0</v>
      </c>
      <c r="R23">
        <f t="shared" si="7"/>
        <v>0</v>
      </c>
    </row>
    <row r="24" spans="3:18" x14ac:dyDescent="0.3">
      <c r="C24" t="str">
        <f t="shared" si="0"/>
        <v>Year 2, Month 11</v>
      </c>
      <c r="D24" s="3">
        <f t="shared" si="8"/>
        <v>77386.790792048589</v>
      </c>
      <c r="F24" s="3">
        <f t="shared" si="9"/>
        <v>201.52810102095987</v>
      </c>
      <c r="G24" s="3">
        <f t="shared" si="10"/>
        <v>998.47189897904013</v>
      </c>
      <c r="H24" s="3">
        <f t="shared" si="11"/>
        <v>76388.318893069547</v>
      </c>
      <c r="K24">
        <v>23</v>
      </c>
      <c r="L24">
        <f t="shared" si="2"/>
        <v>11</v>
      </c>
      <c r="M24">
        <f t="shared" si="1"/>
        <v>0</v>
      </c>
      <c r="N24">
        <f t="shared" si="3"/>
        <v>11</v>
      </c>
      <c r="O24">
        <f t="shared" si="4"/>
        <v>2</v>
      </c>
      <c r="P24">
        <f t="shared" si="5"/>
        <v>2</v>
      </c>
      <c r="Q24">
        <f t="shared" si="6"/>
        <v>0</v>
      </c>
      <c r="R24">
        <f t="shared" si="7"/>
        <v>0</v>
      </c>
    </row>
    <row r="25" spans="3:18" x14ac:dyDescent="0.3">
      <c r="C25" t="str">
        <f t="shared" si="0"/>
        <v>Year 2, Month 12</v>
      </c>
      <c r="D25" s="3">
        <f t="shared" si="8"/>
        <v>76388.318893069547</v>
      </c>
      <c r="F25" s="3">
        <f t="shared" si="9"/>
        <v>198.92791378403527</v>
      </c>
      <c r="G25" s="3">
        <f t="shared" si="10"/>
        <v>1001.0720862159648</v>
      </c>
      <c r="H25" s="3">
        <f t="shared" si="11"/>
        <v>75387.246806853582</v>
      </c>
      <c r="K25">
        <v>24</v>
      </c>
      <c r="L25">
        <f t="shared" si="2"/>
        <v>0</v>
      </c>
      <c r="M25">
        <f t="shared" si="1"/>
        <v>12</v>
      </c>
      <c r="N25">
        <f t="shared" si="3"/>
        <v>12</v>
      </c>
      <c r="O25">
        <f t="shared" si="4"/>
        <v>3</v>
      </c>
      <c r="P25">
        <f t="shared" si="5"/>
        <v>2</v>
      </c>
      <c r="Q25">
        <f t="shared" si="6"/>
        <v>0</v>
      </c>
      <c r="R25">
        <f t="shared" si="7"/>
        <v>0</v>
      </c>
    </row>
    <row r="26" spans="3:18" x14ac:dyDescent="0.3">
      <c r="C26" t="str">
        <f t="shared" si="0"/>
        <v>Year 3, Month 1</v>
      </c>
      <c r="D26" s="3">
        <f t="shared" si="8"/>
        <v>75387.246806853582</v>
      </c>
      <c r="F26" s="3">
        <f t="shared" si="9"/>
        <v>196.32095522618118</v>
      </c>
      <c r="G26" s="3">
        <f t="shared" si="10"/>
        <v>1003.6790447738188</v>
      </c>
      <c r="H26" s="3">
        <f t="shared" si="11"/>
        <v>74383.567762079765</v>
      </c>
      <c r="K26">
        <v>25</v>
      </c>
      <c r="L26">
        <f t="shared" si="2"/>
        <v>1</v>
      </c>
      <c r="M26">
        <f t="shared" si="1"/>
        <v>0</v>
      </c>
      <c r="N26">
        <f t="shared" si="3"/>
        <v>1</v>
      </c>
      <c r="O26">
        <f t="shared" si="4"/>
        <v>3</v>
      </c>
      <c r="P26">
        <f t="shared" si="5"/>
        <v>3</v>
      </c>
      <c r="Q26">
        <f t="shared" si="6"/>
        <v>0</v>
      </c>
      <c r="R26">
        <f t="shared" si="7"/>
        <v>0</v>
      </c>
    </row>
    <row r="27" spans="3:18" x14ac:dyDescent="0.3">
      <c r="C27" t="str">
        <f t="shared" si="0"/>
        <v>Year 3, Month 2</v>
      </c>
      <c r="D27" s="3">
        <f t="shared" si="8"/>
        <v>74383.567762079765</v>
      </c>
      <c r="F27" s="3">
        <f t="shared" si="9"/>
        <v>193.70720771374937</v>
      </c>
      <c r="G27" s="3">
        <f t="shared" si="10"/>
        <v>1006.2927922862507</v>
      </c>
      <c r="H27" s="3">
        <f t="shared" si="11"/>
        <v>73377.274969793521</v>
      </c>
      <c r="K27">
        <v>26</v>
      </c>
      <c r="L27">
        <f t="shared" si="2"/>
        <v>2</v>
      </c>
      <c r="M27">
        <f t="shared" si="1"/>
        <v>0</v>
      </c>
      <c r="N27">
        <f t="shared" si="3"/>
        <v>2</v>
      </c>
      <c r="O27">
        <f t="shared" si="4"/>
        <v>3</v>
      </c>
      <c r="P27">
        <f t="shared" si="5"/>
        <v>3</v>
      </c>
      <c r="Q27">
        <f t="shared" si="6"/>
        <v>0</v>
      </c>
      <c r="R27">
        <f t="shared" si="7"/>
        <v>0</v>
      </c>
    </row>
    <row r="28" spans="3:18" x14ac:dyDescent="0.3">
      <c r="C28" t="str">
        <f t="shared" si="0"/>
        <v>Year 3, Month 3</v>
      </c>
      <c r="D28" s="3">
        <f t="shared" si="8"/>
        <v>73377.274969793521</v>
      </c>
      <c r="F28" s="3">
        <f t="shared" si="9"/>
        <v>191.08665356717063</v>
      </c>
      <c r="G28" s="3">
        <f t="shared" si="10"/>
        <v>1008.9133464328294</v>
      </c>
      <c r="H28" s="3">
        <f t="shared" si="11"/>
        <v>72368.361623360688</v>
      </c>
      <c r="K28">
        <v>27</v>
      </c>
      <c r="L28">
        <f t="shared" si="2"/>
        <v>3</v>
      </c>
      <c r="M28">
        <f t="shared" si="1"/>
        <v>0</v>
      </c>
      <c r="N28">
        <f t="shared" si="3"/>
        <v>3</v>
      </c>
      <c r="O28">
        <f t="shared" si="4"/>
        <v>3</v>
      </c>
      <c r="P28">
        <f t="shared" si="5"/>
        <v>3</v>
      </c>
      <c r="Q28">
        <f t="shared" si="6"/>
        <v>0</v>
      </c>
      <c r="R28">
        <f t="shared" si="7"/>
        <v>0</v>
      </c>
    </row>
    <row r="29" spans="3:18" x14ac:dyDescent="0.3">
      <c r="C29" t="str">
        <f t="shared" si="0"/>
        <v>Year 3, Month 4</v>
      </c>
      <c r="D29" s="3">
        <f t="shared" si="8"/>
        <v>72368.361623360688</v>
      </c>
      <c r="F29" s="3">
        <f t="shared" si="9"/>
        <v>188.45927506083513</v>
      </c>
      <c r="G29" s="3">
        <f t="shared" si="10"/>
        <v>1011.5407249391649</v>
      </c>
      <c r="H29" s="3">
        <f t="shared" si="11"/>
        <v>71356.820898421516</v>
      </c>
      <c r="K29">
        <v>28</v>
      </c>
      <c r="L29">
        <f t="shared" si="2"/>
        <v>4</v>
      </c>
      <c r="M29">
        <f t="shared" si="1"/>
        <v>0</v>
      </c>
      <c r="N29">
        <f t="shared" si="3"/>
        <v>4</v>
      </c>
      <c r="O29">
        <f t="shared" si="4"/>
        <v>3</v>
      </c>
      <c r="P29">
        <f t="shared" si="5"/>
        <v>3</v>
      </c>
      <c r="Q29">
        <f t="shared" si="6"/>
        <v>0</v>
      </c>
      <c r="R29">
        <f t="shared" si="7"/>
        <v>0</v>
      </c>
    </row>
    <row r="30" spans="3:18" x14ac:dyDescent="0.3">
      <c r="C30" t="str">
        <f t="shared" si="0"/>
        <v>Year 3, Month 5</v>
      </c>
      <c r="D30" s="3">
        <f t="shared" si="8"/>
        <v>71356.820898421516</v>
      </c>
      <c r="F30" s="3">
        <f t="shared" si="9"/>
        <v>185.8250544229727</v>
      </c>
      <c r="G30" s="3">
        <f t="shared" si="10"/>
        <v>1014.1749455770273</v>
      </c>
      <c r="H30" s="3">
        <f t="shared" si="11"/>
        <v>70342.645952844483</v>
      </c>
      <c r="K30">
        <v>29</v>
      </c>
      <c r="L30">
        <f t="shared" si="2"/>
        <v>5</v>
      </c>
      <c r="M30">
        <f t="shared" si="1"/>
        <v>0</v>
      </c>
      <c r="N30">
        <f t="shared" si="3"/>
        <v>5</v>
      </c>
      <c r="O30">
        <f t="shared" si="4"/>
        <v>3</v>
      </c>
      <c r="P30">
        <f t="shared" si="5"/>
        <v>3</v>
      </c>
      <c r="Q30">
        <f t="shared" si="6"/>
        <v>0</v>
      </c>
      <c r="R30">
        <f t="shared" si="7"/>
        <v>0</v>
      </c>
    </row>
    <row r="31" spans="3:18" x14ac:dyDescent="0.3">
      <c r="C31" t="str">
        <f t="shared" si="0"/>
        <v>Year 3, Month 6</v>
      </c>
      <c r="D31" s="3">
        <f t="shared" si="8"/>
        <v>70342.645952844483</v>
      </c>
      <c r="F31" s="3">
        <f t="shared" si="9"/>
        <v>183.1839738355325</v>
      </c>
      <c r="G31" s="3">
        <f t="shared" si="10"/>
        <v>1016.8160261644675</v>
      </c>
      <c r="H31" s="3">
        <f t="shared" si="11"/>
        <v>69325.829926680017</v>
      </c>
      <c r="K31">
        <v>30</v>
      </c>
      <c r="L31">
        <f t="shared" si="2"/>
        <v>6</v>
      </c>
      <c r="M31">
        <f t="shared" si="1"/>
        <v>0</v>
      </c>
      <c r="N31">
        <f t="shared" si="3"/>
        <v>6</v>
      </c>
      <c r="O31">
        <f t="shared" si="4"/>
        <v>3</v>
      </c>
      <c r="P31">
        <f t="shared" si="5"/>
        <v>3</v>
      </c>
      <c r="Q31">
        <f t="shared" si="6"/>
        <v>0</v>
      </c>
      <c r="R31">
        <f t="shared" si="7"/>
        <v>0</v>
      </c>
    </row>
    <row r="32" spans="3:18" x14ac:dyDescent="0.3">
      <c r="C32" t="str">
        <f t="shared" si="0"/>
        <v>Year 3, Month 7</v>
      </c>
      <c r="D32" s="3">
        <f t="shared" si="8"/>
        <v>69325.829926680017</v>
      </c>
      <c r="F32" s="3">
        <f t="shared" si="9"/>
        <v>180.53601543406253</v>
      </c>
      <c r="G32" s="3">
        <f t="shared" si="10"/>
        <v>1019.4639845659375</v>
      </c>
      <c r="H32" s="3">
        <f t="shared" si="11"/>
        <v>68306.365942114076</v>
      </c>
      <c r="K32">
        <v>31</v>
      </c>
      <c r="L32">
        <f t="shared" si="2"/>
        <v>7</v>
      </c>
      <c r="M32">
        <f t="shared" si="1"/>
        <v>0</v>
      </c>
      <c r="N32">
        <f t="shared" si="3"/>
        <v>7</v>
      </c>
      <c r="O32">
        <f t="shared" si="4"/>
        <v>3</v>
      </c>
      <c r="P32">
        <f t="shared" si="5"/>
        <v>3</v>
      </c>
      <c r="Q32">
        <f t="shared" si="6"/>
        <v>0</v>
      </c>
      <c r="R32">
        <f t="shared" si="7"/>
        <v>0</v>
      </c>
    </row>
    <row r="33" spans="3:18" x14ac:dyDescent="0.3">
      <c r="C33" t="str">
        <f t="shared" si="0"/>
        <v>Year 3, Month 8</v>
      </c>
      <c r="D33" s="3">
        <f t="shared" si="8"/>
        <v>68306.365942114076</v>
      </c>
      <c r="F33" s="3">
        <f t="shared" si="9"/>
        <v>177.88116130758874</v>
      </c>
      <c r="G33" s="3">
        <f t="shared" si="10"/>
        <v>1022.1188386924113</v>
      </c>
      <c r="H33" s="3">
        <f t="shared" si="11"/>
        <v>67284.247103421672</v>
      </c>
      <c r="K33">
        <v>32</v>
      </c>
      <c r="L33">
        <f t="shared" si="2"/>
        <v>8</v>
      </c>
      <c r="M33">
        <f t="shared" si="1"/>
        <v>0</v>
      </c>
      <c r="N33">
        <f t="shared" si="3"/>
        <v>8</v>
      </c>
      <c r="O33">
        <f t="shared" si="4"/>
        <v>3</v>
      </c>
      <c r="P33">
        <f t="shared" si="5"/>
        <v>3</v>
      </c>
      <c r="Q33">
        <f t="shared" si="6"/>
        <v>0</v>
      </c>
      <c r="R33">
        <f t="shared" si="7"/>
        <v>0</v>
      </c>
    </row>
    <row r="34" spans="3:18" x14ac:dyDescent="0.3">
      <c r="C34" t="str">
        <f t="shared" si="0"/>
        <v>Year 3, Month 9</v>
      </c>
      <c r="D34" s="3">
        <f t="shared" si="8"/>
        <v>67284.247103421672</v>
      </c>
      <c r="F34" s="3">
        <f t="shared" si="9"/>
        <v>175.21939349849393</v>
      </c>
      <c r="G34" s="3">
        <f t="shared" si="10"/>
        <v>1024.7806065015061</v>
      </c>
      <c r="H34" s="3">
        <f t="shared" si="11"/>
        <v>66259.466496920169</v>
      </c>
      <c r="K34">
        <v>33</v>
      </c>
      <c r="L34">
        <f t="shared" si="2"/>
        <v>9</v>
      </c>
      <c r="M34">
        <f t="shared" si="1"/>
        <v>0</v>
      </c>
      <c r="N34">
        <f t="shared" si="3"/>
        <v>9</v>
      </c>
      <c r="O34">
        <f t="shared" si="4"/>
        <v>3</v>
      </c>
      <c r="P34">
        <f t="shared" si="5"/>
        <v>3</v>
      </c>
      <c r="Q34">
        <f t="shared" si="6"/>
        <v>0</v>
      </c>
      <c r="R34">
        <f t="shared" si="7"/>
        <v>0</v>
      </c>
    </row>
    <row r="35" spans="3:18" x14ac:dyDescent="0.3">
      <c r="C35" t="str">
        <f t="shared" si="0"/>
        <v>Year 3, Month 10</v>
      </c>
      <c r="D35" s="3">
        <f t="shared" si="8"/>
        <v>66259.466496920169</v>
      </c>
      <c r="F35" s="3">
        <f t="shared" si="9"/>
        <v>172.55069400239626</v>
      </c>
      <c r="G35" s="3">
        <f t="shared" si="10"/>
        <v>1027.4493059976037</v>
      </c>
      <c r="H35" s="3">
        <f t="shared" si="11"/>
        <v>65232.017190922568</v>
      </c>
      <c r="K35">
        <v>34</v>
      </c>
      <c r="L35">
        <f t="shared" si="2"/>
        <v>10</v>
      </c>
      <c r="M35">
        <f t="shared" si="1"/>
        <v>0</v>
      </c>
      <c r="N35">
        <f t="shared" si="3"/>
        <v>10</v>
      </c>
      <c r="O35">
        <f t="shared" si="4"/>
        <v>3</v>
      </c>
      <c r="P35">
        <f t="shared" si="5"/>
        <v>3</v>
      </c>
      <c r="Q35">
        <f t="shared" si="6"/>
        <v>0</v>
      </c>
      <c r="R35">
        <f t="shared" si="7"/>
        <v>0</v>
      </c>
    </row>
    <row r="36" spans="3:18" x14ac:dyDescent="0.3">
      <c r="C36" t="str">
        <f t="shared" si="0"/>
        <v>Year 3, Month 11</v>
      </c>
      <c r="D36" s="3">
        <f t="shared" si="8"/>
        <v>65232.017190922568</v>
      </c>
      <c r="F36" s="3">
        <f t="shared" si="9"/>
        <v>169.87504476802752</v>
      </c>
      <c r="G36" s="3">
        <f t="shared" si="10"/>
        <v>1030.1249552319725</v>
      </c>
      <c r="H36" s="3">
        <f t="shared" si="11"/>
        <v>64201.892235690597</v>
      </c>
      <c r="K36">
        <v>35</v>
      </c>
      <c r="L36">
        <f t="shared" si="2"/>
        <v>11</v>
      </c>
      <c r="M36">
        <f t="shared" si="1"/>
        <v>0</v>
      </c>
      <c r="N36">
        <f t="shared" si="3"/>
        <v>11</v>
      </c>
      <c r="O36">
        <f t="shared" si="4"/>
        <v>3</v>
      </c>
      <c r="P36">
        <f t="shared" si="5"/>
        <v>3</v>
      </c>
      <c r="Q36">
        <f t="shared" si="6"/>
        <v>0</v>
      </c>
      <c r="R36">
        <f t="shared" si="7"/>
        <v>0</v>
      </c>
    </row>
    <row r="37" spans="3:18" x14ac:dyDescent="0.3">
      <c r="C37" t="str">
        <f t="shared" si="0"/>
        <v>Year 3, Month 12</v>
      </c>
      <c r="D37" s="3">
        <f t="shared" si="8"/>
        <v>64201.892235690597</v>
      </c>
      <c r="F37" s="3">
        <f t="shared" si="9"/>
        <v>167.19242769711093</v>
      </c>
      <c r="G37" s="3">
        <f t="shared" si="10"/>
        <v>1032.8075723028892</v>
      </c>
      <c r="H37" s="3">
        <f t="shared" si="11"/>
        <v>63169.084663387708</v>
      </c>
      <c r="K37">
        <v>36</v>
      </c>
      <c r="L37">
        <f t="shared" si="2"/>
        <v>0</v>
      </c>
      <c r="M37">
        <f t="shared" si="1"/>
        <v>12</v>
      </c>
      <c r="N37">
        <f t="shared" si="3"/>
        <v>12</v>
      </c>
      <c r="O37">
        <f t="shared" si="4"/>
        <v>4</v>
      </c>
      <c r="P37">
        <f t="shared" si="5"/>
        <v>3</v>
      </c>
      <c r="Q37">
        <f t="shared" si="6"/>
        <v>0</v>
      </c>
      <c r="R37">
        <f t="shared" si="7"/>
        <v>0</v>
      </c>
    </row>
    <row r="38" spans="3:18" x14ac:dyDescent="0.3">
      <c r="C38" t="str">
        <f t="shared" si="0"/>
        <v>Year 4, Month 1</v>
      </c>
      <c r="D38" s="3">
        <f t="shared" si="8"/>
        <v>63169.084663387708</v>
      </c>
      <c r="F38" s="3">
        <f t="shared" si="9"/>
        <v>164.50282464423881</v>
      </c>
      <c r="G38" s="3">
        <f t="shared" si="10"/>
        <v>1035.4971753557611</v>
      </c>
      <c r="H38" s="3">
        <f t="shared" si="11"/>
        <v>62133.587488031946</v>
      </c>
      <c r="K38">
        <v>37</v>
      </c>
      <c r="L38">
        <f t="shared" si="2"/>
        <v>1</v>
      </c>
      <c r="M38">
        <f t="shared" si="1"/>
        <v>0</v>
      </c>
      <c r="N38">
        <f t="shared" si="3"/>
        <v>1</v>
      </c>
      <c r="O38">
        <f t="shared" si="4"/>
        <v>4</v>
      </c>
      <c r="P38">
        <f t="shared" si="5"/>
        <v>4</v>
      </c>
      <c r="Q38">
        <f t="shared" si="6"/>
        <v>0</v>
      </c>
      <c r="R38">
        <f t="shared" si="7"/>
        <v>0</v>
      </c>
    </row>
    <row r="39" spans="3:18" x14ac:dyDescent="0.3">
      <c r="C39" t="str">
        <f t="shared" si="0"/>
        <v>Year 4, Month 2</v>
      </c>
      <c r="D39" s="3">
        <f t="shared" si="8"/>
        <v>62133.587488031946</v>
      </c>
      <c r="F39" s="3">
        <f t="shared" si="9"/>
        <v>161.80621741674986</v>
      </c>
      <c r="G39" s="3">
        <f t="shared" si="10"/>
        <v>1038.1937825832501</v>
      </c>
      <c r="H39" s="3">
        <f t="shared" si="11"/>
        <v>61095.393705448696</v>
      </c>
      <c r="K39">
        <v>38</v>
      </c>
      <c r="L39">
        <f t="shared" si="2"/>
        <v>2</v>
      </c>
      <c r="M39">
        <f t="shared" si="1"/>
        <v>0</v>
      </c>
      <c r="N39">
        <f t="shared" si="3"/>
        <v>2</v>
      </c>
      <c r="O39">
        <f t="shared" si="4"/>
        <v>4</v>
      </c>
      <c r="P39">
        <f t="shared" si="5"/>
        <v>4</v>
      </c>
      <c r="Q39">
        <f t="shared" si="6"/>
        <v>0</v>
      </c>
      <c r="R39">
        <f t="shared" si="7"/>
        <v>0</v>
      </c>
    </row>
    <row r="40" spans="3:18" x14ac:dyDescent="0.3">
      <c r="C40" t="str">
        <f t="shared" si="0"/>
        <v>Year 4, Month 3</v>
      </c>
      <c r="D40" s="3">
        <f t="shared" si="8"/>
        <v>61095.393705448696</v>
      </c>
      <c r="F40" s="3">
        <f t="shared" si="9"/>
        <v>159.10258777460598</v>
      </c>
      <c r="G40" s="3">
        <f t="shared" si="10"/>
        <v>1040.897412225394</v>
      </c>
      <c r="H40" s="3">
        <f t="shared" si="11"/>
        <v>60054.496293223303</v>
      </c>
      <c r="K40">
        <v>39</v>
      </c>
      <c r="L40">
        <f t="shared" si="2"/>
        <v>3</v>
      </c>
      <c r="M40">
        <f t="shared" si="1"/>
        <v>0</v>
      </c>
      <c r="N40">
        <f t="shared" si="3"/>
        <v>3</v>
      </c>
      <c r="O40">
        <f t="shared" si="4"/>
        <v>4</v>
      </c>
      <c r="P40">
        <f t="shared" si="5"/>
        <v>4</v>
      </c>
      <c r="Q40">
        <f t="shared" si="6"/>
        <v>0</v>
      </c>
      <c r="R40">
        <f t="shared" si="7"/>
        <v>0</v>
      </c>
    </row>
    <row r="41" spans="3:18" x14ac:dyDescent="0.3">
      <c r="C41" t="str">
        <f t="shared" si="0"/>
        <v>Year 4, Month 4</v>
      </c>
      <c r="D41" s="3">
        <f t="shared" si="8"/>
        <v>60054.496293223303</v>
      </c>
      <c r="F41" s="3">
        <f t="shared" si="9"/>
        <v>156.39191743026902</v>
      </c>
      <c r="G41" s="3">
        <f t="shared" si="10"/>
        <v>1043.6080825697309</v>
      </c>
      <c r="H41" s="3">
        <f t="shared" si="11"/>
        <v>59010.888210653575</v>
      </c>
      <c r="K41">
        <v>40</v>
      </c>
      <c r="L41">
        <f t="shared" si="2"/>
        <v>4</v>
      </c>
      <c r="M41">
        <f t="shared" si="1"/>
        <v>0</v>
      </c>
      <c r="N41">
        <f t="shared" si="3"/>
        <v>4</v>
      </c>
      <c r="O41">
        <f t="shared" si="4"/>
        <v>4</v>
      </c>
      <c r="P41">
        <f t="shared" si="5"/>
        <v>4</v>
      </c>
      <c r="Q41">
        <f t="shared" si="6"/>
        <v>0</v>
      </c>
      <c r="R41">
        <f t="shared" si="7"/>
        <v>0</v>
      </c>
    </row>
    <row r="42" spans="3:18" x14ac:dyDescent="0.3">
      <c r="C42" t="str">
        <f t="shared" si="0"/>
        <v>Year 4, Month 5</v>
      </c>
      <c r="D42" s="3">
        <f t="shared" si="8"/>
        <v>59010.888210653575</v>
      </c>
      <c r="F42" s="3">
        <f t="shared" si="9"/>
        <v>153.67418804857701</v>
      </c>
      <c r="G42" s="3">
        <f t="shared" si="10"/>
        <v>1046.325811951423</v>
      </c>
      <c r="H42" s="3">
        <f t="shared" si="11"/>
        <v>57964.562398702154</v>
      </c>
      <c r="K42">
        <v>41</v>
      </c>
      <c r="L42">
        <f t="shared" si="2"/>
        <v>5</v>
      </c>
      <c r="M42">
        <f t="shared" si="1"/>
        <v>0</v>
      </c>
      <c r="N42">
        <f t="shared" si="3"/>
        <v>5</v>
      </c>
      <c r="O42">
        <f t="shared" si="4"/>
        <v>4</v>
      </c>
      <c r="P42">
        <f t="shared" si="5"/>
        <v>4</v>
      </c>
      <c r="Q42">
        <f t="shared" si="6"/>
        <v>0</v>
      </c>
      <c r="R42">
        <f t="shared" si="7"/>
        <v>0</v>
      </c>
    </row>
    <row r="43" spans="3:18" x14ac:dyDescent="0.3">
      <c r="C43" t="str">
        <f t="shared" si="0"/>
        <v>Year 4, Month 6</v>
      </c>
      <c r="D43" s="3">
        <f t="shared" ref="D43:D95" si="12">H42</f>
        <v>57964.562398702154</v>
      </c>
      <c r="F43" s="3">
        <f t="shared" ref="F43:F95" si="13">($B$4/100/12)*D43</f>
        <v>150.94938124662019</v>
      </c>
      <c r="G43" s="3">
        <f t="shared" si="10"/>
        <v>1049.0506187533797</v>
      </c>
      <c r="H43" s="3">
        <f t="shared" ref="H43:H95" si="14">D43-(E43+G43)</f>
        <v>56915.511779948771</v>
      </c>
      <c r="K43">
        <v>42</v>
      </c>
      <c r="L43">
        <f t="shared" si="2"/>
        <v>6</v>
      </c>
      <c r="M43">
        <f t="shared" si="1"/>
        <v>0</v>
      </c>
      <c r="N43">
        <f t="shared" si="3"/>
        <v>6</v>
      </c>
      <c r="O43">
        <f t="shared" si="4"/>
        <v>4</v>
      </c>
      <c r="P43">
        <f t="shared" si="5"/>
        <v>4</v>
      </c>
      <c r="Q43">
        <f t="shared" si="6"/>
        <v>0</v>
      </c>
      <c r="R43">
        <f t="shared" si="7"/>
        <v>0</v>
      </c>
    </row>
    <row r="44" spans="3:18" x14ac:dyDescent="0.3">
      <c r="C44" t="str">
        <f t="shared" si="0"/>
        <v>Year 4, Month 7</v>
      </c>
      <c r="D44" s="3">
        <f t="shared" si="12"/>
        <v>56915.511779948771</v>
      </c>
      <c r="F44" s="3">
        <f t="shared" si="13"/>
        <v>148.21747859361659</v>
      </c>
      <c r="G44" s="3">
        <f t="shared" si="10"/>
        <v>1051.7825214063835</v>
      </c>
      <c r="H44" s="3">
        <f t="shared" si="14"/>
        <v>55863.729258542386</v>
      </c>
      <c r="K44">
        <v>43</v>
      </c>
      <c r="L44">
        <f t="shared" si="2"/>
        <v>7</v>
      </c>
      <c r="M44">
        <f t="shared" si="1"/>
        <v>0</v>
      </c>
      <c r="N44">
        <f t="shared" si="3"/>
        <v>7</v>
      </c>
      <c r="O44">
        <f t="shared" si="4"/>
        <v>4</v>
      </c>
      <c r="P44">
        <f t="shared" si="5"/>
        <v>4</v>
      </c>
      <c r="Q44">
        <f t="shared" si="6"/>
        <v>0</v>
      </c>
      <c r="R44">
        <f t="shared" si="7"/>
        <v>0</v>
      </c>
    </row>
    <row r="45" spans="3:18" x14ac:dyDescent="0.3">
      <c r="C45" t="str">
        <f t="shared" si="0"/>
        <v>Year 4, Month 8</v>
      </c>
      <c r="D45" s="3">
        <f t="shared" si="12"/>
        <v>55863.729258542386</v>
      </c>
      <c r="F45" s="3">
        <f t="shared" si="13"/>
        <v>145.47846161078746</v>
      </c>
      <c r="G45" s="3">
        <f t="shared" si="10"/>
        <v>1054.5215383892125</v>
      </c>
      <c r="H45" s="3">
        <f t="shared" si="14"/>
        <v>54809.207720153172</v>
      </c>
      <c r="K45">
        <v>44</v>
      </c>
      <c r="L45">
        <f t="shared" si="2"/>
        <v>8</v>
      </c>
      <c r="M45">
        <f t="shared" si="1"/>
        <v>0</v>
      </c>
      <c r="N45">
        <f t="shared" si="3"/>
        <v>8</v>
      </c>
      <c r="O45">
        <f t="shared" si="4"/>
        <v>4</v>
      </c>
      <c r="P45">
        <f t="shared" si="5"/>
        <v>4</v>
      </c>
      <c r="Q45">
        <f t="shared" si="6"/>
        <v>0</v>
      </c>
      <c r="R45">
        <f t="shared" si="7"/>
        <v>0</v>
      </c>
    </row>
    <row r="46" spans="3:18" x14ac:dyDescent="0.3">
      <c r="C46" t="str">
        <f t="shared" si="0"/>
        <v>Year 4, Month 9</v>
      </c>
      <c r="D46" s="3">
        <f t="shared" si="12"/>
        <v>54809.207720153172</v>
      </c>
      <c r="F46" s="3">
        <f t="shared" si="13"/>
        <v>142.73231177123222</v>
      </c>
      <c r="G46" s="3">
        <f t="shared" si="10"/>
        <v>1057.2676882287678</v>
      </c>
      <c r="H46" s="3">
        <f t="shared" si="14"/>
        <v>53751.940031924401</v>
      </c>
      <c r="K46">
        <v>45</v>
      </c>
      <c r="L46">
        <f t="shared" si="2"/>
        <v>9</v>
      </c>
      <c r="M46">
        <f t="shared" si="1"/>
        <v>0</v>
      </c>
      <c r="N46">
        <f t="shared" si="3"/>
        <v>9</v>
      </c>
      <c r="O46">
        <f t="shared" si="4"/>
        <v>4</v>
      </c>
      <c r="P46">
        <f t="shared" si="5"/>
        <v>4</v>
      </c>
      <c r="Q46">
        <f t="shared" si="6"/>
        <v>0</v>
      </c>
      <c r="R46">
        <f t="shared" si="7"/>
        <v>0</v>
      </c>
    </row>
    <row r="47" spans="3:18" x14ac:dyDescent="0.3">
      <c r="C47" t="str">
        <f t="shared" si="0"/>
        <v>Year 4, Month 10</v>
      </c>
      <c r="D47" s="3">
        <f t="shared" si="12"/>
        <v>53751.940031924401</v>
      </c>
      <c r="F47" s="3">
        <f t="shared" si="13"/>
        <v>139.97901049980311</v>
      </c>
      <c r="G47" s="3">
        <f t="shared" si="10"/>
        <v>1060.0209895001969</v>
      </c>
      <c r="H47" s="3">
        <f t="shared" si="14"/>
        <v>52691.919042424204</v>
      </c>
      <c r="K47">
        <v>46</v>
      </c>
      <c r="L47">
        <f t="shared" si="2"/>
        <v>10</v>
      </c>
      <c r="M47">
        <f t="shared" si="1"/>
        <v>0</v>
      </c>
      <c r="N47">
        <f t="shared" si="3"/>
        <v>10</v>
      </c>
      <c r="O47">
        <f t="shared" si="4"/>
        <v>4</v>
      </c>
      <c r="P47">
        <f t="shared" si="5"/>
        <v>4</v>
      </c>
      <c r="Q47">
        <f t="shared" si="6"/>
        <v>0</v>
      </c>
      <c r="R47">
        <f t="shared" si="7"/>
        <v>0</v>
      </c>
    </row>
    <row r="48" spans="3:18" x14ac:dyDescent="0.3">
      <c r="C48" t="str">
        <f t="shared" si="0"/>
        <v>Year 4, Month 11</v>
      </c>
      <c r="D48" s="3">
        <f t="shared" si="12"/>
        <v>52691.919042424204</v>
      </c>
      <c r="F48" s="3">
        <f t="shared" si="13"/>
        <v>137.21853917297969</v>
      </c>
      <c r="G48" s="3">
        <f t="shared" si="10"/>
        <v>1062.7814608270203</v>
      </c>
      <c r="H48" s="3">
        <f t="shared" si="14"/>
        <v>51629.137581597184</v>
      </c>
      <c r="K48">
        <v>47</v>
      </c>
      <c r="L48">
        <f t="shared" si="2"/>
        <v>11</v>
      </c>
      <c r="M48">
        <f t="shared" si="1"/>
        <v>0</v>
      </c>
      <c r="N48">
        <f t="shared" si="3"/>
        <v>11</v>
      </c>
      <c r="O48">
        <f t="shared" si="4"/>
        <v>4</v>
      </c>
      <c r="P48">
        <f t="shared" si="5"/>
        <v>4</v>
      </c>
      <c r="Q48">
        <f t="shared" si="6"/>
        <v>0</v>
      </c>
      <c r="R48">
        <f t="shared" si="7"/>
        <v>0</v>
      </c>
    </row>
    <row r="49" spans="3:18" x14ac:dyDescent="0.3">
      <c r="C49" t="str">
        <f t="shared" si="0"/>
        <v>Year 4, Month 12</v>
      </c>
      <c r="D49" s="3">
        <f t="shared" si="12"/>
        <v>51629.137581597184</v>
      </c>
      <c r="F49" s="3">
        <f t="shared" si="13"/>
        <v>134.45087911874265</v>
      </c>
      <c r="G49" s="3">
        <f t="shared" si="10"/>
        <v>1065.5491208812573</v>
      </c>
      <c r="H49" s="3">
        <f t="shared" si="14"/>
        <v>50563.588460715924</v>
      </c>
      <c r="K49">
        <v>48</v>
      </c>
      <c r="L49">
        <f t="shared" si="2"/>
        <v>0</v>
      </c>
      <c r="M49">
        <f t="shared" si="1"/>
        <v>12</v>
      </c>
      <c r="N49">
        <f t="shared" si="3"/>
        <v>12</v>
      </c>
      <c r="O49">
        <f t="shared" si="4"/>
        <v>5</v>
      </c>
      <c r="P49">
        <f t="shared" si="5"/>
        <v>4</v>
      </c>
      <c r="Q49">
        <f t="shared" si="6"/>
        <v>0</v>
      </c>
      <c r="R49">
        <f t="shared" si="7"/>
        <v>0</v>
      </c>
    </row>
    <row r="50" spans="3:18" x14ac:dyDescent="0.3">
      <c r="C50" t="str">
        <f t="shared" si="0"/>
        <v>Year 5, Month 1</v>
      </c>
      <c r="D50" s="3">
        <f t="shared" si="12"/>
        <v>50563.588460715924</v>
      </c>
      <c r="F50" s="3">
        <f t="shared" si="13"/>
        <v>131.67601161644771</v>
      </c>
      <c r="G50" s="3">
        <f t="shared" si="10"/>
        <v>1068.3239883835522</v>
      </c>
      <c r="H50" s="3">
        <f t="shared" si="14"/>
        <v>49495.264472332376</v>
      </c>
      <c r="K50">
        <v>49</v>
      </c>
      <c r="L50">
        <f t="shared" si="2"/>
        <v>1</v>
      </c>
      <c r="M50">
        <f t="shared" si="1"/>
        <v>0</v>
      </c>
      <c r="N50">
        <f t="shared" si="3"/>
        <v>1</v>
      </c>
      <c r="O50">
        <f t="shared" si="4"/>
        <v>5</v>
      </c>
      <c r="P50">
        <f t="shared" si="5"/>
        <v>5</v>
      </c>
      <c r="Q50">
        <f t="shared" si="6"/>
        <v>0</v>
      </c>
      <c r="R50">
        <f t="shared" si="7"/>
        <v>0</v>
      </c>
    </row>
    <row r="51" spans="3:18" x14ac:dyDescent="0.3">
      <c r="C51" t="str">
        <f t="shared" si="0"/>
        <v>Year 5, Month 2</v>
      </c>
      <c r="D51" s="3">
        <f t="shared" si="12"/>
        <v>49495.264472332376</v>
      </c>
      <c r="F51" s="3">
        <f t="shared" si="13"/>
        <v>128.89391789669889</v>
      </c>
      <c r="G51" s="3">
        <f t="shared" si="10"/>
        <v>1071.1060821033011</v>
      </c>
      <c r="H51" s="3">
        <f t="shared" si="14"/>
        <v>48424.158390229073</v>
      </c>
      <c r="K51">
        <v>50</v>
      </c>
      <c r="L51">
        <f t="shared" si="2"/>
        <v>2</v>
      </c>
      <c r="M51">
        <f t="shared" si="1"/>
        <v>0</v>
      </c>
      <c r="N51">
        <f t="shared" si="3"/>
        <v>2</v>
      </c>
      <c r="O51">
        <f t="shared" si="4"/>
        <v>5</v>
      </c>
      <c r="P51">
        <f t="shared" si="5"/>
        <v>5</v>
      </c>
      <c r="Q51">
        <f t="shared" si="6"/>
        <v>0</v>
      </c>
      <c r="R51">
        <f t="shared" si="7"/>
        <v>0</v>
      </c>
    </row>
    <row r="52" spans="3:18" x14ac:dyDescent="0.3">
      <c r="C52" t="str">
        <f t="shared" si="0"/>
        <v>Year 5, Month 3</v>
      </c>
      <c r="D52" s="3">
        <f t="shared" si="12"/>
        <v>48424.158390229073</v>
      </c>
      <c r="F52" s="3">
        <f t="shared" si="13"/>
        <v>126.10457914122154</v>
      </c>
      <c r="G52" s="3">
        <f t="shared" si="10"/>
        <v>1073.8954208587784</v>
      </c>
      <c r="H52" s="3">
        <f t="shared" si="14"/>
        <v>47350.262969370291</v>
      </c>
      <c r="K52">
        <v>51</v>
      </c>
      <c r="L52">
        <f t="shared" si="2"/>
        <v>3</v>
      </c>
      <c r="M52">
        <f t="shared" si="1"/>
        <v>0</v>
      </c>
      <c r="N52">
        <f t="shared" si="3"/>
        <v>3</v>
      </c>
      <c r="O52">
        <f t="shared" si="4"/>
        <v>5</v>
      </c>
      <c r="P52">
        <f t="shared" si="5"/>
        <v>5</v>
      </c>
      <c r="Q52">
        <f t="shared" si="6"/>
        <v>0</v>
      </c>
      <c r="R52">
        <f t="shared" si="7"/>
        <v>0</v>
      </c>
    </row>
    <row r="53" spans="3:18" x14ac:dyDescent="0.3">
      <c r="C53" t="str">
        <f t="shared" si="0"/>
        <v>Year 5, Month 4</v>
      </c>
      <c r="D53" s="3">
        <f t="shared" si="12"/>
        <v>47350.262969370291</v>
      </c>
      <c r="F53" s="3">
        <f t="shared" si="13"/>
        <v>123.30797648273513</v>
      </c>
      <c r="G53" s="3">
        <f t="shared" si="10"/>
        <v>1076.6920235172649</v>
      </c>
      <c r="H53" s="3">
        <f t="shared" si="14"/>
        <v>46273.570945853025</v>
      </c>
      <c r="K53">
        <v>52</v>
      </c>
      <c r="L53">
        <f t="shared" si="2"/>
        <v>4</v>
      </c>
      <c r="M53">
        <f t="shared" si="1"/>
        <v>0</v>
      </c>
      <c r="N53">
        <f t="shared" si="3"/>
        <v>4</v>
      </c>
      <c r="O53">
        <f t="shared" si="4"/>
        <v>5</v>
      </c>
      <c r="P53">
        <f t="shared" si="5"/>
        <v>5</v>
      </c>
      <c r="Q53">
        <f t="shared" si="6"/>
        <v>0</v>
      </c>
      <c r="R53">
        <f t="shared" si="7"/>
        <v>0</v>
      </c>
    </row>
    <row r="54" spans="3:18" x14ac:dyDescent="0.3">
      <c r="C54" t="str">
        <f t="shared" si="0"/>
        <v>Year 5, Month 5</v>
      </c>
      <c r="D54" s="3">
        <f t="shared" si="12"/>
        <v>46273.570945853025</v>
      </c>
      <c r="F54" s="3">
        <f t="shared" si="13"/>
        <v>120.50409100482558</v>
      </c>
      <c r="G54" s="3">
        <f t="shared" si="10"/>
        <v>1079.4959089951744</v>
      </c>
      <c r="H54" s="3">
        <f t="shared" si="14"/>
        <v>45194.075036857852</v>
      </c>
      <c r="K54">
        <v>53</v>
      </c>
      <c r="L54">
        <f t="shared" si="2"/>
        <v>5</v>
      </c>
      <c r="M54">
        <f t="shared" si="1"/>
        <v>0</v>
      </c>
      <c r="N54">
        <f t="shared" si="3"/>
        <v>5</v>
      </c>
      <c r="O54">
        <f t="shared" si="4"/>
        <v>5</v>
      </c>
      <c r="P54">
        <f t="shared" si="5"/>
        <v>5</v>
      </c>
      <c r="Q54">
        <f t="shared" si="6"/>
        <v>0</v>
      </c>
      <c r="R54">
        <f t="shared" si="7"/>
        <v>0</v>
      </c>
    </row>
    <row r="55" spans="3:18" x14ac:dyDescent="0.3">
      <c r="C55" t="str">
        <f t="shared" si="0"/>
        <v>Year 5, Month 6</v>
      </c>
      <c r="D55" s="3">
        <f t="shared" si="12"/>
        <v>45194.075036857852</v>
      </c>
      <c r="F55" s="3">
        <f t="shared" si="13"/>
        <v>117.69290374181732</v>
      </c>
      <c r="G55" s="3">
        <f t="shared" si="10"/>
        <v>1082.3070962581826</v>
      </c>
      <c r="H55" s="3">
        <f t="shared" si="14"/>
        <v>44111.767940599668</v>
      </c>
      <c r="K55">
        <v>54</v>
      </c>
      <c r="L55">
        <f t="shared" si="2"/>
        <v>6</v>
      </c>
      <c r="M55">
        <f t="shared" si="1"/>
        <v>0</v>
      </c>
      <c r="N55">
        <f t="shared" si="3"/>
        <v>6</v>
      </c>
      <c r="O55">
        <f t="shared" si="4"/>
        <v>5</v>
      </c>
      <c r="P55">
        <f t="shared" si="5"/>
        <v>5</v>
      </c>
      <c r="Q55">
        <f t="shared" si="6"/>
        <v>0</v>
      </c>
      <c r="R55">
        <f t="shared" si="7"/>
        <v>0</v>
      </c>
    </row>
    <row r="56" spans="3:18" x14ac:dyDescent="0.3">
      <c r="C56" t="str">
        <f t="shared" si="0"/>
        <v>Year 5, Month 7</v>
      </c>
      <c r="D56" s="3">
        <f t="shared" si="12"/>
        <v>44111.767940599668</v>
      </c>
      <c r="F56" s="3">
        <f t="shared" si="13"/>
        <v>114.87439567864496</v>
      </c>
      <c r="G56" s="3">
        <f t="shared" si="10"/>
        <v>1085.125604321355</v>
      </c>
      <c r="H56" s="3">
        <f t="shared" si="14"/>
        <v>43026.64233627831</v>
      </c>
      <c r="K56">
        <v>55</v>
      </c>
      <c r="L56">
        <f t="shared" si="2"/>
        <v>7</v>
      </c>
      <c r="M56">
        <f t="shared" si="1"/>
        <v>0</v>
      </c>
      <c r="N56">
        <f t="shared" si="3"/>
        <v>7</v>
      </c>
      <c r="O56">
        <f t="shared" si="4"/>
        <v>5</v>
      </c>
      <c r="P56">
        <f t="shared" si="5"/>
        <v>5</v>
      </c>
      <c r="Q56">
        <f t="shared" si="6"/>
        <v>0</v>
      </c>
      <c r="R56">
        <f t="shared" si="7"/>
        <v>0</v>
      </c>
    </row>
    <row r="57" spans="3:18" x14ac:dyDescent="0.3">
      <c r="C57" t="str">
        <f t="shared" si="0"/>
        <v>Year 5, Month 8</v>
      </c>
      <c r="D57" s="3">
        <f t="shared" si="12"/>
        <v>43026.64233627831</v>
      </c>
      <c r="F57" s="3">
        <f t="shared" si="13"/>
        <v>112.04854775072477</v>
      </c>
      <c r="G57" s="3">
        <f t="shared" si="10"/>
        <v>1087.9514522492752</v>
      </c>
      <c r="H57" s="3">
        <f t="shared" si="14"/>
        <v>41938.690884029034</v>
      </c>
      <c r="K57">
        <v>56</v>
      </c>
      <c r="L57">
        <f t="shared" si="2"/>
        <v>8</v>
      </c>
      <c r="M57">
        <f t="shared" si="1"/>
        <v>0</v>
      </c>
      <c r="N57">
        <f t="shared" si="3"/>
        <v>8</v>
      </c>
      <c r="O57">
        <f t="shared" si="4"/>
        <v>5</v>
      </c>
      <c r="P57">
        <f t="shared" si="5"/>
        <v>5</v>
      </c>
      <c r="Q57">
        <f t="shared" si="6"/>
        <v>0</v>
      </c>
      <c r="R57">
        <f t="shared" si="7"/>
        <v>0</v>
      </c>
    </row>
    <row r="58" spans="3:18" x14ac:dyDescent="0.3">
      <c r="C58" t="str">
        <f t="shared" si="0"/>
        <v>Year 5, Month 9</v>
      </c>
      <c r="D58" s="3">
        <f t="shared" si="12"/>
        <v>41938.690884029034</v>
      </c>
      <c r="F58" s="3">
        <f t="shared" si="13"/>
        <v>109.2153408438256</v>
      </c>
      <c r="G58" s="3">
        <f t="shared" si="10"/>
        <v>1090.7846591561745</v>
      </c>
      <c r="H58" s="3">
        <f t="shared" si="14"/>
        <v>40847.906224872859</v>
      </c>
      <c r="K58">
        <v>57</v>
      </c>
      <c r="L58">
        <f t="shared" si="2"/>
        <v>9</v>
      </c>
      <c r="M58">
        <f t="shared" si="1"/>
        <v>0</v>
      </c>
      <c r="N58">
        <f t="shared" si="3"/>
        <v>9</v>
      </c>
      <c r="O58">
        <f t="shared" si="4"/>
        <v>5</v>
      </c>
      <c r="P58">
        <f t="shared" si="5"/>
        <v>5</v>
      </c>
      <c r="Q58">
        <f t="shared" si="6"/>
        <v>0</v>
      </c>
      <c r="R58">
        <f t="shared" si="7"/>
        <v>0</v>
      </c>
    </row>
    <row r="59" spans="3:18" x14ac:dyDescent="0.3">
      <c r="C59" t="str">
        <f t="shared" si="0"/>
        <v>Year 5, Month 10</v>
      </c>
      <c r="D59" s="3">
        <f t="shared" si="12"/>
        <v>40847.906224872859</v>
      </c>
      <c r="F59" s="3">
        <f t="shared" si="13"/>
        <v>106.37475579393973</v>
      </c>
      <c r="G59" s="3">
        <f t="shared" si="10"/>
        <v>1093.6252442060602</v>
      </c>
      <c r="H59" s="3">
        <f t="shared" si="14"/>
        <v>39754.280980666801</v>
      </c>
      <c r="K59">
        <v>58</v>
      </c>
      <c r="L59">
        <f t="shared" si="2"/>
        <v>10</v>
      </c>
      <c r="M59">
        <f t="shared" si="1"/>
        <v>0</v>
      </c>
      <c r="N59">
        <f t="shared" si="3"/>
        <v>10</v>
      </c>
      <c r="O59">
        <f t="shared" si="4"/>
        <v>5</v>
      </c>
      <c r="P59">
        <f t="shared" si="5"/>
        <v>5</v>
      </c>
      <c r="Q59">
        <f t="shared" si="6"/>
        <v>0</v>
      </c>
      <c r="R59">
        <f t="shared" si="7"/>
        <v>0</v>
      </c>
    </row>
    <row r="60" spans="3:18" x14ac:dyDescent="0.3">
      <c r="C60" t="str">
        <f t="shared" si="0"/>
        <v>Year 5, Month 11</v>
      </c>
      <c r="D60" s="3">
        <f t="shared" si="12"/>
        <v>39754.280980666801</v>
      </c>
      <c r="F60" s="3">
        <f t="shared" si="13"/>
        <v>103.52677338715313</v>
      </c>
      <c r="G60" s="3">
        <f t="shared" si="10"/>
        <v>1096.4732266128469</v>
      </c>
      <c r="H60" s="3">
        <f t="shared" si="14"/>
        <v>38657.807754053953</v>
      </c>
      <c r="K60">
        <v>59</v>
      </c>
      <c r="L60">
        <f t="shared" si="2"/>
        <v>11</v>
      </c>
      <c r="M60">
        <f t="shared" si="1"/>
        <v>0</v>
      </c>
      <c r="N60">
        <f t="shared" si="3"/>
        <v>11</v>
      </c>
      <c r="O60">
        <f t="shared" si="4"/>
        <v>5</v>
      </c>
      <c r="P60">
        <f t="shared" si="5"/>
        <v>5</v>
      </c>
      <c r="Q60">
        <f t="shared" si="6"/>
        <v>0</v>
      </c>
      <c r="R60">
        <f t="shared" si="7"/>
        <v>0</v>
      </c>
    </row>
    <row r="61" spans="3:18" x14ac:dyDescent="0.3">
      <c r="C61" t="str">
        <f t="shared" si="0"/>
        <v>Year 5, Month 12</v>
      </c>
      <c r="D61" s="3">
        <f t="shared" si="12"/>
        <v>38657.807754053953</v>
      </c>
      <c r="F61" s="3">
        <f t="shared" si="13"/>
        <v>100.6713743595155</v>
      </c>
      <c r="G61" s="3">
        <f t="shared" si="10"/>
        <v>1099.3286256404845</v>
      </c>
      <c r="H61" s="3">
        <f t="shared" si="14"/>
        <v>37558.47912841347</v>
      </c>
      <c r="K61">
        <v>60</v>
      </c>
      <c r="L61">
        <f t="shared" si="2"/>
        <v>0</v>
      </c>
      <c r="M61">
        <f t="shared" si="1"/>
        <v>12</v>
      </c>
      <c r="N61">
        <f t="shared" si="3"/>
        <v>12</v>
      </c>
      <c r="O61">
        <f t="shared" si="4"/>
        <v>6</v>
      </c>
      <c r="P61">
        <f t="shared" si="5"/>
        <v>5</v>
      </c>
      <c r="Q61">
        <f t="shared" si="6"/>
        <v>0</v>
      </c>
      <c r="R61">
        <f t="shared" si="7"/>
        <v>0</v>
      </c>
    </row>
    <row r="62" spans="3:18" x14ac:dyDescent="0.3">
      <c r="C62" t="str">
        <f t="shared" si="0"/>
        <v>Year 6, Month 1</v>
      </c>
      <c r="D62" s="3">
        <f t="shared" si="12"/>
        <v>37558.47912841347</v>
      </c>
      <c r="F62" s="3">
        <f t="shared" si="13"/>
        <v>97.808539396910078</v>
      </c>
      <c r="G62" s="3">
        <f t="shared" si="10"/>
        <v>1102.19146060309</v>
      </c>
      <c r="H62" s="3">
        <f t="shared" si="14"/>
        <v>36456.287667810378</v>
      </c>
      <c r="K62">
        <v>61</v>
      </c>
      <c r="L62">
        <f t="shared" si="2"/>
        <v>1</v>
      </c>
      <c r="M62">
        <f t="shared" si="1"/>
        <v>0</v>
      </c>
      <c r="N62">
        <f t="shared" si="3"/>
        <v>1</v>
      </c>
      <c r="O62">
        <f t="shared" si="4"/>
        <v>6</v>
      </c>
      <c r="P62">
        <f t="shared" si="5"/>
        <v>6</v>
      </c>
      <c r="Q62">
        <f t="shared" si="6"/>
        <v>0</v>
      </c>
      <c r="R62">
        <f t="shared" si="7"/>
        <v>0</v>
      </c>
    </row>
    <row r="63" spans="3:18" x14ac:dyDescent="0.3">
      <c r="C63" t="str">
        <f t="shared" si="0"/>
        <v>Year 6, Month 2</v>
      </c>
      <c r="D63" s="3">
        <f t="shared" si="12"/>
        <v>36456.287667810378</v>
      </c>
      <c r="F63" s="3">
        <f t="shared" si="13"/>
        <v>94.938249134922856</v>
      </c>
      <c r="G63" s="3">
        <f t="shared" si="10"/>
        <v>1105.0617508650771</v>
      </c>
      <c r="H63" s="3">
        <f t="shared" si="14"/>
        <v>35351.225916945303</v>
      </c>
      <c r="K63">
        <v>62</v>
      </c>
      <c r="L63">
        <f t="shared" si="2"/>
        <v>2</v>
      </c>
      <c r="M63">
        <f t="shared" si="1"/>
        <v>0</v>
      </c>
      <c r="N63">
        <f t="shared" si="3"/>
        <v>2</v>
      </c>
      <c r="O63">
        <f t="shared" si="4"/>
        <v>6</v>
      </c>
      <c r="P63">
        <f t="shared" si="5"/>
        <v>6</v>
      </c>
      <c r="Q63">
        <f t="shared" si="6"/>
        <v>0</v>
      </c>
      <c r="R63">
        <f t="shared" si="7"/>
        <v>0</v>
      </c>
    </row>
    <row r="64" spans="3:18" x14ac:dyDescent="0.3">
      <c r="C64" t="str">
        <f t="shared" si="0"/>
        <v>Year 6, Month 3</v>
      </c>
      <c r="D64" s="3">
        <f t="shared" si="12"/>
        <v>35351.225916945303</v>
      </c>
      <c r="F64" s="3">
        <f t="shared" si="13"/>
        <v>92.060484158711716</v>
      </c>
      <c r="G64" s="3">
        <f t="shared" si="10"/>
        <v>1107.9395158412883</v>
      </c>
      <c r="H64" s="3">
        <f t="shared" si="14"/>
        <v>34243.286401104015</v>
      </c>
      <c r="K64">
        <v>63</v>
      </c>
      <c r="L64">
        <f t="shared" si="2"/>
        <v>3</v>
      </c>
      <c r="M64">
        <f t="shared" si="1"/>
        <v>0</v>
      </c>
      <c r="N64">
        <f t="shared" si="3"/>
        <v>3</v>
      </c>
      <c r="O64">
        <f t="shared" si="4"/>
        <v>6</v>
      </c>
      <c r="P64">
        <f t="shared" si="5"/>
        <v>6</v>
      </c>
      <c r="Q64">
        <f t="shared" si="6"/>
        <v>0</v>
      </c>
      <c r="R64">
        <f t="shared" si="7"/>
        <v>0</v>
      </c>
    </row>
    <row r="65" spans="3:18" x14ac:dyDescent="0.3">
      <c r="C65" t="str">
        <f t="shared" si="0"/>
        <v>Year 6, Month 4</v>
      </c>
      <c r="D65" s="3">
        <f t="shared" si="12"/>
        <v>34243.286401104015</v>
      </c>
      <c r="F65" s="3">
        <f t="shared" si="13"/>
        <v>89.175225002875038</v>
      </c>
      <c r="G65" s="3">
        <f t="shared" si="10"/>
        <v>1110.8247749971249</v>
      </c>
      <c r="H65" s="3">
        <f t="shared" si="14"/>
        <v>33132.461626106888</v>
      </c>
      <c r="K65">
        <v>64</v>
      </c>
      <c r="L65">
        <f t="shared" si="2"/>
        <v>4</v>
      </c>
      <c r="M65">
        <f t="shared" si="1"/>
        <v>0</v>
      </c>
      <c r="N65">
        <f t="shared" si="3"/>
        <v>4</v>
      </c>
      <c r="O65">
        <f t="shared" si="4"/>
        <v>6</v>
      </c>
      <c r="P65">
        <f t="shared" si="5"/>
        <v>6</v>
      </c>
      <c r="Q65">
        <f t="shared" si="6"/>
        <v>0</v>
      </c>
      <c r="R65">
        <f t="shared" si="7"/>
        <v>0</v>
      </c>
    </row>
    <row r="66" spans="3:18" x14ac:dyDescent="0.3">
      <c r="C66" t="str">
        <f t="shared" ref="C66:C93" si="15">IF(Q66=0,_xlfn.CONCAT("Year ",P66,", Month ",N66),IF(Q66=R66,"Final Payment",""))</f>
        <v>Year 6, Month 5</v>
      </c>
      <c r="D66" s="3">
        <f t="shared" si="12"/>
        <v>33132.461626106888</v>
      </c>
      <c r="F66" s="3">
        <f t="shared" si="13"/>
        <v>86.282452151320015</v>
      </c>
      <c r="G66" s="3">
        <f t="shared" si="10"/>
        <v>1113.7175478486799</v>
      </c>
      <c r="H66" s="3">
        <f t="shared" si="14"/>
        <v>32018.744078258209</v>
      </c>
      <c r="K66">
        <v>65</v>
      </c>
      <c r="L66">
        <f t="shared" si="2"/>
        <v>5</v>
      </c>
      <c r="M66">
        <f t="shared" ref="M66:M95" si="16">IF(MOD(K66,12)=0,12,0)</f>
        <v>0</v>
      </c>
      <c r="N66">
        <f t="shared" si="3"/>
        <v>5</v>
      </c>
      <c r="O66">
        <f t="shared" si="4"/>
        <v>6</v>
      </c>
      <c r="P66">
        <f t="shared" si="5"/>
        <v>6</v>
      </c>
      <c r="Q66">
        <f t="shared" si="6"/>
        <v>0</v>
      </c>
      <c r="R66">
        <f t="shared" si="7"/>
        <v>0</v>
      </c>
    </row>
    <row r="67" spans="3:18" x14ac:dyDescent="0.3">
      <c r="C67" t="str">
        <f t="shared" si="15"/>
        <v>Year 6, Month 6</v>
      </c>
      <c r="D67" s="3">
        <f t="shared" si="12"/>
        <v>32018.744078258209</v>
      </c>
      <c r="F67" s="3">
        <f t="shared" si="13"/>
        <v>83.382146037130752</v>
      </c>
      <c r="G67" s="3">
        <f t="shared" si="10"/>
        <v>1116.6178539628693</v>
      </c>
      <c r="H67" s="3">
        <f t="shared" si="14"/>
        <v>30902.126224295338</v>
      </c>
      <c r="K67">
        <v>66</v>
      </c>
      <c r="L67">
        <f t="shared" ref="L67:L95" si="17">MOD(K67,12)</f>
        <v>6</v>
      </c>
      <c r="M67">
        <f t="shared" si="16"/>
        <v>0</v>
      </c>
      <c r="N67">
        <f t="shared" ref="N67:N95" si="18">IF(M67 = 0, L67, M67)</f>
        <v>6</v>
      </c>
      <c r="O67">
        <f t="shared" ref="O67:O95" si="19">INT(K67/12)+1</f>
        <v>6</v>
      </c>
      <c r="P67">
        <f t="shared" ref="P67:P95" si="20">IF(M67=12, O67-1,O67)</f>
        <v>6</v>
      </c>
      <c r="Q67">
        <f t="shared" ref="Q67:Q95" si="21">IF(H67&lt;=0,1,0)</f>
        <v>0</v>
      </c>
      <c r="R67">
        <f t="shared" si="7"/>
        <v>0</v>
      </c>
    </row>
    <row r="68" spans="3:18" x14ac:dyDescent="0.3">
      <c r="C68" t="str">
        <f t="shared" si="15"/>
        <v>Year 6, Month 7</v>
      </c>
      <c r="D68" s="3">
        <f t="shared" si="12"/>
        <v>30902.126224295338</v>
      </c>
      <c r="F68" s="3">
        <f t="shared" si="13"/>
        <v>80.474287042435776</v>
      </c>
      <c r="G68" s="3">
        <f t="shared" si="10"/>
        <v>1119.5257129575643</v>
      </c>
      <c r="H68" s="3">
        <f t="shared" si="14"/>
        <v>29782.600511337772</v>
      </c>
      <c r="K68">
        <v>67</v>
      </c>
      <c r="L68">
        <f t="shared" si="17"/>
        <v>7</v>
      </c>
      <c r="M68">
        <f t="shared" si="16"/>
        <v>0</v>
      </c>
      <c r="N68">
        <f t="shared" si="18"/>
        <v>7</v>
      </c>
      <c r="O68">
        <f t="shared" si="19"/>
        <v>6</v>
      </c>
      <c r="P68">
        <f t="shared" si="20"/>
        <v>6</v>
      </c>
      <c r="Q68">
        <f t="shared" si="21"/>
        <v>0</v>
      </c>
      <c r="R68">
        <f t="shared" ref="R68:R95" si="22">IF(AND(Q68=1, Q67=0), 1, 0)</f>
        <v>0</v>
      </c>
    </row>
    <row r="69" spans="3:18" x14ac:dyDescent="0.3">
      <c r="C69" t="str">
        <f t="shared" si="15"/>
        <v>Year 6, Month 8</v>
      </c>
      <c r="D69" s="3">
        <f t="shared" si="12"/>
        <v>29782.600511337772</v>
      </c>
      <c r="F69" s="3">
        <f t="shared" si="13"/>
        <v>77.558855498275449</v>
      </c>
      <c r="G69" s="3">
        <f t="shared" ref="G69:G95" si="23">$B$3-F69</f>
        <v>1122.4411445017245</v>
      </c>
      <c r="H69" s="3">
        <f t="shared" si="14"/>
        <v>28660.159366836047</v>
      </c>
      <c r="K69">
        <v>68</v>
      </c>
      <c r="L69">
        <f t="shared" si="17"/>
        <v>8</v>
      </c>
      <c r="M69">
        <f t="shared" si="16"/>
        <v>0</v>
      </c>
      <c r="N69">
        <f t="shared" si="18"/>
        <v>8</v>
      </c>
      <c r="O69">
        <f t="shared" si="19"/>
        <v>6</v>
      </c>
      <c r="P69">
        <f t="shared" si="20"/>
        <v>6</v>
      </c>
      <c r="Q69">
        <f t="shared" si="21"/>
        <v>0</v>
      </c>
      <c r="R69">
        <f t="shared" si="22"/>
        <v>0</v>
      </c>
    </row>
    <row r="70" spans="3:18" x14ac:dyDescent="0.3">
      <c r="C70" t="str">
        <f t="shared" si="15"/>
        <v>Year 6, Month 9</v>
      </c>
      <c r="D70" s="3">
        <f t="shared" si="12"/>
        <v>28660.159366836047</v>
      </c>
      <c r="F70" s="3">
        <f t="shared" si="13"/>
        <v>74.635831684468869</v>
      </c>
      <c r="G70" s="3">
        <f t="shared" si="23"/>
        <v>1125.3641683155311</v>
      </c>
      <c r="H70" s="3">
        <f t="shared" si="14"/>
        <v>27534.795198520515</v>
      </c>
      <c r="K70">
        <v>69</v>
      </c>
      <c r="L70">
        <f t="shared" si="17"/>
        <v>9</v>
      </c>
      <c r="M70">
        <f t="shared" si="16"/>
        <v>0</v>
      </c>
      <c r="N70">
        <f t="shared" si="18"/>
        <v>9</v>
      </c>
      <c r="O70">
        <f t="shared" si="19"/>
        <v>6</v>
      </c>
      <c r="P70">
        <f t="shared" si="20"/>
        <v>6</v>
      </c>
      <c r="Q70">
        <f t="shared" si="21"/>
        <v>0</v>
      </c>
      <c r="R70">
        <f t="shared" si="22"/>
        <v>0</v>
      </c>
    </row>
    <row r="71" spans="3:18" x14ac:dyDescent="0.3">
      <c r="C71" t="str">
        <f t="shared" si="15"/>
        <v>Year 6, Month 10</v>
      </c>
      <c r="D71" s="3">
        <f t="shared" si="12"/>
        <v>27534.795198520515</v>
      </c>
      <c r="F71" s="3">
        <f t="shared" si="13"/>
        <v>71.705195829480502</v>
      </c>
      <c r="G71" s="3">
        <f t="shared" si="23"/>
        <v>1128.2948041705195</v>
      </c>
      <c r="H71" s="3">
        <f t="shared" si="14"/>
        <v>26406.500394349994</v>
      </c>
      <c r="K71">
        <v>70</v>
      </c>
      <c r="L71">
        <f t="shared" si="17"/>
        <v>10</v>
      </c>
      <c r="M71">
        <f t="shared" si="16"/>
        <v>0</v>
      </c>
      <c r="N71">
        <f t="shared" si="18"/>
        <v>10</v>
      </c>
      <c r="O71">
        <f t="shared" si="19"/>
        <v>6</v>
      </c>
      <c r="P71">
        <f t="shared" si="20"/>
        <v>6</v>
      </c>
      <c r="Q71">
        <f t="shared" si="21"/>
        <v>0</v>
      </c>
      <c r="R71">
        <f t="shared" si="22"/>
        <v>0</v>
      </c>
    </row>
    <row r="72" spans="3:18" x14ac:dyDescent="0.3">
      <c r="C72" t="str">
        <f t="shared" si="15"/>
        <v>Year 6, Month 11</v>
      </c>
      <c r="D72" s="3">
        <f t="shared" si="12"/>
        <v>26406.500394349994</v>
      </c>
      <c r="F72" s="3">
        <f t="shared" si="13"/>
        <v>68.766928110286443</v>
      </c>
      <c r="G72" s="3">
        <f t="shared" si="23"/>
        <v>1131.2330718897135</v>
      </c>
      <c r="H72" s="3">
        <f t="shared" si="14"/>
        <v>25275.26732246028</v>
      </c>
      <c r="K72">
        <v>71</v>
      </c>
      <c r="L72">
        <f t="shared" si="17"/>
        <v>11</v>
      </c>
      <c r="M72">
        <f t="shared" si="16"/>
        <v>0</v>
      </c>
      <c r="N72">
        <f t="shared" si="18"/>
        <v>11</v>
      </c>
      <c r="O72">
        <f t="shared" si="19"/>
        <v>6</v>
      </c>
      <c r="P72">
        <f t="shared" si="20"/>
        <v>6</v>
      </c>
      <c r="Q72">
        <f t="shared" si="21"/>
        <v>0</v>
      </c>
      <c r="R72">
        <f t="shared" si="22"/>
        <v>0</v>
      </c>
    </row>
    <row r="73" spans="3:18" x14ac:dyDescent="0.3">
      <c r="C73" t="str">
        <f t="shared" si="15"/>
        <v>Year 6, Month 12</v>
      </c>
      <c r="D73" s="3">
        <f t="shared" si="12"/>
        <v>25275.26732246028</v>
      </c>
      <c r="F73" s="3">
        <f t="shared" si="13"/>
        <v>65.821008652240309</v>
      </c>
      <c r="G73" s="3">
        <f t="shared" si="23"/>
        <v>1134.1789913477596</v>
      </c>
      <c r="H73" s="3">
        <f t="shared" si="14"/>
        <v>24141.088331112522</v>
      </c>
      <c r="K73">
        <v>72</v>
      </c>
      <c r="L73">
        <f t="shared" si="17"/>
        <v>0</v>
      </c>
      <c r="M73">
        <f t="shared" si="16"/>
        <v>12</v>
      </c>
      <c r="N73">
        <f t="shared" si="18"/>
        <v>12</v>
      </c>
      <c r="O73">
        <f t="shared" si="19"/>
        <v>7</v>
      </c>
      <c r="P73">
        <f t="shared" si="20"/>
        <v>6</v>
      </c>
      <c r="Q73">
        <f t="shared" si="21"/>
        <v>0</v>
      </c>
      <c r="R73">
        <f t="shared" si="22"/>
        <v>0</v>
      </c>
    </row>
    <row r="74" spans="3:18" x14ac:dyDescent="0.3">
      <c r="C74" t="str">
        <f t="shared" si="15"/>
        <v>Year 7, Month 1</v>
      </c>
      <c r="D74" s="3">
        <f t="shared" si="12"/>
        <v>24141.088331112522</v>
      </c>
      <c r="F74" s="3">
        <f t="shared" si="13"/>
        <v>62.867417528938859</v>
      </c>
      <c r="G74" s="3">
        <f t="shared" si="23"/>
        <v>1137.1325824710611</v>
      </c>
      <c r="H74" s="3">
        <f t="shared" si="14"/>
        <v>23003.95574864146</v>
      </c>
      <c r="K74">
        <v>73</v>
      </c>
      <c r="L74">
        <f t="shared" si="17"/>
        <v>1</v>
      </c>
      <c r="M74">
        <f t="shared" si="16"/>
        <v>0</v>
      </c>
      <c r="N74">
        <f t="shared" si="18"/>
        <v>1</v>
      </c>
      <c r="O74">
        <f t="shared" si="19"/>
        <v>7</v>
      </c>
      <c r="P74">
        <f t="shared" si="20"/>
        <v>7</v>
      </c>
      <c r="Q74">
        <f t="shared" si="21"/>
        <v>0</v>
      </c>
      <c r="R74">
        <f t="shared" si="22"/>
        <v>0</v>
      </c>
    </row>
    <row r="75" spans="3:18" x14ac:dyDescent="0.3">
      <c r="C75" t="str">
        <f t="shared" si="15"/>
        <v>Year 7, Month 2</v>
      </c>
      <c r="D75" s="3">
        <f t="shared" si="12"/>
        <v>23003.95574864146</v>
      </c>
      <c r="F75" s="3">
        <f t="shared" si="13"/>
        <v>59.906134762087135</v>
      </c>
      <c r="G75" s="3">
        <f t="shared" si="23"/>
        <v>1140.093865237913</v>
      </c>
      <c r="H75" s="3">
        <f t="shared" si="14"/>
        <v>21863.861883403548</v>
      </c>
      <c r="K75">
        <v>74</v>
      </c>
      <c r="L75">
        <f t="shared" si="17"/>
        <v>2</v>
      </c>
      <c r="M75">
        <f t="shared" si="16"/>
        <v>0</v>
      </c>
      <c r="N75">
        <f t="shared" si="18"/>
        <v>2</v>
      </c>
      <c r="O75">
        <f t="shared" si="19"/>
        <v>7</v>
      </c>
      <c r="P75">
        <f t="shared" si="20"/>
        <v>7</v>
      </c>
      <c r="Q75">
        <f t="shared" si="21"/>
        <v>0</v>
      </c>
      <c r="R75">
        <f t="shared" si="22"/>
        <v>0</v>
      </c>
    </row>
    <row r="76" spans="3:18" x14ac:dyDescent="0.3">
      <c r="C76" t="str">
        <f t="shared" si="15"/>
        <v>Year 7, Month 3</v>
      </c>
      <c r="D76" s="3">
        <f t="shared" si="12"/>
        <v>21863.861883403548</v>
      </c>
      <c r="F76" s="3">
        <f t="shared" si="13"/>
        <v>56.937140321363401</v>
      </c>
      <c r="G76" s="3">
        <f t="shared" si="23"/>
        <v>1143.0628596786366</v>
      </c>
      <c r="H76" s="3">
        <f t="shared" si="14"/>
        <v>20720.799023724911</v>
      </c>
      <c r="K76">
        <v>75</v>
      </c>
      <c r="L76">
        <f t="shared" si="17"/>
        <v>3</v>
      </c>
      <c r="M76">
        <f t="shared" si="16"/>
        <v>0</v>
      </c>
      <c r="N76">
        <f t="shared" si="18"/>
        <v>3</v>
      </c>
      <c r="O76">
        <f t="shared" si="19"/>
        <v>7</v>
      </c>
      <c r="P76">
        <f t="shared" si="20"/>
        <v>7</v>
      </c>
      <c r="Q76">
        <f t="shared" si="21"/>
        <v>0</v>
      </c>
      <c r="R76">
        <f t="shared" si="22"/>
        <v>0</v>
      </c>
    </row>
    <row r="77" spans="3:18" x14ac:dyDescent="0.3">
      <c r="C77" t="str">
        <f t="shared" si="15"/>
        <v>Year 7, Month 4</v>
      </c>
      <c r="D77" s="3">
        <f t="shared" si="12"/>
        <v>20720.799023724911</v>
      </c>
      <c r="F77" s="3">
        <f t="shared" si="13"/>
        <v>53.960414124283616</v>
      </c>
      <c r="G77" s="3">
        <f t="shared" si="23"/>
        <v>1146.0395858757163</v>
      </c>
      <c r="H77" s="3">
        <f t="shared" si="14"/>
        <v>19574.759437849196</v>
      </c>
      <c r="K77">
        <v>76</v>
      </c>
      <c r="L77">
        <f t="shared" si="17"/>
        <v>4</v>
      </c>
      <c r="M77">
        <f t="shared" si="16"/>
        <v>0</v>
      </c>
      <c r="N77">
        <f t="shared" si="18"/>
        <v>4</v>
      </c>
      <c r="O77">
        <f t="shared" si="19"/>
        <v>7</v>
      </c>
      <c r="P77">
        <f t="shared" si="20"/>
        <v>7</v>
      </c>
      <c r="Q77">
        <f t="shared" si="21"/>
        <v>0</v>
      </c>
      <c r="R77">
        <f t="shared" si="22"/>
        <v>0</v>
      </c>
    </row>
    <row r="78" spans="3:18" x14ac:dyDescent="0.3">
      <c r="C78" t="str">
        <f t="shared" si="15"/>
        <v>Year 7, Month 5</v>
      </c>
      <c r="D78" s="3">
        <f t="shared" si="12"/>
        <v>19574.759437849196</v>
      </c>
      <c r="F78" s="3">
        <f t="shared" si="13"/>
        <v>50.975936036065612</v>
      </c>
      <c r="G78" s="3">
        <f t="shared" si="23"/>
        <v>1149.0240639639344</v>
      </c>
      <c r="H78" s="3">
        <f t="shared" si="14"/>
        <v>18425.735373885262</v>
      </c>
      <c r="K78">
        <v>77</v>
      </c>
      <c r="L78">
        <f t="shared" si="17"/>
        <v>5</v>
      </c>
      <c r="M78">
        <f t="shared" si="16"/>
        <v>0</v>
      </c>
      <c r="N78">
        <f t="shared" si="18"/>
        <v>5</v>
      </c>
      <c r="O78">
        <f t="shared" si="19"/>
        <v>7</v>
      </c>
      <c r="P78">
        <f t="shared" si="20"/>
        <v>7</v>
      </c>
      <c r="Q78">
        <f t="shared" si="21"/>
        <v>0</v>
      </c>
      <c r="R78">
        <f t="shared" si="22"/>
        <v>0</v>
      </c>
    </row>
    <row r="79" spans="3:18" x14ac:dyDescent="0.3">
      <c r="C79" t="str">
        <f t="shared" si="15"/>
        <v>Year 7, Month 6</v>
      </c>
      <c r="D79" s="3">
        <f t="shared" si="12"/>
        <v>18425.735373885262</v>
      </c>
      <c r="F79" s="3">
        <f t="shared" si="13"/>
        <v>47.983685869492867</v>
      </c>
      <c r="G79" s="3">
        <f t="shared" si="23"/>
        <v>1152.0163141305072</v>
      </c>
      <c r="H79" s="3">
        <f t="shared" si="14"/>
        <v>17273.719059754756</v>
      </c>
      <c r="K79">
        <v>78</v>
      </c>
      <c r="L79">
        <f t="shared" si="17"/>
        <v>6</v>
      </c>
      <c r="M79">
        <f t="shared" si="16"/>
        <v>0</v>
      </c>
      <c r="N79">
        <f t="shared" si="18"/>
        <v>6</v>
      </c>
      <c r="O79">
        <f t="shared" si="19"/>
        <v>7</v>
      </c>
      <c r="P79">
        <f t="shared" si="20"/>
        <v>7</v>
      </c>
      <c r="Q79">
        <f t="shared" si="21"/>
        <v>0</v>
      </c>
      <c r="R79">
        <f t="shared" si="22"/>
        <v>0</v>
      </c>
    </row>
    <row r="80" spans="3:18" x14ac:dyDescent="0.3">
      <c r="C80" t="str">
        <f t="shared" si="15"/>
        <v>Year 7, Month 7</v>
      </c>
      <c r="D80" s="3">
        <f t="shared" si="12"/>
        <v>17273.719059754756</v>
      </c>
      <c r="F80" s="3">
        <f t="shared" si="13"/>
        <v>44.983643384778006</v>
      </c>
      <c r="G80" s="3">
        <f t="shared" si="23"/>
        <v>1155.0163566152221</v>
      </c>
      <c r="H80" s="3">
        <f t="shared" si="14"/>
        <v>16118.702703139534</v>
      </c>
      <c r="K80">
        <v>79</v>
      </c>
      <c r="L80">
        <f t="shared" si="17"/>
        <v>7</v>
      </c>
      <c r="M80">
        <f t="shared" si="16"/>
        <v>0</v>
      </c>
      <c r="N80">
        <f t="shared" si="18"/>
        <v>7</v>
      </c>
      <c r="O80">
        <f t="shared" si="19"/>
        <v>7</v>
      </c>
      <c r="P80">
        <f t="shared" si="20"/>
        <v>7</v>
      </c>
      <c r="Q80">
        <f t="shared" si="21"/>
        <v>0</v>
      </c>
      <c r="R80">
        <f t="shared" si="22"/>
        <v>0</v>
      </c>
    </row>
    <row r="81" spans="3:18" x14ac:dyDescent="0.3">
      <c r="C81" t="str">
        <f t="shared" si="15"/>
        <v>Year 7, Month 8</v>
      </c>
      <c r="D81" s="3">
        <f t="shared" si="12"/>
        <v>16118.702703139534</v>
      </c>
      <c r="F81" s="3">
        <f t="shared" si="13"/>
        <v>41.975788289425864</v>
      </c>
      <c r="G81" s="3">
        <f t="shared" si="23"/>
        <v>1158.024211710574</v>
      </c>
      <c r="H81" s="3">
        <f t="shared" si="14"/>
        <v>14960.67849142896</v>
      </c>
      <c r="K81">
        <v>80</v>
      </c>
      <c r="L81">
        <f t="shared" si="17"/>
        <v>8</v>
      </c>
      <c r="M81">
        <f t="shared" si="16"/>
        <v>0</v>
      </c>
      <c r="N81">
        <f t="shared" si="18"/>
        <v>8</v>
      </c>
      <c r="O81">
        <f t="shared" si="19"/>
        <v>7</v>
      </c>
      <c r="P81">
        <f t="shared" si="20"/>
        <v>7</v>
      </c>
      <c r="Q81">
        <f t="shared" si="21"/>
        <v>0</v>
      </c>
      <c r="R81">
        <f t="shared" si="22"/>
        <v>0</v>
      </c>
    </row>
    <row r="82" spans="3:18" x14ac:dyDescent="0.3">
      <c r="C82" t="str">
        <f t="shared" si="15"/>
        <v>Year 7, Month 9</v>
      </c>
      <c r="D82" s="3">
        <f t="shared" si="12"/>
        <v>14960.67849142896</v>
      </c>
      <c r="F82" s="3">
        <f t="shared" si="13"/>
        <v>38.960100238096246</v>
      </c>
      <c r="G82" s="3">
        <f t="shared" si="23"/>
        <v>1161.0398997619038</v>
      </c>
      <c r="H82" s="3">
        <f t="shared" si="14"/>
        <v>13799.638591667057</v>
      </c>
      <c r="K82">
        <v>81</v>
      </c>
      <c r="L82">
        <f t="shared" si="17"/>
        <v>9</v>
      </c>
      <c r="M82">
        <f t="shared" si="16"/>
        <v>0</v>
      </c>
      <c r="N82">
        <f t="shared" si="18"/>
        <v>9</v>
      </c>
      <c r="O82">
        <f t="shared" si="19"/>
        <v>7</v>
      </c>
      <c r="P82">
        <f t="shared" si="20"/>
        <v>7</v>
      </c>
      <c r="Q82">
        <f t="shared" si="21"/>
        <v>0</v>
      </c>
      <c r="R82">
        <f t="shared" si="22"/>
        <v>0</v>
      </c>
    </row>
    <row r="83" spans="3:18" x14ac:dyDescent="0.3">
      <c r="C83" t="str">
        <f t="shared" si="15"/>
        <v>Year 7, Month 10</v>
      </c>
      <c r="D83" s="3">
        <f t="shared" si="12"/>
        <v>13799.638591667057</v>
      </c>
      <c r="F83" s="3">
        <f t="shared" si="13"/>
        <v>35.936558832466289</v>
      </c>
      <c r="G83" s="3">
        <f t="shared" si="23"/>
        <v>1164.0634411675337</v>
      </c>
      <c r="H83" s="3">
        <f t="shared" si="14"/>
        <v>12635.575150499524</v>
      </c>
      <c r="K83">
        <v>82</v>
      </c>
      <c r="L83">
        <f t="shared" si="17"/>
        <v>10</v>
      </c>
      <c r="M83">
        <f t="shared" si="16"/>
        <v>0</v>
      </c>
      <c r="N83">
        <f t="shared" si="18"/>
        <v>10</v>
      </c>
      <c r="O83">
        <f t="shared" si="19"/>
        <v>7</v>
      </c>
      <c r="P83">
        <f t="shared" si="20"/>
        <v>7</v>
      </c>
      <c r="Q83">
        <f t="shared" si="21"/>
        <v>0</v>
      </c>
      <c r="R83">
        <f t="shared" si="22"/>
        <v>0</v>
      </c>
    </row>
    <row r="84" spans="3:18" x14ac:dyDescent="0.3">
      <c r="C84" t="str">
        <f t="shared" si="15"/>
        <v>Year 7, Month 11</v>
      </c>
      <c r="D84" s="3">
        <f t="shared" si="12"/>
        <v>12635.575150499524</v>
      </c>
      <c r="F84" s="3">
        <f t="shared" si="13"/>
        <v>32.905143621092506</v>
      </c>
      <c r="G84" s="3">
        <f t="shared" si="23"/>
        <v>1167.0948563789075</v>
      </c>
      <c r="H84" s="3">
        <f t="shared" si="14"/>
        <v>11468.480294120616</v>
      </c>
      <c r="K84">
        <v>83</v>
      </c>
      <c r="L84">
        <f t="shared" si="17"/>
        <v>11</v>
      </c>
      <c r="M84">
        <f t="shared" si="16"/>
        <v>0</v>
      </c>
      <c r="N84">
        <f t="shared" si="18"/>
        <v>11</v>
      </c>
      <c r="O84">
        <f t="shared" si="19"/>
        <v>7</v>
      </c>
      <c r="P84">
        <f t="shared" si="20"/>
        <v>7</v>
      </c>
      <c r="Q84">
        <f t="shared" si="21"/>
        <v>0</v>
      </c>
      <c r="R84">
        <f t="shared" si="22"/>
        <v>0</v>
      </c>
    </row>
    <row r="85" spans="3:18" x14ac:dyDescent="0.3">
      <c r="C85" t="str">
        <f t="shared" si="15"/>
        <v>Year 7, Month 12</v>
      </c>
      <c r="D85" s="3">
        <f t="shared" si="12"/>
        <v>11468.480294120616</v>
      </c>
      <c r="F85" s="3">
        <f t="shared" si="13"/>
        <v>29.865834099272437</v>
      </c>
      <c r="G85" s="3">
        <f t="shared" si="23"/>
        <v>1170.1341659007276</v>
      </c>
      <c r="H85" s="3">
        <f t="shared" si="14"/>
        <v>10298.346128219888</v>
      </c>
      <c r="K85">
        <v>84</v>
      </c>
      <c r="L85">
        <f t="shared" si="17"/>
        <v>0</v>
      </c>
      <c r="M85">
        <f t="shared" si="16"/>
        <v>12</v>
      </c>
      <c r="N85">
        <f t="shared" si="18"/>
        <v>12</v>
      </c>
      <c r="O85">
        <f t="shared" si="19"/>
        <v>8</v>
      </c>
      <c r="P85">
        <f t="shared" si="20"/>
        <v>7</v>
      </c>
      <c r="Q85">
        <f t="shared" si="21"/>
        <v>0</v>
      </c>
      <c r="R85">
        <f t="shared" si="22"/>
        <v>0</v>
      </c>
    </row>
    <row r="86" spans="3:18" x14ac:dyDescent="0.3">
      <c r="C86" t="str">
        <f t="shared" si="15"/>
        <v>Year 8, Month 1</v>
      </c>
      <c r="D86" s="3">
        <f t="shared" si="12"/>
        <v>10298.346128219888</v>
      </c>
      <c r="F86" s="3">
        <f t="shared" si="13"/>
        <v>26.818609708905957</v>
      </c>
      <c r="G86" s="3">
        <f t="shared" si="23"/>
        <v>1173.181390291094</v>
      </c>
      <c r="H86" s="3">
        <f t="shared" si="14"/>
        <v>9125.1647379287933</v>
      </c>
      <c r="K86">
        <v>85</v>
      </c>
      <c r="L86">
        <f t="shared" si="17"/>
        <v>1</v>
      </c>
      <c r="M86">
        <f t="shared" si="16"/>
        <v>0</v>
      </c>
      <c r="N86">
        <f t="shared" si="18"/>
        <v>1</v>
      </c>
      <c r="O86">
        <f t="shared" si="19"/>
        <v>8</v>
      </c>
      <c r="P86">
        <f t="shared" si="20"/>
        <v>8</v>
      </c>
      <c r="Q86">
        <f t="shared" si="21"/>
        <v>0</v>
      </c>
      <c r="R86">
        <f t="shared" si="22"/>
        <v>0</v>
      </c>
    </row>
    <row r="87" spans="3:18" x14ac:dyDescent="0.3">
      <c r="C87" t="str">
        <f t="shared" si="15"/>
        <v>Year 8, Month 2</v>
      </c>
      <c r="D87" s="3">
        <f t="shared" si="12"/>
        <v>9125.1647379287933</v>
      </c>
      <c r="F87" s="3">
        <f t="shared" si="13"/>
        <v>23.76344983835623</v>
      </c>
      <c r="G87" s="3">
        <f t="shared" si="23"/>
        <v>1176.2365501616437</v>
      </c>
      <c r="H87" s="3">
        <f t="shared" si="14"/>
        <v>7948.9281877671492</v>
      </c>
      <c r="K87">
        <v>86</v>
      </c>
      <c r="L87">
        <f t="shared" si="17"/>
        <v>2</v>
      </c>
      <c r="M87">
        <f t="shared" si="16"/>
        <v>0</v>
      </c>
      <c r="N87">
        <f t="shared" si="18"/>
        <v>2</v>
      </c>
      <c r="O87">
        <f t="shared" si="19"/>
        <v>8</v>
      </c>
      <c r="P87">
        <f t="shared" si="20"/>
        <v>8</v>
      </c>
      <c r="Q87">
        <f t="shared" si="21"/>
        <v>0</v>
      </c>
      <c r="R87">
        <f t="shared" si="22"/>
        <v>0</v>
      </c>
    </row>
    <row r="88" spans="3:18" x14ac:dyDescent="0.3">
      <c r="C88" t="str">
        <f t="shared" si="15"/>
        <v>Year 8, Month 3</v>
      </c>
      <c r="D88" s="3">
        <f t="shared" si="12"/>
        <v>7948.9281877671492</v>
      </c>
      <c r="F88" s="3">
        <f>($B$4/100/12)*D88</f>
        <v>20.700333822310284</v>
      </c>
      <c r="G88" s="3">
        <f t="shared" si="23"/>
        <v>1179.2996661776897</v>
      </c>
      <c r="H88" s="3">
        <f t="shared" si="14"/>
        <v>6769.6285215894595</v>
      </c>
      <c r="K88">
        <v>87</v>
      </c>
      <c r="L88">
        <f t="shared" si="17"/>
        <v>3</v>
      </c>
      <c r="M88">
        <f t="shared" si="16"/>
        <v>0</v>
      </c>
      <c r="N88">
        <f t="shared" si="18"/>
        <v>3</v>
      </c>
      <c r="O88">
        <f t="shared" si="19"/>
        <v>8</v>
      </c>
      <c r="P88">
        <f t="shared" si="20"/>
        <v>8</v>
      </c>
      <c r="Q88">
        <f t="shared" si="21"/>
        <v>0</v>
      </c>
      <c r="R88">
        <f t="shared" si="22"/>
        <v>0</v>
      </c>
    </row>
    <row r="89" spans="3:18" x14ac:dyDescent="0.3">
      <c r="C89" t="str">
        <f t="shared" si="15"/>
        <v>Year 8, Month 4</v>
      </c>
      <c r="D89" s="3">
        <f t="shared" si="12"/>
        <v>6769.6285215894595</v>
      </c>
      <c r="F89" s="3">
        <f t="shared" si="13"/>
        <v>17.629240941639218</v>
      </c>
      <c r="G89" s="3">
        <f t="shared" si="23"/>
        <v>1182.3707590583608</v>
      </c>
      <c r="H89" s="3">
        <f t="shared" si="14"/>
        <v>5587.2577625310987</v>
      </c>
      <c r="K89">
        <v>88</v>
      </c>
      <c r="L89">
        <f t="shared" si="17"/>
        <v>4</v>
      </c>
      <c r="M89">
        <f t="shared" si="16"/>
        <v>0</v>
      </c>
      <c r="N89">
        <f t="shared" si="18"/>
        <v>4</v>
      </c>
      <c r="O89">
        <f t="shared" si="19"/>
        <v>8</v>
      </c>
      <c r="P89">
        <f t="shared" si="20"/>
        <v>8</v>
      </c>
      <c r="Q89">
        <f t="shared" si="21"/>
        <v>0</v>
      </c>
      <c r="R89">
        <f t="shared" si="22"/>
        <v>0</v>
      </c>
    </row>
    <row r="90" spans="3:18" x14ac:dyDescent="0.3">
      <c r="C90" t="str">
        <f t="shared" si="15"/>
        <v>Year 8, Month 5</v>
      </c>
      <c r="D90" s="3">
        <f t="shared" si="12"/>
        <v>5587.2577625310987</v>
      </c>
      <c r="F90" s="3">
        <f t="shared" si="13"/>
        <v>14.550150423258069</v>
      </c>
      <c r="G90" s="3">
        <f t="shared" si="23"/>
        <v>1185.4498495767418</v>
      </c>
      <c r="H90" s="3">
        <f t="shared" si="14"/>
        <v>4401.8079129543567</v>
      </c>
      <c r="K90">
        <v>89</v>
      </c>
      <c r="L90">
        <f t="shared" si="17"/>
        <v>5</v>
      </c>
      <c r="M90">
        <f t="shared" si="16"/>
        <v>0</v>
      </c>
      <c r="N90">
        <f t="shared" si="18"/>
        <v>5</v>
      </c>
      <c r="O90">
        <f t="shared" si="19"/>
        <v>8</v>
      </c>
      <c r="P90">
        <f t="shared" si="20"/>
        <v>8</v>
      </c>
      <c r="Q90">
        <f t="shared" si="21"/>
        <v>0</v>
      </c>
      <c r="R90">
        <f t="shared" si="22"/>
        <v>0</v>
      </c>
    </row>
    <row r="91" spans="3:18" x14ac:dyDescent="0.3">
      <c r="C91" t="str">
        <f t="shared" si="15"/>
        <v>Year 8, Month 6</v>
      </c>
      <c r="D91" s="3">
        <f t="shared" si="12"/>
        <v>4401.8079129543567</v>
      </c>
      <c r="F91" s="3">
        <f t="shared" si="13"/>
        <v>11.463041439985304</v>
      </c>
      <c r="G91" s="3">
        <f t="shared" si="23"/>
        <v>1188.5369585600147</v>
      </c>
      <c r="H91" s="3">
        <f t="shared" si="14"/>
        <v>3213.270954394342</v>
      </c>
      <c r="K91">
        <v>90</v>
      </c>
      <c r="L91">
        <f t="shared" si="17"/>
        <v>6</v>
      </c>
      <c r="M91">
        <f t="shared" si="16"/>
        <v>0</v>
      </c>
      <c r="N91">
        <f t="shared" si="18"/>
        <v>6</v>
      </c>
      <c r="O91">
        <f t="shared" si="19"/>
        <v>8</v>
      </c>
      <c r="P91">
        <f t="shared" si="20"/>
        <v>8</v>
      </c>
      <c r="Q91">
        <f t="shared" si="21"/>
        <v>0</v>
      </c>
      <c r="R91">
        <f t="shared" si="22"/>
        <v>0</v>
      </c>
    </row>
    <row r="92" spans="3:18" x14ac:dyDescent="0.3">
      <c r="C92" t="str">
        <f t="shared" si="15"/>
        <v>Year 8, Month 7</v>
      </c>
      <c r="D92" s="3">
        <f t="shared" si="12"/>
        <v>3213.270954394342</v>
      </c>
      <c r="F92" s="3">
        <f t="shared" si="13"/>
        <v>8.3678931104019316</v>
      </c>
      <c r="G92" s="3">
        <f t="shared" si="23"/>
        <v>1191.6321068895982</v>
      </c>
      <c r="H92" s="3">
        <f t="shared" si="14"/>
        <v>2021.6388475047438</v>
      </c>
      <c r="K92">
        <v>91</v>
      </c>
      <c r="L92">
        <f t="shared" si="17"/>
        <v>7</v>
      </c>
      <c r="M92">
        <f t="shared" si="16"/>
        <v>0</v>
      </c>
      <c r="N92">
        <f t="shared" si="18"/>
        <v>7</v>
      </c>
      <c r="O92">
        <f t="shared" si="19"/>
        <v>8</v>
      </c>
      <c r="P92">
        <f t="shared" si="20"/>
        <v>8</v>
      </c>
      <c r="Q92">
        <f t="shared" si="21"/>
        <v>0</v>
      </c>
      <c r="R92">
        <f t="shared" si="22"/>
        <v>0</v>
      </c>
    </row>
    <row r="93" spans="3:18" x14ac:dyDescent="0.3">
      <c r="C93" t="str">
        <f t="shared" si="15"/>
        <v>Year 8, Month 8</v>
      </c>
      <c r="D93" s="3">
        <f t="shared" si="12"/>
        <v>2021.6388475047438</v>
      </c>
      <c r="F93" s="3">
        <f t="shared" si="13"/>
        <v>5.2646844987102703</v>
      </c>
      <c r="G93" s="3">
        <f t="shared" si="23"/>
        <v>1194.7353155012897</v>
      </c>
      <c r="H93" s="3">
        <f t="shared" si="14"/>
        <v>826.90353200345407</v>
      </c>
      <c r="K93">
        <v>92</v>
      </c>
      <c r="L93">
        <f t="shared" si="17"/>
        <v>8</v>
      </c>
      <c r="M93">
        <f t="shared" si="16"/>
        <v>0</v>
      </c>
      <c r="N93">
        <f t="shared" si="18"/>
        <v>8</v>
      </c>
      <c r="O93">
        <f t="shared" si="19"/>
        <v>8</v>
      </c>
      <c r="P93">
        <f t="shared" si="20"/>
        <v>8</v>
      </c>
      <c r="Q93">
        <f t="shared" si="21"/>
        <v>0</v>
      </c>
      <c r="R93">
        <f t="shared" si="22"/>
        <v>0</v>
      </c>
    </row>
    <row r="94" spans="3:18" x14ac:dyDescent="0.3">
      <c r="C94" t="str">
        <f>IF(Q94=0,_xlfn.CONCAT("Year ",P94,", Month ",N94),IF(Q94=R94,"Final Payment",""))</f>
        <v>Final Payment</v>
      </c>
      <c r="D94" s="3">
        <f t="shared" si="12"/>
        <v>826.90353200345407</v>
      </c>
      <c r="F94" s="3">
        <f t="shared" si="13"/>
        <v>2.1533946145923282</v>
      </c>
      <c r="G94" s="3">
        <f t="shared" si="23"/>
        <v>1197.8466053854077</v>
      </c>
      <c r="H94" s="3">
        <f t="shared" si="14"/>
        <v>-370.94307338195358</v>
      </c>
      <c r="K94">
        <v>93</v>
      </c>
      <c r="L94">
        <f t="shared" si="17"/>
        <v>9</v>
      </c>
      <c r="M94">
        <f t="shared" si="16"/>
        <v>0</v>
      </c>
      <c r="N94">
        <f t="shared" si="18"/>
        <v>9</v>
      </c>
      <c r="O94">
        <f t="shared" si="19"/>
        <v>8</v>
      </c>
      <c r="P94">
        <f t="shared" si="20"/>
        <v>8</v>
      </c>
      <c r="Q94">
        <f t="shared" si="21"/>
        <v>1</v>
      </c>
      <c r="R94">
        <f t="shared" si="22"/>
        <v>1</v>
      </c>
    </row>
    <row r="95" spans="3:18" x14ac:dyDescent="0.3">
      <c r="C95" t="str">
        <f>IF(Q95=0,_xlfn.CONCAT("Year ",P95,", Month ",N95),IF(Q95=R95,"Final Payment",""))</f>
        <v/>
      </c>
      <c r="D95" s="3">
        <f t="shared" si="12"/>
        <v>-370.94307338195358</v>
      </c>
      <c r="F95" s="3">
        <f t="shared" si="13"/>
        <v>-0.96599758693217075</v>
      </c>
      <c r="G95" s="3">
        <f t="shared" si="23"/>
        <v>1200.9659975869322</v>
      </c>
      <c r="H95" s="3">
        <f t="shared" si="14"/>
        <v>-1571.9090709688858</v>
      </c>
      <c r="K95">
        <v>94</v>
      </c>
      <c r="L95">
        <f t="shared" si="17"/>
        <v>10</v>
      </c>
      <c r="M95">
        <f t="shared" si="16"/>
        <v>0</v>
      </c>
      <c r="N95">
        <f t="shared" si="18"/>
        <v>10</v>
      </c>
      <c r="O95">
        <f t="shared" si="19"/>
        <v>8</v>
      </c>
      <c r="P95">
        <f t="shared" si="20"/>
        <v>8</v>
      </c>
      <c r="Q95">
        <f t="shared" si="21"/>
        <v>1</v>
      </c>
      <c r="R95">
        <f t="shared" si="22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Fixed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Ho</dc:creator>
  <cp:lastModifiedBy>Ted Ho</cp:lastModifiedBy>
  <dcterms:created xsi:type="dcterms:W3CDTF">2020-07-19T20:17:08Z</dcterms:created>
  <dcterms:modified xsi:type="dcterms:W3CDTF">2020-09-21T21:23:45Z</dcterms:modified>
</cp:coreProperties>
</file>