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erzy\Documents\GitHub\zhizn_voram_2\"/>
    </mc:Choice>
  </mc:AlternateContent>
  <xr:revisionPtr revIDLastSave="0" documentId="13_ncr:1_{A75FA39C-6984-4CA0-9660-A3B42D1BFDBE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дома" sheetId="1" r:id="rId1"/>
    <sheet name="садики" sheetId="2" r:id="rId2"/>
    <sheet name="Диаграмма2" sheetId="7" r:id="rId3"/>
    <sheet name="статистика_по_Pi" sheetId="4" r:id="rId4"/>
    <sheet name="аенрпвне" sheetId="5" r:id="rId5"/>
  </sheets>
  <definedNames>
    <definedName name="_xlnm._FilterDatabase" localSheetId="4" hidden="1">аенрпвне!$A$1:$L$1</definedName>
    <definedName name="_xlnm._FilterDatabase" localSheetId="0" hidden="1">дома!$A$1:$S$2</definedName>
  </definedNames>
  <calcPr calcId="191029"/>
</workbook>
</file>

<file path=xl/calcChain.xml><?xml version="1.0" encoding="utf-8"?>
<calcChain xmlns="http://schemas.openxmlformats.org/spreadsheetml/2006/main">
  <c r="B7" i="4" l="1"/>
  <c r="A15" i="4"/>
  <c r="E15" i="4" s="1"/>
  <c r="B8" i="4"/>
  <c r="B9" i="4"/>
  <c r="B5" i="4"/>
  <c r="B4" i="4"/>
  <c r="B3" i="4"/>
  <c r="C2" i="4"/>
  <c r="B2" i="4"/>
  <c r="C3" i="4"/>
  <c r="C15" i="4" l="1"/>
  <c r="K15" i="4" s="1"/>
  <c r="B14" i="4"/>
  <c r="C9" i="4"/>
  <c r="A16" i="4"/>
  <c r="B16" i="4" s="1"/>
  <c r="BN127" i="1"/>
  <c r="I44" i="4"/>
  <c r="E16" i="4" l="1"/>
  <c r="L16" i="4"/>
  <c r="A17" i="4"/>
  <c r="C16" i="4"/>
  <c r="K16" i="4" s="1"/>
  <c r="B6" i="4"/>
  <c r="A14" i="4"/>
  <c r="E14" i="4" s="1"/>
  <c r="E16" i="2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" i="1"/>
  <c r="S14" i="1"/>
  <c r="X14" i="1" s="1"/>
  <c r="AG14" i="1"/>
  <c r="AF14" i="1"/>
  <c r="AF17" i="1"/>
  <c r="AE14" i="1"/>
  <c r="AE59" i="1"/>
  <c r="AD116" i="1"/>
  <c r="AD14" i="1"/>
  <c r="AD25" i="1"/>
  <c r="AC105" i="1"/>
  <c r="AB106" i="1"/>
  <c r="AA14" i="1"/>
  <c r="AA23" i="1"/>
  <c r="AA59" i="1"/>
  <c r="AA107" i="1"/>
  <c r="Z74" i="1"/>
  <c r="Z110" i="1"/>
  <c r="X81" i="1"/>
  <c r="X117" i="1"/>
  <c r="Y14" i="1"/>
  <c r="Y38" i="1"/>
  <c r="AC14" i="1"/>
  <c r="AC29" i="1"/>
  <c r="AC65" i="1"/>
  <c r="AB7" i="1"/>
  <c r="AB14" i="1"/>
  <c r="AB23" i="1"/>
  <c r="AB41" i="1"/>
  <c r="AB59" i="1"/>
  <c r="AA4" i="1"/>
  <c r="Z10" i="1"/>
  <c r="Z14" i="1"/>
  <c r="Z42" i="1"/>
  <c r="X9" i="1"/>
  <c r="X34" i="1"/>
  <c r="W58" i="1"/>
  <c r="W70" i="1"/>
  <c r="W106" i="1"/>
  <c r="W118" i="1"/>
  <c r="W7" i="1"/>
  <c r="W14" i="1"/>
  <c r="W18" i="1"/>
  <c r="W30" i="1"/>
  <c r="V42" i="1"/>
  <c r="V51" i="1"/>
  <c r="V57" i="1"/>
  <c r="V63" i="1"/>
  <c r="V69" i="1"/>
  <c r="V75" i="1"/>
  <c r="V87" i="1"/>
  <c r="V105" i="1"/>
  <c r="V111" i="1"/>
  <c r="V117" i="1"/>
  <c r="V123" i="1"/>
  <c r="V14" i="1"/>
  <c r="V18" i="1"/>
  <c r="U14" i="1"/>
  <c r="U27" i="1"/>
  <c r="U34" i="1"/>
  <c r="U40" i="1"/>
  <c r="U46" i="1"/>
  <c r="U52" i="1"/>
  <c r="U58" i="1"/>
  <c r="U64" i="1"/>
  <c r="U70" i="1"/>
  <c r="U76" i="1"/>
  <c r="U82" i="1"/>
  <c r="U88" i="1"/>
  <c r="U94" i="1"/>
  <c r="U100" i="1"/>
  <c r="U106" i="1"/>
  <c r="U112" i="1"/>
  <c r="U118" i="1"/>
  <c r="U124" i="1"/>
  <c r="S34" i="1"/>
  <c r="V34" i="1" s="1"/>
  <c r="S35" i="1"/>
  <c r="AE35" i="1" s="1"/>
  <c r="S36" i="1"/>
  <c r="S37" i="1"/>
  <c r="AB37" i="1" s="1"/>
  <c r="S38" i="1"/>
  <c r="S39" i="1"/>
  <c r="T39" i="1" s="1"/>
  <c r="S40" i="1"/>
  <c r="X40" i="1" s="1"/>
  <c r="S41" i="1"/>
  <c r="AA41" i="1" s="1"/>
  <c r="S42" i="1"/>
  <c r="S103" i="1"/>
  <c r="S98" i="1"/>
  <c r="S99" i="1"/>
  <c r="U99" i="1" s="1"/>
  <c r="S100" i="1"/>
  <c r="W100" i="1" s="1"/>
  <c r="S101" i="1"/>
  <c r="AA101" i="1" s="1"/>
  <c r="S102" i="1"/>
  <c r="T100" i="1"/>
  <c r="T98" i="1"/>
  <c r="T101" i="1"/>
  <c r="T102" i="1"/>
  <c r="T14" i="1"/>
  <c r="T21" i="1"/>
  <c r="T29" i="1"/>
  <c r="T34" i="1"/>
  <c r="T35" i="1"/>
  <c r="T36" i="1"/>
  <c r="T38" i="1"/>
  <c r="T40" i="1"/>
  <c r="T41" i="1"/>
  <c r="T42" i="1"/>
  <c r="T47" i="1"/>
  <c r="T53" i="1"/>
  <c r="T59" i="1"/>
  <c r="T65" i="1"/>
  <c r="T71" i="1"/>
  <c r="T77" i="1"/>
  <c r="T83" i="1"/>
  <c r="T110" i="1"/>
  <c r="T114" i="1"/>
  <c r="T116" i="1"/>
  <c r="T120" i="1"/>
  <c r="T122" i="1"/>
  <c r="S3" i="1"/>
  <c r="X3" i="1" s="1"/>
  <c r="S124" i="1"/>
  <c r="T124" i="1" s="1"/>
  <c r="S123" i="1"/>
  <c r="U123" i="1" s="1"/>
  <c r="S122" i="1"/>
  <c r="S121" i="1"/>
  <c r="U121" i="1" s="1"/>
  <c r="S120" i="1"/>
  <c r="U120" i="1" s="1"/>
  <c r="S119" i="1"/>
  <c r="T119" i="1" s="1"/>
  <c r="S118" i="1"/>
  <c r="S117" i="1"/>
  <c r="W117" i="1" s="1"/>
  <c r="S116" i="1"/>
  <c r="S115" i="1"/>
  <c r="V115" i="1" s="1"/>
  <c r="S114" i="1"/>
  <c r="U114" i="1" s="1"/>
  <c r="S113" i="1"/>
  <c r="T113" i="1" s="1"/>
  <c r="S112" i="1"/>
  <c r="AF112" i="1" s="1"/>
  <c r="S111" i="1"/>
  <c r="AC111" i="1" s="1"/>
  <c r="S110" i="1"/>
  <c r="S109" i="1"/>
  <c r="U109" i="1" s="1"/>
  <c r="S108" i="1"/>
  <c r="U108" i="1" s="1"/>
  <c r="S107" i="1"/>
  <c r="T107" i="1" s="1"/>
  <c r="S106" i="1"/>
  <c r="S105" i="1"/>
  <c r="W105" i="1" s="1"/>
  <c r="S104" i="1"/>
  <c r="S97" i="1"/>
  <c r="S96" i="1"/>
  <c r="U96" i="1" s="1"/>
  <c r="S95" i="1"/>
  <c r="AE95" i="1" s="1"/>
  <c r="S94" i="1"/>
  <c r="AG94" i="1" s="1"/>
  <c r="S93" i="1"/>
  <c r="W93" i="1" s="1"/>
  <c r="S92" i="1"/>
  <c r="S91" i="1"/>
  <c r="S90" i="1"/>
  <c r="U90" i="1" s="1"/>
  <c r="S89" i="1"/>
  <c r="AA89" i="1" s="1"/>
  <c r="S88" i="1"/>
  <c r="T88" i="1" s="1"/>
  <c r="S87" i="1"/>
  <c r="U87" i="1" s="1"/>
  <c r="S86" i="1"/>
  <c r="S85" i="1"/>
  <c r="U85" i="1" s="1"/>
  <c r="S84" i="1"/>
  <c r="U84" i="1" s="1"/>
  <c r="S83" i="1"/>
  <c r="S82" i="1"/>
  <c r="T82" i="1" s="1"/>
  <c r="S81" i="1"/>
  <c r="W81" i="1" s="1"/>
  <c r="S80" i="1"/>
  <c r="S79" i="1"/>
  <c r="V79" i="1" s="1"/>
  <c r="S78" i="1"/>
  <c r="U78" i="1" s="1"/>
  <c r="S77" i="1"/>
  <c r="AC77" i="1" s="1"/>
  <c r="S76" i="1"/>
  <c r="T76" i="1" s="1"/>
  <c r="S75" i="1"/>
  <c r="X75" i="1" s="1"/>
  <c r="S74" i="1"/>
  <c r="S73" i="1"/>
  <c r="T73" i="1" s="1"/>
  <c r="S72" i="1"/>
  <c r="U72" i="1" s="1"/>
  <c r="S71" i="1"/>
  <c r="AB71" i="1" s="1"/>
  <c r="S70" i="1"/>
  <c r="T70" i="1" s="1"/>
  <c r="S69" i="1"/>
  <c r="W69" i="1" s="1"/>
  <c r="S68" i="1"/>
  <c r="S67" i="1"/>
  <c r="S66" i="1"/>
  <c r="U66" i="1" s="1"/>
  <c r="S65" i="1"/>
  <c r="Y65" i="1" s="1"/>
  <c r="S64" i="1"/>
  <c r="T64" i="1" s="1"/>
  <c r="S63" i="1"/>
  <c r="U63" i="1" s="1"/>
  <c r="S62" i="1"/>
  <c r="S61" i="1"/>
  <c r="S60" i="1"/>
  <c r="AF60" i="1" s="1"/>
  <c r="S59" i="1"/>
  <c r="AC59" i="1" s="1"/>
  <c r="S58" i="1"/>
  <c r="T58" i="1" s="1"/>
  <c r="S57" i="1"/>
  <c r="T57" i="1" s="1"/>
  <c r="S56" i="1"/>
  <c r="S55" i="1"/>
  <c r="AG55" i="1" s="1"/>
  <c r="S54" i="1"/>
  <c r="U54" i="1" s="1"/>
  <c r="S53" i="1"/>
  <c r="AC53" i="1" s="1"/>
  <c r="S52" i="1"/>
  <c r="T52" i="1" s="1"/>
  <c r="S51" i="1"/>
  <c r="T51" i="1" s="1"/>
  <c r="S50" i="1"/>
  <c r="S49" i="1"/>
  <c r="AD49" i="1" s="1"/>
  <c r="S48" i="1"/>
  <c r="U48" i="1" s="1"/>
  <c r="S47" i="1"/>
  <c r="AC47" i="1" s="1"/>
  <c r="S46" i="1"/>
  <c r="T46" i="1" s="1"/>
  <c r="S45" i="1"/>
  <c r="T45" i="1" s="1"/>
  <c r="S44" i="1"/>
  <c r="S43" i="1"/>
  <c r="T43" i="1" s="1"/>
  <c r="S33" i="1"/>
  <c r="T33" i="1" s="1"/>
  <c r="S32" i="1"/>
  <c r="T32" i="1" s="1"/>
  <c r="S31" i="1"/>
  <c r="S30" i="1"/>
  <c r="Z30" i="1" s="1"/>
  <c r="S29" i="1"/>
  <c r="S28" i="1"/>
  <c r="S27" i="1"/>
  <c r="X27" i="1" s="1"/>
  <c r="S26" i="1"/>
  <c r="Y26" i="1" s="1"/>
  <c r="S25" i="1"/>
  <c r="W25" i="1" s="1"/>
  <c r="S24" i="1"/>
  <c r="T24" i="1" s="1"/>
  <c r="S23" i="1"/>
  <c r="Z23" i="1" s="1"/>
  <c r="S22" i="1"/>
  <c r="S21" i="1"/>
  <c r="X21" i="1" s="1"/>
  <c r="S20" i="1"/>
  <c r="Y20" i="1" s="1"/>
  <c r="S19" i="1"/>
  <c r="T19" i="1" s="1"/>
  <c r="S18" i="1"/>
  <c r="T18" i="1" s="1"/>
  <c r="S17" i="1"/>
  <c r="AC17" i="1" s="1"/>
  <c r="S16" i="1"/>
  <c r="Z16" i="1" s="1"/>
  <c r="S15" i="1"/>
  <c r="X15" i="1" s="1"/>
  <c r="S4" i="1"/>
  <c r="Z4" i="1" s="1"/>
  <c r="S5" i="1"/>
  <c r="Z5" i="1" s="1"/>
  <c r="S6" i="1"/>
  <c r="V6" i="1" s="1"/>
  <c r="S7" i="1"/>
  <c r="X7" i="1" s="1"/>
  <c r="S8" i="1"/>
  <c r="X8" i="1" s="1"/>
  <c r="S9" i="1"/>
  <c r="S10" i="1"/>
  <c r="S11" i="1"/>
  <c r="S12" i="1"/>
  <c r="T12" i="1" s="1"/>
  <c r="S13" i="1"/>
  <c r="AB13" i="1" s="1"/>
  <c r="D125" i="1"/>
  <c r="B17" i="4" l="1"/>
  <c r="C17" i="4" s="1"/>
  <c r="W94" i="1"/>
  <c r="V93" i="1"/>
  <c r="T90" i="1"/>
  <c r="W82" i="1"/>
  <c r="AE120" i="1"/>
  <c r="V81" i="1"/>
  <c r="Z18" i="1"/>
  <c r="AG28" i="1"/>
  <c r="AF28" i="1"/>
  <c r="AE28" i="1"/>
  <c r="Y28" i="1"/>
  <c r="AD28" i="1"/>
  <c r="AB28" i="1"/>
  <c r="W28" i="1"/>
  <c r="AA28" i="1"/>
  <c r="AC28" i="1"/>
  <c r="AA67" i="1"/>
  <c r="AF67" i="1"/>
  <c r="AE67" i="1"/>
  <c r="AG67" i="1"/>
  <c r="Y67" i="1"/>
  <c r="AC67" i="1"/>
  <c r="W67" i="1"/>
  <c r="X67" i="1"/>
  <c r="AD67" i="1"/>
  <c r="Z67" i="1"/>
  <c r="AG97" i="1"/>
  <c r="AE97" i="1"/>
  <c r="AC97" i="1"/>
  <c r="AA97" i="1"/>
  <c r="AB97" i="1"/>
  <c r="W97" i="1"/>
  <c r="X97" i="1"/>
  <c r="AD97" i="1"/>
  <c r="Z97" i="1"/>
  <c r="V29" i="1"/>
  <c r="AG29" i="1"/>
  <c r="X29" i="1"/>
  <c r="AF29" i="1"/>
  <c r="AE29" i="1"/>
  <c r="Y29" i="1"/>
  <c r="AD29" i="1"/>
  <c r="X44" i="1"/>
  <c r="AG44" i="1"/>
  <c r="AF44" i="1"/>
  <c r="AD44" i="1"/>
  <c r="AB44" i="1"/>
  <c r="V44" i="1"/>
  <c r="Z44" i="1"/>
  <c r="AA44" i="1"/>
  <c r="AC44" i="1"/>
  <c r="AE44" i="1"/>
  <c r="AG50" i="1"/>
  <c r="AF50" i="1"/>
  <c r="AE50" i="1"/>
  <c r="AD50" i="1"/>
  <c r="AB50" i="1"/>
  <c r="Z50" i="1"/>
  <c r="AA50" i="1"/>
  <c r="AC50" i="1"/>
  <c r="AG56" i="1"/>
  <c r="AF56" i="1"/>
  <c r="AD56" i="1"/>
  <c r="AB56" i="1"/>
  <c r="AA56" i="1"/>
  <c r="AC56" i="1"/>
  <c r="AE56" i="1"/>
  <c r="AA62" i="1"/>
  <c r="AG62" i="1"/>
  <c r="AF62" i="1"/>
  <c r="AE62" i="1"/>
  <c r="Z62" i="1"/>
  <c r="AB62" i="1"/>
  <c r="AC62" i="1"/>
  <c r="X62" i="1"/>
  <c r="AG68" i="1"/>
  <c r="AF68" i="1"/>
  <c r="AB68" i="1"/>
  <c r="AC68" i="1"/>
  <c r="AE68" i="1"/>
  <c r="X68" i="1"/>
  <c r="AG74" i="1"/>
  <c r="AF74" i="1"/>
  <c r="AE74" i="1"/>
  <c r="AB74" i="1"/>
  <c r="AC74" i="1"/>
  <c r="X74" i="1"/>
  <c r="AB80" i="1"/>
  <c r="AF80" i="1"/>
  <c r="AG80" i="1"/>
  <c r="Y80" i="1"/>
  <c r="AA80" i="1"/>
  <c r="AC80" i="1"/>
  <c r="AE80" i="1"/>
  <c r="X80" i="1"/>
  <c r="AD86" i="1"/>
  <c r="AF86" i="1"/>
  <c r="AG86" i="1"/>
  <c r="AE86" i="1"/>
  <c r="Y86" i="1"/>
  <c r="AA86" i="1"/>
  <c r="X86" i="1"/>
  <c r="AC92" i="1"/>
  <c r="AF92" i="1"/>
  <c r="AG92" i="1"/>
  <c r="Y92" i="1"/>
  <c r="AA92" i="1"/>
  <c r="AE92" i="1"/>
  <c r="AB92" i="1"/>
  <c r="X92" i="1"/>
  <c r="AE104" i="1"/>
  <c r="AG104" i="1"/>
  <c r="AC104" i="1"/>
  <c r="Y104" i="1"/>
  <c r="AF104" i="1"/>
  <c r="AD104" i="1"/>
  <c r="AA104" i="1"/>
  <c r="AB104" i="1"/>
  <c r="X104" i="1"/>
  <c r="AE110" i="1"/>
  <c r="AG110" i="1"/>
  <c r="AF110" i="1"/>
  <c r="AC110" i="1"/>
  <c r="Y110" i="1"/>
  <c r="AA110" i="1"/>
  <c r="AB110" i="1"/>
  <c r="X110" i="1"/>
  <c r="AF116" i="1"/>
  <c r="AE116" i="1"/>
  <c r="AC116" i="1"/>
  <c r="Y116" i="1"/>
  <c r="AA116" i="1"/>
  <c r="AB116" i="1"/>
  <c r="X116" i="1"/>
  <c r="AF122" i="1"/>
  <c r="AE122" i="1"/>
  <c r="AC122" i="1"/>
  <c r="Y122" i="1"/>
  <c r="AB122" i="1"/>
  <c r="AA122" i="1"/>
  <c r="X122" i="1"/>
  <c r="T121" i="1"/>
  <c r="T115" i="1"/>
  <c r="T109" i="1"/>
  <c r="T96" i="1"/>
  <c r="T89" i="1"/>
  <c r="T27" i="1"/>
  <c r="T20" i="1"/>
  <c r="AG98" i="1"/>
  <c r="AE98" i="1"/>
  <c r="AC98" i="1"/>
  <c r="Y98" i="1"/>
  <c r="AA98" i="1"/>
  <c r="AB98" i="1"/>
  <c r="X98" i="1"/>
  <c r="AG38" i="1"/>
  <c r="AF38" i="1"/>
  <c r="AE38" i="1"/>
  <c r="AD38" i="1"/>
  <c r="AB38" i="1"/>
  <c r="W38" i="1"/>
  <c r="Z38" i="1"/>
  <c r="AA38" i="1"/>
  <c r="AC38" i="1"/>
  <c r="U117" i="1"/>
  <c r="U111" i="1"/>
  <c r="U105" i="1"/>
  <c r="U93" i="1"/>
  <c r="U81" i="1"/>
  <c r="U75" i="1"/>
  <c r="U69" i="1"/>
  <c r="U57" i="1"/>
  <c r="U51" i="1"/>
  <c r="U45" i="1"/>
  <c r="U39" i="1"/>
  <c r="U33" i="1"/>
  <c r="U26" i="1"/>
  <c r="U6" i="1"/>
  <c r="V7" i="1"/>
  <c r="V38" i="1"/>
  <c r="V16" i="1"/>
  <c r="V122" i="1"/>
  <c r="V116" i="1"/>
  <c r="V110" i="1"/>
  <c r="V104" i="1"/>
  <c r="V98" i="1"/>
  <c r="V92" i="1"/>
  <c r="V86" i="1"/>
  <c r="V80" i="1"/>
  <c r="V74" i="1"/>
  <c r="V68" i="1"/>
  <c r="V62" i="1"/>
  <c r="V56" i="1"/>
  <c r="V50" i="1"/>
  <c r="W41" i="1"/>
  <c r="W29" i="1"/>
  <c r="W17" i="1"/>
  <c r="W6" i="1"/>
  <c r="W57" i="1"/>
  <c r="X33" i="1"/>
  <c r="Z41" i="1"/>
  <c r="Z29" i="1"/>
  <c r="Z17" i="1"/>
  <c r="Z6" i="1"/>
  <c r="AB73" i="1"/>
  <c r="AB55" i="1"/>
  <c r="AB19" i="1"/>
  <c r="AB5" i="1"/>
  <c r="AC23" i="1"/>
  <c r="Y115" i="1"/>
  <c r="Y79" i="1"/>
  <c r="Y32" i="1"/>
  <c r="X111" i="1"/>
  <c r="Z104" i="1"/>
  <c r="Z68" i="1"/>
  <c r="AA53" i="1"/>
  <c r="AA17" i="1"/>
  <c r="AB100" i="1"/>
  <c r="AD55" i="1"/>
  <c r="AD19" i="1"/>
  <c r="AD110" i="1"/>
  <c r="AE47" i="1"/>
  <c r="AG22" i="1"/>
  <c r="AF22" i="1"/>
  <c r="Y22" i="1"/>
  <c r="AD22" i="1"/>
  <c r="AB22" i="1"/>
  <c r="W22" i="1"/>
  <c r="AE22" i="1"/>
  <c r="AA22" i="1"/>
  <c r="AC22" i="1"/>
  <c r="AF61" i="1"/>
  <c r="AE61" i="1"/>
  <c r="AG61" i="1"/>
  <c r="AC61" i="1"/>
  <c r="W61" i="1"/>
  <c r="X61" i="1"/>
  <c r="AG91" i="1"/>
  <c r="AE91" i="1"/>
  <c r="AA91" i="1"/>
  <c r="AB91" i="1"/>
  <c r="W91" i="1"/>
  <c r="AF91" i="1"/>
  <c r="X91" i="1"/>
  <c r="Z91" i="1"/>
  <c r="AF99" i="1"/>
  <c r="AD99" i="1"/>
  <c r="AG99" i="1"/>
  <c r="AE99" i="1"/>
  <c r="Z99" i="1"/>
  <c r="Y99" i="1"/>
  <c r="AA99" i="1"/>
  <c r="AB99" i="1"/>
  <c r="AD61" i="1"/>
  <c r="V12" i="1"/>
  <c r="AF12" i="1"/>
  <c r="AE12" i="1"/>
  <c r="AG12" i="1"/>
  <c r="AA12" i="1"/>
  <c r="AC12" i="1"/>
  <c r="X12" i="1"/>
  <c r="Y12" i="1"/>
  <c r="AD12" i="1"/>
  <c r="AB12" i="1"/>
  <c r="Y63" i="1"/>
  <c r="AG63" i="1"/>
  <c r="AF63" i="1"/>
  <c r="AE63" i="1"/>
  <c r="AD63" i="1"/>
  <c r="Z63" i="1"/>
  <c r="AB63" i="1"/>
  <c r="AC63" i="1"/>
  <c r="Y69" i="1"/>
  <c r="AG69" i="1"/>
  <c r="AF69" i="1"/>
  <c r="AE69" i="1"/>
  <c r="AD69" i="1"/>
  <c r="Z69" i="1"/>
  <c r="AB69" i="1"/>
  <c r="Y75" i="1"/>
  <c r="AG75" i="1"/>
  <c r="AF75" i="1"/>
  <c r="AE75" i="1"/>
  <c r="AD75" i="1"/>
  <c r="Z75" i="1"/>
  <c r="AB75" i="1"/>
  <c r="AB81" i="1"/>
  <c r="AF81" i="1"/>
  <c r="AG81" i="1"/>
  <c r="AE81" i="1"/>
  <c r="Z81" i="1"/>
  <c r="Y81" i="1"/>
  <c r="AA81" i="1"/>
  <c r="AD87" i="1"/>
  <c r="AF87" i="1"/>
  <c r="AG87" i="1"/>
  <c r="AE87" i="1"/>
  <c r="Z87" i="1"/>
  <c r="Y87" i="1"/>
  <c r="AA87" i="1"/>
  <c r="AB87" i="1"/>
  <c r="AD93" i="1"/>
  <c r="AF93" i="1"/>
  <c r="AG93" i="1"/>
  <c r="AE93" i="1"/>
  <c r="Z93" i="1"/>
  <c r="Y93" i="1"/>
  <c r="AA93" i="1"/>
  <c r="AB93" i="1"/>
  <c r="AE105" i="1"/>
  <c r="AF105" i="1"/>
  <c r="AD105" i="1"/>
  <c r="AG105" i="1"/>
  <c r="Z105" i="1"/>
  <c r="Y105" i="1"/>
  <c r="AA105" i="1"/>
  <c r="AB105" i="1"/>
  <c r="AE111" i="1"/>
  <c r="AG111" i="1"/>
  <c r="AD111" i="1"/>
  <c r="Z111" i="1"/>
  <c r="Y111" i="1"/>
  <c r="AA111" i="1"/>
  <c r="AF111" i="1"/>
  <c r="AB111" i="1"/>
  <c r="AG117" i="1"/>
  <c r="AD117" i="1"/>
  <c r="Z117" i="1"/>
  <c r="Y117" i="1"/>
  <c r="AE117" i="1"/>
  <c r="AA117" i="1"/>
  <c r="AB117" i="1"/>
  <c r="AG123" i="1"/>
  <c r="AE123" i="1"/>
  <c r="AD123" i="1"/>
  <c r="Z123" i="1"/>
  <c r="Y123" i="1"/>
  <c r="AB123" i="1"/>
  <c r="AA123" i="1"/>
  <c r="T108" i="1"/>
  <c r="T95" i="1"/>
  <c r="T81" i="1"/>
  <c r="T75" i="1"/>
  <c r="T69" i="1"/>
  <c r="T63" i="1"/>
  <c r="T26" i="1"/>
  <c r="T104" i="1"/>
  <c r="AG103" i="1"/>
  <c r="AE103" i="1"/>
  <c r="AF103" i="1"/>
  <c r="AD103" i="1"/>
  <c r="AC103" i="1"/>
  <c r="AA103" i="1"/>
  <c r="AB103" i="1"/>
  <c r="W103" i="1"/>
  <c r="X103" i="1"/>
  <c r="Z103" i="1"/>
  <c r="AF37" i="1"/>
  <c r="AE37" i="1"/>
  <c r="Z37" i="1"/>
  <c r="AA37" i="1"/>
  <c r="AC37" i="1"/>
  <c r="AG37" i="1"/>
  <c r="X37" i="1"/>
  <c r="Y37" i="1"/>
  <c r="U122" i="1"/>
  <c r="U116" i="1"/>
  <c r="U110" i="1"/>
  <c r="U104" i="1"/>
  <c r="U98" i="1"/>
  <c r="U92" i="1"/>
  <c r="U86" i="1"/>
  <c r="U80" i="1"/>
  <c r="U74" i="1"/>
  <c r="U68" i="1"/>
  <c r="U62" i="1"/>
  <c r="U56" i="1"/>
  <c r="U50" i="1"/>
  <c r="U44" i="1"/>
  <c r="U38" i="1"/>
  <c r="U32" i="1"/>
  <c r="U25" i="1"/>
  <c r="V3" i="1"/>
  <c r="V37" i="1"/>
  <c r="V15" i="1"/>
  <c r="V121" i="1"/>
  <c r="V109" i="1"/>
  <c r="V103" i="1"/>
  <c r="V97" i="1"/>
  <c r="V91" i="1"/>
  <c r="V85" i="1"/>
  <c r="V73" i="1"/>
  <c r="V67" i="1"/>
  <c r="V61" i="1"/>
  <c r="V55" i="1"/>
  <c r="V49" i="1"/>
  <c r="W37" i="1"/>
  <c r="W5" i="1"/>
  <c r="W116" i="1"/>
  <c r="W104" i="1"/>
  <c r="W92" i="1"/>
  <c r="W80" i="1"/>
  <c r="W68" i="1"/>
  <c r="W56" i="1"/>
  <c r="X32" i="1"/>
  <c r="X20" i="1"/>
  <c r="Z40" i="1"/>
  <c r="Z28" i="1"/>
  <c r="AB53" i="1"/>
  <c r="AB35" i="1"/>
  <c r="AB17" i="1"/>
  <c r="Y109" i="1"/>
  <c r="X105" i="1"/>
  <c r="X69" i="1"/>
  <c r="Z98" i="1"/>
  <c r="Z61" i="1"/>
  <c r="AA95" i="1"/>
  <c r="AA47" i="1"/>
  <c r="AB94" i="1"/>
  <c r="AC117" i="1"/>
  <c r="AD98" i="1"/>
  <c r="AF98" i="1"/>
  <c r="AG16" i="1"/>
  <c r="AF16" i="1"/>
  <c r="AE16" i="1"/>
  <c r="Y16" i="1"/>
  <c r="AD16" i="1"/>
  <c r="AB16" i="1"/>
  <c r="W16" i="1"/>
  <c r="AA16" i="1"/>
  <c r="AC16" i="1"/>
  <c r="AF49" i="1"/>
  <c r="AE49" i="1"/>
  <c r="AA49" i="1"/>
  <c r="AC49" i="1"/>
  <c r="AG49" i="1"/>
  <c r="Y49" i="1"/>
  <c r="AB79" i="1"/>
  <c r="AG79" i="1"/>
  <c r="AE79" i="1"/>
  <c r="AA79" i="1"/>
  <c r="AC79" i="1"/>
  <c r="AD79" i="1"/>
  <c r="W79" i="1"/>
  <c r="X79" i="1"/>
  <c r="Z79" i="1"/>
  <c r="AF115" i="1"/>
  <c r="AE115" i="1"/>
  <c r="AC115" i="1"/>
  <c r="AA115" i="1"/>
  <c r="AB115" i="1"/>
  <c r="W115" i="1"/>
  <c r="X115" i="1"/>
  <c r="AD115" i="1"/>
  <c r="Z115" i="1"/>
  <c r="AG39" i="1"/>
  <c r="AF39" i="1"/>
  <c r="AE39" i="1"/>
  <c r="Y39" i="1"/>
  <c r="AD39" i="1"/>
  <c r="AB39" i="1"/>
  <c r="W39" i="1"/>
  <c r="Z39" i="1"/>
  <c r="AA39" i="1"/>
  <c r="AC39" i="1"/>
  <c r="V39" i="1"/>
  <c r="V99" i="1"/>
  <c r="X22" i="1"/>
  <c r="Y85" i="1"/>
  <c r="U7" i="1"/>
  <c r="AF7" i="1"/>
  <c r="AE7" i="1"/>
  <c r="AA7" i="1"/>
  <c r="Z7" i="1"/>
  <c r="AC7" i="1"/>
  <c r="AG7" i="1"/>
  <c r="AD6" i="1"/>
  <c r="AF6" i="1"/>
  <c r="AE6" i="1"/>
  <c r="AG6" i="1"/>
  <c r="X6" i="1"/>
  <c r="AB6" i="1"/>
  <c r="V30" i="1"/>
  <c r="AF30" i="1"/>
  <c r="AE30" i="1"/>
  <c r="AG30" i="1"/>
  <c r="AA30" i="1"/>
  <c r="AC30" i="1"/>
  <c r="X30" i="1"/>
  <c r="Y30" i="1"/>
  <c r="AD30" i="1"/>
  <c r="AB30" i="1"/>
  <c r="Z57" i="1"/>
  <c r="AG57" i="1"/>
  <c r="AF57" i="1"/>
  <c r="AE57" i="1"/>
  <c r="Y57" i="1"/>
  <c r="AD57" i="1"/>
  <c r="X57" i="1"/>
  <c r="AB57" i="1"/>
  <c r="AA57" i="1"/>
  <c r="AC57" i="1"/>
  <c r="U11" i="1"/>
  <c r="AG11" i="1"/>
  <c r="AC11" i="1"/>
  <c r="X11" i="1"/>
  <c r="Y11" i="1"/>
  <c r="AF11" i="1"/>
  <c r="AD11" i="1"/>
  <c r="V5" i="1"/>
  <c r="AG5" i="1"/>
  <c r="AC5" i="1"/>
  <c r="X5" i="1"/>
  <c r="AF5" i="1"/>
  <c r="AE5" i="1"/>
  <c r="AD5" i="1"/>
  <c r="AF19" i="1"/>
  <c r="AE19" i="1"/>
  <c r="Z19" i="1"/>
  <c r="AA19" i="1"/>
  <c r="AC19" i="1"/>
  <c r="X19" i="1"/>
  <c r="Y19" i="1"/>
  <c r="V25" i="1"/>
  <c r="AF25" i="1"/>
  <c r="AE25" i="1"/>
  <c r="AG25" i="1"/>
  <c r="Z25" i="1"/>
  <c r="AA25" i="1"/>
  <c r="AC25" i="1"/>
  <c r="X25" i="1"/>
  <c r="Y25" i="1"/>
  <c r="V31" i="1"/>
  <c r="AF31" i="1"/>
  <c r="AE31" i="1"/>
  <c r="Z31" i="1"/>
  <c r="AG31" i="1"/>
  <c r="AA31" i="1"/>
  <c r="AC31" i="1"/>
  <c r="X31" i="1"/>
  <c r="Y31" i="1"/>
  <c r="W46" i="1"/>
  <c r="AG46" i="1"/>
  <c r="AF46" i="1"/>
  <c r="Y46" i="1"/>
  <c r="AD46" i="1"/>
  <c r="AB46" i="1"/>
  <c r="V46" i="1"/>
  <c r="AE46" i="1"/>
  <c r="AA46" i="1"/>
  <c r="AC46" i="1"/>
  <c r="X52" i="1"/>
  <c r="AG52" i="1"/>
  <c r="AF52" i="1"/>
  <c r="AE52" i="1"/>
  <c r="Y52" i="1"/>
  <c r="AD52" i="1"/>
  <c r="Z52" i="1"/>
  <c r="AB52" i="1"/>
  <c r="AA52" i="1"/>
  <c r="AC52" i="1"/>
  <c r="X58" i="1"/>
  <c r="AG58" i="1"/>
  <c r="AF58" i="1"/>
  <c r="Y58" i="1"/>
  <c r="AD58" i="1"/>
  <c r="AB58" i="1"/>
  <c r="AE58" i="1"/>
  <c r="AA58" i="1"/>
  <c r="Z58" i="1"/>
  <c r="AC58" i="1"/>
  <c r="AA64" i="1"/>
  <c r="AG64" i="1"/>
  <c r="AF64" i="1"/>
  <c r="X64" i="1"/>
  <c r="AE64" i="1"/>
  <c r="AD64" i="1"/>
  <c r="Z64" i="1"/>
  <c r="AB64" i="1"/>
  <c r="Y64" i="1"/>
  <c r="AC64" i="1"/>
  <c r="Y70" i="1"/>
  <c r="AG70" i="1"/>
  <c r="AF70" i="1"/>
  <c r="X70" i="1"/>
  <c r="AD70" i="1"/>
  <c r="Z70" i="1"/>
  <c r="AB70" i="1"/>
  <c r="AE70" i="1"/>
  <c r="AC70" i="1"/>
  <c r="AG76" i="1"/>
  <c r="AF76" i="1"/>
  <c r="X76" i="1"/>
  <c r="AE76" i="1"/>
  <c r="AD76" i="1"/>
  <c r="Z76" i="1"/>
  <c r="Y76" i="1"/>
  <c r="AB76" i="1"/>
  <c r="AA76" i="1"/>
  <c r="AC76" i="1"/>
  <c r="AD82" i="1"/>
  <c r="AF82" i="1"/>
  <c r="X82" i="1"/>
  <c r="Z82" i="1"/>
  <c r="Y82" i="1"/>
  <c r="AG82" i="1"/>
  <c r="AE82" i="1"/>
  <c r="AA82" i="1"/>
  <c r="AD88" i="1"/>
  <c r="AF88" i="1"/>
  <c r="X88" i="1"/>
  <c r="AE88" i="1"/>
  <c r="Z88" i="1"/>
  <c r="Y88" i="1"/>
  <c r="AG88" i="1"/>
  <c r="AA88" i="1"/>
  <c r="AD94" i="1"/>
  <c r="AF94" i="1"/>
  <c r="X94" i="1"/>
  <c r="Z94" i="1"/>
  <c r="Y94" i="1"/>
  <c r="AE94" i="1"/>
  <c r="AA94" i="1"/>
  <c r="AG106" i="1"/>
  <c r="AE106" i="1"/>
  <c r="AD106" i="1"/>
  <c r="X106" i="1"/>
  <c r="Z106" i="1"/>
  <c r="Y106" i="1"/>
  <c r="AC106" i="1"/>
  <c r="AA106" i="1"/>
  <c r="AG112" i="1"/>
  <c r="AE112" i="1"/>
  <c r="X112" i="1"/>
  <c r="AD112" i="1"/>
  <c r="Z112" i="1"/>
  <c r="Y112" i="1"/>
  <c r="AC112" i="1"/>
  <c r="AA112" i="1"/>
  <c r="AG118" i="1"/>
  <c r="AF118" i="1"/>
  <c r="AE118" i="1"/>
  <c r="X118" i="1"/>
  <c r="AD118" i="1"/>
  <c r="Z118" i="1"/>
  <c r="Y118" i="1"/>
  <c r="AC118" i="1"/>
  <c r="AA118" i="1"/>
  <c r="AG124" i="1"/>
  <c r="AE124" i="1"/>
  <c r="X124" i="1"/>
  <c r="AD124" i="1"/>
  <c r="Z124" i="1"/>
  <c r="Y124" i="1"/>
  <c r="AC124" i="1"/>
  <c r="AB124" i="1"/>
  <c r="AA124" i="1"/>
  <c r="T94" i="1"/>
  <c r="T87" i="1"/>
  <c r="T80" i="1"/>
  <c r="T74" i="1"/>
  <c r="T68" i="1"/>
  <c r="T62" i="1"/>
  <c r="T56" i="1"/>
  <c r="T50" i="1"/>
  <c r="T44" i="1"/>
  <c r="T25" i="1"/>
  <c r="T103" i="1"/>
  <c r="AG102" i="1"/>
  <c r="AE102" i="1"/>
  <c r="AF102" i="1"/>
  <c r="AD102" i="1"/>
  <c r="AA102" i="1"/>
  <c r="AB102" i="1"/>
  <c r="W102" i="1"/>
  <c r="AC102" i="1"/>
  <c r="X102" i="1"/>
  <c r="Z102" i="1"/>
  <c r="Y102" i="1"/>
  <c r="W42" i="1"/>
  <c r="AE42" i="1"/>
  <c r="AG42" i="1"/>
  <c r="AA42" i="1"/>
  <c r="AC42" i="1"/>
  <c r="Y42" i="1"/>
  <c r="AD42" i="1"/>
  <c r="AB42" i="1"/>
  <c r="AE36" i="1"/>
  <c r="AG36" i="1"/>
  <c r="AA36" i="1"/>
  <c r="AC36" i="1"/>
  <c r="X36" i="1"/>
  <c r="AF36" i="1"/>
  <c r="Y36" i="1"/>
  <c r="AD36" i="1"/>
  <c r="AB36" i="1"/>
  <c r="U115" i="1"/>
  <c r="U103" i="1"/>
  <c r="U97" i="1"/>
  <c r="U91" i="1"/>
  <c r="U79" i="1"/>
  <c r="U73" i="1"/>
  <c r="U67" i="1"/>
  <c r="U61" i="1"/>
  <c r="U55" i="1"/>
  <c r="U49" i="1"/>
  <c r="U43" i="1"/>
  <c r="U37" i="1"/>
  <c r="U31" i="1"/>
  <c r="U24" i="1"/>
  <c r="V11" i="1"/>
  <c r="V4" i="1"/>
  <c r="V36" i="1"/>
  <c r="V120" i="1"/>
  <c r="V114" i="1"/>
  <c r="V108" i="1"/>
  <c r="V102" i="1"/>
  <c r="V96" i="1"/>
  <c r="V90" i="1"/>
  <c r="V84" i="1"/>
  <c r="V78" i="1"/>
  <c r="V72" i="1"/>
  <c r="V66" i="1"/>
  <c r="V60" i="1"/>
  <c r="V54" i="1"/>
  <c r="V48" i="1"/>
  <c r="W36" i="1"/>
  <c r="W24" i="1"/>
  <c r="W13" i="1"/>
  <c r="W124" i="1"/>
  <c r="W112" i="1"/>
  <c r="W88" i="1"/>
  <c r="W76" i="1"/>
  <c r="W64" i="1"/>
  <c r="X28" i="1"/>
  <c r="X16" i="1"/>
  <c r="Y6" i="1"/>
  <c r="Z36" i="1"/>
  <c r="Z24" i="1"/>
  <c r="AB67" i="1"/>
  <c r="AB49" i="1"/>
  <c r="AB31" i="1"/>
  <c r="AC75" i="1"/>
  <c r="Y103" i="1"/>
  <c r="Y56" i="1"/>
  <c r="X99" i="1"/>
  <c r="X63" i="1"/>
  <c r="Z92" i="1"/>
  <c r="Z46" i="1"/>
  <c r="AA11" i="1"/>
  <c r="AB88" i="1"/>
  <c r="AC123" i="1"/>
  <c r="AD43" i="1"/>
  <c r="AD13" i="1"/>
  <c r="AE23" i="1"/>
  <c r="AF79" i="1"/>
  <c r="AG8" i="1"/>
  <c r="AF8" i="1"/>
  <c r="AD8" i="1"/>
  <c r="AB8" i="1"/>
  <c r="W8" i="1"/>
  <c r="AA8" i="1"/>
  <c r="Z8" i="1"/>
  <c r="AC8" i="1"/>
  <c r="AE8" i="1"/>
  <c r="Z55" i="1"/>
  <c r="AF55" i="1"/>
  <c r="AE55" i="1"/>
  <c r="AA55" i="1"/>
  <c r="AC55" i="1"/>
  <c r="Y55" i="1"/>
  <c r="AG85" i="1"/>
  <c r="AE85" i="1"/>
  <c r="AF85" i="1"/>
  <c r="AA85" i="1"/>
  <c r="W85" i="1"/>
  <c r="AB85" i="1"/>
  <c r="X85" i="1"/>
  <c r="Z85" i="1"/>
  <c r="AB121" i="1"/>
  <c r="AE121" i="1"/>
  <c r="AC121" i="1"/>
  <c r="AA121" i="1"/>
  <c r="W121" i="1"/>
  <c r="X121" i="1"/>
  <c r="AD121" i="1"/>
  <c r="Z121" i="1"/>
  <c r="T97" i="1"/>
  <c r="T99" i="1"/>
  <c r="V8" i="1"/>
  <c r="Y121" i="1"/>
  <c r="AG17" i="1"/>
  <c r="X17" i="1"/>
  <c r="AE17" i="1"/>
  <c r="Y17" i="1"/>
  <c r="AD17" i="1"/>
  <c r="U18" i="1"/>
  <c r="AF18" i="1"/>
  <c r="AE18" i="1"/>
  <c r="AG18" i="1"/>
  <c r="AA18" i="1"/>
  <c r="AC18" i="1"/>
  <c r="X18" i="1"/>
  <c r="Y18" i="1"/>
  <c r="AD18" i="1"/>
  <c r="AB18" i="1"/>
  <c r="X45" i="1"/>
  <c r="AG45" i="1"/>
  <c r="AF45" i="1"/>
  <c r="AE45" i="1"/>
  <c r="Y45" i="1"/>
  <c r="AD45" i="1"/>
  <c r="AB45" i="1"/>
  <c r="V45" i="1"/>
  <c r="Z45" i="1"/>
  <c r="AA45" i="1"/>
  <c r="AC45" i="1"/>
  <c r="AA10" i="1"/>
  <c r="AG10" i="1"/>
  <c r="AF10" i="1"/>
  <c r="X10" i="1"/>
  <c r="AD10" i="1"/>
  <c r="AB10" i="1"/>
  <c r="W10" i="1"/>
  <c r="AE10" i="1"/>
  <c r="Y10" i="1"/>
  <c r="U4" i="1"/>
  <c r="AG4" i="1"/>
  <c r="AF4" i="1"/>
  <c r="X4" i="1"/>
  <c r="AE4" i="1"/>
  <c r="W4" i="1"/>
  <c r="AD4" i="1"/>
  <c r="AB4" i="1"/>
  <c r="V20" i="1"/>
  <c r="AG20" i="1"/>
  <c r="AF20" i="1"/>
  <c r="AD20" i="1"/>
  <c r="AB20" i="1"/>
  <c r="W20" i="1"/>
  <c r="Z20" i="1"/>
  <c r="AA20" i="1"/>
  <c r="AC20" i="1"/>
  <c r="AE20" i="1"/>
  <c r="V26" i="1"/>
  <c r="AG26" i="1"/>
  <c r="AF26" i="1"/>
  <c r="AE26" i="1"/>
  <c r="AD26" i="1"/>
  <c r="AB26" i="1"/>
  <c r="W26" i="1"/>
  <c r="Z26" i="1"/>
  <c r="AA26" i="1"/>
  <c r="AC26" i="1"/>
  <c r="V32" i="1"/>
  <c r="AG32" i="1"/>
  <c r="AF32" i="1"/>
  <c r="AD32" i="1"/>
  <c r="AB32" i="1"/>
  <c r="W32" i="1"/>
  <c r="Z32" i="1"/>
  <c r="AA32" i="1"/>
  <c r="AC32" i="1"/>
  <c r="AE32" i="1"/>
  <c r="X47" i="1"/>
  <c r="AG47" i="1"/>
  <c r="AF47" i="1"/>
  <c r="Z47" i="1"/>
  <c r="W47" i="1"/>
  <c r="Y47" i="1"/>
  <c r="AD47" i="1"/>
  <c r="X53" i="1"/>
  <c r="AG53" i="1"/>
  <c r="W53" i="1"/>
  <c r="AF53" i="1"/>
  <c r="AE53" i="1"/>
  <c r="Y53" i="1"/>
  <c r="AD53" i="1"/>
  <c r="Z53" i="1"/>
  <c r="X59" i="1"/>
  <c r="AG59" i="1"/>
  <c r="W59" i="1"/>
  <c r="Y59" i="1"/>
  <c r="AD59" i="1"/>
  <c r="AF59" i="1"/>
  <c r="AG65" i="1"/>
  <c r="AF65" i="1"/>
  <c r="W65" i="1"/>
  <c r="AA65" i="1"/>
  <c r="X65" i="1"/>
  <c r="AE65" i="1"/>
  <c r="AD65" i="1"/>
  <c r="Z65" i="1"/>
  <c r="Y71" i="1"/>
  <c r="AG71" i="1"/>
  <c r="W71" i="1"/>
  <c r="X71" i="1"/>
  <c r="AF71" i="1"/>
  <c r="AD71" i="1"/>
  <c r="AA71" i="1"/>
  <c r="Z71" i="1"/>
  <c r="AG77" i="1"/>
  <c r="AB77" i="1"/>
  <c r="W77" i="1"/>
  <c r="X77" i="1"/>
  <c r="AE77" i="1"/>
  <c r="AD77" i="1"/>
  <c r="Z77" i="1"/>
  <c r="Y77" i="1"/>
  <c r="AD83" i="1"/>
  <c r="AG83" i="1"/>
  <c r="AF83" i="1"/>
  <c r="W83" i="1"/>
  <c r="AB83" i="1"/>
  <c r="X83" i="1"/>
  <c r="Z83" i="1"/>
  <c r="Y83" i="1"/>
  <c r="AC83" i="1"/>
  <c r="AD89" i="1"/>
  <c r="AG89" i="1"/>
  <c r="AF89" i="1"/>
  <c r="AB89" i="1"/>
  <c r="W89" i="1"/>
  <c r="X89" i="1"/>
  <c r="AE89" i="1"/>
  <c r="Z89" i="1"/>
  <c r="Y89" i="1"/>
  <c r="AC95" i="1"/>
  <c r="AG95" i="1"/>
  <c r="AF95" i="1"/>
  <c r="AB95" i="1"/>
  <c r="W95" i="1"/>
  <c r="X95" i="1"/>
  <c r="Z95" i="1"/>
  <c r="AD95" i="1"/>
  <c r="Y95" i="1"/>
  <c r="AE107" i="1"/>
  <c r="AF107" i="1"/>
  <c r="AG107" i="1"/>
  <c r="AB107" i="1"/>
  <c r="W107" i="1"/>
  <c r="X107" i="1"/>
  <c r="Z107" i="1"/>
  <c r="AD107" i="1"/>
  <c r="AC107" i="1"/>
  <c r="Y107" i="1"/>
  <c r="AF113" i="1"/>
  <c r="AG113" i="1"/>
  <c r="AB113" i="1"/>
  <c r="W113" i="1"/>
  <c r="AE113" i="1"/>
  <c r="X113" i="1"/>
  <c r="AD113" i="1"/>
  <c r="Z113" i="1"/>
  <c r="AC113" i="1"/>
  <c r="Y113" i="1"/>
  <c r="AG119" i="1"/>
  <c r="AB119" i="1"/>
  <c r="W119" i="1"/>
  <c r="X119" i="1"/>
  <c r="AD119" i="1"/>
  <c r="Z119" i="1"/>
  <c r="AC119" i="1"/>
  <c r="Y119" i="1"/>
  <c r="AE119" i="1"/>
  <c r="T118" i="1"/>
  <c r="T112" i="1"/>
  <c r="T106" i="1"/>
  <c r="T93" i="1"/>
  <c r="T86" i="1"/>
  <c r="T79" i="1"/>
  <c r="T67" i="1"/>
  <c r="T61" i="1"/>
  <c r="T55" i="1"/>
  <c r="T49" i="1"/>
  <c r="T37" i="1"/>
  <c r="T31" i="1"/>
  <c r="AG101" i="1"/>
  <c r="AF101" i="1"/>
  <c r="AD101" i="1"/>
  <c r="AB101" i="1"/>
  <c r="W101" i="1"/>
  <c r="X101" i="1"/>
  <c r="AE101" i="1"/>
  <c r="Z101" i="1"/>
  <c r="AC101" i="1"/>
  <c r="Y101" i="1"/>
  <c r="AG41" i="1"/>
  <c r="X41" i="1"/>
  <c r="AE41" i="1"/>
  <c r="Y41" i="1"/>
  <c r="AD41" i="1"/>
  <c r="AF41" i="1"/>
  <c r="V35" i="1"/>
  <c r="AG35" i="1"/>
  <c r="X35" i="1"/>
  <c r="AF35" i="1"/>
  <c r="Y35" i="1"/>
  <c r="AD35" i="1"/>
  <c r="U102" i="1"/>
  <c r="U60" i="1"/>
  <c r="U42" i="1"/>
  <c r="U36" i="1"/>
  <c r="U30" i="1"/>
  <c r="U20" i="1"/>
  <c r="V10" i="1"/>
  <c r="V41" i="1"/>
  <c r="V13" i="1"/>
  <c r="V119" i="1"/>
  <c r="V113" i="1"/>
  <c r="V107" i="1"/>
  <c r="V101" i="1"/>
  <c r="V95" i="1"/>
  <c r="V89" i="1"/>
  <c r="V83" i="1"/>
  <c r="V77" i="1"/>
  <c r="V71" i="1"/>
  <c r="V65" i="1"/>
  <c r="V59" i="1"/>
  <c r="V53" i="1"/>
  <c r="V47" i="1"/>
  <c r="W35" i="1"/>
  <c r="W23" i="1"/>
  <c r="W12" i="1"/>
  <c r="W123" i="1"/>
  <c r="W111" i="1"/>
  <c r="W99" i="1"/>
  <c r="W87" i="1"/>
  <c r="W75" i="1"/>
  <c r="W63" i="1"/>
  <c r="X39" i="1"/>
  <c r="Y5" i="1"/>
  <c r="Z35" i="1"/>
  <c r="Z12" i="1"/>
  <c r="AA6" i="1"/>
  <c r="AB65" i="1"/>
  <c r="AB47" i="1"/>
  <c r="AB29" i="1"/>
  <c r="AC71" i="1"/>
  <c r="AC41" i="1"/>
  <c r="AC10" i="1"/>
  <c r="Y97" i="1"/>
  <c r="Y50" i="1"/>
  <c r="X93" i="1"/>
  <c r="Z122" i="1"/>
  <c r="Z86" i="1"/>
  <c r="AA119" i="1"/>
  <c r="AA83" i="1"/>
  <c r="AA35" i="1"/>
  <c r="AB118" i="1"/>
  <c r="AC82" i="1"/>
  <c r="AD74" i="1"/>
  <c r="AD37" i="1"/>
  <c r="AD7" i="1"/>
  <c r="AE83" i="1"/>
  <c r="AG19" i="1"/>
  <c r="W43" i="1"/>
  <c r="AF43" i="1"/>
  <c r="AE43" i="1"/>
  <c r="Z43" i="1"/>
  <c r="AA43" i="1"/>
  <c r="AC43" i="1"/>
  <c r="AG43" i="1"/>
  <c r="Y43" i="1"/>
  <c r="AA73" i="1"/>
  <c r="AF73" i="1"/>
  <c r="AE73" i="1"/>
  <c r="AC73" i="1"/>
  <c r="AG73" i="1"/>
  <c r="W73" i="1"/>
  <c r="X73" i="1"/>
  <c r="AD73" i="1"/>
  <c r="Z73" i="1"/>
  <c r="AE109" i="1"/>
  <c r="AG109" i="1"/>
  <c r="AC109" i="1"/>
  <c r="AA109" i="1"/>
  <c r="AB109" i="1"/>
  <c r="W109" i="1"/>
  <c r="AF109" i="1"/>
  <c r="X109" i="1"/>
  <c r="AD109" i="1"/>
  <c r="Z109" i="1"/>
  <c r="U13" i="1"/>
  <c r="AC13" i="1"/>
  <c r="AF13" i="1"/>
  <c r="AE13" i="1"/>
  <c r="Z13" i="1"/>
  <c r="AA13" i="1"/>
  <c r="AG13" i="1"/>
  <c r="Y13" i="1"/>
  <c r="U23" i="1"/>
  <c r="AG23" i="1"/>
  <c r="AF23" i="1"/>
  <c r="X23" i="1"/>
  <c r="Y23" i="1"/>
  <c r="AD23" i="1"/>
  <c r="V24" i="1"/>
  <c r="AF24" i="1"/>
  <c r="AE24" i="1"/>
  <c r="AG24" i="1"/>
  <c r="AA24" i="1"/>
  <c r="AC24" i="1"/>
  <c r="X24" i="1"/>
  <c r="Y24" i="1"/>
  <c r="AD24" i="1"/>
  <c r="AB24" i="1"/>
  <c r="X51" i="1"/>
  <c r="AG51" i="1"/>
  <c r="AF51" i="1"/>
  <c r="AE51" i="1"/>
  <c r="Y51" i="1"/>
  <c r="AD51" i="1"/>
  <c r="AB51" i="1"/>
  <c r="AA51" i="1"/>
  <c r="AC51" i="1"/>
  <c r="U9" i="1"/>
  <c r="AG9" i="1"/>
  <c r="AF9" i="1"/>
  <c r="AE9" i="1"/>
  <c r="AD9" i="1"/>
  <c r="AB9" i="1"/>
  <c r="W9" i="1"/>
  <c r="AA9" i="1"/>
  <c r="Z9" i="1"/>
  <c r="Y9" i="1"/>
  <c r="AC9" i="1"/>
  <c r="U15" i="1"/>
  <c r="AG15" i="1"/>
  <c r="AF15" i="1"/>
  <c r="AE15" i="1"/>
  <c r="Y15" i="1"/>
  <c r="AD15" i="1"/>
  <c r="AB15" i="1"/>
  <c r="W15" i="1"/>
  <c r="Z15" i="1"/>
  <c r="AA15" i="1"/>
  <c r="AC15" i="1"/>
  <c r="U21" i="1"/>
  <c r="AG21" i="1"/>
  <c r="AF21" i="1"/>
  <c r="AE21" i="1"/>
  <c r="Y21" i="1"/>
  <c r="AD21" i="1"/>
  <c r="AB21" i="1"/>
  <c r="W21" i="1"/>
  <c r="Z21" i="1"/>
  <c r="AA21" i="1"/>
  <c r="AC21" i="1"/>
  <c r="V27" i="1"/>
  <c r="AG27" i="1"/>
  <c r="AF27" i="1"/>
  <c r="AE27" i="1"/>
  <c r="Y27" i="1"/>
  <c r="AD27" i="1"/>
  <c r="AB27" i="1"/>
  <c r="W27" i="1"/>
  <c r="Z27" i="1"/>
  <c r="AA27" i="1"/>
  <c r="AC27" i="1"/>
  <c r="V33" i="1"/>
  <c r="AG33" i="1"/>
  <c r="AF33" i="1"/>
  <c r="AE33" i="1"/>
  <c r="Y33" i="1"/>
  <c r="AD33" i="1"/>
  <c r="AB33" i="1"/>
  <c r="W33" i="1"/>
  <c r="Z33" i="1"/>
  <c r="AA33" i="1"/>
  <c r="AC33" i="1"/>
  <c r="Z48" i="1"/>
  <c r="AE48" i="1"/>
  <c r="AG48" i="1"/>
  <c r="AA48" i="1"/>
  <c r="AC48" i="1"/>
  <c r="AF48" i="1"/>
  <c r="W48" i="1"/>
  <c r="Y48" i="1"/>
  <c r="AD48" i="1"/>
  <c r="AB48" i="1"/>
  <c r="Z54" i="1"/>
  <c r="AE54" i="1"/>
  <c r="AG54" i="1"/>
  <c r="AA54" i="1"/>
  <c r="AC54" i="1"/>
  <c r="W54" i="1"/>
  <c r="AF54" i="1"/>
  <c r="Y54" i="1"/>
  <c r="AD54" i="1"/>
  <c r="AB54" i="1"/>
  <c r="Z60" i="1"/>
  <c r="AE60" i="1"/>
  <c r="AG60" i="1"/>
  <c r="AA60" i="1"/>
  <c r="AC60" i="1"/>
  <c r="W60" i="1"/>
  <c r="X60" i="1"/>
  <c r="Y60" i="1"/>
  <c r="AD60" i="1"/>
  <c r="AB60" i="1"/>
  <c r="Z66" i="1"/>
  <c r="AE66" i="1"/>
  <c r="AG66" i="1"/>
  <c r="Y66" i="1"/>
  <c r="AC66" i="1"/>
  <c r="AF66" i="1"/>
  <c r="W66" i="1"/>
  <c r="X66" i="1"/>
  <c r="AD66" i="1"/>
  <c r="AB66" i="1"/>
  <c r="Y72" i="1"/>
  <c r="AE72" i="1"/>
  <c r="AG72" i="1"/>
  <c r="AC72" i="1"/>
  <c r="W72" i="1"/>
  <c r="X72" i="1"/>
  <c r="AF72" i="1"/>
  <c r="AD72" i="1"/>
  <c r="AA72" i="1"/>
  <c r="Z72" i="1"/>
  <c r="AB72" i="1"/>
  <c r="AB78" i="1"/>
  <c r="AE78" i="1"/>
  <c r="AA78" i="1"/>
  <c r="AC78" i="1"/>
  <c r="W78" i="1"/>
  <c r="X78" i="1"/>
  <c r="AD78" i="1"/>
  <c r="Z78" i="1"/>
  <c r="AF78" i="1"/>
  <c r="Y78" i="1"/>
  <c r="AD84" i="1"/>
  <c r="AG84" i="1"/>
  <c r="AE84" i="1"/>
  <c r="AF84" i="1"/>
  <c r="AA84" i="1"/>
  <c r="W84" i="1"/>
  <c r="AB84" i="1"/>
  <c r="X84" i="1"/>
  <c r="AC84" i="1"/>
  <c r="Z84" i="1"/>
  <c r="Y84" i="1"/>
  <c r="AD90" i="1"/>
  <c r="AG90" i="1"/>
  <c r="AE90" i="1"/>
  <c r="AA90" i="1"/>
  <c r="AB90" i="1"/>
  <c r="W90" i="1"/>
  <c r="AF90" i="1"/>
  <c r="X90" i="1"/>
  <c r="Z90" i="1"/>
  <c r="Y90" i="1"/>
  <c r="AG96" i="1"/>
  <c r="AE96" i="1"/>
  <c r="AD96" i="1"/>
  <c r="AA96" i="1"/>
  <c r="AB96" i="1"/>
  <c r="W96" i="1"/>
  <c r="AC96" i="1"/>
  <c r="X96" i="1"/>
  <c r="Z96" i="1"/>
  <c r="AF96" i="1"/>
  <c r="Y96" i="1"/>
  <c r="AG108" i="1"/>
  <c r="AD108" i="1"/>
  <c r="AE108" i="1"/>
  <c r="AA108" i="1"/>
  <c r="AB108" i="1"/>
  <c r="W108" i="1"/>
  <c r="AC108" i="1"/>
  <c r="X108" i="1"/>
  <c r="Z108" i="1"/>
  <c r="Y108" i="1"/>
  <c r="AG114" i="1"/>
  <c r="AA114" i="1"/>
  <c r="AB114" i="1"/>
  <c r="W114" i="1"/>
  <c r="AE114" i="1"/>
  <c r="AC114" i="1"/>
  <c r="X114" i="1"/>
  <c r="AD114" i="1"/>
  <c r="Z114" i="1"/>
  <c r="Y114" i="1"/>
  <c r="AG120" i="1"/>
  <c r="AA120" i="1"/>
  <c r="AB120" i="1"/>
  <c r="W120" i="1"/>
  <c r="AC120" i="1"/>
  <c r="X120" i="1"/>
  <c r="AD120" i="1"/>
  <c r="Z120" i="1"/>
  <c r="Y120" i="1"/>
  <c r="T123" i="1"/>
  <c r="T117" i="1"/>
  <c r="T111" i="1"/>
  <c r="T105" i="1"/>
  <c r="T92" i="1"/>
  <c r="T84" i="1"/>
  <c r="T78" i="1"/>
  <c r="T72" i="1"/>
  <c r="T66" i="1"/>
  <c r="T60" i="1"/>
  <c r="T54" i="1"/>
  <c r="T48" i="1"/>
  <c r="T30" i="1"/>
  <c r="T23" i="1"/>
  <c r="T13" i="1"/>
  <c r="AF100" i="1"/>
  <c r="AD100" i="1"/>
  <c r="AG100" i="1"/>
  <c r="X100" i="1"/>
  <c r="AE100" i="1"/>
  <c r="Z100" i="1"/>
  <c r="Y100" i="1"/>
  <c r="AC100" i="1"/>
  <c r="AA100" i="1"/>
  <c r="AG40" i="1"/>
  <c r="AF40" i="1"/>
  <c r="AE40" i="1"/>
  <c r="Y40" i="1"/>
  <c r="AD40" i="1"/>
  <c r="AB40" i="1"/>
  <c r="W40" i="1"/>
  <c r="AA40" i="1"/>
  <c r="AC40" i="1"/>
  <c r="AG34" i="1"/>
  <c r="AF34" i="1"/>
  <c r="Y34" i="1"/>
  <c r="AD34" i="1"/>
  <c r="AB34" i="1"/>
  <c r="W34" i="1"/>
  <c r="AE34" i="1"/>
  <c r="AA34" i="1"/>
  <c r="AC34" i="1"/>
  <c r="U119" i="1"/>
  <c r="U113" i="1"/>
  <c r="U107" i="1"/>
  <c r="U101" i="1"/>
  <c r="U95" i="1"/>
  <c r="U89" i="1"/>
  <c r="U83" i="1"/>
  <c r="U77" i="1"/>
  <c r="U71" i="1"/>
  <c r="U65" i="1"/>
  <c r="U59" i="1"/>
  <c r="U53" i="1"/>
  <c r="U47" i="1"/>
  <c r="U41" i="1"/>
  <c r="U35" i="1"/>
  <c r="U29" i="1"/>
  <c r="U19" i="1"/>
  <c r="V9" i="1"/>
  <c r="V40" i="1"/>
  <c r="V19" i="1"/>
  <c r="V124" i="1"/>
  <c r="V118" i="1"/>
  <c r="V112" i="1"/>
  <c r="V106" i="1"/>
  <c r="V100" i="1"/>
  <c r="V94" i="1"/>
  <c r="V88" i="1"/>
  <c r="V82" i="1"/>
  <c r="V76" i="1"/>
  <c r="V70" i="1"/>
  <c r="V64" i="1"/>
  <c r="V58" i="1"/>
  <c r="V52" i="1"/>
  <c r="V43" i="1"/>
  <c r="W31" i="1"/>
  <c r="W19" i="1"/>
  <c r="W11" i="1"/>
  <c r="W122" i="1"/>
  <c r="W110" i="1"/>
  <c r="W98" i="1"/>
  <c r="W86" i="1"/>
  <c r="W74" i="1"/>
  <c r="W62" i="1"/>
  <c r="X38" i="1"/>
  <c r="X26" i="1"/>
  <c r="X13" i="1"/>
  <c r="Y4" i="1"/>
  <c r="Z34" i="1"/>
  <c r="Z22" i="1"/>
  <c r="Z11" i="1"/>
  <c r="AA5" i="1"/>
  <c r="AB61" i="1"/>
  <c r="AB43" i="1"/>
  <c r="AB25" i="1"/>
  <c r="AB11" i="1"/>
  <c r="AC69" i="1"/>
  <c r="AC35" i="1"/>
  <c r="AC4" i="1"/>
  <c r="Y91" i="1"/>
  <c r="Y44" i="1"/>
  <c r="X123" i="1"/>
  <c r="X87" i="1"/>
  <c r="Z116" i="1"/>
  <c r="Z80" i="1"/>
  <c r="AA113" i="1"/>
  <c r="AA77" i="1"/>
  <c r="AA29" i="1"/>
  <c r="AB112" i="1"/>
  <c r="AC99" i="1"/>
  <c r="AD68" i="1"/>
  <c r="AD31" i="1"/>
  <c r="AD122" i="1"/>
  <c r="AE71" i="1"/>
  <c r="AE11" i="1"/>
  <c r="AF42" i="1"/>
  <c r="AC93" i="1"/>
  <c r="AF108" i="1"/>
  <c r="W45" i="1"/>
  <c r="Y73" i="1"/>
  <c r="AB82" i="1"/>
  <c r="AC94" i="1"/>
  <c r="T6" i="1"/>
  <c r="U12" i="1"/>
  <c r="X54" i="1"/>
  <c r="AD81" i="1"/>
  <c r="AC81" i="1"/>
  <c r="X43" i="1"/>
  <c r="AA66" i="1"/>
  <c r="AC87" i="1"/>
  <c r="AF114" i="1"/>
  <c r="Z59" i="1"/>
  <c r="AC88" i="1"/>
  <c r="X48" i="1"/>
  <c r="AF120" i="1"/>
  <c r="Y7" i="1"/>
  <c r="AF97" i="1"/>
  <c r="AG115" i="1"/>
  <c r="U17" i="1"/>
  <c r="T17" i="1"/>
  <c r="X50" i="1"/>
  <c r="W50" i="1"/>
  <c r="Y68" i="1"/>
  <c r="AA68" i="1"/>
  <c r="V17" i="1"/>
  <c r="T7" i="1"/>
  <c r="X42" i="1"/>
  <c r="X55" i="1"/>
  <c r="AG122" i="1"/>
  <c r="X56" i="1"/>
  <c r="Z56" i="1"/>
  <c r="Y74" i="1"/>
  <c r="AA74" i="1"/>
  <c r="AC86" i="1"/>
  <c r="AB86" i="1"/>
  <c r="W55" i="1"/>
  <c r="AD80" i="1"/>
  <c r="V23" i="1"/>
  <c r="W44" i="1"/>
  <c r="AD92" i="1"/>
  <c r="AG121" i="1"/>
  <c r="U8" i="1"/>
  <c r="T8" i="1"/>
  <c r="Y8" i="1"/>
  <c r="U16" i="1"/>
  <c r="T16" i="1"/>
  <c r="U22" i="1"/>
  <c r="T22" i="1"/>
  <c r="V22" i="1"/>
  <c r="U28" i="1"/>
  <c r="T28" i="1"/>
  <c r="V28" i="1"/>
  <c r="Z49" i="1"/>
  <c r="W49" i="1"/>
  <c r="Y61" i="1"/>
  <c r="AA61" i="1"/>
  <c r="AC85" i="1"/>
  <c r="AD85" i="1"/>
  <c r="AC91" i="1"/>
  <c r="AD91" i="1"/>
  <c r="T91" i="1"/>
  <c r="T85" i="1"/>
  <c r="X49" i="1"/>
  <c r="AF121" i="1"/>
  <c r="AG116" i="1"/>
  <c r="T11" i="1"/>
  <c r="T5" i="1"/>
  <c r="U5" i="1"/>
  <c r="Z51" i="1"/>
  <c r="AA70" i="1"/>
  <c r="AC89" i="1"/>
  <c r="AF119" i="1"/>
  <c r="AF77" i="1"/>
  <c r="AG78" i="1"/>
  <c r="T10" i="1"/>
  <c r="T4" i="1"/>
  <c r="U10" i="1"/>
  <c r="V21" i="1"/>
  <c r="W52" i="1"/>
  <c r="AC6" i="1"/>
  <c r="X46" i="1"/>
  <c r="AA75" i="1"/>
  <c r="AA69" i="1"/>
  <c r="AA63" i="1"/>
  <c r="AC90" i="1"/>
  <c r="AF124" i="1"/>
  <c r="AF106" i="1"/>
  <c r="T15" i="1"/>
  <c r="T9" i="1"/>
  <c r="W51" i="1"/>
  <c r="AF123" i="1"/>
  <c r="AF117" i="1"/>
  <c r="AG3" i="1"/>
  <c r="AF3" i="1"/>
  <c r="AB3" i="1"/>
  <c r="AC3" i="1"/>
  <c r="AE3" i="1"/>
  <c r="AA3" i="1"/>
  <c r="AD3" i="1"/>
  <c r="Y3" i="1"/>
  <c r="Z3" i="1"/>
  <c r="W3" i="1"/>
  <c r="U3" i="1"/>
  <c r="T3" i="1"/>
  <c r="AD62" i="1"/>
  <c r="Y62" i="1"/>
  <c r="L17" i="4" l="1"/>
  <c r="F13" i="2"/>
  <c r="G13" i="2" s="1"/>
  <c r="H13" i="2" s="1"/>
  <c r="F14" i="2"/>
  <c r="G14" i="2" s="1"/>
  <c r="H14" i="2" s="1"/>
  <c r="F5" i="2"/>
  <c r="G5" i="2" s="1"/>
  <c r="H5" i="2" s="1"/>
  <c r="F2" i="2"/>
  <c r="G2" i="2" s="1"/>
  <c r="H2" i="2" s="1"/>
  <c r="F6" i="2"/>
  <c r="G6" i="2" s="1"/>
  <c r="H6" i="2" s="1"/>
  <c r="F4" i="2"/>
  <c r="G4" i="2" s="1"/>
  <c r="H4" i="2" s="1"/>
  <c r="F3" i="2"/>
  <c r="G3" i="2" s="1"/>
  <c r="H3" i="2" s="1"/>
  <c r="F15" i="2"/>
  <c r="G15" i="2" s="1"/>
  <c r="H15" i="2" s="1"/>
  <c r="F12" i="2"/>
  <c r="G12" i="2" s="1"/>
  <c r="H12" i="2" s="1"/>
  <c r="F11" i="2"/>
  <c r="F9" i="2"/>
  <c r="G9" i="2" s="1"/>
  <c r="H9" i="2" s="1"/>
  <c r="F8" i="2"/>
  <c r="G8" i="2" s="1"/>
  <c r="H8" i="2" s="1"/>
  <c r="F7" i="2"/>
  <c r="G7" i="2" s="1"/>
  <c r="H7" i="2" s="1"/>
  <c r="F10" i="2"/>
  <c r="G10" i="2" s="1"/>
  <c r="H10" i="2" s="1"/>
  <c r="G11" i="2" l="1"/>
  <c r="H11" i="2" l="1"/>
  <c r="AH89" i="1"/>
  <c r="AH82" i="1"/>
  <c r="AH85" i="1"/>
  <c r="AH90" i="1"/>
  <c r="AH88" i="1"/>
  <c r="AH6" i="1"/>
  <c r="AH86" i="1"/>
  <c r="AH92" i="1"/>
  <c r="AH99" i="1"/>
  <c r="AH87" i="1"/>
  <c r="AH93" i="1"/>
  <c r="AH100" i="1"/>
  <c r="AH94" i="1"/>
  <c r="AH95" i="1"/>
  <c r="AH81" i="1"/>
  <c r="AH91" i="1"/>
  <c r="AI90" i="1" l="1"/>
  <c r="AW90" i="1" s="1"/>
  <c r="AT90" i="1"/>
  <c r="BH90" i="1" s="1"/>
  <c r="AU90" i="1"/>
  <c r="BI90" i="1" s="1"/>
  <c r="AP90" i="1"/>
  <c r="BD90" i="1" s="1"/>
  <c r="AL90" i="1"/>
  <c r="AZ90" i="1" s="1"/>
  <c r="AM90" i="1"/>
  <c r="BA90" i="1" s="1"/>
  <c r="AJ90" i="1"/>
  <c r="AX90" i="1" s="1"/>
  <c r="AQ90" i="1"/>
  <c r="BE90" i="1" s="1"/>
  <c r="AO90" i="1"/>
  <c r="BC90" i="1" s="1"/>
  <c r="AN90" i="1"/>
  <c r="BB90" i="1" s="1"/>
  <c r="AV90" i="1"/>
  <c r="BJ90" i="1" s="1"/>
  <c r="AK90" i="1"/>
  <c r="AY90" i="1" s="1"/>
  <c r="AT91" i="1"/>
  <c r="BH91" i="1" s="1"/>
  <c r="AU91" i="1"/>
  <c r="BI91" i="1" s="1"/>
  <c r="AM91" i="1"/>
  <c r="BA91" i="1" s="1"/>
  <c r="AP91" i="1"/>
  <c r="BD91" i="1" s="1"/>
  <c r="AO91" i="1"/>
  <c r="BC91" i="1" s="1"/>
  <c r="AJ91" i="1"/>
  <c r="AX91" i="1" s="1"/>
  <c r="AL91" i="1"/>
  <c r="AZ91" i="1" s="1"/>
  <c r="AK91" i="1"/>
  <c r="AY91" i="1" s="1"/>
  <c r="AQ91" i="1"/>
  <c r="BE91" i="1" s="1"/>
  <c r="AN91" i="1"/>
  <c r="BB91" i="1" s="1"/>
  <c r="AV91" i="1"/>
  <c r="BJ91" i="1" s="1"/>
  <c r="AT87" i="1"/>
  <c r="BH87" i="1" s="1"/>
  <c r="AO87" i="1"/>
  <c r="BC87" i="1" s="1"/>
  <c r="AU87" i="1"/>
  <c r="BI87" i="1" s="1"/>
  <c r="AQ87" i="1"/>
  <c r="BE87" i="1" s="1"/>
  <c r="AM87" i="1"/>
  <c r="BA87" i="1" s="1"/>
  <c r="AK87" i="1"/>
  <c r="AY87" i="1" s="1"/>
  <c r="AJ87" i="1"/>
  <c r="AX87" i="1" s="1"/>
  <c r="AP87" i="1"/>
  <c r="BD87" i="1" s="1"/>
  <c r="AV87" i="1"/>
  <c r="BJ87" i="1" s="1"/>
  <c r="AN87" i="1"/>
  <c r="BB87" i="1" s="1"/>
  <c r="AL87" i="1"/>
  <c r="AZ87" i="1" s="1"/>
  <c r="AI87" i="1"/>
  <c r="AW87" i="1" s="1"/>
  <c r="AR82" i="1"/>
  <c r="BF82" i="1" s="1"/>
  <c r="AT82" i="1"/>
  <c r="BH82" i="1" s="1"/>
  <c r="AO82" i="1"/>
  <c r="BC82" i="1" s="1"/>
  <c r="AJ82" i="1"/>
  <c r="AX82" i="1" s="1"/>
  <c r="AU82" i="1"/>
  <c r="BI82" i="1" s="1"/>
  <c r="AP82" i="1"/>
  <c r="BD82" i="1" s="1"/>
  <c r="AM82" i="1"/>
  <c r="BA82" i="1" s="1"/>
  <c r="AL82" i="1"/>
  <c r="AZ82" i="1" s="1"/>
  <c r="AV82" i="1"/>
  <c r="BJ82" i="1" s="1"/>
  <c r="AN82" i="1"/>
  <c r="BB82" i="1" s="1"/>
  <c r="AK82" i="1"/>
  <c r="AY82" i="1" s="1"/>
  <c r="AI82" i="1"/>
  <c r="AW82" i="1" s="1"/>
  <c r="AR99" i="1"/>
  <c r="BF99" i="1" s="1"/>
  <c r="AT99" i="1"/>
  <c r="BH99" i="1" s="1"/>
  <c r="AU99" i="1"/>
  <c r="BI99" i="1" s="1"/>
  <c r="AL99" i="1"/>
  <c r="AZ99" i="1" s="1"/>
  <c r="AO99" i="1"/>
  <c r="BC99" i="1" s="1"/>
  <c r="AJ99" i="1"/>
  <c r="AX99" i="1" s="1"/>
  <c r="AP99" i="1"/>
  <c r="BD99" i="1" s="1"/>
  <c r="AS99" i="1"/>
  <c r="BG99" i="1" s="1"/>
  <c r="AQ99" i="1"/>
  <c r="BE99" i="1" s="1"/>
  <c r="AM99" i="1"/>
  <c r="BA99" i="1" s="1"/>
  <c r="AK99" i="1"/>
  <c r="AY99" i="1" s="1"/>
  <c r="AV99" i="1"/>
  <c r="BJ99" i="1" s="1"/>
  <c r="AI99" i="1"/>
  <c r="AW99" i="1" s="1"/>
  <c r="AN99" i="1"/>
  <c r="BB99" i="1" s="1"/>
  <c r="AR6" i="1"/>
  <c r="AT6" i="1"/>
  <c r="BH6" i="1" s="1"/>
  <c r="AL6" i="1"/>
  <c r="AZ6" i="1" s="1"/>
  <c r="AM6" i="1"/>
  <c r="BA6" i="1" s="1"/>
  <c r="AP6" i="1"/>
  <c r="BD6" i="1" s="1"/>
  <c r="AU6" i="1"/>
  <c r="BI6" i="1" s="1"/>
  <c r="AO6" i="1"/>
  <c r="BC6" i="1" s="1"/>
  <c r="AQ6" i="1"/>
  <c r="BE6" i="1" s="1"/>
  <c r="AN6" i="1"/>
  <c r="BB6" i="1" s="1"/>
  <c r="AV6" i="1"/>
  <c r="BJ6" i="1" s="1"/>
  <c r="AK6" i="1"/>
  <c r="AY6" i="1" s="1"/>
  <c r="AR89" i="1"/>
  <c r="BF89" i="1" s="1"/>
  <c r="AT89" i="1"/>
  <c r="BH89" i="1" s="1"/>
  <c r="AM89" i="1"/>
  <c r="BA89" i="1" s="1"/>
  <c r="AK89" i="1"/>
  <c r="AY89" i="1" s="1"/>
  <c r="AP89" i="1"/>
  <c r="BD89" i="1" s="1"/>
  <c r="AO89" i="1"/>
  <c r="BC89" i="1" s="1"/>
  <c r="AU89" i="1"/>
  <c r="BI89" i="1" s="1"/>
  <c r="AL89" i="1"/>
  <c r="AZ89" i="1" s="1"/>
  <c r="AI89" i="1"/>
  <c r="AW89" i="1" s="1"/>
  <c r="AJ89" i="1"/>
  <c r="AX89" i="1" s="1"/>
  <c r="AN89" i="1"/>
  <c r="BB89" i="1" s="1"/>
  <c r="AV89" i="1"/>
  <c r="BJ89" i="1" s="1"/>
  <c r="AR15" i="1"/>
  <c r="BF15" i="1" s="1"/>
  <c r="AR27" i="1"/>
  <c r="BF27" i="1" s="1"/>
  <c r="AR4" i="1"/>
  <c r="BF4" i="1" s="1"/>
  <c r="AR11" i="1"/>
  <c r="BF11" i="1" s="1"/>
  <c r="AR41" i="1"/>
  <c r="BF41" i="1" s="1"/>
  <c r="AR19" i="1"/>
  <c r="BF19" i="1" s="1"/>
  <c r="AR25" i="1"/>
  <c r="BF25" i="1" s="1"/>
  <c r="AR31" i="1"/>
  <c r="BF31" i="1" s="1"/>
  <c r="AR62" i="1"/>
  <c r="BF62" i="1" s="1"/>
  <c r="AR67" i="1"/>
  <c r="BF67" i="1" s="1"/>
  <c r="AR112" i="1"/>
  <c r="BF112" i="1" s="1"/>
  <c r="AR61" i="1"/>
  <c r="BF61" i="1" s="1"/>
  <c r="AR68" i="1"/>
  <c r="BF68" i="1" s="1"/>
  <c r="AR107" i="1"/>
  <c r="BF107" i="1" s="1"/>
  <c r="AR113" i="1"/>
  <c r="BF113" i="1" s="1"/>
  <c r="AR119" i="1"/>
  <c r="BF119" i="1" s="1"/>
  <c r="AR40" i="1"/>
  <c r="BF40" i="1" s="1"/>
  <c r="AR84" i="1"/>
  <c r="BF84" i="1" s="1"/>
  <c r="AR109" i="1"/>
  <c r="BF109" i="1" s="1"/>
  <c r="AR115" i="1"/>
  <c r="BF115" i="1" s="1"/>
  <c r="AR77" i="1"/>
  <c r="BF77" i="1" s="1"/>
  <c r="AR116" i="1"/>
  <c r="BF116" i="1" s="1"/>
  <c r="AR105" i="1"/>
  <c r="BF105" i="1" s="1"/>
  <c r="AR69" i="1"/>
  <c r="BF69" i="1" s="1"/>
  <c r="AR108" i="1"/>
  <c r="BF108" i="1" s="1"/>
  <c r="AR120" i="1"/>
  <c r="BF120" i="1" s="1"/>
  <c r="AR111" i="1"/>
  <c r="BF111" i="1" s="1"/>
  <c r="AR102" i="1"/>
  <c r="BF102" i="1" s="1"/>
  <c r="AR122" i="1"/>
  <c r="BF122" i="1" s="1"/>
  <c r="AH27" i="1"/>
  <c r="AH105" i="1"/>
  <c r="AH21" i="1"/>
  <c r="AH29" i="1"/>
  <c r="AR29" i="1" s="1"/>
  <c r="BF29" i="1" s="1"/>
  <c r="AH31" i="1"/>
  <c r="AH107" i="1"/>
  <c r="AH110" i="1"/>
  <c r="AH35" i="1"/>
  <c r="AH23" i="1"/>
  <c r="AH109" i="1"/>
  <c r="AH20" i="1"/>
  <c r="AH25" i="1"/>
  <c r="AH19" i="1"/>
  <c r="AH32" i="1"/>
  <c r="AH33" i="1"/>
  <c r="AH30" i="1"/>
  <c r="AR30" i="1" s="1"/>
  <c r="BF30" i="1" s="1"/>
  <c r="AH111" i="1"/>
  <c r="AH40" i="1"/>
  <c r="AH34" i="1"/>
  <c r="AH67" i="1"/>
  <c r="AH97" i="1"/>
  <c r="AR97" i="1" s="1"/>
  <c r="BF97" i="1" s="1"/>
  <c r="AH124" i="1"/>
  <c r="AH48" i="1"/>
  <c r="AR48" i="1" s="1"/>
  <c r="BF48" i="1" s="1"/>
  <c r="AH59" i="1"/>
  <c r="AR59" i="1" s="1"/>
  <c r="BF59" i="1" s="1"/>
  <c r="AH50" i="1"/>
  <c r="AH11" i="1"/>
  <c r="AH9" i="1"/>
  <c r="AH17" i="1"/>
  <c r="AH61" i="1"/>
  <c r="AH69" i="1"/>
  <c r="AH121" i="1"/>
  <c r="AH102" i="1"/>
  <c r="AH58" i="1"/>
  <c r="AH7" i="1"/>
  <c r="AR7" i="1" s="1"/>
  <c r="BF7" i="1" s="1"/>
  <c r="AH68" i="1"/>
  <c r="AH24" i="1"/>
  <c r="AR24" i="1" s="1"/>
  <c r="BF24" i="1" s="1"/>
  <c r="AH41" i="1"/>
  <c r="AH36" i="1"/>
  <c r="AH38" i="1"/>
  <c r="AH52" i="1"/>
  <c r="AR52" i="1" s="1"/>
  <c r="BF52" i="1" s="1"/>
  <c r="AH116" i="1"/>
  <c r="AH77" i="1"/>
  <c r="AH54" i="1"/>
  <c r="AH42" i="1"/>
  <c r="AH45" i="1"/>
  <c r="AR45" i="1" s="1"/>
  <c r="BF45" i="1" s="1"/>
  <c r="AH18" i="1"/>
  <c r="AR18" i="1" s="1"/>
  <c r="BF18" i="1" s="1"/>
  <c r="AH16" i="1"/>
  <c r="AH60" i="1"/>
  <c r="AH73" i="1"/>
  <c r="AH75" i="1"/>
  <c r="AH79" i="1"/>
  <c r="AH117" i="1"/>
  <c r="AH49" i="1"/>
  <c r="AR49" i="1" s="1"/>
  <c r="BF49" i="1" s="1"/>
  <c r="AH64" i="1"/>
  <c r="AR64" i="1" s="1"/>
  <c r="BF64" i="1" s="1"/>
  <c r="AH76" i="1"/>
  <c r="AH14" i="1"/>
  <c r="AH118" i="1"/>
  <c r="AR118" i="1" s="1"/>
  <c r="BF118" i="1" s="1"/>
  <c r="AH106" i="1"/>
  <c r="AR106" i="1" s="1"/>
  <c r="BF106" i="1" s="1"/>
  <c r="AH53" i="1"/>
  <c r="AR53" i="1" s="1"/>
  <c r="BF53" i="1" s="1"/>
  <c r="AH5" i="1"/>
  <c r="AH66" i="1"/>
  <c r="AH26" i="1"/>
  <c r="AH101" i="1"/>
  <c r="AR101" i="1" s="1"/>
  <c r="BF101" i="1" s="1"/>
  <c r="AH37" i="1"/>
  <c r="AR37" i="1" s="1"/>
  <c r="BF37" i="1" s="1"/>
  <c r="AH84" i="1"/>
  <c r="AH122" i="1"/>
  <c r="AH108" i="1"/>
  <c r="AH56" i="1"/>
  <c r="AH43" i="1"/>
  <c r="AH51" i="1"/>
  <c r="AR51" i="1" s="1"/>
  <c r="BF51" i="1" s="1"/>
  <c r="AH12" i="1"/>
  <c r="AH22" i="1"/>
  <c r="AH57" i="1"/>
  <c r="AH62" i="1"/>
  <c r="AH70" i="1"/>
  <c r="AH80" i="1"/>
  <c r="AR80" i="1" s="1"/>
  <c r="BF80" i="1" s="1"/>
  <c r="AH114" i="1"/>
  <c r="AH46" i="1"/>
  <c r="AR46" i="1" s="1"/>
  <c r="BF46" i="1" s="1"/>
  <c r="AH28" i="1"/>
  <c r="AH71" i="1"/>
  <c r="AH98" i="1"/>
  <c r="AH103" i="1"/>
  <c r="AR103" i="1" s="1"/>
  <c r="BF103" i="1" s="1"/>
  <c r="AH115" i="1"/>
  <c r="AH119" i="1"/>
  <c r="AH44" i="1"/>
  <c r="AH10" i="1"/>
  <c r="AH78" i="1"/>
  <c r="AR78" i="1" s="1"/>
  <c r="BF78" i="1" s="1"/>
  <c r="AH112" i="1"/>
  <c r="AH15" i="1"/>
  <c r="AH63" i="1"/>
  <c r="AR63" i="1" s="1"/>
  <c r="BF63" i="1" s="1"/>
  <c r="AH13" i="1"/>
  <c r="AH39" i="1"/>
  <c r="AH96" i="1"/>
  <c r="AH123" i="1"/>
  <c r="AR123" i="1" s="1"/>
  <c r="BF123" i="1" s="1"/>
  <c r="AH120" i="1"/>
  <c r="AH47" i="1"/>
  <c r="AR47" i="1" s="1"/>
  <c r="BF47" i="1" s="1"/>
  <c r="AH55" i="1"/>
  <c r="AR55" i="1" s="1"/>
  <c r="BF55" i="1" s="1"/>
  <c r="AH72" i="1"/>
  <c r="AR72" i="1" s="1"/>
  <c r="BF72" i="1" s="1"/>
  <c r="AH8" i="1"/>
  <c r="AH4" i="1"/>
  <c r="AH65" i="1"/>
  <c r="AR65" i="1" s="1"/>
  <c r="BF65" i="1" s="1"/>
  <c r="AH74" i="1"/>
  <c r="AH113" i="1"/>
  <c r="AH83" i="1"/>
  <c r="AH104" i="1"/>
  <c r="AT94" i="1"/>
  <c r="BH94" i="1" s="1"/>
  <c r="AL94" i="1"/>
  <c r="AZ94" i="1" s="1"/>
  <c r="AJ94" i="1"/>
  <c r="AX94" i="1" s="1"/>
  <c r="AQ94" i="1"/>
  <c r="BE94" i="1" s="1"/>
  <c r="AP94" i="1"/>
  <c r="BD94" i="1" s="1"/>
  <c r="AM94" i="1"/>
  <c r="BA94" i="1" s="1"/>
  <c r="AU94" i="1"/>
  <c r="BI94" i="1" s="1"/>
  <c r="AN94" i="1"/>
  <c r="BB94" i="1" s="1"/>
  <c r="AO94" i="1"/>
  <c r="BC94" i="1" s="1"/>
  <c r="AK94" i="1"/>
  <c r="AY94" i="1" s="1"/>
  <c r="AI94" i="1"/>
  <c r="AW94" i="1" s="1"/>
  <c r="AV94" i="1"/>
  <c r="BJ94" i="1" s="1"/>
  <c r="AR100" i="1"/>
  <c r="BF100" i="1" s="1"/>
  <c r="AT100" i="1"/>
  <c r="BH100" i="1" s="1"/>
  <c r="AS100" i="1"/>
  <c r="BG100" i="1" s="1"/>
  <c r="AK100" i="1"/>
  <c r="AY100" i="1" s="1"/>
  <c r="AL100" i="1"/>
  <c r="AZ100" i="1" s="1"/>
  <c r="AO100" i="1"/>
  <c r="BC100" i="1" s="1"/>
  <c r="AQ100" i="1"/>
  <c r="BE100" i="1" s="1"/>
  <c r="AP100" i="1"/>
  <c r="BD100" i="1" s="1"/>
  <c r="AU100" i="1"/>
  <c r="BI100" i="1" s="1"/>
  <c r="AJ100" i="1"/>
  <c r="AX100" i="1" s="1"/>
  <c r="AV100" i="1"/>
  <c r="BJ100" i="1" s="1"/>
  <c r="AI100" i="1"/>
  <c r="AW100" i="1" s="1"/>
  <c r="AM100" i="1"/>
  <c r="BA100" i="1" s="1"/>
  <c r="AN100" i="1"/>
  <c r="BB100" i="1" s="1"/>
  <c r="AT93" i="1"/>
  <c r="BH93" i="1" s="1"/>
  <c r="AL93" i="1"/>
  <c r="AZ93" i="1" s="1"/>
  <c r="AP93" i="1"/>
  <c r="BD93" i="1" s="1"/>
  <c r="AQ93" i="1"/>
  <c r="BE93" i="1" s="1"/>
  <c r="AU93" i="1"/>
  <c r="BI93" i="1" s="1"/>
  <c r="AJ93" i="1"/>
  <c r="AX93" i="1" s="1"/>
  <c r="AO93" i="1"/>
  <c r="BC93" i="1" s="1"/>
  <c r="AM93" i="1"/>
  <c r="BA93" i="1" s="1"/>
  <c r="AK93" i="1"/>
  <c r="AY93" i="1" s="1"/>
  <c r="AV93" i="1"/>
  <c r="BJ93" i="1" s="1"/>
  <c r="AI93" i="1"/>
  <c r="AW93" i="1" s="1"/>
  <c r="AN93" i="1"/>
  <c r="BB93" i="1" s="1"/>
  <c r="AS85" i="1"/>
  <c r="BG85" i="1" s="1"/>
  <c r="AT85" i="1"/>
  <c r="BH85" i="1" s="1"/>
  <c r="AQ85" i="1"/>
  <c r="BE85" i="1" s="1"/>
  <c r="AO85" i="1"/>
  <c r="BC85" i="1" s="1"/>
  <c r="AL85" i="1"/>
  <c r="AZ85" i="1" s="1"/>
  <c r="AU85" i="1"/>
  <c r="BI85" i="1" s="1"/>
  <c r="AJ85" i="1"/>
  <c r="AX85" i="1" s="1"/>
  <c r="AM85" i="1"/>
  <c r="BA85" i="1" s="1"/>
  <c r="AK85" i="1"/>
  <c r="AY85" i="1" s="1"/>
  <c r="AV85" i="1"/>
  <c r="BJ85" i="1" s="1"/>
  <c r="AN85" i="1"/>
  <c r="BB85" i="1" s="1"/>
  <c r="AP85" i="1"/>
  <c r="BD85" i="1" s="1"/>
  <c r="AS86" i="1"/>
  <c r="BG86" i="1" s="1"/>
  <c r="AT86" i="1"/>
  <c r="BH86" i="1" s="1"/>
  <c r="AU86" i="1"/>
  <c r="BI86" i="1" s="1"/>
  <c r="AK86" i="1"/>
  <c r="AY86" i="1" s="1"/>
  <c r="AM86" i="1"/>
  <c r="BA86" i="1" s="1"/>
  <c r="AL86" i="1"/>
  <c r="AZ86" i="1" s="1"/>
  <c r="AP86" i="1"/>
  <c r="BD86" i="1" s="1"/>
  <c r="AN86" i="1"/>
  <c r="BB86" i="1" s="1"/>
  <c r="AJ86" i="1"/>
  <c r="AX86" i="1" s="1"/>
  <c r="AI86" i="1"/>
  <c r="AW86" i="1" s="1"/>
  <c r="AV86" i="1"/>
  <c r="BJ86" i="1" s="1"/>
  <c r="AO86" i="1"/>
  <c r="BC86" i="1" s="1"/>
  <c r="AT81" i="1"/>
  <c r="BH81" i="1" s="1"/>
  <c r="AM81" i="1"/>
  <c r="BA81" i="1" s="1"/>
  <c r="AO81" i="1"/>
  <c r="BC81" i="1" s="1"/>
  <c r="AK81" i="1"/>
  <c r="AY81" i="1" s="1"/>
  <c r="AL81" i="1"/>
  <c r="AZ81" i="1" s="1"/>
  <c r="AP81" i="1"/>
  <c r="BD81" i="1" s="1"/>
  <c r="AN81" i="1"/>
  <c r="BB81" i="1" s="1"/>
  <c r="AJ81" i="1"/>
  <c r="AX81" i="1" s="1"/>
  <c r="AV81" i="1"/>
  <c r="BJ81" i="1" s="1"/>
  <c r="AI81" i="1"/>
  <c r="AW81" i="1" s="1"/>
  <c r="AU81" i="1"/>
  <c r="BI81" i="1" s="1"/>
  <c r="AR95" i="1"/>
  <c r="BF95" i="1" s="1"/>
  <c r="AT95" i="1"/>
  <c r="BH95" i="1" s="1"/>
  <c r="AO95" i="1"/>
  <c r="BC95" i="1" s="1"/>
  <c r="AJ95" i="1"/>
  <c r="AX95" i="1" s="1"/>
  <c r="AQ95" i="1"/>
  <c r="BE95" i="1" s="1"/>
  <c r="AM95" i="1"/>
  <c r="BA95" i="1" s="1"/>
  <c r="AS95" i="1"/>
  <c r="BG95" i="1" s="1"/>
  <c r="AK95" i="1"/>
  <c r="AY95" i="1" s="1"/>
  <c r="AP95" i="1"/>
  <c r="BD95" i="1" s="1"/>
  <c r="AU95" i="1"/>
  <c r="BI95" i="1" s="1"/>
  <c r="AV95" i="1"/>
  <c r="BJ95" i="1" s="1"/>
  <c r="AL95" i="1"/>
  <c r="AZ95" i="1" s="1"/>
  <c r="AN95" i="1"/>
  <c r="BB95" i="1" s="1"/>
  <c r="AI95" i="1"/>
  <c r="AW95" i="1" s="1"/>
  <c r="AT92" i="1"/>
  <c r="BH92" i="1" s="1"/>
  <c r="AL92" i="1"/>
  <c r="AZ92" i="1" s="1"/>
  <c r="AO92" i="1"/>
  <c r="BC92" i="1" s="1"/>
  <c r="AJ92" i="1"/>
  <c r="AX92" i="1" s="1"/>
  <c r="AP92" i="1"/>
  <c r="BD92" i="1" s="1"/>
  <c r="AQ92" i="1"/>
  <c r="BE92" i="1" s="1"/>
  <c r="AM92" i="1"/>
  <c r="BA92" i="1" s="1"/>
  <c r="AU92" i="1"/>
  <c r="BI92" i="1" s="1"/>
  <c r="AK92" i="1"/>
  <c r="AY92" i="1" s="1"/>
  <c r="AN92" i="1"/>
  <c r="BB92" i="1" s="1"/>
  <c r="AI92" i="1"/>
  <c r="AW92" i="1" s="1"/>
  <c r="AV92" i="1"/>
  <c r="BJ92" i="1" s="1"/>
  <c r="AS88" i="1"/>
  <c r="BG88" i="1" s="1"/>
  <c r="AT88" i="1"/>
  <c r="BH88" i="1" s="1"/>
  <c r="AL88" i="1"/>
  <c r="AZ88" i="1" s="1"/>
  <c r="AO88" i="1"/>
  <c r="BC88" i="1" s="1"/>
  <c r="AJ88" i="1"/>
  <c r="AX88" i="1" s="1"/>
  <c r="AP88" i="1"/>
  <c r="BD88" i="1" s="1"/>
  <c r="AM88" i="1"/>
  <c r="BA88" i="1" s="1"/>
  <c r="AU88" i="1"/>
  <c r="BI88" i="1" s="1"/>
  <c r="AI88" i="1"/>
  <c r="AW88" i="1" s="1"/>
  <c r="AK88" i="1"/>
  <c r="AY88" i="1" s="1"/>
  <c r="AV88" i="1"/>
  <c r="BJ88" i="1" s="1"/>
  <c r="AN88" i="1"/>
  <c r="BB88" i="1" s="1"/>
  <c r="AH3" i="1"/>
  <c r="AS89" i="1"/>
  <c r="BG89" i="1" s="1"/>
  <c r="AQ88" i="1"/>
  <c r="BE88" i="1" s="1"/>
  <c r="AQ89" i="1"/>
  <c r="BE89" i="1" s="1"/>
  <c r="AI85" i="1"/>
  <c r="AW85" i="1" s="1"/>
  <c r="AJ6" i="1"/>
  <c r="AX6" i="1" s="1"/>
  <c r="AQ82" i="1"/>
  <c r="BE82" i="1" s="1"/>
  <c r="AS6" i="1"/>
  <c r="BG6" i="1" s="1"/>
  <c r="AI6" i="1"/>
  <c r="AW6" i="1" s="1"/>
  <c r="AS82" i="1"/>
  <c r="BG82" i="1" s="1"/>
  <c r="AR90" i="1"/>
  <c r="BF90" i="1" s="1"/>
  <c r="AR85" i="1"/>
  <c r="BF85" i="1" s="1"/>
  <c r="AS90" i="1"/>
  <c r="BG90" i="1" s="1"/>
  <c r="AR88" i="1"/>
  <c r="BF88" i="1" s="1"/>
  <c r="AR86" i="1"/>
  <c r="BF86" i="1" s="1"/>
  <c r="AQ86" i="1"/>
  <c r="BE86" i="1" s="1"/>
  <c r="AS81" i="1"/>
  <c r="BG81" i="1" s="1"/>
  <c r="AR81" i="1"/>
  <c r="BF81" i="1" s="1"/>
  <c r="AQ81" i="1"/>
  <c r="BE81" i="1" s="1"/>
  <c r="AI91" i="1"/>
  <c r="AW91" i="1" s="1"/>
  <c r="AS91" i="1"/>
  <c r="BG91" i="1" s="1"/>
  <c r="AR91" i="1"/>
  <c r="BF91" i="1" s="1"/>
  <c r="AS87" i="1"/>
  <c r="BG87" i="1" s="1"/>
  <c r="AR87" i="1"/>
  <c r="BF87" i="1" s="1"/>
  <c r="BF6" i="1"/>
  <c r="AS92" i="1"/>
  <c r="BG92" i="1" s="1"/>
  <c r="AR92" i="1"/>
  <c r="BF92" i="1" s="1"/>
  <c r="AR94" i="1"/>
  <c r="BF94" i="1" s="1"/>
  <c r="AS94" i="1"/>
  <c r="BG94" i="1" s="1"/>
  <c r="AR93" i="1"/>
  <c r="BF93" i="1" s="1"/>
  <c r="AS93" i="1"/>
  <c r="BG93" i="1" s="1"/>
  <c r="AU96" i="1" l="1"/>
  <c r="BI96" i="1" s="1"/>
  <c r="AT96" i="1"/>
  <c r="BH96" i="1" s="1"/>
  <c r="AP96" i="1"/>
  <c r="BD96" i="1" s="1"/>
  <c r="AL96" i="1"/>
  <c r="AZ96" i="1" s="1"/>
  <c r="AJ96" i="1"/>
  <c r="AX96" i="1" s="1"/>
  <c r="AS96" i="1"/>
  <c r="BG96" i="1" s="1"/>
  <c r="AK96" i="1"/>
  <c r="AY96" i="1" s="1"/>
  <c r="AQ96" i="1"/>
  <c r="BE96" i="1" s="1"/>
  <c r="AI96" i="1"/>
  <c r="AW96" i="1" s="1"/>
  <c r="AV96" i="1"/>
  <c r="BJ96" i="1" s="1"/>
  <c r="AM96" i="1"/>
  <c r="BA96" i="1" s="1"/>
  <c r="AN96" i="1"/>
  <c r="BB96" i="1" s="1"/>
  <c r="AO96" i="1"/>
  <c r="BC96" i="1" s="1"/>
  <c r="AL43" i="1"/>
  <c r="AZ43" i="1" s="1"/>
  <c r="AT43" i="1"/>
  <c r="BH43" i="1" s="1"/>
  <c r="AP43" i="1"/>
  <c r="BD43" i="1" s="1"/>
  <c r="AJ43" i="1"/>
  <c r="AX43" i="1" s="1"/>
  <c r="AS43" i="1"/>
  <c r="BG43" i="1" s="1"/>
  <c r="AU43" i="1"/>
  <c r="BI43" i="1" s="1"/>
  <c r="AK43" i="1"/>
  <c r="AY43" i="1" s="1"/>
  <c r="AN43" i="1"/>
  <c r="BB43" i="1" s="1"/>
  <c r="AV43" i="1"/>
  <c r="BJ43" i="1" s="1"/>
  <c r="AI43" i="1"/>
  <c r="AW43" i="1" s="1"/>
  <c r="AQ43" i="1"/>
  <c r="BE43" i="1" s="1"/>
  <c r="AO43" i="1"/>
  <c r="BC43" i="1" s="1"/>
  <c r="AM43" i="1"/>
  <c r="BA43" i="1" s="1"/>
  <c r="AT38" i="1"/>
  <c r="BH38" i="1" s="1"/>
  <c r="AS38" i="1"/>
  <c r="BG38" i="1" s="1"/>
  <c r="AK38" i="1"/>
  <c r="AY38" i="1" s="1"/>
  <c r="AP38" i="1"/>
  <c r="BD38" i="1" s="1"/>
  <c r="AO38" i="1"/>
  <c r="BC38" i="1" s="1"/>
  <c r="AM38" i="1"/>
  <c r="BA38" i="1" s="1"/>
  <c r="AJ38" i="1"/>
  <c r="AX38" i="1" s="1"/>
  <c r="AV38" i="1"/>
  <c r="BJ38" i="1" s="1"/>
  <c r="AI38" i="1"/>
  <c r="AW38" i="1" s="1"/>
  <c r="AU38" i="1"/>
  <c r="BI38" i="1" s="1"/>
  <c r="AN38" i="1"/>
  <c r="BB38" i="1" s="1"/>
  <c r="AQ38" i="1"/>
  <c r="BE38" i="1" s="1"/>
  <c r="AL38" i="1"/>
  <c r="AZ38" i="1" s="1"/>
  <c r="AK33" i="1"/>
  <c r="AY33" i="1" s="1"/>
  <c r="AT33" i="1"/>
  <c r="BH33" i="1" s="1"/>
  <c r="AJ33" i="1"/>
  <c r="AX33" i="1" s="1"/>
  <c r="AU33" i="1"/>
  <c r="BI33" i="1" s="1"/>
  <c r="AQ33" i="1"/>
  <c r="BE33" i="1" s="1"/>
  <c r="AM33" i="1"/>
  <c r="BA33" i="1" s="1"/>
  <c r="AS33" i="1"/>
  <c r="BG33" i="1" s="1"/>
  <c r="AN33" i="1"/>
  <c r="BB33" i="1" s="1"/>
  <c r="AL33" i="1"/>
  <c r="AZ33" i="1" s="1"/>
  <c r="AP33" i="1"/>
  <c r="BD33" i="1" s="1"/>
  <c r="AI33" i="1"/>
  <c r="AW33" i="1" s="1"/>
  <c r="AO33" i="1"/>
  <c r="BC33" i="1" s="1"/>
  <c r="AV33" i="1"/>
  <c r="BJ33" i="1" s="1"/>
  <c r="AT83" i="1"/>
  <c r="BH83" i="1" s="1"/>
  <c r="AK83" i="1"/>
  <c r="AY83" i="1" s="1"/>
  <c r="AP83" i="1"/>
  <c r="BD83" i="1" s="1"/>
  <c r="AJ83" i="1"/>
  <c r="AX83" i="1" s="1"/>
  <c r="AU83" i="1"/>
  <c r="BI83" i="1" s="1"/>
  <c r="AL83" i="1"/>
  <c r="AZ83" i="1" s="1"/>
  <c r="AI83" i="1"/>
  <c r="AW83" i="1" s="1"/>
  <c r="AO83" i="1"/>
  <c r="BC83" i="1" s="1"/>
  <c r="AN83" i="1"/>
  <c r="BB83" i="1" s="1"/>
  <c r="AV83" i="1"/>
  <c r="BJ83" i="1" s="1"/>
  <c r="AM83" i="1"/>
  <c r="BA83" i="1" s="1"/>
  <c r="AQ83" i="1"/>
  <c r="BE83" i="1" s="1"/>
  <c r="AS83" i="1"/>
  <c r="BG83" i="1" s="1"/>
  <c r="AS62" i="1"/>
  <c r="BG62" i="1" s="1"/>
  <c r="AT62" i="1"/>
  <c r="BH62" i="1" s="1"/>
  <c r="AL62" i="1"/>
  <c r="AZ62" i="1" s="1"/>
  <c r="AO62" i="1"/>
  <c r="BC62" i="1" s="1"/>
  <c r="AU62" i="1"/>
  <c r="BI62" i="1" s="1"/>
  <c r="AJ62" i="1"/>
  <c r="AX62" i="1" s="1"/>
  <c r="AQ62" i="1"/>
  <c r="BE62" i="1" s="1"/>
  <c r="AM62" i="1"/>
  <c r="BA62" i="1" s="1"/>
  <c r="AI62" i="1"/>
  <c r="AW62" i="1" s="1"/>
  <c r="AK62" i="1"/>
  <c r="AY62" i="1" s="1"/>
  <c r="AV62" i="1"/>
  <c r="BJ62" i="1" s="1"/>
  <c r="AN62" i="1"/>
  <c r="BB62" i="1" s="1"/>
  <c r="AP62" i="1"/>
  <c r="BD62" i="1" s="1"/>
  <c r="AT75" i="1"/>
  <c r="BH75" i="1" s="1"/>
  <c r="AO75" i="1"/>
  <c r="BC75" i="1" s="1"/>
  <c r="AJ75" i="1"/>
  <c r="AX75" i="1" s="1"/>
  <c r="AK75" i="1"/>
  <c r="AY75" i="1" s="1"/>
  <c r="AL75" i="1"/>
  <c r="AZ75" i="1" s="1"/>
  <c r="AU75" i="1"/>
  <c r="BI75" i="1" s="1"/>
  <c r="AQ75" i="1"/>
  <c r="BE75" i="1" s="1"/>
  <c r="AV75" i="1"/>
  <c r="BJ75" i="1" s="1"/>
  <c r="AS75" i="1"/>
  <c r="BG75" i="1" s="1"/>
  <c r="AI75" i="1"/>
  <c r="AW75" i="1" s="1"/>
  <c r="AM75" i="1"/>
  <c r="BA75" i="1" s="1"/>
  <c r="AP75" i="1"/>
  <c r="BD75" i="1" s="1"/>
  <c r="AN75" i="1"/>
  <c r="BB75" i="1" s="1"/>
  <c r="AT102" i="1"/>
  <c r="BH102" i="1" s="1"/>
  <c r="AO102" i="1"/>
  <c r="BC102" i="1" s="1"/>
  <c r="AK102" i="1"/>
  <c r="AY102" i="1" s="1"/>
  <c r="AN102" i="1"/>
  <c r="BB102" i="1" s="1"/>
  <c r="AU102" i="1"/>
  <c r="BI102" i="1" s="1"/>
  <c r="AP102" i="1"/>
  <c r="BD102" i="1" s="1"/>
  <c r="AM102" i="1"/>
  <c r="BA102" i="1" s="1"/>
  <c r="AL102" i="1"/>
  <c r="AZ102" i="1" s="1"/>
  <c r="AJ102" i="1"/>
  <c r="AX102" i="1" s="1"/>
  <c r="AQ102" i="1"/>
  <c r="BE102" i="1" s="1"/>
  <c r="AV102" i="1"/>
  <c r="BJ102" i="1" s="1"/>
  <c r="AI102" i="1"/>
  <c r="AW102" i="1" s="1"/>
  <c r="AS102" i="1"/>
  <c r="BG102" i="1" s="1"/>
  <c r="AK32" i="1"/>
  <c r="AY32" i="1" s="1"/>
  <c r="AT32" i="1"/>
  <c r="BH32" i="1" s="1"/>
  <c r="AP32" i="1"/>
  <c r="BD32" i="1" s="1"/>
  <c r="AO32" i="1"/>
  <c r="BC32" i="1" s="1"/>
  <c r="AM32" i="1"/>
  <c r="BA32" i="1" s="1"/>
  <c r="AJ32" i="1"/>
  <c r="AX32" i="1" s="1"/>
  <c r="AN32" i="1"/>
  <c r="BB32" i="1" s="1"/>
  <c r="AU32" i="1"/>
  <c r="BI32" i="1" s="1"/>
  <c r="AL32" i="1"/>
  <c r="AZ32" i="1" s="1"/>
  <c r="AQ32" i="1"/>
  <c r="BE32" i="1" s="1"/>
  <c r="AV32" i="1"/>
  <c r="BJ32" i="1" s="1"/>
  <c r="AI32" i="1"/>
  <c r="AW32" i="1" s="1"/>
  <c r="AS32" i="1"/>
  <c r="BG32" i="1" s="1"/>
  <c r="AR38" i="1"/>
  <c r="BF38" i="1" s="1"/>
  <c r="AR83" i="1"/>
  <c r="BF83" i="1" s="1"/>
  <c r="AT8" i="1"/>
  <c r="BH8" i="1" s="1"/>
  <c r="AL8" i="1"/>
  <c r="AZ8" i="1" s="1"/>
  <c r="AO8" i="1"/>
  <c r="BC8" i="1" s="1"/>
  <c r="AU8" i="1"/>
  <c r="BI8" i="1" s="1"/>
  <c r="AP8" i="1"/>
  <c r="BD8" i="1" s="1"/>
  <c r="AQ8" i="1"/>
  <c r="BE8" i="1" s="1"/>
  <c r="AM8" i="1"/>
  <c r="BA8" i="1" s="1"/>
  <c r="AS8" i="1"/>
  <c r="BG8" i="1" s="1"/>
  <c r="AK8" i="1"/>
  <c r="AY8" i="1" s="1"/>
  <c r="AV8" i="1"/>
  <c r="BJ8" i="1" s="1"/>
  <c r="AI8" i="1"/>
  <c r="AW8" i="1" s="1"/>
  <c r="AN8" i="1"/>
  <c r="BB8" i="1" s="1"/>
  <c r="AJ8" i="1"/>
  <c r="AX8" i="1" s="1"/>
  <c r="AT70" i="1"/>
  <c r="BH70" i="1" s="1"/>
  <c r="AO70" i="1"/>
  <c r="BC70" i="1" s="1"/>
  <c r="AU70" i="1"/>
  <c r="BI70" i="1" s="1"/>
  <c r="AM70" i="1"/>
  <c r="BA70" i="1" s="1"/>
  <c r="AL70" i="1"/>
  <c r="AZ70" i="1" s="1"/>
  <c r="AQ70" i="1"/>
  <c r="BE70" i="1" s="1"/>
  <c r="AJ70" i="1"/>
  <c r="AX70" i="1" s="1"/>
  <c r="AK70" i="1"/>
  <c r="AY70" i="1" s="1"/>
  <c r="AS70" i="1"/>
  <c r="BG70" i="1" s="1"/>
  <c r="AV70" i="1"/>
  <c r="BJ70" i="1" s="1"/>
  <c r="AI70" i="1"/>
  <c r="AW70" i="1" s="1"/>
  <c r="AN70" i="1"/>
  <c r="BB70" i="1" s="1"/>
  <c r="AP70" i="1"/>
  <c r="BD70" i="1" s="1"/>
  <c r="AQ79" i="1"/>
  <c r="BE79" i="1" s="1"/>
  <c r="AT79" i="1"/>
  <c r="BH79" i="1" s="1"/>
  <c r="AO79" i="1"/>
  <c r="BC79" i="1" s="1"/>
  <c r="AS79" i="1"/>
  <c r="BG79" i="1" s="1"/>
  <c r="AP79" i="1"/>
  <c r="BD79" i="1" s="1"/>
  <c r="AM79" i="1"/>
  <c r="BA79" i="1" s="1"/>
  <c r="AU79" i="1"/>
  <c r="BI79" i="1" s="1"/>
  <c r="AJ79" i="1"/>
  <c r="AX79" i="1" s="1"/>
  <c r="AN79" i="1"/>
  <c r="BB79" i="1" s="1"/>
  <c r="AK79" i="1"/>
  <c r="AY79" i="1" s="1"/>
  <c r="AL79" i="1"/>
  <c r="AZ79" i="1" s="1"/>
  <c r="AV79" i="1"/>
  <c r="BJ79" i="1" s="1"/>
  <c r="AI79" i="1"/>
  <c r="AW79" i="1" s="1"/>
  <c r="AT9" i="1"/>
  <c r="BH9" i="1" s="1"/>
  <c r="AP9" i="1"/>
  <c r="BD9" i="1" s="1"/>
  <c r="AL9" i="1"/>
  <c r="AZ9" i="1" s="1"/>
  <c r="AS9" i="1"/>
  <c r="BG9" i="1" s="1"/>
  <c r="AK9" i="1"/>
  <c r="AY9" i="1" s="1"/>
  <c r="AO9" i="1"/>
  <c r="BC9" i="1" s="1"/>
  <c r="AQ9" i="1"/>
  <c r="BE9" i="1" s="1"/>
  <c r="AM9" i="1"/>
  <c r="BA9" i="1" s="1"/>
  <c r="AU9" i="1"/>
  <c r="BI9" i="1" s="1"/>
  <c r="AV9" i="1"/>
  <c r="BJ9" i="1" s="1"/>
  <c r="AN9" i="1"/>
  <c r="BB9" i="1" s="1"/>
  <c r="AI9" i="1"/>
  <c r="AW9" i="1" s="1"/>
  <c r="AJ9" i="1"/>
  <c r="AX9" i="1" s="1"/>
  <c r="AT21" i="1"/>
  <c r="BH21" i="1" s="1"/>
  <c r="AQ21" i="1"/>
  <c r="BE21" i="1" s="1"/>
  <c r="AM21" i="1"/>
  <c r="BA21" i="1" s="1"/>
  <c r="AN21" i="1"/>
  <c r="BB21" i="1" s="1"/>
  <c r="AL21" i="1"/>
  <c r="AZ21" i="1" s="1"/>
  <c r="AO21" i="1"/>
  <c r="BC21" i="1" s="1"/>
  <c r="AU21" i="1"/>
  <c r="BI21" i="1" s="1"/>
  <c r="AS21" i="1"/>
  <c r="BG21" i="1" s="1"/>
  <c r="AP21" i="1"/>
  <c r="BD21" i="1" s="1"/>
  <c r="AV21" i="1"/>
  <c r="BJ21" i="1" s="1"/>
  <c r="AK21" i="1"/>
  <c r="AY21" i="1" s="1"/>
  <c r="AI21" i="1"/>
  <c r="AW21" i="1" s="1"/>
  <c r="AJ21" i="1"/>
  <c r="AX21" i="1" s="1"/>
  <c r="AT10" i="1"/>
  <c r="BH10" i="1" s="1"/>
  <c r="AL10" i="1"/>
  <c r="AZ10" i="1" s="1"/>
  <c r="AM10" i="1"/>
  <c r="BA10" i="1" s="1"/>
  <c r="AK10" i="1"/>
  <c r="AY10" i="1" s="1"/>
  <c r="AU10" i="1"/>
  <c r="BI10" i="1" s="1"/>
  <c r="AO10" i="1"/>
  <c r="BC10" i="1" s="1"/>
  <c r="AS10" i="1"/>
  <c r="BG10" i="1" s="1"/>
  <c r="AQ10" i="1"/>
  <c r="BE10" i="1" s="1"/>
  <c r="AV10" i="1"/>
  <c r="BJ10" i="1" s="1"/>
  <c r="AN10" i="1"/>
  <c r="BB10" i="1" s="1"/>
  <c r="AJ10" i="1"/>
  <c r="AX10" i="1" s="1"/>
  <c r="AI10" i="1"/>
  <c r="AW10" i="1" s="1"/>
  <c r="AP10" i="1"/>
  <c r="BD10" i="1" s="1"/>
  <c r="AO56" i="1"/>
  <c r="BC56" i="1" s="1"/>
  <c r="AT56" i="1"/>
  <c r="BH56" i="1" s="1"/>
  <c r="AL56" i="1"/>
  <c r="AZ56" i="1" s="1"/>
  <c r="AJ56" i="1"/>
  <c r="AX56" i="1" s="1"/>
  <c r="AQ56" i="1"/>
  <c r="BE56" i="1" s="1"/>
  <c r="AN56" i="1"/>
  <c r="BB56" i="1" s="1"/>
  <c r="AS56" i="1"/>
  <c r="BG56" i="1" s="1"/>
  <c r="AK56" i="1"/>
  <c r="AY56" i="1" s="1"/>
  <c r="AP56" i="1"/>
  <c r="BD56" i="1" s="1"/>
  <c r="AI56" i="1"/>
  <c r="AW56" i="1" s="1"/>
  <c r="AV56" i="1"/>
  <c r="BJ56" i="1" s="1"/>
  <c r="AU56" i="1"/>
  <c r="BI56" i="1" s="1"/>
  <c r="AM56" i="1"/>
  <c r="BA56" i="1" s="1"/>
  <c r="AT14" i="1"/>
  <c r="BH14" i="1" s="1"/>
  <c r="AL14" i="1"/>
  <c r="AZ14" i="1" s="1"/>
  <c r="AK14" i="1"/>
  <c r="AY14" i="1" s="1"/>
  <c r="AO14" i="1"/>
  <c r="BC14" i="1" s="1"/>
  <c r="AU14" i="1"/>
  <c r="BI14" i="1" s="1"/>
  <c r="AJ14" i="1"/>
  <c r="AX14" i="1" s="1"/>
  <c r="AP14" i="1"/>
  <c r="BD14" i="1" s="1"/>
  <c r="AQ14" i="1"/>
  <c r="BE14" i="1" s="1"/>
  <c r="AM14" i="1"/>
  <c r="BA14" i="1" s="1"/>
  <c r="AS14" i="1"/>
  <c r="BG14" i="1" s="1"/>
  <c r="AI14" i="1"/>
  <c r="AW14" i="1" s="1"/>
  <c r="AN14" i="1"/>
  <c r="BB14" i="1" s="1"/>
  <c r="AV14" i="1"/>
  <c r="BJ14" i="1" s="1"/>
  <c r="AT36" i="1"/>
  <c r="BH36" i="1" s="1"/>
  <c r="AL36" i="1"/>
  <c r="AZ36" i="1" s="1"/>
  <c r="AU36" i="1"/>
  <c r="BI36" i="1" s="1"/>
  <c r="AS36" i="1"/>
  <c r="BG36" i="1" s="1"/>
  <c r="AK36" i="1"/>
  <c r="AY36" i="1" s="1"/>
  <c r="AP36" i="1"/>
  <c r="BD36" i="1" s="1"/>
  <c r="AN36" i="1"/>
  <c r="BB36" i="1" s="1"/>
  <c r="AO36" i="1"/>
  <c r="BC36" i="1" s="1"/>
  <c r="AQ36" i="1"/>
  <c r="BE36" i="1" s="1"/>
  <c r="AM36" i="1"/>
  <c r="BA36" i="1" s="1"/>
  <c r="AI36" i="1"/>
  <c r="AW36" i="1" s="1"/>
  <c r="AJ36" i="1"/>
  <c r="AX36" i="1" s="1"/>
  <c r="AV36" i="1"/>
  <c r="BJ36" i="1" s="1"/>
  <c r="AP67" i="1"/>
  <c r="BD67" i="1" s="1"/>
  <c r="AT67" i="1"/>
  <c r="BH67" i="1" s="1"/>
  <c r="AJ67" i="1"/>
  <c r="AX67" i="1" s="1"/>
  <c r="AL67" i="1"/>
  <c r="AZ67" i="1" s="1"/>
  <c r="AK67" i="1"/>
  <c r="AY67" i="1" s="1"/>
  <c r="AQ67" i="1"/>
  <c r="BE67" i="1" s="1"/>
  <c r="AM67" i="1"/>
  <c r="BA67" i="1" s="1"/>
  <c r="AO67" i="1"/>
  <c r="BC67" i="1" s="1"/>
  <c r="AV67" i="1"/>
  <c r="BJ67" i="1" s="1"/>
  <c r="AN67" i="1"/>
  <c r="BB67" i="1" s="1"/>
  <c r="AI67" i="1"/>
  <c r="AW67" i="1" s="1"/>
  <c r="AU67" i="1"/>
  <c r="BI67" i="1" s="1"/>
  <c r="AS67" i="1"/>
  <c r="BG67" i="1" s="1"/>
  <c r="AK35" i="1"/>
  <c r="AY35" i="1" s="1"/>
  <c r="AT35" i="1"/>
  <c r="BH35" i="1" s="1"/>
  <c r="AL35" i="1"/>
  <c r="AZ35" i="1" s="1"/>
  <c r="AS35" i="1"/>
  <c r="BG35" i="1" s="1"/>
  <c r="AJ35" i="1"/>
  <c r="AX35" i="1" s="1"/>
  <c r="AQ35" i="1"/>
  <c r="BE35" i="1" s="1"/>
  <c r="AO35" i="1"/>
  <c r="BC35" i="1" s="1"/>
  <c r="AU35" i="1"/>
  <c r="BI35" i="1" s="1"/>
  <c r="AN35" i="1"/>
  <c r="BB35" i="1" s="1"/>
  <c r="AV35" i="1"/>
  <c r="BJ35" i="1" s="1"/>
  <c r="AI35" i="1"/>
  <c r="AW35" i="1" s="1"/>
  <c r="AM35" i="1"/>
  <c r="BA35" i="1" s="1"/>
  <c r="AP35" i="1"/>
  <c r="BD35" i="1" s="1"/>
  <c r="AT55" i="1"/>
  <c r="BH55" i="1" s="1"/>
  <c r="AN55" i="1"/>
  <c r="BB55" i="1" s="1"/>
  <c r="AU55" i="1"/>
  <c r="BI55" i="1" s="1"/>
  <c r="AP55" i="1"/>
  <c r="BD55" i="1" s="1"/>
  <c r="AQ55" i="1"/>
  <c r="BE55" i="1" s="1"/>
  <c r="AJ55" i="1"/>
  <c r="AX55" i="1" s="1"/>
  <c r="AS55" i="1"/>
  <c r="BG55" i="1" s="1"/>
  <c r="AK55" i="1"/>
  <c r="AY55" i="1" s="1"/>
  <c r="AI55" i="1"/>
  <c r="AW55" i="1" s="1"/>
  <c r="AV55" i="1"/>
  <c r="BJ55" i="1" s="1"/>
  <c r="AL55" i="1"/>
  <c r="AZ55" i="1" s="1"/>
  <c r="AO55" i="1"/>
  <c r="BC55" i="1" s="1"/>
  <c r="AM55" i="1"/>
  <c r="BA55" i="1" s="1"/>
  <c r="AL44" i="1"/>
  <c r="AZ44" i="1" s="1"/>
  <c r="AT44" i="1"/>
  <c r="BH44" i="1" s="1"/>
  <c r="AS44" i="1"/>
  <c r="BG44" i="1" s="1"/>
  <c r="AU44" i="1"/>
  <c r="BI44" i="1" s="1"/>
  <c r="AK44" i="1"/>
  <c r="AY44" i="1" s="1"/>
  <c r="AP44" i="1"/>
  <c r="BD44" i="1" s="1"/>
  <c r="AO44" i="1"/>
  <c r="BC44" i="1" s="1"/>
  <c r="AJ44" i="1"/>
  <c r="AX44" i="1" s="1"/>
  <c r="AQ44" i="1"/>
  <c r="BE44" i="1" s="1"/>
  <c r="AV44" i="1"/>
  <c r="BJ44" i="1" s="1"/>
  <c r="AN44" i="1"/>
  <c r="BB44" i="1" s="1"/>
  <c r="AI44" i="1"/>
  <c r="AW44" i="1" s="1"/>
  <c r="AM44" i="1"/>
  <c r="BA44" i="1" s="1"/>
  <c r="AO57" i="1"/>
  <c r="BC57" i="1" s="1"/>
  <c r="AT57" i="1"/>
  <c r="BH57" i="1" s="1"/>
  <c r="AL57" i="1"/>
  <c r="AZ57" i="1" s="1"/>
  <c r="AQ57" i="1"/>
  <c r="BE57" i="1" s="1"/>
  <c r="AM57" i="1"/>
  <c r="BA57" i="1" s="1"/>
  <c r="AU57" i="1"/>
  <c r="BI57" i="1" s="1"/>
  <c r="AS57" i="1"/>
  <c r="BG57" i="1" s="1"/>
  <c r="AK57" i="1"/>
  <c r="AY57" i="1" s="1"/>
  <c r="AP57" i="1"/>
  <c r="BD57" i="1" s="1"/>
  <c r="AI57" i="1"/>
  <c r="AW57" i="1" s="1"/>
  <c r="AN57" i="1"/>
  <c r="BB57" i="1" s="1"/>
  <c r="AJ57" i="1"/>
  <c r="AX57" i="1" s="1"/>
  <c r="AV57" i="1"/>
  <c r="BJ57" i="1" s="1"/>
  <c r="AT66" i="1"/>
  <c r="BH66" i="1" s="1"/>
  <c r="AU66" i="1"/>
  <c r="BI66" i="1" s="1"/>
  <c r="AS66" i="1"/>
  <c r="BG66" i="1" s="1"/>
  <c r="AL66" i="1"/>
  <c r="AZ66" i="1" s="1"/>
  <c r="AQ66" i="1"/>
  <c r="BE66" i="1" s="1"/>
  <c r="AJ66" i="1"/>
  <c r="AX66" i="1" s="1"/>
  <c r="AK66" i="1"/>
  <c r="AY66" i="1" s="1"/>
  <c r="AI66" i="1"/>
  <c r="AW66" i="1" s="1"/>
  <c r="AV66" i="1"/>
  <c r="BJ66" i="1" s="1"/>
  <c r="AM66" i="1"/>
  <c r="BA66" i="1" s="1"/>
  <c r="AO66" i="1"/>
  <c r="BC66" i="1" s="1"/>
  <c r="AP66" i="1"/>
  <c r="BD66" i="1" s="1"/>
  <c r="AN66" i="1"/>
  <c r="BB66" i="1" s="1"/>
  <c r="AT73" i="1"/>
  <c r="BH73" i="1" s="1"/>
  <c r="AU73" i="1"/>
  <c r="BI73" i="1" s="1"/>
  <c r="AJ73" i="1"/>
  <c r="AX73" i="1" s="1"/>
  <c r="AK73" i="1"/>
  <c r="AY73" i="1" s="1"/>
  <c r="AM73" i="1"/>
  <c r="BA73" i="1" s="1"/>
  <c r="AL73" i="1"/>
  <c r="AZ73" i="1" s="1"/>
  <c r="AS73" i="1"/>
  <c r="BG73" i="1" s="1"/>
  <c r="AO73" i="1"/>
  <c r="BC73" i="1" s="1"/>
  <c r="AI73" i="1"/>
  <c r="AW73" i="1" s="1"/>
  <c r="AQ73" i="1"/>
  <c r="BE73" i="1" s="1"/>
  <c r="AV73" i="1"/>
  <c r="BJ73" i="1" s="1"/>
  <c r="AP73" i="1"/>
  <c r="BD73" i="1" s="1"/>
  <c r="AN73" i="1"/>
  <c r="BB73" i="1" s="1"/>
  <c r="AT41" i="1"/>
  <c r="BH41" i="1" s="1"/>
  <c r="AU41" i="1"/>
  <c r="BI41" i="1" s="1"/>
  <c r="AP41" i="1"/>
  <c r="BD41" i="1" s="1"/>
  <c r="AM41" i="1"/>
  <c r="BA41" i="1" s="1"/>
  <c r="AL41" i="1"/>
  <c r="AZ41" i="1" s="1"/>
  <c r="AS41" i="1"/>
  <c r="BG41" i="1" s="1"/>
  <c r="AQ41" i="1"/>
  <c r="BE41" i="1" s="1"/>
  <c r="AO41" i="1"/>
  <c r="BC41" i="1" s="1"/>
  <c r="AJ41" i="1"/>
  <c r="AX41" i="1" s="1"/>
  <c r="AN41" i="1"/>
  <c r="BB41" i="1" s="1"/>
  <c r="AI41" i="1"/>
  <c r="AW41" i="1" s="1"/>
  <c r="AV41" i="1"/>
  <c r="BJ41" i="1" s="1"/>
  <c r="AK41" i="1"/>
  <c r="AY41" i="1" s="1"/>
  <c r="AL50" i="1"/>
  <c r="AZ50" i="1" s="1"/>
  <c r="AT50" i="1"/>
  <c r="BH50" i="1" s="1"/>
  <c r="AO50" i="1"/>
  <c r="BC50" i="1" s="1"/>
  <c r="AQ50" i="1"/>
  <c r="BE50" i="1" s="1"/>
  <c r="AU50" i="1"/>
  <c r="BI50" i="1" s="1"/>
  <c r="AK50" i="1"/>
  <c r="AY50" i="1" s="1"/>
  <c r="AP50" i="1"/>
  <c r="BD50" i="1" s="1"/>
  <c r="AS50" i="1"/>
  <c r="BG50" i="1" s="1"/>
  <c r="AJ50" i="1"/>
  <c r="AX50" i="1" s="1"/>
  <c r="AN50" i="1"/>
  <c r="BB50" i="1" s="1"/>
  <c r="AV50" i="1"/>
  <c r="BJ50" i="1" s="1"/>
  <c r="AI50" i="1"/>
  <c r="AW50" i="1" s="1"/>
  <c r="AM50" i="1"/>
  <c r="BA50" i="1" s="1"/>
  <c r="AJ19" i="1"/>
  <c r="AX19" i="1" s="1"/>
  <c r="AT19" i="1"/>
  <c r="BH19" i="1" s="1"/>
  <c r="AN19" i="1"/>
  <c r="BB19" i="1" s="1"/>
  <c r="AU19" i="1"/>
  <c r="BI19" i="1" s="1"/>
  <c r="AL19" i="1"/>
  <c r="AZ19" i="1" s="1"/>
  <c r="AK19" i="1"/>
  <c r="AY19" i="1" s="1"/>
  <c r="AQ19" i="1"/>
  <c r="BE19" i="1" s="1"/>
  <c r="AS19" i="1"/>
  <c r="BG19" i="1" s="1"/>
  <c r="AP19" i="1"/>
  <c r="BD19" i="1" s="1"/>
  <c r="AM19" i="1"/>
  <c r="BA19" i="1" s="1"/>
  <c r="AI19" i="1"/>
  <c r="AW19" i="1" s="1"/>
  <c r="AV19" i="1"/>
  <c r="BJ19" i="1" s="1"/>
  <c r="AO19" i="1"/>
  <c r="BC19" i="1" s="1"/>
  <c r="AK27" i="1"/>
  <c r="AY27" i="1" s="1"/>
  <c r="AT27" i="1"/>
  <c r="BH27" i="1" s="1"/>
  <c r="AQ27" i="1"/>
  <c r="BE27" i="1" s="1"/>
  <c r="AM27" i="1"/>
  <c r="BA27" i="1" s="1"/>
  <c r="AJ27" i="1"/>
  <c r="AX27" i="1" s="1"/>
  <c r="AL27" i="1"/>
  <c r="AZ27" i="1" s="1"/>
  <c r="AO27" i="1"/>
  <c r="BC27" i="1" s="1"/>
  <c r="AS27" i="1"/>
  <c r="BG27" i="1" s="1"/>
  <c r="AP27" i="1"/>
  <c r="BD27" i="1" s="1"/>
  <c r="AI27" i="1"/>
  <c r="AW27" i="1" s="1"/>
  <c r="AU27" i="1"/>
  <c r="BI27" i="1" s="1"/>
  <c r="AV27" i="1"/>
  <c r="BJ27" i="1" s="1"/>
  <c r="AN27" i="1"/>
  <c r="BB27" i="1" s="1"/>
  <c r="AR96" i="1"/>
  <c r="BF96" i="1" s="1"/>
  <c r="AR66" i="1"/>
  <c r="BF66" i="1" s="1"/>
  <c r="AR35" i="1"/>
  <c r="BF35" i="1" s="1"/>
  <c r="AT63" i="1"/>
  <c r="BH63" i="1" s="1"/>
  <c r="AO63" i="1"/>
  <c r="BC63" i="1" s="1"/>
  <c r="AL63" i="1"/>
  <c r="AZ63" i="1" s="1"/>
  <c r="AQ63" i="1"/>
  <c r="BE63" i="1" s="1"/>
  <c r="AS63" i="1"/>
  <c r="BG63" i="1" s="1"/>
  <c r="AM63" i="1"/>
  <c r="BA63" i="1" s="1"/>
  <c r="AJ63" i="1"/>
  <c r="AX63" i="1" s="1"/>
  <c r="AK63" i="1"/>
  <c r="AY63" i="1" s="1"/>
  <c r="AI63" i="1"/>
  <c r="AW63" i="1" s="1"/>
  <c r="AU63" i="1"/>
  <c r="BI63" i="1" s="1"/>
  <c r="AV63" i="1"/>
  <c r="BJ63" i="1" s="1"/>
  <c r="AN63" i="1"/>
  <c r="BB63" i="1" s="1"/>
  <c r="AP63" i="1"/>
  <c r="BD63" i="1" s="1"/>
  <c r="AM46" i="1"/>
  <c r="BA46" i="1" s="1"/>
  <c r="AT46" i="1"/>
  <c r="BH46" i="1" s="1"/>
  <c r="AJ46" i="1"/>
  <c r="AX46" i="1" s="1"/>
  <c r="AS46" i="1"/>
  <c r="BG46" i="1" s="1"/>
  <c r="AK46" i="1"/>
  <c r="AY46" i="1" s="1"/>
  <c r="AP46" i="1"/>
  <c r="BD46" i="1" s="1"/>
  <c r="AU46" i="1"/>
  <c r="BI46" i="1" s="1"/>
  <c r="AI46" i="1"/>
  <c r="AW46" i="1" s="1"/>
  <c r="AV46" i="1"/>
  <c r="BJ46" i="1" s="1"/>
  <c r="AN46" i="1"/>
  <c r="BB46" i="1" s="1"/>
  <c r="AQ46" i="1"/>
  <c r="BE46" i="1" s="1"/>
  <c r="AL46" i="1"/>
  <c r="AZ46" i="1" s="1"/>
  <c r="AO46" i="1"/>
  <c r="BC46" i="1" s="1"/>
  <c r="AT122" i="1"/>
  <c r="BH122" i="1" s="1"/>
  <c r="AJ122" i="1"/>
  <c r="AX122" i="1" s="1"/>
  <c r="AS122" i="1"/>
  <c r="BG122" i="1" s="1"/>
  <c r="AK122" i="1"/>
  <c r="AY122" i="1" s="1"/>
  <c r="AQ122" i="1"/>
  <c r="BE122" i="1" s="1"/>
  <c r="AI122" i="1"/>
  <c r="AW122" i="1" s="1"/>
  <c r="AL122" i="1"/>
  <c r="AZ122" i="1" s="1"/>
  <c r="AP122" i="1"/>
  <c r="BD122" i="1" s="1"/>
  <c r="AN122" i="1"/>
  <c r="BB122" i="1" s="1"/>
  <c r="AM122" i="1"/>
  <c r="BA122" i="1" s="1"/>
  <c r="AO122" i="1"/>
  <c r="BC122" i="1" s="1"/>
  <c r="AV122" i="1"/>
  <c r="BJ122" i="1" s="1"/>
  <c r="AU122" i="1"/>
  <c r="BI122" i="1" s="1"/>
  <c r="AT64" i="1"/>
  <c r="BH64" i="1" s="1"/>
  <c r="AN64" i="1"/>
  <c r="BB64" i="1" s="1"/>
  <c r="AL64" i="1"/>
  <c r="AZ64" i="1" s="1"/>
  <c r="AQ64" i="1"/>
  <c r="BE64" i="1" s="1"/>
  <c r="AJ64" i="1"/>
  <c r="AX64" i="1" s="1"/>
  <c r="AU64" i="1"/>
  <c r="BI64" i="1" s="1"/>
  <c r="AS64" i="1"/>
  <c r="BG64" i="1" s="1"/>
  <c r="AK64" i="1"/>
  <c r="AY64" i="1" s="1"/>
  <c r="AM64" i="1"/>
  <c r="BA64" i="1" s="1"/>
  <c r="AV64" i="1"/>
  <c r="BJ64" i="1" s="1"/>
  <c r="AI64" i="1"/>
  <c r="AW64" i="1" s="1"/>
  <c r="AO64" i="1"/>
  <c r="BC64" i="1" s="1"/>
  <c r="AP64" i="1"/>
  <c r="BD64" i="1" s="1"/>
  <c r="AT77" i="1"/>
  <c r="BH77" i="1" s="1"/>
  <c r="AJ77" i="1"/>
  <c r="AX77" i="1" s="1"/>
  <c r="AO77" i="1"/>
  <c r="BC77" i="1" s="1"/>
  <c r="AS77" i="1"/>
  <c r="BG77" i="1" s="1"/>
  <c r="AL77" i="1"/>
  <c r="AZ77" i="1" s="1"/>
  <c r="AM77" i="1"/>
  <c r="BA77" i="1" s="1"/>
  <c r="AP77" i="1"/>
  <c r="BD77" i="1" s="1"/>
  <c r="AQ77" i="1"/>
  <c r="BE77" i="1" s="1"/>
  <c r="AN77" i="1"/>
  <c r="BB77" i="1" s="1"/>
  <c r="AI77" i="1"/>
  <c r="AW77" i="1" s="1"/>
  <c r="AK77" i="1"/>
  <c r="AY77" i="1" s="1"/>
  <c r="AV77" i="1"/>
  <c r="BJ77" i="1" s="1"/>
  <c r="AU77" i="1"/>
  <c r="BI77" i="1" s="1"/>
  <c r="AO59" i="1"/>
  <c r="BC59" i="1" s="1"/>
  <c r="AT59" i="1"/>
  <c r="BH59" i="1" s="1"/>
  <c r="AU59" i="1"/>
  <c r="BI59" i="1" s="1"/>
  <c r="AJ59" i="1"/>
  <c r="AX59" i="1" s="1"/>
  <c r="AK59" i="1"/>
  <c r="AY59" i="1" s="1"/>
  <c r="AL59" i="1"/>
  <c r="AZ59" i="1" s="1"/>
  <c r="AP59" i="1"/>
  <c r="BD59" i="1" s="1"/>
  <c r="AQ59" i="1"/>
  <c r="BE59" i="1" s="1"/>
  <c r="AS59" i="1"/>
  <c r="BG59" i="1" s="1"/>
  <c r="AN59" i="1"/>
  <c r="BB59" i="1" s="1"/>
  <c r="AI59" i="1"/>
  <c r="AW59" i="1" s="1"/>
  <c r="AV59" i="1"/>
  <c r="BJ59" i="1" s="1"/>
  <c r="AM59" i="1"/>
  <c r="BA59" i="1" s="1"/>
  <c r="AT107" i="1"/>
  <c r="BH107" i="1" s="1"/>
  <c r="AU107" i="1"/>
  <c r="BI107" i="1" s="1"/>
  <c r="AQ107" i="1"/>
  <c r="BE107" i="1" s="1"/>
  <c r="AO107" i="1"/>
  <c r="BC107" i="1" s="1"/>
  <c r="AJ107" i="1"/>
  <c r="AX107" i="1" s="1"/>
  <c r="AM107" i="1"/>
  <c r="BA107" i="1" s="1"/>
  <c r="AS107" i="1"/>
  <c r="BG107" i="1" s="1"/>
  <c r="AK107" i="1"/>
  <c r="AY107" i="1" s="1"/>
  <c r="AP107" i="1"/>
  <c r="BD107" i="1" s="1"/>
  <c r="AL107" i="1"/>
  <c r="AZ107" i="1" s="1"/>
  <c r="AV107" i="1"/>
  <c r="BJ107" i="1" s="1"/>
  <c r="AI107" i="1"/>
  <c r="AW107" i="1" s="1"/>
  <c r="AN107" i="1"/>
  <c r="BB107" i="1" s="1"/>
  <c r="AR44" i="1"/>
  <c r="BF44" i="1" s="1"/>
  <c r="AT104" i="1"/>
  <c r="BH104" i="1" s="1"/>
  <c r="AK104" i="1"/>
  <c r="AY104" i="1" s="1"/>
  <c r="AN104" i="1"/>
  <c r="BB104" i="1" s="1"/>
  <c r="AS104" i="1"/>
  <c r="BG104" i="1" s="1"/>
  <c r="AM104" i="1"/>
  <c r="BA104" i="1" s="1"/>
  <c r="AL104" i="1"/>
  <c r="AZ104" i="1" s="1"/>
  <c r="AO104" i="1"/>
  <c r="BC104" i="1" s="1"/>
  <c r="AJ104" i="1"/>
  <c r="AX104" i="1" s="1"/>
  <c r="AP104" i="1"/>
  <c r="BD104" i="1" s="1"/>
  <c r="AQ104" i="1"/>
  <c r="BE104" i="1" s="1"/>
  <c r="AI104" i="1"/>
  <c r="AW104" i="1" s="1"/>
  <c r="AU104" i="1"/>
  <c r="BI104" i="1" s="1"/>
  <c r="AV104" i="1"/>
  <c r="BJ104" i="1" s="1"/>
  <c r="AT98" i="1"/>
  <c r="BH98" i="1" s="1"/>
  <c r="AL98" i="1"/>
  <c r="AZ98" i="1" s="1"/>
  <c r="AO98" i="1"/>
  <c r="BC98" i="1" s="1"/>
  <c r="AJ98" i="1"/>
  <c r="AX98" i="1" s="1"/>
  <c r="AP98" i="1"/>
  <c r="BD98" i="1" s="1"/>
  <c r="AQ98" i="1"/>
  <c r="BE98" i="1" s="1"/>
  <c r="AS98" i="1"/>
  <c r="BG98" i="1" s="1"/>
  <c r="AU98" i="1"/>
  <c r="BI98" i="1" s="1"/>
  <c r="AM98" i="1"/>
  <c r="BA98" i="1" s="1"/>
  <c r="AV98" i="1"/>
  <c r="BJ98" i="1" s="1"/>
  <c r="AN98" i="1"/>
  <c r="BB98" i="1" s="1"/>
  <c r="AI98" i="1"/>
  <c r="AW98" i="1" s="1"/>
  <c r="AK98" i="1"/>
  <c r="AY98" i="1" s="1"/>
  <c r="AV118" i="1"/>
  <c r="BJ118" i="1" s="1"/>
  <c r="AT118" i="1"/>
  <c r="BH118" i="1" s="1"/>
  <c r="AO118" i="1"/>
  <c r="BC118" i="1" s="1"/>
  <c r="AK118" i="1"/>
  <c r="AY118" i="1" s="1"/>
  <c r="AS118" i="1"/>
  <c r="BG118" i="1" s="1"/>
  <c r="AM118" i="1"/>
  <c r="BA118" i="1" s="1"/>
  <c r="AU118" i="1"/>
  <c r="BI118" i="1" s="1"/>
  <c r="AJ118" i="1"/>
  <c r="AX118" i="1" s="1"/>
  <c r="AL118" i="1"/>
  <c r="AZ118" i="1" s="1"/>
  <c r="AI118" i="1"/>
  <c r="AW118" i="1" s="1"/>
  <c r="AN118" i="1"/>
  <c r="BB118" i="1" s="1"/>
  <c r="AP118" i="1"/>
  <c r="BD118" i="1" s="1"/>
  <c r="AQ118" i="1"/>
  <c r="BE118" i="1" s="1"/>
  <c r="AO58" i="1"/>
  <c r="BC58" i="1" s="1"/>
  <c r="AT58" i="1"/>
  <c r="BH58" i="1" s="1"/>
  <c r="AL58" i="1"/>
  <c r="AZ58" i="1" s="1"/>
  <c r="AS58" i="1"/>
  <c r="BG58" i="1" s="1"/>
  <c r="AQ58" i="1"/>
  <c r="BE58" i="1" s="1"/>
  <c r="AU58" i="1"/>
  <c r="BI58" i="1" s="1"/>
  <c r="AJ58" i="1"/>
  <c r="AX58" i="1" s="1"/>
  <c r="AK58" i="1"/>
  <c r="AY58" i="1" s="1"/>
  <c r="AP58" i="1"/>
  <c r="BD58" i="1" s="1"/>
  <c r="AV58" i="1"/>
  <c r="BJ58" i="1" s="1"/>
  <c r="AI58" i="1"/>
  <c r="AW58" i="1" s="1"/>
  <c r="AN58" i="1"/>
  <c r="BB58" i="1" s="1"/>
  <c r="AM58" i="1"/>
  <c r="BA58" i="1" s="1"/>
  <c r="AT23" i="1"/>
  <c r="BH23" i="1" s="1"/>
  <c r="AU23" i="1"/>
  <c r="BI23" i="1" s="1"/>
  <c r="AO23" i="1"/>
  <c r="BC23" i="1" s="1"/>
  <c r="AP23" i="1"/>
  <c r="BD23" i="1" s="1"/>
  <c r="AM23" i="1"/>
  <c r="BA23" i="1" s="1"/>
  <c r="AL23" i="1"/>
  <c r="AZ23" i="1" s="1"/>
  <c r="AS23" i="1"/>
  <c r="BG23" i="1" s="1"/>
  <c r="AN23" i="1"/>
  <c r="BB23" i="1" s="1"/>
  <c r="AK23" i="1"/>
  <c r="AY23" i="1" s="1"/>
  <c r="AV23" i="1"/>
  <c r="BJ23" i="1" s="1"/>
  <c r="AQ23" i="1"/>
  <c r="BE23" i="1" s="1"/>
  <c r="AI23" i="1"/>
  <c r="AW23" i="1" s="1"/>
  <c r="AJ23" i="1"/>
  <c r="AX23" i="1" s="1"/>
  <c r="AT72" i="1"/>
  <c r="BH72" i="1" s="1"/>
  <c r="AO72" i="1"/>
  <c r="BC72" i="1" s="1"/>
  <c r="AS72" i="1"/>
  <c r="BG72" i="1" s="1"/>
  <c r="AU72" i="1"/>
  <c r="BI72" i="1" s="1"/>
  <c r="AM72" i="1"/>
  <c r="BA72" i="1" s="1"/>
  <c r="AL72" i="1"/>
  <c r="AZ72" i="1" s="1"/>
  <c r="AK72" i="1"/>
  <c r="AY72" i="1" s="1"/>
  <c r="AQ72" i="1"/>
  <c r="BE72" i="1" s="1"/>
  <c r="AV72" i="1"/>
  <c r="BJ72" i="1" s="1"/>
  <c r="AJ72" i="1"/>
  <c r="AX72" i="1" s="1"/>
  <c r="AP72" i="1"/>
  <c r="BD72" i="1" s="1"/>
  <c r="AI72" i="1"/>
  <c r="AW72" i="1" s="1"/>
  <c r="AN72" i="1"/>
  <c r="BB72" i="1" s="1"/>
  <c r="AT71" i="1"/>
  <c r="BH71" i="1" s="1"/>
  <c r="AQ71" i="1"/>
  <c r="BE71" i="1" s="1"/>
  <c r="AL71" i="1"/>
  <c r="AZ71" i="1" s="1"/>
  <c r="AS71" i="1"/>
  <c r="BG71" i="1" s="1"/>
  <c r="AM71" i="1"/>
  <c r="BA71" i="1" s="1"/>
  <c r="AU71" i="1"/>
  <c r="BI71" i="1" s="1"/>
  <c r="AJ71" i="1"/>
  <c r="AX71" i="1" s="1"/>
  <c r="AK71" i="1"/>
  <c r="AY71" i="1" s="1"/>
  <c r="AV71" i="1"/>
  <c r="BJ71" i="1" s="1"/>
  <c r="AO71" i="1"/>
  <c r="BC71" i="1" s="1"/>
  <c r="AI71" i="1"/>
  <c r="AW71" i="1" s="1"/>
  <c r="AN71" i="1"/>
  <c r="BB71" i="1" s="1"/>
  <c r="AP71" i="1"/>
  <c r="BD71" i="1" s="1"/>
  <c r="AK26" i="1"/>
  <c r="AY26" i="1" s="1"/>
  <c r="AT26" i="1"/>
  <c r="BH26" i="1" s="1"/>
  <c r="AO26" i="1"/>
  <c r="BC26" i="1" s="1"/>
  <c r="AM26" i="1"/>
  <c r="BA26" i="1" s="1"/>
  <c r="AU26" i="1"/>
  <c r="BI26" i="1" s="1"/>
  <c r="AN26" i="1"/>
  <c r="BB26" i="1" s="1"/>
  <c r="AJ26" i="1"/>
  <c r="AX26" i="1" s="1"/>
  <c r="AL26" i="1"/>
  <c r="AZ26" i="1" s="1"/>
  <c r="AS26" i="1"/>
  <c r="BG26" i="1" s="1"/>
  <c r="AQ26" i="1"/>
  <c r="BE26" i="1" s="1"/>
  <c r="AV26" i="1"/>
  <c r="BJ26" i="1" s="1"/>
  <c r="AI26" i="1"/>
  <c r="AW26" i="1" s="1"/>
  <c r="AP26" i="1"/>
  <c r="BD26" i="1" s="1"/>
  <c r="AL42" i="1"/>
  <c r="AZ42" i="1" s="1"/>
  <c r="AT42" i="1"/>
  <c r="BH42" i="1" s="1"/>
  <c r="AJ42" i="1"/>
  <c r="AX42" i="1" s="1"/>
  <c r="AK42" i="1"/>
  <c r="AY42" i="1" s="1"/>
  <c r="AS42" i="1"/>
  <c r="BG42" i="1" s="1"/>
  <c r="AP42" i="1"/>
  <c r="BD42" i="1" s="1"/>
  <c r="AU42" i="1"/>
  <c r="BI42" i="1" s="1"/>
  <c r="AQ42" i="1"/>
  <c r="BE42" i="1" s="1"/>
  <c r="AV42" i="1"/>
  <c r="BJ42" i="1" s="1"/>
  <c r="AI42" i="1"/>
  <c r="AW42" i="1" s="1"/>
  <c r="AN42" i="1"/>
  <c r="BB42" i="1" s="1"/>
  <c r="AO42" i="1"/>
  <c r="BC42" i="1" s="1"/>
  <c r="AM42" i="1"/>
  <c r="BA42" i="1" s="1"/>
  <c r="AT11" i="1"/>
  <c r="BH11" i="1" s="1"/>
  <c r="AO11" i="1"/>
  <c r="BC11" i="1" s="1"/>
  <c r="AP11" i="1"/>
  <c r="BD11" i="1" s="1"/>
  <c r="AQ11" i="1"/>
  <c r="BE11" i="1" s="1"/>
  <c r="AL11" i="1"/>
  <c r="AZ11" i="1" s="1"/>
  <c r="AU11" i="1"/>
  <c r="BI11" i="1" s="1"/>
  <c r="AM11" i="1"/>
  <c r="BA11" i="1" s="1"/>
  <c r="AS11" i="1"/>
  <c r="BG11" i="1" s="1"/>
  <c r="AN11" i="1"/>
  <c r="BB11" i="1" s="1"/>
  <c r="AV11" i="1"/>
  <c r="BJ11" i="1" s="1"/>
  <c r="AK11" i="1"/>
  <c r="AY11" i="1" s="1"/>
  <c r="AI11" i="1"/>
  <c r="AW11" i="1" s="1"/>
  <c r="AJ11" i="1"/>
  <c r="AX11" i="1" s="1"/>
  <c r="AT105" i="1"/>
  <c r="BH105" i="1" s="1"/>
  <c r="AP105" i="1"/>
  <c r="BD105" i="1" s="1"/>
  <c r="AQ105" i="1"/>
  <c r="BE105" i="1" s="1"/>
  <c r="AL105" i="1"/>
  <c r="AZ105" i="1" s="1"/>
  <c r="AU105" i="1"/>
  <c r="BI105" i="1" s="1"/>
  <c r="AJ105" i="1"/>
  <c r="AX105" i="1" s="1"/>
  <c r="AO105" i="1"/>
  <c r="BC105" i="1" s="1"/>
  <c r="AS105" i="1"/>
  <c r="BG105" i="1" s="1"/>
  <c r="AM105" i="1"/>
  <c r="BA105" i="1" s="1"/>
  <c r="AK105" i="1"/>
  <c r="AY105" i="1" s="1"/>
  <c r="AV105" i="1"/>
  <c r="BJ105" i="1" s="1"/>
  <c r="AI105" i="1"/>
  <c r="AW105" i="1" s="1"/>
  <c r="AN105" i="1"/>
  <c r="BB105" i="1" s="1"/>
  <c r="AT3" i="1"/>
  <c r="AK3" i="1"/>
  <c r="AS3" i="1"/>
  <c r="BG3" i="1" s="1"/>
  <c r="AL3" i="1"/>
  <c r="AU3" i="1"/>
  <c r="AP3" i="1"/>
  <c r="AM3" i="1"/>
  <c r="AV3" i="1"/>
  <c r="AR3" i="1"/>
  <c r="BF3" i="1" s="1"/>
  <c r="AO3" i="1"/>
  <c r="AQ3" i="1"/>
  <c r="BE3" i="1" s="1"/>
  <c r="AI3" i="1"/>
  <c r="AW3" i="1" s="1"/>
  <c r="AJ3" i="1"/>
  <c r="AX3" i="1" s="1"/>
  <c r="AN3" i="1"/>
  <c r="AL113" i="1"/>
  <c r="AZ113" i="1" s="1"/>
  <c r="AJ113" i="1"/>
  <c r="AX113" i="1" s="1"/>
  <c r="AQ113" i="1"/>
  <c r="BE113" i="1" s="1"/>
  <c r="AO113" i="1"/>
  <c r="BC113" i="1" s="1"/>
  <c r="AM113" i="1"/>
  <c r="BA113" i="1" s="1"/>
  <c r="AV113" i="1"/>
  <c r="BJ113" i="1" s="1"/>
  <c r="AP113" i="1"/>
  <c r="BD113" i="1" s="1"/>
  <c r="AI113" i="1"/>
  <c r="AW113" i="1" s="1"/>
  <c r="AK113" i="1"/>
  <c r="AY113" i="1" s="1"/>
  <c r="AN113" i="1"/>
  <c r="BB113" i="1" s="1"/>
  <c r="AS113" i="1"/>
  <c r="BG113" i="1" s="1"/>
  <c r="AT113" i="1"/>
  <c r="BH113" i="1" s="1"/>
  <c r="AU113" i="1"/>
  <c r="BI113" i="1" s="1"/>
  <c r="AJ13" i="1"/>
  <c r="AX13" i="1" s="1"/>
  <c r="AT13" i="1"/>
  <c r="BH13" i="1" s="1"/>
  <c r="AQ13" i="1"/>
  <c r="BE13" i="1" s="1"/>
  <c r="AL13" i="1"/>
  <c r="AZ13" i="1" s="1"/>
  <c r="AK13" i="1"/>
  <c r="AY13" i="1" s="1"/>
  <c r="AS13" i="1"/>
  <c r="BG13" i="1" s="1"/>
  <c r="AP13" i="1"/>
  <c r="BD13" i="1" s="1"/>
  <c r="AO13" i="1"/>
  <c r="BC13" i="1" s="1"/>
  <c r="AM13" i="1"/>
  <c r="BA13" i="1" s="1"/>
  <c r="AV13" i="1"/>
  <c r="BJ13" i="1" s="1"/>
  <c r="AU13" i="1"/>
  <c r="BI13" i="1" s="1"/>
  <c r="AN13" i="1"/>
  <c r="BB13" i="1" s="1"/>
  <c r="AI13" i="1"/>
  <c r="AW13" i="1" s="1"/>
  <c r="AT28" i="1"/>
  <c r="BH28" i="1" s="1"/>
  <c r="AS28" i="1"/>
  <c r="BG28" i="1" s="1"/>
  <c r="AL28" i="1"/>
  <c r="AZ28" i="1" s="1"/>
  <c r="AQ28" i="1"/>
  <c r="BE28" i="1" s="1"/>
  <c r="AP28" i="1"/>
  <c r="BD28" i="1" s="1"/>
  <c r="AU28" i="1"/>
  <c r="BI28" i="1" s="1"/>
  <c r="AV28" i="1"/>
  <c r="BJ28" i="1" s="1"/>
  <c r="AM28" i="1"/>
  <c r="BA28" i="1" s="1"/>
  <c r="AN28" i="1"/>
  <c r="BB28" i="1" s="1"/>
  <c r="AO28" i="1"/>
  <c r="BC28" i="1" s="1"/>
  <c r="AI28" i="1"/>
  <c r="AW28" i="1" s="1"/>
  <c r="AJ28" i="1"/>
  <c r="AX28" i="1" s="1"/>
  <c r="AK28" i="1"/>
  <c r="AY28" i="1" s="1"/>
  <c r="AT108" i="1"/>
  <c r="BH108" i="1" s="1"/>
  <c r="AK108" i="1"/>
  <c r="AY108" i="1" s="1"/>
  <c r="AM108" i="1"/>
  <c r="BA108" i="1" s="1"/>
  <c r="AO108" i="1"/>
  <c r="BC108" i="1" s="1"/>
  <c r="AN108" i="1"/>
  <c r="BB108" i="1" s="1"/>
  <c r="AJ108" i="1"/>
  <c r="AX108" i="1" s="1"/>
  <c r="AP108" i="1"/>
  <c r="BD108" i="1" s="1"/>
  <c r="AL108" i="1"/>
  <c r="AZ108" i="1" s="1"/>
  <c r="AS108" i="1"/>
  <c r="BG108" i="1" s="1"/>
  <c r="AQ108" i="1"/>
  <c r="BE108" i="1" s="1"/>
  <c r="AI108" i="1"/>
  <c r="AW108" i="1" s="1"/>
  <c r="AU108" i="1"/>
  <c r="BI108" i="1" s="1"/>
  <c r="AV108" i="1"/>
  <c r="BJ108" i="1" s="1"/>
  <c r="AT76" i="1"/>
  <c r="BH76" i="1" s="1"/>
  <c r="AS76" i="1"/>
  <c r="BG76" i="1" s="1"/>
  <c r="AO76" i="1"/>
  <c r="BC76" i="1" s="1"/>
  <c r="AP76" i="1"/>
  <c r="BD76" i="1" s="1"/>
  <c r="AM76" i="1"/>
  <c r="BA76" i="1" s="1"/>
  <c r="AU76" i="1"/>
  <c r="BI76" i="1" s="1"/>
  <c r="AL76" i="1"/>
  <c r="AZ76" i="1" s="1"/>
  <c r="AK76" i="1"/>
  <c r="AY76" i="1" s="1"/>
  <c r="AJ76" i="1"/>
  <c r="AX76" i="1" s="1"/>
  <c r="AN76" i="1"/>
  <c r="BB76" i="1" s="1"/>
  <c r="AI76" i="1"/>
  <c r="AW76" i="1" s="1"/>
  <c r="AV76" i="1"/>
  <c r="BJ76" i="1" s="1"/>
  <c r="AQ76" i="1"/>
  <c r="BE76" i="1" s="1"/>
  <c r="AO54" i="1"/>
  <c r="BC54" i="1" s="1"/>
  <c r="AT54" i="1"/>
  <c r="BH54" i="1" s="1"/>
  <c r="AN54" i="1"/>
  <c r="BB54" i="1" s="1"/>
  <c r="AQ54" i="1"/>
  <c r="BE54" i="1" s="1"/>
  <c r="AU54" i="1"/>
  <c r="BI54" i="1" s="1"/>
  <c r="AJ54" i="1"/>
  <c r="AX54" i="1" s="1"/>
  <c r="AL54" i="1"/>
  <c r="AZ54" i="1" s="1"/>
  <c r="AK54" i="1"/>
  <c r="AY54" i="1" s="1"/>
  <c r="AS54" i="1"/>
  <c r="BG54" i="1" s="1"/>
  <c r="AP54" i="1"/>
  <c r="BD54" i="1" s="1"/>
  <c r="AV54" i="1"/>
  <c r="BJ54" i="1" s="1"/>
  <c r="AI54" i="1"/>
  <c r="AW54" i="1" s="1"/>
  <c r="AM54" i="1"/>
  <c r="BA54" i="1" s="1"/>
  <c r="AT121" i="1"/>
  <c r="BH121" i="1" s="1"/>
  <c r="AM121" i="1"/>
  <c r="BA121" i="1" s="1"/>
  <c r="AO121" i="1"/>
  <c r="BC121" i="1" s="1"/>
  <c r="AJ121" i="1"/>
  <c r="AX121" i="1" s="1"/>
  <c r="AP121" i="1"/>
  <c r="BD121" i="1" s="1"/>
  <c r="AL121" i="1"/>
  <c r="AZ121" i="1" s="1"/>
  <c r="AK121" i="1"/>
  <c r="AY121" i="1" s="1"/>
  <c r="AN121" i="1"/>
  <c r="BB121" i="1" s="1"/>
  <c r="AI121" i="1"/>
  <c r="AW121" i="1" s="1"/>
  <c r="AS121" i="1"/>
  <c r="BG121" i="1" s="1"/>
  <c r="AV121" i="1"/>
  <c r="BJ121" i="1" s="1"/>
  <c r="AU121" i="1"/>
  <c r="BI121" i="1" s="1"/>
  <c r="AQ121" i="1"/>
  <c r="BE121" i="1" s="1"/>
  <c r="AT34" i="1"/>
  <c r="BH34" i="1" s="1"/>
  <c r="AU34" i="1"/>
  <c r="BI34" i="1" s="1"/>
  <c r="AS34" i="1"/>
  <c r="BG34" i="1" s="1"/>
  <c r="AM34" i="1"/>
  <c r="BA34" i="1" s="1"/>
  <c r="AL34" i="1"/>
  <c r="AZ34" i="1" s="1"/>
  <c r="AP34" i="1"/>
  <c r="BD34" i="1" s="1"/>
  <c r="AO34" i="1"/>
  <c r="BC34" i="1" s="1"/>
  <c r="AQ34" i="1"/>
  <c r="BE34" i="1" s="1"/>
  <c r="AJ34" i="1"/>
  <c r="AX34" i="1" s="1"/>
  <c r="AK34" i="1"/>
  <c r="AY34" i="1" s="1"/>
  <c r="AV34" i="1"/>
  <c r="BJ34" i="1" s="1"/>
  <c r="AN34" i="1"/>
  <c r="BB34" i="1" s="1"/>
  <c r="AI34" i="1"/>
  <c r="AW34" i="1" s="1"/>
  <c r="AT110" i="1"/>
  <c r="BH110" i="1" s="1"/>
  <c r="AJ110" i="1"/>
  <c r="AX110" i="1" s="1"/>
  <c r="AK110" i="1"/>
  <c r="AY110" i="1" s="1"/>
  <c r="AN110" i="1"/>
  <c r="BB110" i="1" s="1"/>
  <c r="AL110" i="1"/>
  <c r="AZ110" i="1" s="1"/>
  <c r="AO110" i="1"/>
  <c r="BC110" i="1" s="1"/>
  <c r="AU110" i="1"/>
  <c r="BI110" i="1" s="1"/>
  <c r="AS110" i="1"/>
  <c r="BG110" i="1" s="1"/>
  <c r="AP110" i="1"/>
  <c r="BD110" i="1" s="1"/>
  <c r="AQ110" i="1"/>
  <c r="BE110" i="1" s="1"/>
  <c r="AM110" i="1"/>
  <c r="BA110" i="1" s="1"/>
  <c r="AV110" i="1"/>
  <c r="BJ110" i="1" s="1"/>
  <c r="AI110" i="1"/>
  <c r="AW110" i="1" s="1"/>
  <c r="AR71" i="1"/>
  <c r="BF71" i="1" s="1"/>
  <c r="AR57" i="1"/>
  <c r="BF57" i="1" s="1"/>
  <c r="AR36" i="1"/>
  <c r="BF36" i="1" s="1"/>
  <c r="AR13" i="1"/>
  <c r="BF13" i="1" s="1"/>
  <c r="AR58" i="1"/>
  <c r="BF58" i="1" s="1"/>
  <c r="AR21" i="1"/>
  <c r="BF21" i="1" s="1"/>
  <c r="AT74" i="1"/>
  <c r="BH74" i="1" s="1"/>
  <c r="AS74" i="1"/>
  <c r="BG74" i="1" s="1"/>
  <c r="AK74" i="1"/>
  <c r="AY74" i="1" s="1"/>
  <c r="AQ74" i="1"/>
  <c r="BE74" i="1" s="1"/>
  <c r="AL74" i="1"/>
  <c r="AZ74" i="1" s="1"/>
  <c r="AO74" i="1"/>
  <c r="BC74" i="1" s="1"/>
  <c r="AJ74" i="1"/>
  <c r="AX74" i="1" s="1"/>
  <c r="AM74" i="1"/>
  <c r="BA74" i="1" s="1"/>
  <c r="AV74" i="1"/>
  <c r="BJ74" i="1" s="1"/>
  <c r="AI74" i="1"/>
  <c r="AW74" i="1" s="1"/>
  <c r="AU74" i="1"/>
  <c r="BI74" i="1" s="1"/>
  <c r="AN74" i="1"/>
  <c r="BB74" i="1" s="1"/>
  <c r="AP74" i="1"/>
  <c r="BD74" i="1" s="1"/>
  <c r="AO47" i="1"/>
  <c r="BC47" i="1" s="1"/>
  <c r="AT47" i="1"/>
  <c r="BH47" i="1" s="1"/>
  <c r="AL47" i="1"/>
  <c r="AZ47" i="1" s="1"/>
  <c r="AK47" i="1"/>
  <c r="AY47" i="1" s="1"/>
  <c r="AP47" i="1"/>
  <c r="BD47" i="1" s="1"/>
  <c r="AU47" i="1"/>
  <c r="BI47" i="1" s="1"/>
  <c r="AS47" i="1"/>
  <c r="BG47" i="1" s="1"/>
  <c r="AQ47" i="1"/>
  <c r="BE47" i="1" s="1"/>
  <c r="AN47" i="1"/>
  <c r="BB47" i="1" s="1"/>
  <c r="AV47" i="1"/>
  <c r="BJ47" i="1" s="1"/>
  <c r="AI47" i="1"/>
  <c r="AW47" i="1" s="1"/>
  <c r="AJ47" i="1"/>
  <c r="AX47" i="1" s="1"/>
  <c r="AM47" i="1"/>
  <c r="BA47" i="1" s="1"/>
  <c r="AL119" i="1"/>
  <c r="AZ119" i="1" s="1"/>
  <c r="AS119" i="1"/>
  <c r="BG119" i="1" s="1"/>
  <c r="AK119" i="1"/>
  <c r="AY119" i="1" s="1"/>
  <c r="AP119" i="1"/>
  <c r="BD119" i="1" s="1"/>
  <c r="AO119" i="1"/>
  <c r="BC119" i="1" s="1"/>
  <c r="AJ119" i="1"/>
  <c r="AX119" i="1" s="1"/>
  <c r="AQ119" i="1"/>
  <c r="BE119" i="1" s="1"/>
  <c r="AI119" i="1"/>
  <c r="AW119" i="1" s="1"/>
  <c r="AN119" i="1"/>
  <c r="BB119" i="1" s="1"/>
  <c r="AM119" i="1"/>
  <c r="BA119" i="1" s="1"/>
  <c r="AV119" i="1"/>
  <c r="BJ119" i="1" s="1"/>
  <c r="AU119" i="1"/>
  <c r="BI119" i="1" s="1"/>
  <c r="AT119" i="1"/>
  <c r="BH119" i="1" s="1"/>
  <c r="AT22" i="1"/>
  <c r="BH22" i="1" s="1"/>
  <c r="AL22" i="1"/>
  <c r="AZ22" i="1" s="1"/>
  <c r="AS22" i="1"/>
  <c r="BG22" i="1" s="1"/>
  <c r="AP22" i="1"/>
  <c r="BD22" i="1" s="1"/>
  <c r="AQ22" i="1"/>
  <c r="BE22" i="1" s="1"/>
  <c r="AU22" i="1"/>
  <c r="BI22" i="1" s="1"/>
  <c r="AM22" i="1"/>
  <c r="BA22" i="1" s="1"/>
  <c r="AO22" i="1"/>
  <c r="BC22" i="1" s="1"/>
  <c r="AN22" i="1"/>
  <c r="BB22" i="1" s="1"/>
  <c r="AV22" i="1"/>
  <c r="BJ22" i="1" s="1"/>
  <c r="AJ22" i="1"/>
  <c r="AX22" i="1" s="1"/>
  <c r="AK22" i="1"/>
  <c r="AY22" i="1" s="1"/>
  <c r="AI22" i="1"/>
  <c r="AW22" i="1" s="1"/>
  <c r="AK5" i="1"/>
  <c r="AY5" i="1" s="1"/>
  <c r="AT5" i="1"/>
  <c r="BH5" i="1" s="1"/>
  <c r="AO5" i="1"/>
  <c r="BC5" i="1" s="1"/>
  <c r="AU5" i="1"/>
  <c r="BI5" i="1" s="1"/>
  <c r="AS5" i="1"/>
  <c r="BG5" i="1" s="1"/>
  <c r="AP5" i="1"/>
  <c r="BD5" i="1" s="1"/>
  <c r="AL5" i="1"/>
  <c r="AZ5" i="1" s="1"/>
  <c r="AM5" i="1"/>
  <c r="BA5" i="1" s="1"/>
  <c r="AV5" i="1"/>
  <c r="BJ5" i="1" s="1"/>
  <c r="AN5" i="1"/>
  <c r="BB5" i="1" s="1"/>
  <c r="AQ5" i="1"/>
  <c r="BE5" i="1" s="1"/>
  <c r="AJ5" i="1"/>
  <c r="AX5" i="1" s="1"/>
  <c r="AI5" i="1"/>
  <c r="AW5" i="1" s="1"/>
  <c r="AO60" i="1"/>
  <c r="BC60" i="1" s="1"/>
  <c r="AT60" i="1"/>
  <c r="BH60" i="1" s="1"/>
  <c r="AK60" i="1"/>
  <c r="AY60" i="1" s="1"/>
  <c r="AP60" i="1"/>
  <c r="BD60" i="1" s="1"/>
  <c r="AN60" i="1"/>
  <c r="BB60" i="1" s="1"/>
  <c r="AL60" i="1"/>
  <c r="AZ60" i="1" s="1"/>
  <c r="AQ60" i="1"/>
  <c r="BE60" i="1" s="1"/>
  <c r="AM60" i="1"/>
  <c r="BA60" i="1" s="1"/>
  <c r="AJ60" i="1"/>
  <c r="AX60" i="1" s="1"/>
  <c r="AU60" i="1"/>
  <c r="BI60" i="1" s="1"/>
  <c r="AS60" i="1"/>
  <c r="BG60" i="1" s="1"/>
  <c r="AI60" i="1"/>
  <c r="AW60" i="1" s="1"/>
  <c r="AV60" i="1"/>
  <c r="BJ60" i="1" s="1"/>
  <c r="AT24" i="1"/>
  <c r="BH24" i="1" s="1"/>
  <c r="AP24" i="1"/>
  <c r="BD24" i="1" s="1"/>
  <c r="AS24" i="1"/>
  <c r="BG24" i="1" s="1"/>
  <c r="AN24" i="1"/>
  <c r="BB24" i="1" s="1"/>
  <c r="AL24" i="1"/>
  <c r="AZ24" i="1" s="1"/>
  <c r="AO24" i="1"/>
  <c r="BC24" i="1" s="1"/>
  <c r="AQ24" i="1"/>
  <c r="BE24" i="1" s="1"/>
  <c r="AM24" i="1"/>
  <c r="BA24" i="1" s="1"/>
  <c r="AU24" i="1"/>
  <c r="BI24" i="1" s="1"/>
  <c r="AI24" i="1"/>
  <c r="AW24" i="1" s="1"/>
  <c r="AV24" i="1"/>
  <c r="BJ24" i="1" s="1"/>
  <c r="AK24" i="1"/>
  <c r="AY24" i="1" s="1"/>
  <c r="AJ24" i="1"/>
  <c r="AX24" i="1" s="1"/>
  <c r="AT69" i="1"/>
  <c r="BH69" i="1" s="1"/>
  <c r="AU69" i="1"/>
  <c r="BI69" i="1" s="1"/>
  <c r="AL69" i="1"/>
  <c r="AZ69" i="1" s="1"/>
  <c r="AJ69" i="1"/>
  <c r="AX69" i="1" s="1"/>
  <c r="AS69" i="1"/>
  <c r="BG69" i="1" s="1"/>
  <c r="AQ69" i="1"/>
  <c r="BE69" i="1" s="1"/>
  <c r="AO69" i="1"/>
  <c r="BC69" i="1" s="1"/>
  <c r="AM69" i="1"/>
  <c r="BA69" i="1" s="1"/>
  <c r="AK69" i="1"/>
  <c r="AY69" i="1" s="1"/>
  <c r="AI69" i="1"/>
  <c r="AW69" i="1" s="1"/>
  <c r="AV69" i="1"/>
  <c r="BJ69" i="1" s="1"/>
  <c r="AP69" i="1"/>
  <c r="BD69" i="1" s="1"/>
  <c r="AN69" i="1"/>
  <c r="BB69" i="1" s="1"/>
  <c r="AT40" i="1"/>
  <c r="BH40" i="1" s="1"/>
  <c r="AM40" i="1"/>
  <c r="BA40" i="1" s="1"/>
  <c r="AL40" i="1"/>
  <c r="AZ40" i="1" s="1"/>
  <c r="AU40" i="1"/>
  <c r="BI40" i="1" s="1"/>
  <c r="AK40" i="1"/>
  <c r="AY40" i="1" s="1"/>
  <c r="AP40" i="1"/>
  <c r="BD40" i="1" s="1"/>
  <c r="AQ40" i="1"/>
  <c r="BE40" i="1" s="1"/>
  <c r="AJ40" i="1"/>
  <c r="AX40" i="1" s="1"/>
  <c r="AI40" i="1"/>
  <c r="AW40" i="1" s="1"/>
  <c r="AO40" i="1"/>
  <c r="BC40" i="1" s="1"/>
  <c r="AS40" i="1"/>
  <c r="BG40" i="1" s="1"/>
  <c r="AN40" i="1"/>
  <c r="BB40" i="1" s="1"/>
  <c r="AV40" i="1"/>
  <c r="BJ40" i="1" s="1"/>
  <c r="AK25" i="1"/>
  <c r="AY25" i="1" s="1"/>
  <c r="AT25" i="1"/>
  <c r="BH25" i="1" s="1"/>
  <c r="AJ25" i="1"/>
  <c r="AX25" i="1" s="1"/>
  <c r="AQ25" i="1"/>
  <c r="BE25" i="1" s="1"/>
  <c r="AN25" i="1"/>
  <c r="BB25" i="1" s="1"/>
  <c r="AO25" i="1"/>
  <c r="BC25" i="1" s="1"/>
  <c r="AL25" i="1"/>
  <c r="AZ25" i="1" s="1"/>
  <c r="AU25" i="1"/>
  <c r="BI25" i="1" s="1"/>
  <c r="AP25" i="1"/>
  <c r="BD25" i="1" s="1"/>
  <c r="AI25" i="1"/>
  <c r="AW25" i="1" s="1"/>
  <c r="AV25" i="1"/>
  <c r="BJ25" i="1" s="1"/>
  <c r="AS25" i="1"/>
  <c r="BG25" i="1" s="1"/>
  <c r="AM25" i="1"/>
  <c r="BA25" i="1" s="1"/>
  <c r="AR14" i="1"/>
  <c r="BF14" i="1" s="1"/>
  <c r="AR5" i="1"/>
  <c r="BF5" i="1" s="1"/>
  <c r="AR32" i="1"/>
  <c r="BF32" i="1" s="1"/>
  <c r="AR50" i="1"/>
  <c r="BF50" i="1" s="1"/>
  <c r="AR42" i="1"/>
  <c r="BF42" i="1" s="1"/>
  <c r="AR28" i="1"/>
  <c r="BF28" i="1" s="1"/>
  <c r="AR98" i="1"/>
  <c r="BF98" i="1" s="1"/>
  <c r="AR34" i="1"/>
  <c r="BF34" i="1" s="1"/>
  <c r="AR43" i="1"/>
  <c r="BF43" i="1" s="1"/>
  <c r="AT65" i="1"/>
  <c r="BH65" i="1" s="1"/>
  <c r="AJ65" i="1"/>
  <c r="AX65" i="1" s="1"/>
  <c r="AS65" i="1"/>
  <c r="BG65" i="1" s="1"/>
  <c r="AN65" i="1"/>
  <c r="BB65" i="1" s="1"/>
  <c r="AU65" i="1"/>
  <c r="BI65" i="1" s="1"/>
  <c r="AM65" i="1"/>
  <c r="BA65" i="1" s="1"/>
  <c r="AL65" i="1"/>
  <c r="AZ65" i="1" s="1"/>
  <c r="AK65" i="1"/>
  <c r="AY65" i="1" s="1"/>
  <c r="AQ65" i="1"/>
  <c r="BE65" i="1" s="1"/>
  <c r="AV65" i="1"/>
  <c r="BJ65" i="1" s="1"/>
  <c r="AI65" i="1"/>
  <c r="AW65" i="1" s="1"/>
  <c r="AP65" i="1"/>
  <c r="BD65" i="1" s="1"/>
  <c r="AO65" i="1"/>
  <c r="BC65" i="1" s="1"/>
  <c r="AT120" i="1"/>
  <c r="BH120" i="1" s="1"/>
  <c r="AL120" i="1"/>
  <c r="AZ120" i="1" s="1"/>
  <c r="AK120" i="1"/>
  <c r="AY120" i="1" s="1"/>
  <c r="AM120" i="1"/>
  <c r="BA120" i="1" s="1"/>
  <c r="AO120" i="1"/>
  <c r="BC120" i="1" s="1"/>
  <c r="AJ120" i="1"/>
  <c r="AX120" i="1" s="1"/>
  <c r="AQ120" i="1"/>
  <c r="BE120" i="1" s="1"/>
  <c r="AS120" i="1"/>
  <c r="BG120" i="1" s="1"/>
  <c r="AN120" i="1"/>
  <c r="BB120" i="1" s="1"/>
  <c r="AP120" i="1"/>
  <c r="BD120" i="1" s="1"/>
  <c r="AI120" i="1"/>
  <c r="AW120" i="1" s="1"/>
  <c r="AU120" i="1"/>
  <c r="BI120" i="1" s="1"/>
  <c r="AV120" i="1"/>
  <c r="BJ120" i="1" s="1"/>
  <c r="AT15" i="1"/>
  <c r="BH15" i="1" s="1"/>
  <c r="AO15" i="1"/>
  <c r="BC15" i="1" s="1"/>
  <c r="AK15" i="1"/>
  <c r="AY15" i="1" s="1"/>
  <c r="AU15" i="1"/>
  <c r="BI15" i="1" s="1"/>
  <c r="AL15" i="1"/>
  <c r="AZ15" i="1" s="1"/>
  <c r="AS15" i="1"/>
  <c r="BG15" i="1" s="1"/>
  <c r="AP15" i="1"/>
  <c r="BD15" i="1" s="1"/>
  <c r="AQ15" i="1"/>
  <c r="BE15" i="1" s="1"/>
  <c r="AM15" i="1"/>
  <c r="BA15" i="1" s="1"/>
  <c r="AN15" i="1"/>
  <c r="BB15" i="1" s="1"/>
  <c r="AV15" i="1"/>
  <c r="BJ15" i="1" s="1"/>
  <c r="AJ15" i="1"/>
  <c r="AX15" i="1" s="1"/>
  <c r="AI15" i="1"/>
  <c r="AW15" i="1" s="1"/>
  <c r="AT115" i="1"/>
  <c r="BH115" i="1" s="1"/>
  <c r="AL115" i="1"/>
  <c r="AZ115" i="1" s="1"/>
  <c r="AO115" i="1"/>
  <c r="BC115" i="1" s="1"/>
  <c r="AJ115" i="1"/>
  <c r="AX115" i="1" s="1"/>
  <c r="AM115" i="1"/>
  <c r="BA115" i="1" s="1"/>
  <c r="AP115" i="1"/>
  <c r="BD115" i="1" s="1"/>
  <c r="AN115" i="1"/>
  <c r="BB115" i="1" s="1"/>
  <c r="AK115" i="1"/>
  <c r="AY115" i="1" s="1"/>
  <c r="AQ115" i="1"/>
  <c r="BE115" i="1" s="1"/>
  <c r="AS115" i="1"/>
  <c r="BG115" i="1" s="1"/>
  <c r="AI115" i="1"/>
  <c r="AW115" i="1" s="1"/>
  <c r="AV115" i="1"/>
  <c r="BJ115" i="1" s="1"/>
  <c r="AU115" i="1"/>
  <c r="BI115" i="1" s="1"/>
  <c r="AT114" i="1"/>
  <c r="BH114" i="1" s="1"/>
  <c r="AS114" i="1"/>
  <c r="BG114" i="1" s="1"/>
  <c r="AO114" i="1"/>
  <c r="BC114" i="1" s="1"/>
  <c r="AN114" i="1"/>
  <c r="BB114" i="1" s="1"/>
  <c r="AM114" i="1"/>
  <c r="BA114" i="1" s="1"/>
  <c r="AJ114" i="1"/>
  <c r="AX114" i="1" s="1"/>
  <c r="AK114" i="1"/>
  <c r="AY114" i="1" s="1"/>
  <c r="AP114" i="1"/>
  <c r="BD114" i="1" s="1"/>
  <c r="AI114" i="1"/>
  <c r="AW114" i="1" s="1"/>
  <c r="AQ114" i="1"/>
  <c r="BE114" i="1" s="1"/>
  <c r="AL114" i="1"/>
  <c r="AZ114" i="1" s="1"/>
  <c r="AV114" i="1"/>
  <c r="BJ114" i="1" s="1"/>
  <c r="AU114" i="1"/>
  <c r="BI114" i="1" s="1"/>
  <c r="AT12" i="1"/>
  <c r="BH12" i="1" s="1"/>
  <c r="AU12" i="1"/>
  <c r="BI12" i="1" s="1"/>
  <c r="AS12" i="1"/>
  <c r="BG12" i="1" s="1"/>
  <c r="AP12" i="1"/>
  <c r="BD12" i="1" s="1"/>
  <c r="AQ12" i="1"/>
  <c r="BE12" i="1" s="1"/>
  <c r="AL12" i="1"/>
  <c r="AZ12" i="1" s="1"/>
  <c r="AM12" i="1"/>
  <c r="BA12" i="1" s="1"/>
  <c r="AO12" i="1"/>
  <c r="BC12" i="1" s="1"/>
  <c r="AN12" i="1"/>
  <c r="BB12" i="1" s="1"/>
  <c r="AV12" i="1"/>
  <c r="BJ12" i="1" s="1"/>
  <c r="AJ12" i="1"/>
  <c r="AX12" i="1" s="1"/>
  <c r="AI12" i="1"/>
  <c r="AW12" i="1" s="1"/>
  <c r="AK12" i="1"/>
  <c r="AY12" i="1" s="1"/>
  <c r="AS84" i="1"/>
  <c r="BG84" i="1" s="1"/>
  <c r="AT84" i="1"/>
  <c r="BH84" i="1" s="1"/>
  <c r="AL84" i="1"/>
  <c r="AZ84" i="1" s="1"/>
  <c r="AJ84" i="1"/>
  <c r="AX84" i="1" s="1"/>
  <c r="AO84" i="1"/>
  <c r="BC84" i="1" s="1"/>
  <c r="AQ84" i="1"/>
  <c r="BE84" i="1" s="1"/>
  <c r="AM84" i="1"/>
  <c r="BA84" i="1" s="1"/>
  <c r="AK84" i="1"/>
  <c r="AY84" i="1" s="1"/>
  <c r="AN84" i="1"/>
  <c r="BB84" i="1" s="1"/>
  <c r="AI84" i="1"/>
  <c r="AW84" i="1" s="1"/>
  <c r="AP84" i="1"/>
  <c r="BD84" i="1" s="1"/>
  <c r="AU84" i="1"/>
  <c r="BI84" i="1" s="1"/>
  <c r="AV84" i="1"/>
  <c r="BJ84" i="1" s="1"/>
  <c r="AO53" i="1"/>
  <c r="BC53" i="1" s="1"/>
  <c r="AT53" i="1"/>
  <c r="BH53" i="1" s="1"/>
  <c r="AL53" i="1"/>
  <c r="AZ53" i="1" s="1"/>
  <c r="AK53" i="1"/>
  <c r="AY53" i="1" s="1"/>
  <c r="AN53" i="1"/>
  <c r="BB53" i="1" s="1"/>
  <c r="AP53" i="1"/>
  <c r="BD53" i="1" s="1"/>
  <c r="AJ53" i="1"/>
  <c r="AX53" i="1" s="1"/>
  <c r="AQ53" i="1"/>
  <c r="BE53" i="1" s="1"/>
  <c r="AU53" i="1"/>
  <c r="BI53" i="1" s="1"/>
  <c r="AS53" i="1"/>
  <c r="BG53" i="1" s="1"/>
  <c r="AI53" i="1"/>
  <c r="AW53" i="1" s="1"/>
  <c r="AV53" i="1"/>
  <c r="BJ53" i="1" s="1"/>
  <c r="AM53" i="1"/>
  <c r="BA53" i="1" s="1"/>
  <c r="AM49" i="1"/>
  <c r="BA49" i="1" s="1"/>
  <c r="AT49" i="1"/>
  <c r="BH49" i="1" s="1"/>
  <c r="AP49" i="1"/>
  <c r="BD49" i="1" s="1"/>
  <c r="AJ49" i="1"/>
  <c r="AX49" i="1" s="1"/>
  <c r="AS49" i="1"/>
  <c r="BG49" i="1" s="1"/>
  <c r="AQ49" i="1"/>
  <c r="BE49" i="1" s="1"/>
  <c r="AK49" i="1"/>
  <c r="AY49" i="1" s="1"/>
  <c r="AV49" i="1"/>
  <c r="BJ49" i="1" s="1"/>
  <c r="AU49" i="1"/>
  <c r="BI49" i="1" s="1"/>
  <c r="AN49" i="1"/>
  <c r="BB49" i="1" s="1"/>
  <c r="AI49" i="1"/>
  <c r="AW49" i="1" s="1"/>
  <c r="AO49" i="1"/>
  <c r="BC49" i="1" s="1"/>
  <c r="AL49" i="1"/>
  <c r="AZ49" i="1" s="1"/>
  <c r="AT16" i="1"/>
  <c r="BH16" i="1" s="1"/>
  <c r="AU16" i="1"/>
  <c r="BI16" i="1" s="1"/>
  <c r="AQ16" i="1"/>
  <c r="BE16" i="1" s="1"/>
  <c r="AL16" i="1"/>
  <c r="AZ16" i="1" s="1"/>
  <c r="AM16" i="1"/>
  <c r="BA16" i="1" s="1"/>
  <c r="AO16" i="1"/>
  <c r="BC16" i="1" s="1"/>
  <c r="AP16" i="1"/>
  <c r="BD16" i="1" s="1"/>
  <c r="AS16" i="1"/>
  <c r="BG16" i="1" s="1"/>
  <c r="AK16" i="1"/>
  <c r="AY16" i="1" s="1"/>
  <c r="AN16" i="1"/>
  <c r="BB16" i="1" s="1"/>
  <c r="AV16" i="1"/>
  <c r="BJ16" i="1" s="1"/>
  <c r="AJ16" i="1"/>
  <c r="AX16" i="1" s="1"/>
  <c r="AI16" i="1"/>
  <c r="AW16" i="1" s="1"/>
  <c r="AT116" i="1"/>
  <c r="BH116" i="1" s="1"/>
  <c r="AJ116" i="1"/>
  <c r="AX116" i="1" s="1"/>
  <c r="AK116" i="1"/>
  <c r="AY116" i="1" s="1"/>
  <c r="AM116" i="1"/>
  <c r="BA116" i="1" s="1"/>
  <c r="AN116" i="1"/>
  <c r="BB116" i="1" s="1"/>
  <c r="AL116" i="1"/>
  <c r="AZ116" i="1" s="1"/>
  <c r="AO116" i="1"/>
  <c r="BC116" i="1" s="1"/>
  <c r="AS116" i="1"/>
  <c r="BG116" i="1" s="1"/>
  <c r="AP116" i="1"/>
  <c r="BD116" i="1" s="1"/>
  <c r="AQ116" i="1"/>
  <c r="BE116" i="1" s="1"/>
  <c r="AI116" i="1"/>
  <c r="AW116" i="1" s="1"/>
  <c r="AV116" i="1"/>
  <c r="BJ116" i="1" s="1"/>
  <c r="AU116" i="1"/>
  <c r="BI116" i="1" s="1"/>
  <c r="AT68" i="1"/>
  <c r="BH68" i="1" s="1"/>
  <c r="AS68" i="1"/>
  <c r="BG68" i="1" s="1"/>
  <c r="AK68" i="1"/>
  <c r="AY68" i="1" s="1"/>
  <c r="AQ68" i="1"/>
  <c r="BE68" i="1" s="1"/>
  <c r="AL68" i="1"/>
  <c r="AZ68" i="1" s="1"/>
  <c r="AO68" i="1"/>
  <c r="BC68" i="1" s="1"/>
  <c r="AJ68" i="1"/>
  <c r="AX68" i="1" s="1"/>
  <c r="AU68" i="1"/>
  <c r="BI68" i="1" s="1"/>
  <c r="AM68" i="1"/>
  <c r="BA68" i="1" s="1"/>
  <c r="AV68" i="1"/>
  <c r="BJ68" i="1" s="1"/>
  <c r="AI68" i="1"/>
  <c r="AW68" i="1" s="1"/>
  <c r="AN68" i="1"/>
  <c r="BB68" i="1" s="1"/>
  <c r="AP68" i="1"/>
  <c r="BD68" i="1" s="1"/>
  <c r="AT61" i="1"/>
  <c r="BH61" i="1" s="1"/>
  <c r="AK61" i="1"/>
  <c r="AY61" i="1" s="1"/>
  <c r="AM61" i="1"/>
  <c r="BA61" i="1" s="1"/>
  <c r="AL61" i="1"/>
  <c r="AZ61" i="1" s="1"/>
  <c r="AU61" i="1"/>
  <c r="BI61" i="1" s="1"/>
  <c r="AQ61" i="1"/>
  <c r="BE61" i="1" s="1"/>
  <c r="AO61" i="1"/>
  <c r="BC61" i="1" s="1"/>
  <c r="AI61" i="1"/>
  <c r="AW61" i="1" s="1"/>
  <c r="AJ61" i="1"/>
  <c r="AX61" i="1" s="1"/>
  <c r="AS61" i="1"/>
  <c r="BG61" i="1" s="1"/>
  <c r="AV61" i="1"/>
  <c r="BJ61" i="1" s="1"/>
  <c r="AN61" i="1"/>
  <c r="BB61" i="1" s="1"/>
  <c r="AP61" i="1"/>
  <c r="BD61" i="1" s="1"/>
  <c r="AO48" i="1"/>
  <c r="BC48" i="1" s="1"/>
  <c r="AT48" i="1"/>
  <c r="BH48" i="1" s="1"/>
  <c r="AU48" i="1"/>
  <c r="BI48" i="1" s="1"/>
  <c r="AQ48" i="1"/>
  <c r="BE48" i="1" s="1"/>
  <c r="AJ48" i="1"/>
  <c r="AX48" i="1" s="1"/>
  <c r="AP48" i="1"/>
  <c r="BD48" i="1" s="1"/>
  <c r="AL48" i="1"/>
  <c r="AZ48" i="1" s="1"/>
  <c r="AS48" i="1"/>
  <c r="BG48" i="1" s="1"/>
  <c r="AK48" i="1"/>
  <c r="AY48" i="1" s="1"/>
  <c r="AI48" i="1"/>
  <c r="AW48" i="1" s="1"/>
  <c r="AN48" i="1"/>
  <c r="BB48" i="1" s="1"/>
  <c r="AV48" i="1"/>
  <c r="BJ48" i="1" s="1"/>
  <c r="AM48" i="1"/>
  <c r="BA48" i="1" s="1"/>
  <c r="AT111" i="1"/>
  <c r="BH111" i="1" s="1"/>
  <c r="AK111" i="1"/>
  <c r="AY111" i="1" s="1"/>
  <c r="AU111" i="1"/>
  <c r="BI111" i="1" s="1"/>
  <c r="AO111" i="1"/>
  <c r="BC111" i="1" s="1"/>
  <c r="AP111" i="1"/>
  <c r="BD111" i="1" s="1"/>
  <c r="AL111" i="1"/>
  <c r="AZ111" i="1" s="1"/>
  <c r="AJ111" i="1"/>
  <c r="AX111" i="1" s="1"/>
  <c r="AM111" i="1"/>
  <c r="BA111" i="1" s="1"/>
  <c r="AS111" i="1"/>
  <c r="BG111" i="1" s="1"/>
  <c r="AI111" i="1"/>
  <c r="AW111" i="1" s="1"/>
  <c r="AV111" i="1"/>
  <c r="BJ111" i="1" s="1"/>
  <c r="AQ111" i="1"/>
  <c r="BE111" i="1" s="1"/>
  <c r="AN111" i="1"/>
  <c r="BB111" i="1" s="1"/>
  <c r="AK20" i="1"/>
  <c r="AY20" i="1" s="1"/>
  <c r="AT20" i="1"/>
  <c r="BH20" i="1" s="1"/>
  <c r="AN20" i="1"/>
  <c r="BB20" i="1" s="1"/>
  <c r="AL20" i="1"/>
  <c r="AZ20" i="1" s="1"/>
  <c r="AQ20" i="1"/>
  <c r="BE20" i="1" s="1"/>
  <c r="AS20" i="1"/>
  <c r="BG20" i="1" s="1"/>
  <c r="AP20" i="1"/>
  <c r="BD20" i="1" s="1"/>
  <c r="AM20" i="1"/>
  <c r="BA20" i="1" s="1"/>
  <c r="AO20" i="1"/>
  <c r="BC20" i="1" s="1"/>
  <c r="AU20" i="1"/>
  <c r="BI20" i="1" s="1"/>
  <c r="AI20" i="1"/>
  <c r="AW20" i="1" s="1"/>
  <c r="AJ20" i="1"/>
  <c r="AX20" i="1" s="1"/>
  <c r="AV20" i="1"/>
  <c r="BJ20" i="1" s="1"/>
  <c r="AK31" i="1"/>
  <c r="AY31" i="1" s="1"/>
  <c r="AT31" i="1"/>
  <c r="BH31" i="1" s="1"/>
  <c r="AJ31" i="1"/>
  <c r="AX31" i="1" s="1"/>
  <c r="AS31" i="1"/>
  <c r="BG31" i="1" s="1"/>
  <c r="AQ31" i="1"/>
  <c r="BE31" i="1" s="1"/>
  <c r="AN31" i="1"/>
  <c r="BB31" i="1" s="1"/>
  <c r="AO31" i="1"/>
  <c r="BC31" i="1" s="1"/>
  <c r="AL31" i="1"/>
  <c r="AZ31" i="1" s="1"/>
  <c r="AU31" i="1"/>
  <c r="BI31" i="1" s="1"/>
  <c r="AI31" i="1"/>
  <c r="AW31" i="1" s="1"/>
  <c r="AP31" i="1"/>
  <c r="BD31" i="1" s="1"/>
  <c r="AV31" i="1"/>
  <c r="BJ31" i="1" s="1"/>
  <c r="AM31" i="1"/>
  <c r="BA31" i="1" s="1"/>
  <c r="AR114" i="1"/>
  <c r="BF114" i="1" s="1"/>
  <c r="AR110" i="1"/>
  <c r="BF110" i="1" s="1"/>
  <c r="AR8" i="1"/>
  <c r="BF8" i="1" s="1"/>
  <c r="AR26" i="1"/>
  <c r="BF26" i="1" s="1"/>
  <c r="AR20" i="1"/>
  <c r="BF20" i="1" s="1"/>
  <c r="AR76" i="1"/>
  <c r="BF76" i="1" s="1"/>
  <c r="AR16" i="1"/>
  <c r="BF16" i="1" s="1"/>
  <c r="AR74" i="1"/>
  <c r="BF74" i="1" s="1"/>
  <c r="AR12" i="1"/>
  <c r="BF12" i="1" s="1"/>
  <c r="AR79" i="1"/>
  <c r="BF79" i="1" s="1"/>
  <c r="AR22" i="1"/>
  <c r="BF22" i="1" s="1"/>
  <c r="AR60" i="1"/>
  <c r="BF60" i="1" s="1"/>
  <c r="AR23" i="1"/>
  <c r="BF23" i="1" s="1"/>
  <c r="AR9" i="1"/>
  <c r="BF9" i="1" s="1"/>
  <c r="AT78" i="1"/>
  <c r="BH78" i="1" s="1"/>
  <c r="AJ78" i="1"/>
  <c r="AX78" i="1" s="1"/>
  <c r="AM78" i="1"/>
  <c r="BA78" i="1" s="1"/>
  <c r="AO78" i="1"/>
  <c r="BC78" i="1" s="1"/>
  <c r="AS78" i="1"/>
  <c r="BG78" i="1" s="1"/>
  <c r="AK78" i="1"/>
  <c r="AY78" i="1" s="1"/>
  <c r="AN78" i="1"/>
  <c r="BB78" i="1" s="1"/>
  <c r="AP78" i="1"/>
  <c r="BD78" i="1" s="1"/>
  <c r="AI78" i="1"/>
  <c r="AW78" i="1" s="1"/>
  <c r="AL78" i="1"/>
  <c r="AZ78" i="1" s="1"/>
  <c r="AU78" i="1"/>
  <c r="BI78" i="1" s="1"/>
  <c r="AQ78" i="1"/>
  <c r="BE78" i="1" s="1"/>
  <c r="AV78" i="1"/>
  <c r="BJ78" i="1" s="1"/>
  <c r="AT101" i="1"/>
  <c r="BH101" i="1" s="1"/>
  <c r="AO101" i="1"/>
  <c r="BC101" i="1" s="1"/>
  <c r="AJ101" i="1"/>
  <c r="AX101" i="1" s="1"/>
  <c r="AQ101" i="1"/>
  <c r="BE101" i="1" s="1"/>
  <c r="AM101" i="1"/>
  <c r="BA101" i="1" s="1"/>
  <c r="AS101" i="1"/>
  <c r="BG101" i="1" s="1"/>
  <c r="AK101" i="1"/>
  <c r="AY101" i="1" s="1"/>
  <c r="AP101" i="1"/>
  <c r="BD101" i="1" s="1"/>
  <c r="AU101" i="1"/>
  <c r="BI101" i="1" s="1"/>
  <c r="AI101" i="1"/>
  <c r="AW101" i="1" s="1"/>
  <c r="AN101" i="1"/>
  <c r="BB101" i="1" s="1"/>
  <c r="AL101" i="1"/>
  <c r="AZ101" i="1" s="1"/>
  <c r="AV101" i="1"/>
  <c r="BJ101" i="1" s="1"/>
  <c r="AL45" i="1"/>
  <c r="AZ45" i="1" s="1"/>
  <c r="AT45" i="1"/>
  <c r="BH45" i="1" s="1"/>
  <c r="AO45" i="1"/>
  <c r="BC45" i="1" s="1"/>
  <c r="AS45" i="1"/>
  <c r="BG45" i="1" s="1"/>
  <c r="AK45" i="1"/>
  <c r="AY45" i="1" s="1"/>
  <c r="AP45" i="1"/>
  <c r="BD45" i="1" s="1"/>
  <c r="AJ45" i="1"/>
  <c r="AX45" i="1" s="1"/>
  <c r="AQ45" i="1"/>
  <c r="BE45" i="1" s="1"/>
  <c r="AN45" i="1"/>
  <c r="BB45" i="1" s="1"/>
  <c r="AU45" i="1"/>
  <c r="BI45" i="1" s="1"/>
  <c r="AV45" i="1"/>
  <c r="BJ45" i="1" s="1"/>
  <c r="AI45" i="1"/>
  <c r="AW45" i="1" s="1"/>
  <c r="AM45" i="1"/>
  <c r="BA45" i="1" s="1"/>
  <c r="AT97" i="1"/>
  <c r="BH97" i="1" s="1"/>
  <c r="AK97" i="1"/>
  <c r="AY97" i="1" s="1"/>
  <c r="AP97" i="1"/>
  <c r="BD97" i="1" s="1"/>
  <c r="AQ97" i="1"/>
  <c r="BE97" i="1" s="1"/>
  <c r="AS97" i="1"/>
  <c r="BG97" i="1" s="1"/>
  <c r="AO97" i="1"/>
  <c r="BC97" i="1" s="1"/>
  <c r="AM97" i="1"/>
  <c r="BA97" i="1" s="1"/>
  <c r="AI97" i="1"/>
  <c r="AW97" i="1" s="1"/>
  <c r="AN97" i="1"/>
  <c r="BB97" i="1" s="1"/>
  <c r="AL97" i="1"/>
  <c r="AZ97" i="1" s="1"/>
  <c r="AJ97" i="1"/>
  <c r="AX97" i="1" s="1"/>
  <c r="AV97" i="1"/>
  <c r="BJ97" i="1" s="1"/>
  <c r="AU97" i="1"/>
  <c r="BI97" i="1" s="1"/>
  <c r="AR104" i="1"/>
  <c r="BF104" i="1" s="1"/>
  <c r="AR33" i="1"/>
  <c r="BF33" i="1" s="1"/>
  <c r="AT39" i="1"/>
  <c r="BH39" i="1" s="1"/>
  <c r="AL39" i="1"/>
  <c r="AZ39" i="1" s="1"/>
  <c r="AO39" i="1"/>
  <c r="BC39" i="1" s="1"/>
  <c r="AS39" i="1"/>
  <c r="BG39" i="1" s="1"/>
  <c r="AK39" i="1"/>
  <c r="AY39" i="1" s="1"/>
  <c r="AP39" i="1"/>
  <c r="BD39" i="1" s="1"/>
  <c r="AU39" i="1"/>
  <c r="BI39" i="1" s="1"/>
  <c r="AQ39" i="1"/>
  <c r="BE39" i="1" s="1"/>
  <c r="AJ39" i="1"/>
  <c r="AX39" i="1" s="1"/>
  <c r="AV39" i="1"/>
  <c r="BJ39" i="1" s="1"/>
  <c r="AM39" i="1"/>
  <c r="BA39" i="1" s="1"/>
  <c r="AN39" i="1"/>
  <c r="BB39" i="1" s="1"/>
  <c r="AI39" i="1"/>
  <c r="AW39" i="1" s="1"/>
  <c r="AT4" i="1"/>
  <c r="BH4" i="1" s="1"/>
  <c r="AL4" i="1"/>
  <c r="AZ4" i="1" s="1"/>
  <c r="AP4" i="1"/>
  <c r="BD4" i="1" s="1"/>
  <c r="AM4" i="1"/>
  <c r="BA4" i="1" s="1"/>
  <c r="AK4" i="1"/>
  <c r="AY4" i="1" s="1"/>
  <c r="AU4" i="1"/>
  <c r="BI4" i="1" s="1"/>
  <c r="AS4" i="1"/>
  <c r="BG4" i="1" s="1"/>
  <c r="AO4" i="1"/>
  <c r="BC4" i="1" s="1"/>
  <c r="AQ4" i="1"/>
  <c r="BE4" i="1" s="1"/>
  <c r="AN4" i="1"/>
  <c r="BB4" i="1" s="1"/>
  <c r="AV4" i="1"/>
  <c r="BJ4" i="1" s="1"/>
  <c r="AJ4" i="1"/>
  <c r="AX4" i="1" s="1"/>
  <c r="AI4" i="1"/>
  <c r="AW4" i="1" s="1"/>
  <c r="AT123" i="1"/>
  <c r="BH123" i="1" s="1"/>
  <c r="AS123" i="1"/>
  <c r="BG123" i="1" s="1"/>
  <c r="AM123" i="1"/>
  <c r="BA123" i="1" s="1"/>
  <c r="AK123" i="1"/>
  <c r="AY123" i="1" s="1"/>
  <c r="AO123" i="1"/>
  <c r="BC123" i="1" s="1"/>
  <c r="AI123" i="1"/>
  <c r="AW123" i="1" s="1"/>
  <c r="AQ123" i="1"/>
  <c r="BE123" i="1" s="1"/>
  <c r="AP123" i="1"/>
  <c r="BD123" i="1" s="1"/>
  <c r="AL123" i="1"/>
  <c r="AZ123" i="1" s="1"/>
  <c r="AJ123" i="1"/>
  <c r="AX123" i="1" s="1"/>
  <c r="AN123" i="1"/>
  <c r="BB123" i="1" s="1"/>
  <c r="AU123" i="1"/>
  <c r="BI123" i="1" s="1"/>
  <c r="AV123" i="1"/>
  <c r="BJ123" i="1" s="1"/>
  <c r="AT112" i="1"/>
  <c r="BH112" i="1" s="1"/>
  <c r="AK112" i="1"/>
  <c r="AY112" i="1" s="1"/>
  <c r="AU112" i="1"/>
  <c r="BI112" i="1" s="1"/>
  <c r="AS112" i="1"/>
  <c r="BG112" i="1" s="1"/>
  <c r="AM112" i="1"/>
  <c r="BA112" i="1" s="1"/>
  <c r="AO112" i="1"/>
  <c r="BC112" i="1" s="1"/>
  <c r="AJ112" i="1"/>
  <c r="AX112" i="1" s="1"/>
  <c r="AL112" i="1"/>
  <c r="AZ112" i="1" s="1"/>
  <c r="AP112" i="1"/>
  <c r="BD112" i="1" s="1"/>
  <c r="AQ112" i="1"/>
  <c r="BE112" i="1" s="1"/>
  <c r="AN112" i="1"/>
  <c r="BB112" i="1" s="1"/>
  <c r="AV112" i="1"/>
  <c r="BJ112" i="1" s="1"/>
  <c r="AI112" i="1"/>
  <c r="AW112" i="1" s="1"/>
  <c r="AT103" i="1"/>
  <c r="BH103" i="1" s="1"/>
  <c r="AJ103" i="1"/>
  <c r="AX103" i="1" s="1"/>
  <c r="AN103" i="1"/>
  <c r="BB103" i="1" s="1"/>
  <c r="AK103" i="1"/>
  <c r="AY103" i="1" s="1"/>
  <c r="AQ103" i="1"/>
  <c r="BE103" i="1" s="1"/>
  <c r="AS103" i="1"/>
  <c r="BG103" i="1" s="1"/>
  <c r="AM103" i="1"/>
  <c r="BA103" i="1" s="1"/>
  <c r="AL103" i="1"/>
  <c r="AZ103" i="1" s="1"/>
  <c r="AO103" i="1"/>
  <c r="BC103" i="1" s="1"/>
  <c r="AP103" i="1"/>
  <c r="BD103" i="1" s="1"/>
  <c r="AV103" i="1"/>
  <c r="BJ103" i="1" s="1"/>
  <c r="AI103" i="1"/>
  <c r="AW103" i="1" s="1"/>
  <c r="AU103" i="1"/>
  <c r="BI103" i="1" s="1"/>
  <c r="AT80" i="1"/>
  <c r="BH80" i="1" s="1"/>
  <c r="AU80" i="1"/>
  <c r="BI80" i="1" s="1"/>
  <c r="AK80" i="1"/>
  <c r="AY80" i="1" s="1"/>
  <c r="AN80" i="1"/>
  <c r="BB80" i="1" s="1"/>
  <c r="AL80" i="1"/>
  <c r="AZ80" i="1" s="1"/>
  <c r="AO80" i="1"/>
  <c r="BC80" i="1" s="1"/>
  <c r="AJ80" i="1"/>
  <c r="AX80" i="1" s="1"/>
  <c r="AP80" i="1"/>
  <c r="BD80" i="1" s="1"/>
  <c r="AM80" i="1"/>
  <c r="BA80" i="1" s="1"/>
  <c r="AI80" i="1"/>
  <c r="AW80" i="1" s="1"/>
  <c r="AV80" i="1"/>
  <c r="BJ80" i="1" s="1"/>
  <c r="AS80" i="1"/>
  <c r="BG80" i="1" s="1"/>
  <c r="AQ80" i="1"/>
  <c r="BE80" i="1" s="1"/>
  <c r="AM51" i="1"/>
  <c r="BA51" i="1" s="1"/>
  <c r="AT51" i="1"/>
  <c r="BH51" i="1" s="1"/>
  <c r="AU51" i="1"/>
  <c r="BI51" i="1" s="1"/>
  <c r="AJ51" i="1"/>
  <c r="AX51" i="1" s="1"/>
  <c r="AS51" i="1"/>
  <c r="BG51" i="1" s="1"/>
  <c r="AK51" i="1"/>
  <c r="AY51" i="1" s="1"/>
  <c r="AP51" i="1"/>
  <c r="BD51" i="1" s="1"/>
  <c r="AN51" i="1"/>
  <c r="BB51" i="1" s="1"/>
  <c r="AI51" i="1"/>
  <c r="AW51" i="1" s="1"/>
  <c r="AV51" i="1"/>
  <c r="BJ51" i="1" s="1"/>
  <c r="AQ51" i="1"/>
  <c r="BE51" i="1" s="1"/>
  <c r="AO51" i="1"/>
  <c r="BC51" i="1" s="1"/>
  <c r="AL51" i="1"/>
  <c r="AZ51" i="1" s="1"/>
  <c r="AT37" i="1"/>
  <c r="BH37" i="1" s="1"/>
  <c r="AM37" i="1"/>
  <c r="BA37" i="1" s="1"/>
  <c r="AU37" i="1"/>
  <c r="BI37" i="1" s="1"/>
  <c r="AJ37" i="1"/>
  <c r="AX37" i="1" s="1"/>
  <c r="AS37" i="1"/>
  <c r="BG37" i="1" s="1"/>
  <c r="AK37" i="1"/>
  <c r="AY37" i="1" s="1"/>
  <c r="AQ37" i="1"/>
  <c r="BE37" i="1" s="1"/>
  <c r="AO37" i="1"/>
  <c r="BC37" i="1" s="1"/>
  <c r="AP37" i="1"/>
  <c r="BD37" i="1" s="1"/>
  <c r="AN37" i="1"/>
  <c r="BB37" i="1" s="1"/>
  <c r="AV37" i="1"/>
  <c r="BJ37" i="1" s="1"/>
  <c r="AL37" i="1"/>
  <c r="AZ37" i="1" s="1"/>
  <c r="AI37" i="1"/>
  <c r="AW37" i="1" s="1"/>
  <c r="AT106" i="1"/>
  <c r="BH106" i="1" s="1"/>
  <c r="AK106" i="1"/>
  <c r="AY106" i="1" s="1"/>
  <c r="AM106" i="1"/>
  <c r="BA106" i="1" s="1"/>
  <c r="AS106" i="1"/>
  <c r="BG106" i="1" s="1"/>
  <c r="AO106" i="1"/>
  <c r="BC106" i="1" s="1"/>
  <c r="AJ106" i="1"/>
  <c r="AX106" i="1" s="1"/>
  <c r="AL106" i="1"/>
  <c r="AZ106" i="1" s="1"/>
  <c r="AQ106" i="1"/>
  <c r="BE106" i="1" s="1"/>
  <c r="AP106" i="1"/>
  <c r="BD106" i="1" s="1"/>
  <c r="AN106" i="1"/>
  <c r="BB106" i="1" s="1"/>
  <c r="AI106" i="1"/>
  <c r="AW106" i="1" s="1"/>
  <c r="AU106" i="1"/>
  <c r="BI106" i="1" s="1"/>
  <c r="AV106" i="1"/>
  <c r="BJ106" i="1" s="1"/>
  <c r="AT117" i="1"/>
  <c r="BH117" i="1" s="1"/>
  <c r="AS117" i="1"/>
  <c r="BG117" i="1" s="1"/>
  <c r="AM117" i="1"/>
  <c r="BA117" i="1" s="1"/>
  <c r="AK117" i="1"/>
  <c r="AY117" i="1" s="1"/>
  <c r="AP117" i="1"/>
  <c r="BD117" i="1" s="1"/>
  <c r="AQ117" i="1"/>
  <c r="BE117" i="1" s="1"/>
  <c r="AL117" i="1"/>
  <c r="AZ117" i="1" s="1"/>
  <c r="AO117" i="1"/>
  <c r="BC117" i="1" s="1"/>
  <c r="AJ117" i="1"/>
  <c r="AX117" i="1" s="1"/>
  <c r="AN117" i="1"/>
  <c r="BB117" i="1" s="1"/>
  <c r="AI117" i="1"/>
  <c r="AW117" i="1" s="1"/>
  <c r="AU117" i="1"/>
  <c r="BI117" i="1" s="1"/>
  <c r="AV117" i="1"/>
  <c r="BJ117" i="1" s="1"/>
  <c r="AT18" i="1"/>
  <c r="BH18" i="1" s="1"/>
  <c r="AN18" i="1"/>
  <c r="BB18" i="1" s="1"/>
  <c r="AO18" i="1"/>
  <c r="BC18" i="1" s="1"/>
  <c r="AS18" i="1"/>
  <c r="BG18" i="1" s="1"/>
  <c r="AP18" i="1"/>
  <c r="BD18" i="1" s="1"/>
  <c r="AQ18" i="1"/>
  <c r="BE18" i="1" s="1"/>
  <c r="AU18" i="1"/>
  <c r="BI18" i="1" s="1"/>
  <c r="AM18" i="1"/>
  <c r="BA18" i="1" s="1"/>
  <c r="AV18" i="1"/>
  <c r="BJ18" i="1" s="1"/>
  <c r="AL18" i="1"/>
  <c r="AZ18" i="1" s="1"/>
  <c r="AJ18" i="1"/>
  <c r="AX18" i="1" s="1"/>
  <c r="AI18" i="1"/>
  <c r="AW18" i="1" s="1"/>
  <c r="AK18" i="1"/>
  <c r="AY18" i="1" s="1"/>
  <c r="AT52" i="1"/>
  <c r="BH52" i="1" s="1"/>
  <c r="AU52" i="1"/>
  <c r="BI52" i="1" s="1"/>
  <c r="AQ52" i="1"/>
  <c r="BE52" i="1" s="1"/>
  <c r="AJ52" i="1"/>
  <c r="AX52" i="1" s="1"/>
  <c r="AS52" i="1"/>
  <c r="BG52" i="1" s="1"/>
  <c r="AK52" i="1"/>
  <c r="AY52" i="1" s="1"/>
  <c r="AP52" i="1"/>
  <c r="BD52" i="1" s="1"/>
  <c r="AV52" i="1"/>
  <c r="BJ52" i="1" s="1"/>
  <c r="AI52" i="1"/>
  <c r="AW52" i="1" s="1"/>
  <c r="AN52" i="1"/>
  <c r="BB52" i="1" s="1"/>
  <c r="AL52" i="1"/>
  <c r="AZ52" i="1" s="1"/>
  <c r="AM52" i="1"/>
  <c r="BA52" i="1" s="1"/>
  <c r="AO52" i="1"/>
  <c r="BC52" i="1" s="1"/>
  <c r="AT7" i="1"/>
  <c r="BH7" i="1" s="1"/>
  <c r="AL7" i="1"/>
  <c r="AZ7" i="1" s="1"/>
  <c r="AS7" i="1"/>
  <c r="BG7" i="1" s="1"/>
  <c r="AP7" i="1"/>
  <c r="BD7" i="1" s="1"/>
  <c r="AO7" i="1"/>
  <c r="BC7" i="1" s="1"/>
  <c r="AU7" i="1"/>
  <c r="BI7" i="1" s="1"/>
  <c r="AM7" i="1"/>
  <c r="BA7" i="1" s="1"/>
  <c r="AK7" i="1"/>
  <c r="AY7" i="1" s="1"/>
  <c r="AQ7" i="1"/>
  <c r="BE7" i="1" s="1"/>
  <c r="AV7" i="1"/>
  <c r="BJ7" i="1" s="1"/>
  <c r="AJ7" i="1"/>
  <c r="AX7" i="1" s="1"/>
  <c r="AN7" i="1"/>
  <c r="BB7" i="1" s="1"/>
  <c r="AI7" i="1"/>
  <c r="AW7" i="1" s="1"/>
  <c r="AT17" i="1"/>
  <c r="BH17" i="1" s="1"/>
  <c r="AQ17" i="1"/>
  <c r="BE17" i="1" s="1"/>
  <c r="AO17" i="1"/>
  <c r="BC17" i="1" s="1"/>
  <c r="AP17" i="1"/>
  <c r="BD17" i="1" s="1"/>
  <c r="AL17" i="1"/>
  <c r="AZ17" i="1" s="1"/>
  <c r="AU17" i="1"/>
  <c r="BI17" i="1" s="1"/>
  <c r="AS17" i="1"/>
  <c r="BG17" i="1" s="1"/>
  <c r="AV17" i="1"/>
  <c r="BJ17" i="1" s="1"/>
  <c r="AM17" i="1"/>
  <c r="BA17" i="1" s="1"/>
  <c r="AN17" i="1"/>
  <c r="BB17" i="1" s="1"/>
  <c r="AJ17" i="1"/>
  <c r="AX17" i="1" s="1"/>
  <c r="AK17" i="1"/>
  <c r="AY17" i="1" s="1"/>
  <c r="AI17" i="1"/>
  <c r="AW17" i="1" s="1"/>
  <c r="AT124" i="1"/>
  <c r="BH124" i="1" s="1"/>
  <c r="AL124" i="1"/>
  <c r="AZ124" i="1" s="1"/>
  <c r="AQ124" i="1"/>
  <c r="BE124" i="1" s="1"/>
  <c r="AJ124" i="1"/>
  <c r="AX124" i="1" s="1"/>
  <c r="AK124" i="1"/>
  <c r="AY124" i="1" s="1"/>
  <c r="AS124" i="1"/>
  <c r="BG124" i="1" s="1"/>
  <c r="AM124" i="1"/>
  <c r="BA124" i="1" s="1"/>
  <c r="AO124" i="1"/>
  <c r="BC124" i="1" s="1"/>
  <c r="AP124" i="1"/>
  <c r="BD124" i="1" s="1"/>
  <c r="AN124" i="1"/>
  <c r="BB124" i="1" s="1"/>
  <c r="AI124" i="1"/>
  <c r="AW124" i="1" s="1"/>
  <c r="AU124" i="1"/>
  <c r="BI124" i="1" s="1"/>
  <c r="AV124" i="1"/>
  <c r="BJ124" i="1" s="1"/>
  <c r="AK30" i="1"/>
  <c r="AY30" i="1" s="1"/>
  <c r="AT30" i="1"/>
  <c r="BH30" i="1" s="1"/>
  <c r="AU30" i="1"/>
  <c r="BI30" i="1" s="1"/>
  <c r="AL30" i="1"/>
  <c r="AZ30" i="1" s="1"/>
  <c r="AS30" i="1"/>
  <c r="BG30" i="1" s="1"/>
  <c r="AP30" i="1"/>
  <c r="BD30" i="1" s="1"/>
  <c r="AN30" i="1"/>
  <c r="BB30" i="1" s="1"/>
  <c r="AQ30" i="1"/>
  <c r="BE30" i="1" s="1"/>
  <c r="AM30" i="1"/>
  <c r="BA30" i="1" s="1"/>
  <c r="AO30" i="1"/>
  <c r="BC30" i="1" s="1"/>
  <c r="AJ30" i="1"/>
  <c r="AX30" i="1" s="1"/>
  <c r="AI30" i="1"/>
  <c r="AW30" i="1" s="1"/>
  <c r="AV30" i="1"/>
  <c r="BJ30" i="1" s="1"/>
  <c r="AT109" i="1"/>
  <c r="BH109" i="1" s="1"/>
  <c r="AL109" i="1"/>
  <c r="AZ109" i="1" s="1"/>
  <c r="AU109" i="1"/>
  <c r="BI109" i="1" s="1"/>
  <c r="AP109" i="1"/>
  <c r="BD109" i="1" s="1"/>
  <c r="AN109" i="1"/>
  <c r="BB109" i="1" s="1"/>
  <c r="AK109" i="1"/>
  <c r="AY109" i="1" s="1"/>
  <c r="AQ109" i="1"/>
  <c r="BE109" i="1" s="1"/>
  <c r="AS109" i="1"/>
  <c r="BG109" i="1" s="1"/>
  <c r="AJ109" i="1"/>
  <c r="AX109" i="1" s="1"/>
  <c r="AV109" i="1"/>
  <c r="BJ109" i="1" s="1"/>
  <c r="AO109" i="1"/>
  <c r="BC109" i="1" s="1"/>
  <c r="AI109" i="1"/>
  <c r="AW109" i="1" s="1"/>
  <c r="AM109" i="1"/>
  <c r="BA109" i="1" s="1"/>
  <c r="AK29" i="1"/>
  <c r="AY29" i="1" s="1"/>
  <c r="AT29" i="1"/>
  <c r="BH29" i="1" s="1"/>
  <c r="AS29" i="1"/>
  <c r="BG29" i="1" s="1"/>
  <c r="AQ29" i="1"/>
  <c r="BE29" i="1" s="1"/>
  <c r="AO29" i="1"/>
  <c r="BC29" i="1" s="1"/>
  <c r="AU29" i="1"/>
  <c r="BI29" i="1" s="1"/>
  <c r="AJ29" i="1"/>
  <c r="AX29" i="1" s="1"/>
  <c r="AP29" i="1"/>
  <c r="BD29" i="1" s="1"/>
  <c r="AM29" i="1"/>
  <c r="BA29" i="1" s="1"/>
  <c r="AV29" i="1"/>
  <c r="BJ29" i="1" s="1"/>
  <c r="AI29" i="1"/>
  <c r="AW29" i="1" s="1"/>
  <c r="AL29" i="1"/>
  <c r="AZ29" i="1" s="1"/>
  <c r="AN29" i="1"/>
  <c r="BB29" i="1" s="1"/>
  <c r="AR75" i="1"/>
  <c r="BF75" i="1" s="1"/>
  <c r="AR54" i="1"/>
  <c r="BF54" i="1" s="1"/>
  <c r="AR117" i="1"/>
  <c r="BF117" i="1" s="1"/>
  <c r="AR121" i="1"/>
  <c r="BF121" i="1" s="1"/>
  <c r="AR70" i="1"/>
  <c r="BF70" i="1" s="1"/>
  <c r="AR124" i="1"/>
  <c r="BF124" i="1" s="1"/>
  <c r="AR73" i="1"/>
  <c r="BF73" i="1" s="1"/>
  <c r="AR10" i="1"/>
  <c r="BF10" i="1" s="1"/>
  <c r="AR17" i="1"/>
  <c r="BF17" i="1" s="1"/>
  <c r="AR39" i="1"/>
  <c r="BF39" i="1" s="1"/>
  <c r="AR56" i="1"/>
  <c r="BF56" i="1" s="1"/>
  <c r="J2" i="2" l="1"/>
  <c r="K2" i="2" s="1"/>
  <c r="J10" i="2"/>
  <c r="K10" i="2" s="1"/>
  <c r="J12" i="2"/>
  <c r="K12" i="2" s="1"/>
  <c r="J11" i="2"/>
  <c r="J3" i="2"/>
  <c r="K3" i="2" s="1"/>
  <c r="BA3" i="1"/>
  <c r="J6" i="2" s="1"/>
  <c r="K6" i="2" s="1"/>
  <c r="I6" i="2"/>
  <c r="BH3" i="1"/>
  <c r="J13" i="2" s="1"/>
  <c r="K13" i="2" s="1"/>
  <c r="I13" i="2"/>
  <c r="I10" i="2"/>
  <c r="BD3" i="1"/>
  <c r="J9" i="2" s="1"/>
  <c r="K9" i="2" s="1"/>
  <c r="I9" i="2"/>
  <c r="I3" i="2"/>
  <c r="BC3" i="1"/>
  <c r="J8" i="2" s="1"/>
  <c r="K8" i="2" s="1"/>
  <c r="I8" i="2"/>
  <c r="AZ3" i="1"/>
  <c r="J5" i="2" s="1"/>
  <c r="K5" i="2" s="1"/>
  <c r="I5" i="2"/>
  <c r="I12" i="2"/>
  <c r="I11" i="2"/>
  <c r="BI3" i="1"/>
  <c r="J14" i="2" s="1"/>
  <c r="K14" i="2" s="1"/>
  <c r="I14" i="2"/>
  <c r="I2" i="2"/>
  <c r="BB3" i="1"/>
  <c r="J7" i="2" s="1"/>
  <c r="K7" i="2" s="1"/>
  <c r="I7" i="2"/>
  <c r="BJ3" i="1"/>
  <c r="J15" i="2" s="1"/>
  <c r="K15" i="2" s="1"/>
  <c r="I15" i="2"/>
  <c r="AY3" i="1"/>
  <c r="J4" i="2" s="1"/>
  <c r="K4" i="2" s="1"/>
  <c r="I4" i="2"/>
  <c r="K11" i="2"/>
  <c r="BL106" i="1" l="1"/>
  <c r="BM106" i="1" s="1"/>
  <c r="BN106" i="1" s="1"/>
  <c r="BL7" i="1"/>
  <c r="BM7" i="1" s="1"/>
  <c r="BN7" i="1" s="1"/>
  <c r="BL80" i="1"/>
  <c r="BM80" i="1" s="1"/>
  <c r="BN80" i="1" s="1"/>
  <c r="BL63" i="1"/>
  <c r="BM63" i="1" s="1"/>
  <c r="BN63" i="1" s="1"/>
  <c r="BL12" i="1"/>
  <c r="BM12" i="1" s="1"/>
  <c r="BN12" i="1" s="1"/>
  <c r="BL4" i="1"/>
  <c r="BM4" i="1" s="1"/>
  <c r="BN4" i="1" s="1"/>
  <c r="BL92" i="1"/>
  <c r="BM92" i="1" s="1"/>
  <c r="BN92" i="1" s="1"/>
  <c r="BL74" i="1"/>
  <c r="BM74" i="1" s="1"/>
  <c r="BN74" i="1" s="1"/>
  <c r="BL84" i="1"/>
  <c r="BM84" i="1" s="1"/>
  <c r="BN84" i="1" s="1"/>
  <c r="BL99" i="1"/>
  <c r="BM99" i="1" s="1"/>
  <c r="BN99" i="1" s="1"/>
  <c r="BL90" i="1"/>
  <c r="BM90" i="1" s="1"/>
  <c r="BN90" i="1" s="1"/>
  <c r="BL22" i="1"/>
  <c r="BM22" i="1" s="1"/>
  <c r="BN22" i="1" s="1"/>
  <c r="BL72" i="1"/>
  <c r="BM72" i="1" s="1"/>
  <c r="BN72" i="1" s="1"/>
  <c r="BL76" i="1"/>
  <c r="BM76" i="1" s="1"/>
  <c r="BN76" i="1" s="1"/>
  <c r="BL93" i="1"/>
  <c r="BM93" i="1" s="1"/>
  <c r="BN93" i="1" s="1"/>
  <c r="BL81" i="1"/>
  <c r="BM81" i="1" s="1"/>
  <c r="BN81" i="1" s="1"/>
  <c r="BL10" i="1"/>
  <c r="BM10" i="1" s="1"/>
  <c r="BN10" i="1" s="1"/>
  <c r="BL38" i="1"/>
  <c r="BM38" i="1" s="1"/>
  <c r="BN38" i="1" s="1"/>
  <c r="BL39" i="1"/>
  <c r="BM39" i="1" s="1"/>
  <c r="BN39" i="1" s="1"/>
  <c r="BL103" i="1"/>
  <c r="BM103" i="1" s="1"/>
  <c r="BN103" i="1" s="1"/>
  <c r="BL40" i="1"/>
  <c r="BM40" i="1" s="1"/>
  <c r="BN40" i="1" s="1"/>
  <c r="BL34" i="1"/>
  <c r="BM34" i="1" s="1"/>
  <c r="BN34" i="1" s="1"/>
  <c r="BL41" i="1"/>
  <c r="BM41" i="1" s="1"/>
  <c r="BN41" i="1" s="1"/>
  <c r="BL36" i="1"/>
  <c r="BM36" i="1" s="1"/>
  <c r="BN36" i="1" s="1"/>
  <c r="BL98" i="1"/>
  <c r="BM98" i="1" s="1"/>
  <c r="BN98" i="1" s="1"/>
  <c r="BL37" i="1"/>
  <c r="BM37" i="1" s="1"/>
  <c r="BN37" i="1" s="1"/>
  <c r="BL101" i="1"/>
  <c r="BM101" i="1" s="1"/>
  <c r="BN101" i="1" s="1"/>
  <c r="BL102" i="1"/>
  <c r="BM102" i="1" s="1"/>
  <c r="BN102" i="1" s="1"/>
  <c r="BL14" i="1"/>
  <c r="BM14" i="1" s="1"/>
  <c r="BN14" i="1" s="1"/>
  <c r="BL64" i="1"/>
  <c r="BM64" i="1" s="1"/>
  <c r="BN64" i="1" s="1"/>
  <c r="BL111" i="1"/>
  <c r="BM111" i="1" s="1"/>
  <c r="BN111" i="1" s="1"/>
  <c r="BL43" i="1"/>
  <c r="BM43" i="1" s="1"/>
  <c r="BN43" i="1" s="1"/>
  <c r="BL51" i="1"/>
  <c r="BM51" i="1" s="1"/>
  <c r="BN51" i="1" s="1"/>
  <c r="BL69" i="1"/>
  <c r="BM69" i="1" s="1"/>
  <c r="BN69" i="1" s="1"/>
  <c r="BL13" i="1"/>
  <c r="BM13" i="1" s="1"/>
  <c r="BN13" i="1" s="1"/>
  <c r="BL26" i="1"/>
  <c r="BM26" i="1" s="1"/>
  <c r="BN26" i="1" s="1"/>
  <c r="BL48" i="1"/>
  <c r="BM48" i="1" s="1"/>
  <c r="BN48" i="1" s="1"/>
  <c r="BL59" i="1"/>
  <c r="BM59" i="1" s="1"/>
  <c r="BN59" i="1" s="1"/>
  <c r="BL116" i="1"/>
  <c r="BM116" i="1" s="1"/>
  <c r="BN116" i="1" s="1"/>
  <c r="BL71" i="1"/>
  <c r="BM71" i="1" s="1"/>
  <c r="BN71" i="1" s="1"/>
  <c r="BL27" i="1"/>
  <c r="BM27" i="1" s="1"/>
  <c r="BN27" i="1" s="1"/>
  <c r="BL123" i="1"/>
  <c r="BM123" i="1" s="1"/>
  <c r="BN123" i="1" s="1"/>
  <c r="BL104" i="1"/>
  <c r="BM104" i="1" s="1"/>
  <c r="BN104" i="1" s="1"/>
  <c r="BL113" i="1"/>
  <c r="BM113" i="1" s="1"/>
  <c r="BN113" i="1" s="1"/>
  <c r="BL44" i="1"/>
  <c r="BM44" i="1" s="1"/>
  <c r="BN44" i="1" s="1"/>
  <c r="BL66" i="1"/>
  <c r="BM66" i="1" s="1"/>
  <c r="BN66" i="1" s="1"/>
  <c r="BL24" i="1"/>
  <c r="BM24" i="1" s="1"/>
  <c r="BN24" i="1" s="1"/>
  <c r="BL25" i="1"/>
  <c r="BM25" i="1" s="1"/>
  <c r="BN25" i="1" s="1"/>
  <c r="BL33" i="1"/>
  <c r="BM33" i="1" s="1"/>
  <c r="BN33" i="1" s="1"/>
  <c r="BL58" i="1"/>
  <c r="BM58" i="1" s="1"/>
  <c r="BN58" i="1" s="1"/>
  <c r="BL120" i="1"/>
  <c r="BM120" i="1" s="1"/>
  <c r="BN120" i="1" s="1"/>
  <c r="BL124" i="1"/>
  <c r="BM124" i="1" s="1"/>
  <c r="BN124" i="1" s="1"/>
  <c r="BL45" i="1"/>
  <c r="BM45" i="1" s="1"/>
  <c r="BN45" i="1" s="1"/>
  <c r="BL20" i="1"/>
  <c r="BM20" i="1" s="1"/>
  <c r="BN20" i="1" s="1"/>
  <c r="BL53" i="1"/>
  <c r="BM53" i="1" s="1"/>
  <c r="BN53" i="1" s="1"/>
  <c r="BL65" i="1"/>
  <c r="BM65" i="1" s="1"/>
  <c r="BN65" i="1" s="1"/>
  <c r="BL112" i="1"/>
  <c r="BM112" i="1" s="1"/>
  <c r="BN112" i="1" s="1"/>
  <c r="BL49" i="1"/>
  <c r="BM49" i="1" s="1"/>
  <c r="BN49" i="1" s="1"/>
  <c r="BL46" i="1"/>
  <c r="BM46" i="1" s="1"/>
  <c r="BN46" i="1" s="1"/>
  <c r="BL70" i="1"/>
  <c r="BM70" i="1" s="1"/>
  <c r="BN70" i="1" s="1"/>
  <c r="BL23" i="1"/>
  <c r="BM23" i="1" s="1"/>
  <c r="BN23" i="1" s="1"/>
  <c r="BL32" i="1"/>
  <c r="BM32" i="1" s="1"/>
  <c r="BN32" i="1" s="1"/>
  <c r="BL54" i="1"/>
  <c r="BM54" i="1" s="1"/>
  <c r="BN54" i="1" s="1"/>
  <c r="BL96" i="1"/>
  <c r="BM96" i="1" s="1"/>
  <c r="BN96" i="1" s="1"/>
  <c r="BL117" i="1"/>
  <c r="BM117" i="1" s="1"/>
  <c r="BN117" i="1" s="1"/>
  <c r="BL107" i="1"/>
  <c r="BM107" i="1" s="1"/>
  <c r="BN107" i="1" s="1"/>
  <c r="BL55" i="1"/>
  <c r="BM55" i="1" s="1"/>
  <c r="BN55" i="1" s="1"/>
  <c r="BL30" i="1"/>
  <c r="BM30" i="1" s="1"/>
  <c r="BN30" i="1" s="1"/>
  <c r="BL114" i="1"/>
  <c r="BM114" i="1" s="1"/>
  <c r="BN114" i="1" s="1"/>
  <c r="BL109" i="1"/>
  <c r="BM109" i="1" s="1"/>
  <c r="BN109" i="1" s="1"/>
  <c r="BL52" i="1"/>
  <c r="BM52" i="1" s="1"/>
  <c r="BN52" i="1" s="1"/>
  <c r="BL56" i="1"/>
  <c r="BM56" i="1" s="1"/>
  <c r="BN56" i="1" s="1"/>
  <c r="BL60" i="1"/>
  <c r="BM60" i="1" s="1"/>
  <c r="BN60" i="1" s="1"/>
  <c r="BL110" i="1"/>
  <c r="BM110" i="1" s="1"/>
  <c r="BN110" i="1" s="1"/>
  <c r="BL119" i="1"/>
  <c r="BM119" i="1" s="1"/>
  <c r="BN119" i="1" s="1"/>
  <c r="BL50" i="1"/>
  <c r="BM50" i="1" s="1"/>
  <c r="BN50" i="1" s="1"/>
  <c r="BL61" i="1"/>
  <c r="BM61" i="1" s="1"/>
  <c r="BN61" i="1" s="1"/>
  <c r="BL19" i="1"/>
  <c r="BM19" i="1" s="1"/>
  <c r="BN19" i="1" s="1"/>
  <c r="BL31" i="1"/>
  <c r="BM31" i="1" s="1"/>
  <c r="BN31" i="1" s="1"/>
  <c r="BL29" i="1"/>
  <c r="BM29" i="1" s="1"/>
  <c r="BN29" i="1" s="1"/>
  <c r="BL47" i="1"/>
  <c r="BM47" i="1" s="1"/>
  <c r="BN47" i="1" s="1"/>
  <c r="BL97" i="1"/>
  <c r="BM97" i="1" s="1"/>
  <c r="BN97" i="1" s="1"/>
  <c r="BL77" i="1"/>
  <c r="BM77" i="1" s="1"/>
  <c r="BN77" i="1" s="1"/>
  <c r="BL118" i="1"/>
  <c r="BM118" i="1" s="1"/>
  <c r="BN118" i="1" s="1"/>
  <c r="BL57" i="1"/>
  <c r="BM57" i="1" s="1"/>
  <c r="BN57" i="1" s="1"/>
  <c r="BL105" i="1"/>
  <c r="BM105" i="1" s="1"/>
  <c r="BN105" i="1" s="1"/>
  <c r="BL42" i="1"/>
  <c r="BM42" i="1" s="1"/>
  <c r="BN42" i="1" s="1"/>
  <c r="BL68" i="1"/>
  <c r="BM68" i="1" s="1"/>
  <c r="BN68" i="1" s="1"/>
  <c r="BL21" i="1"/>
  <c r="BM21" i="1" s="1"/>
  <c r="BN21" i="1" s="1"/>
  <c r="BL35" i="1"/>
  <c r="BM35" i="1" s="1"/>
  <c r="BN35" i="1" s="1"/>
  <c r="BL115" i="1"/>
  <c r="BM115" i="1" s="1"/>
  <c r="BN115" i="1" s="1"/>
  <c r="BL83" i="1"/>
  <c r="BM83" i="1" s="1"/>
  <c r="BN83" i="1" s="1"/>
  <c r="BL122" i="1"/>
  <c r="BM122" i="1" s="1"/>
  <c r="BN122" i="1" s="1"/>
  <c r="BL91" i="1"/>
  <c r="BM91" i="1" s="1"/>
  <c r="BN91" i="1" s="1"/>
  <c r="BL85" i="1"/>
  <c r="BM85" i="1" s="1"/>
  <c r="BN85" i="1" s="1"/>
  <c r="BL18" i="1"/>
  <c r="BM18" i="1" s="1"/>
  <c r="BN18" i="1" s="1"/>
  <c r="BL3" i="1"/>
  <c r="BM3" i="1" s="1"/>
  <c r="BL95" i="1"/>
  <c r="BM95" i="1" s="1"/>
  <c r="BN95" i="1" s="1"/>
  <c r="BL75" i="1"/>
  <c r="BM75" i="1" s="1"/>
  <c r="BN75" i="1" s="1"/>
  <c r="BL67" i="1"/>
  <c r="BM67" i="1" s="1"/>
  <c r="BN67" i="1" s="1"/>
  <c r="BL15" i="1"/>
  <c r="BM15" i="1" s="1"/>
  <c r="BN15" i="1" s="1"/>
  <c r="BL108" i="1"/>
  <c r="BM108" i="1" s="1"/>
  <c r="BN108" i="1" s="1"/>
  <c r="BL17" i="1"/>
  <c r="BM17" i="1" s="1"/>
  <c r="BN17" i="1" s="1"/>
  <c r="BL100" i="1"/>
  <c r="BM100" i="1" s="1"/>
  <c r="BN100" i="1" s="1"/>
  <c r="BL73" i="1"/>
  <c r="BM73" i="1" s="1"/>
  <c r="BN73" i="1" s="1"/>
  <c r="BL94" i="1"/>
  <c r="BM94" i="1" s="1"/>
  <c r="BN94" i="1" s="1"/>
  <c r="BL89" i="1"/>
  <c r="BM89" i="1" s="1"/>
  <c r="BN89" i="1" s="1"/>
  <c r="BL16" i="1"/>
  <c r="BM16" i="1" s="1"/>
  <c r="BN16" i="1" s="1"/>
  <c r="BL28" i="1"/>
  <c r="BM28" i="1" s="1"/>
  <c r="BN28" i="1" s="1"/>
  <c r="BL87" i="1"/>
  <c r="BM87" i="1" s="1"/>
  <c r="BN87" i="1" s="1"/>
  <c r="BL62" i="1"/>
  <c r="BM62" i="1" s="1"/>
  <c r="BN62" i="1" s="1"/>
  <c r="BL86" i="1"/>
  <c r="BM86" i="1" s="1"/>
  <c r="BN86" i="1" s="1"/>
  <c r="BL5" i="1"/>
  <c r="BM5" i="1" s="1"/>
  <c r="BN5" i="1" s="1"/>
  <c r="BL6" i="1"/>
  <c r="BM6" i="1" s="1"/>
  <c r="BN6" i="1" s="1"/>
  <c r="BL11" i="1"/>
  <c r="BM11" i="1" s="1"/>
  <c r="BN11" i="1" s="1"/>
  <c r="BL9" i="1"/>
  <c r="BM9" i="1" s="1"/>
  <c r="BN9" i="1" s="1"/>
  <c r="BL8" i="1"/>
  <c r="BM8" i="1" s="1"/>
  <c r="BN8" i="1" s="1"/>
  <c r="BL121" i="1"/>
  <c r="BM121" i="1" s="1"/>
  <c r="BN121" i="1" s="1"/>
  <c r="BL82" i="1"/>
  <c r="BM82" i="1" s="1"/>
  <c r="BN82" i="1" s="1"/>
  <c r="BL78" i="1"/>
  <c r="BM78" i="1" s="1"/>
  <c r="BN78" i="1" s="1"/>
  <c r="BL79" i="1"/>
  <c r="BM79" i="1" s="1"/>
  <c r="BN79" i="1" s="1"/>
  <c r="BL88" i="1"/>
  <c r="BM88" i="1" s="1"/>
  <c r="BN88" i="1" s="1"/>
  <c r="BN128" i="1" l="1"/>
  <c r="BN130" i="1" s="1"/>
  <c r="BN129" i="1"/>
  <c r="BN131" i="1" s="1"/>
  <c r="BN3" i="1"/>
  <c r="BN125" i="1" s="1"/>
  <c r="C4" i="4"/>
  <c r="H15" i="4" l="1"/>
  <c r="G15" i="4"/>
  <c r="BN126" i="1"/>
  <c r="M21" i="4"/>
  <c r="C6" i="4"/>
  <c r="M17" i="4" l="1"/>
  <c r="M20" i="4"/>
  <c r="M18" i="4"/>
  <c r="M15" i="4"/>
  <c r="M16" i="4"/>
  <c r="M19" i="4"/>
  <c r="M22" i="4"/>
  <c r="G16" i="4" l="1"/>
  <c r="H16" i="4"/>
  <c r="E17" i="4"/>
  <c r="A18" i="4" l="1"/>
  <c r="K17" i="4" l="1"/>
  <c r="H17" i="4"/>
  <c r="G17" i="4"/>
  <c r="B18" i="4"/>
  <c r="C18" i="4" l="1"/>
  <c r="L18" i="4"/>
  <c r="A19" i="4"/>
  <c r="E18" i="4"/>
  <c r="K18" i="4" l="1"/>
  <c r="G18" i="4"/>
  <c r="H18" i="4"/>
  <c r="B19" i="4"/>
  <c r="L19" i="4" s="1"/>
  <c r="C19" i="4" l="1"/>
  <c r="E19" i="4"/>
  <c r="A20" i="4"/>
  <c r="K19" i="4" l="1"/>
  <c r="G19" i="4"/>
  <c r="H19" i="4"/>
  <c r="B20" i="4"/>
  <c r="L20" i="4" s="1"/>
  <c r="C20" i="4" l="1"/>
  <c r="E20" i="4"/>
  <c r="A21" i="4"/>
  <c r="K20" i="4" l="1"/>
  <c r="G20" i="4"/>
  <c r="H20" i="4"/>
  <c r="B21" i="4"/>
  <c r="C21" i="4" s="1"/>
  <c r="L21" i="4" l="1"/>
  <c r="A22" i="4"/>
  <c r="E21" i="4"/>
  <c r="K21" i="4" l="1"/>
  <c r="H21" i="4"/>
  <c r="G21" i="4"/>
  <c r="B22" i="4"/>
  <c r="L22" i="4" l="1"/>
  <c r="A23" i="4"/>
  <c r="C22" i="4"/>
  <c r="K22" i="4" s="1"/>
  <c r="E22" i="4"/>
  <c r="B23" i="4" l="1"/>
  <c r="A24" i="4" s="1"/>
  <c r="H22" i="4"/>
  <c r="G22" i="4"/>
  <c r="L23" i="4" l="1"/>
  <c r="B24" i="4"/>
  <c r="A25" i="4" s="1"/>
  <c r="C23" i="4"/>
  <c r="K23" i="4" s="1"/>
  <c r="E23" i="4"/>
  <c r="D15" i="4"/>
  <c r="D16" i="4"/>
  <c r="H23" i="4"/>
  <c r="G23" i="4"/>
  <c r="C24" i="4" l="1"/>
  <c r="K24" i="4" s="1"/>
  <c r="L24" i="4"/>
  <c r="B25" i="4"/>
  <c r="A26" i="4" s="1"/>
  <c r="E24" i="4"/>
  <c r="L25" i="4" l="1"/>
  <c r="C25" i="4"/>
  <c r="K25" i="4" s="1"/>
  <c r="B26" i="4"/>
  <c r="A27" i="4" s="1"/>
  <c r="C26" i="4"/>
  <c r="K26" i="4" s="1"/>
  <c r="G24" i="4"/>
  <c r="G44" i="4" s="1"/>
  <c r="G45" i="4" s="1"/>
  <c r="H24" i="4"/>
  <c r="H44" i="4" s="1"/>
  <c r="H45" i="4" s="1"/>
  <c r="B27" i="4" l="1"/>
  <c r="A28" i="4" s="1"/>
  <c r="C27" i="4"/>
  <c r="K27" i="4" s="1"/>
  <c r="L27" i="4"/>
  <c r="L26" i="4"/>
  <c r="E25" i="4"/>
  <c r="B28" i="4" l="1"/>
  <c r="L28" i="4" s="1"/>
  <c r="E26" i="4"/>
  <c r="C28" i="4" l="1"/>
  <c r="K28" i="4" s="1"/>
  <c r="A29" i="4"/>
  <c r="E28" i="4"/>
  <c r="E27" i="4"/>
  <c r="B29" i="4" l="1"/>
  <c r="A30" i="4" s="1"/>
  <c r="B30" i="4" l="1"/>
  <c r="C30" i="4" s="1"/>
  <c r="K30" i="4" s="1"/>
  <c r="L29" i="4"/>
  <c r="E29" i="4"/>
  <c r="C29" i="4"/>
  <c r="K29" i="4" s="1"/>
  <c r="A31" i="4" l="1"/>
  <c r="E30" i="4"/>
  <c r="L30" i="4"/>
  <c r="B31" i="4" l="1"/>
  <c r="C31" i="4" s="1"/>
  <c r="K31" i="4" s="1"/>
  <c r="A32" i="4" l="1"/>
  <c r="E31" i="4"/>
  <c r="L31" i="4"/>
  <c r="B32" i="4" l="1"/>
  <c r="C32" i="4" s="1"/>
  <c r="K32" i="4" s="1"/>
  <c r="A33" i="4" l="1"/>
  <c r="E32" i="4"/>
  <c r="L32" i="4"/>
  <c r="B33" i="4" l="1"/>
  <c r="C33" i="4" s="1"/>
  <c r="K33" i="4" s="1"/>
  <c r="A34" i="4" l="1"/>
  <c r="E33" i="4"/>
  <c r="L33" i="4"/>
  <c r="B34" i="4" l="1"/>
  <c r="L34" i="4" s="1"/>
  <c r="C34" i="4"/>
  <c r="K34" i="4" s="1"/>
  <c r="A35" i="4" l="1"/>
  <c r="E34" i="4"/>
  <c r="B35" i="4" l="1"/>
  <c r="E35" i="4" s="1"/>
  <c r="C35" i="4" l="1"/>
  <c r="K35" i="4" s="1"/>
  <c r="L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000-000001000000}">
      <text>
        <r>
          <rPr>
            <sz val="10"/>
            <color rgb="FF000000"/>
            <rFont val="Arial"/>
            <family val="2"/>
            <charset val="204"/>
          </rPr>
          <t>формула 1</t>
        </r>
      </text>
    </comment>
    <comment ref="AI1" authorId="0" shapeId="0" xr:uid="{00000000-0006-0000-0000-000002000000}">
      <text>
        <r>
          <rPr>
            <sz val="10"/>
            <color rgb="FF000000"/>
            <rFont val="Arial"/>
            <family val="2"/>
            <charset val="204"/>
          </rPr>
          <t>формула 4_2</t>
        </r>
      </text>
    </comment>
    <comment ref="AW1" authorId="0" shapeId="0" xr:uid="{00000000-0006-0000-0000-000003000000}">
      <text>
        <r>
          <rPr>
            <sz val="10"/>
            <color rgb="FF000000"/>
            <rFont val="Arial"/>
            <family val="2"/>
            <charset val="204"/>
          </rPr>
          <t>формула 6</t>
        </r>
      </text>
    </comment>
    <comment ref="BM1" authorId="0" shapeId="0" xr:uid="{00000000-0006-0000-0000-000004000000}">
      <text>
        <r>
          <rPr>
            <sz val="10"/>
            <color rgb="FF000000"/>
            <rFont val="Arial"/>
            <family val="2"/>
            <charset val="204"/>
          </rPr>
          <t>формула 9</t>
        </r>
      </text>
    </comment>
    <comment ref="BL126" authorId="0" shapeId="0" xr:uid="{00000000-0006-0000-0000-000005000000}">
      <text>
        <r>
          <rPr>
            <sz val="10"/>
            <color rgb="FF000000"/>
            <rFont val="Arial"/>
            <family val="2"/>
            <charset val="204"/>
          </rPr>
          <t>формула 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100-000001000000}">
      <text>
        <r>
          <rPr>
            <sz val="10"/>
            <color rgb="FF000000"/>
            <rFont val="Arial"/>
            <family val="2"/>
            <charset val="204"/>
          </rPr>
          <t>результат применения 2 формулы</t>
        </r>
      </text>
    </comment>
    <comment ref="G1" authorId="0" shapeId="0" xr:uid="{00000000-0006-0000-0100-000002000000}">
      <text>
        <r>
          <rPr>
            <sz val="10"/>
            <color rgb="FF000000"/>
            <rFont val="Arial"/>
            <family val="2"/>
            <charset val="204"/>
          </rPr>
          <t>формула 3</t>
        </r>
      </text>
    </comment>
    <comment ref="H1" authorId="0" shapeId="0" xr:uid="{00000000-0006-0000-0100-000003000000}">
      <text>
        <r>
          <rPr>
            <sz val="10"/>
            <color rgb="FF000000"/>
            <rFont val="Arial"/>
            <family val="2"/>
            <charset val="204"/>
          </rPr>
          <t>формула 4_1</t>
        </r>
      </text>
    </comment>
    <comment ref="I1" authorId="0" shapeId="0" xr:uid="{00000000-0006-0000-0100-000004000000}">
      <text>
        <r>
          <rPr>
            <sz val="10"/>
            <color rgb="FF000000"/>
            <rFont val="Arial"/>
            <family val="2"/>
            <charset val="204"/>
          </rPr>
          <t>формула 5</t>
        </r>
      </text>
    </comment>
    <comment ref="J1" authorId="0" shapeId="0" xr:uid="{00000000-0006-0000-0100-000005000000}">
      <text>
        <r>
          <rPr>
            <sz val="10"/>
            <color rgb="FF000000"/>
            <rFont val="Arial"/>
            <family val="2"/>
            <charset val="204"/>
          </rPr>
          <t>формула 7</t>
        </r>
      </text>
    </comment>
    <comment ref="K1" authorId="0" shapeId="0" xr:uid="{00000000-0006-0000-0100-000006000000}">
      <text>
        <r>
          <rPr>
            <sz val="10"/>
            <color rgb="FF000000"/>
            <rFont val="Arial"/>
            <family val="2"/>
            <charset val="204"/>
          </rPr>
          <t>формула 8</t>
        </r>
      </text>
    </comment>
  </commentList>
</comments>
</file>

<file path=xl/sharedStrings.xml><?xml version="1.0" encoding="utf-8"?>
<sst xmlns="http://schemas.openxmlformats.org/spreadsheetml/2006/main" count="912" uniqueCount="222">
  <si>
    <t>№(i)</t>
  </si>
  <si>
    <t>номер дома</t>
  </si>
  <si>
    <t>улица</t>
  </si>
  <si>
    <t>количество человек, проживающее в i-ом жилом доме (Xi)</t>
  </si>
  <si>
    <r>
      <rPr>
        <b/>
        <sz val="10"/>
        <color theme="1"/>
        <rFont val="Arial"/>
        <family val="2"/>
        <charset val="204"/>
      </rPr>
      <t>количество человек, распределенное прямо пропорционально обеспеченности спроса Z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 xml:space="preserve"> в e:</t>
    </r>
  </si>
  <si>
    <t>суммарная обеспеченность жителей во всех доступных объектах</t>
  </si>
  <si>
    <r>
      <rPr>
        <b/>
        <sz val="10"/>
        <color theme="1"/>
        <rFont val="Arial"/>
        <family val="2"/>
        <charset val="204"/>
      </rPr>
      <t>P</t>
    </r>
    <r>
      <rPr>
        <b/>
        <vertAlign val="subscript"/>
        <sz val="10"/>
        <color theme="1"/>
        <rFont val="Arial"/>
        <family val="2"/>
        <charset val="204"/>
      </rPr>
      <t xml:space="preserve">i </t>
    </r>
    <r>
      <rPr>
        <b/>
        <sz val="10"/>
        <color theme="1"/>
        <rFont val="Arial"/>
        <family val="2"/>
        <charset val="204"/>
      </rPr>
      <t>* X</t>
    </r>
    <r>
      <rPr>
        <b/>
        <vertAlign val="subscript"/>
        <sz val="10"/>
        <color theme="1"/>
        <rFont val="Arial"/>
        <family val="2"/>
        <charset val="204"/>
      </rPr>
      <t>i</t>
    </r>
  </si>
  <si>
    <t>2</t>
  </si>
  <si>
    <t>улица Героев Панфиловцев</t>
  </si>
  <si>
    <t>4</t>
  </si>
  <si>
    <t>6к1</t>
  </si>
  <si>
    <t>8к1</t>
  </si>
  <si>
    <t>13</t>
  </si>
  <si>
    <t>улица Фомичевой</t>
  </si>
  <si>
    <t>11</t>
  </si>
  <si>
    <t>9</t>
  </si>
  <si>
    <t>7к1</t>
  </si>
  <si>
    <t>7к2</t>
  </si>
  <si>
    <t>5к2</t>
  </si>
  <si>
    <t>3с1</t>
  </si>
  <si>
    <t>1</t>
  </si>
  <si>
    <t>16к5</t>
  </si>
  <si>
    <t>Химкинский бульвар</t>
  </si>
  <si>
    <t>16к4</t>
  </si>
  <si>
    <t>16к3</t>
  </si>
  <si>
    <t>16к2</t>
  </si>
  <si>
    <t>16к1</t>
  </si>
  <si>
    <t>14к1</t>
  </si>
  <si>
    <t>14к2</t>
  </si>
  <si>
    <t>14к3</t>
  </si>
  <si>
    <t>14к4</t>
  </si>
  <si>
    <t>14к5</t>
  </si>
  <si>
    <t>8</t>
  </si>
  <si>
    <t>6</t>
  </si>
  <si>
    <t>6к3</t>
  </si>
  <si>
    <t>59</t>
  </si>
  <si>
    <t>улица Свободы</t>
  </si>
  <si>
    <t>61</t>
  </si>
  <si>
    <t>61к2</t>
  </si>
  <si>
    <t>63</t>
  </si>
  <si>
    <t>63к1</t>
  </si>
  <si>
    <t>65</t>
  </si>
  <si>
    <t>65к1</t>
  </si>
  <si>
    <t>67А</t>
  </si>
  <si>
    <t>67к1</t>
  </si>
  <si>
    <t>67к2</t>
  </si>
  <si>
    <t>67к3</t>
  </si>
  <si>
    <t>67к4</t>
  </si>
  <si>
    <t>69</t>
  </si>
  <si>
    <t>Планерная улица</t>
  </si>
  <si>
    <t>14</t>
  </si>
  <si>
    <t>16к6</t>
  </si>
  <si>
    <t>85к4</t>
  </si>
  <si>
    <t>85к3</t>
  </si>
  <si>
    <t>12к1</t>
  </si>
  <si>
    <t>12к6</t>
  </si>
  <si>
    <t>12к4</t>
  </si>
  <si>
    <t>12к3</t>
  </si>
  <si>
    <t>12к5</t>
  </si>
  <si>
    <t>81с3</t>
  </si>
  <si>
    <t>81к2</t>
  </si>
  <si>
    <t>улица Фомичёвой</t>
  </si>
  <si>
    <t>81с4</t>
  </si>
  <si>
    <t>75к3</t>
  </si>
  <si>
    <t>81с5</t>
  </si>
  <si>
    <t>75к2</t>
  </si>
  <si>
    <t>8к2</t>
  </si>
  <si>
    <t>10с2</t>
  </si>
  <si>
    <t>бульвар Яна Райниса</t>
  </si>
  <si>
    <t>6к2</t>
  </si>
  <si>
    <t>4к3</t>
  </si>
  <si>
    <t>2к1</t>
  </si>
  <si>
    <t>1к1</t>
  </si>
  <si>
    <t>1к5</t>
  </si>
  <si>
    <t>1к2</t>
  </si>
  <si>
    <t>1к3</t>
  </si>
  <si>
    <t>1/2</t>
  </si>
  <si>
    <t>9к4</t>
  </si>
  <si>
    <t>3к1</t>
  </si>
  <si>
    <t>9к3</t>
  </si>
  <si>
    <t>9к2</t>
  </si>
  <si>
    <t>5</t>
  </si>
  <si>
    <t>3</t>
  </si>
  <si>
    <t>7к4</t>
  </si>
  <si>
    <t>7к5</t>
  </si>
  <si>
    <t>7к6</t>
  </si>
  <si>
    <t>9к1</t>
  </si>
  <si>
    <t>15к4</t>
  </si>
  <si>
    <t>4к4</t>
  </si>
  <si>
    <t>13к1</t>
  </si>
  <si>
    <t>13к3</t>
  </si>
  <si>
    <t>11к1</t>
  </si>
  <si>
    <t>11к2</t>
  </si>
  <si>
    <t>20к1</t>
  </si>
  <si>
    <t>улица Туристская</t>
  </si>
  <si>
    <t>18</t>
  </si>
  <si>
    <t>10</t>
  </si>
  <si>
    <t>20к2</t>
  </si>
  <si>
    <t>17к1</t>
  </si>
  <si>
    <t>19</t>
  </si>
  <si>
    <t>21</t>
  </si>
  <si>
    <t>23к1</t>
  </si>
  <si>
    <t>15к3</t>
  </si>
  <si>
    <t>12</t>
  </si>
  <si>
    <t>10к1</t>
  </si>
  <si>
    <t>17к2</t>
  </si>
  <si>
    <t>СУММАРНОЕ ЧИСЛО ЖИТЕЛЕЙ</t>
  </si>
  <si>
    <r>
      <rPr>
        <b/>
        <sz val="10"/>
        <color theme="1"/>
        <rFont val="Arial"/>
        <family val="2"/>
        <charset val="204"/>
      </rPr>
      <t>СУММА P</t>
    </r>
    <r>
      <rPr>
        <b/>
        <vertAlign val="subscript"/>
        <sz val="10"/>
        <color theme="1"/>
        <rFont val="Arial"/>
        <family val="2"/>
        <charset val="204"/>
      </rPr>
      <t xml:space="preserve">i </t>
    </r>
    <r>
      <rPr>
        <b/>
        <sz val="10"/>
        <color theme="1"/>
        <rFont val="Arial"/>
        <family val="2"/>
        <charset val="204"/>
      </rPr>
      <t>* X</t>
    </r>
    <r>
      <rPr>
        <b/>
        <vertAlign val="subscript"/>
        <sz val="10"/>
        <color theme="1"/>
        <rFont val="Arial"/>
        <family val="2"/>
        <charset val="204"/>
      </rPr>
      <t>i</t>
    </r>
  </si>
  <si>
    <r>
      <rPr>
        <b/>
        <sz val="10"/>
        <color theme="1"/>
        <rFont val="Arial"/>
        <family val="2"/>
        <charset val="204"/>
      </rPr>
      <t>СРЕДНЕВЗВЕШЕННАЯ ОБЕСПЕЧЕННОСТЬ (P</t>
    </r>
    <r>
      <rPr>
        <b/>
        <vertAlign val="subscript"/>
        <sz val="10"/>
        <color theme="1"/>
        <rFont val="Arial"/>
        <family val="2"/>
        <charset val="204"/>
      </rPr>
      <t>св</t>
    </r>
    <r>
      <rPr>
        <b/>
        <sz val="10"/>
        <color theme="1"/>
        <rFont val="Arial"/>
        <family val="2"/>
        <charset val="204"/>
      </rPr>
      <t>)</t>
    </r>
  </si>
  <si>
    <t>№(e)</t>
  </si>
  <si>
    <t>наименование детского сада</t>
  </si>
  <si>
    <r>
      <rPr>
        <b/>
        <sz val="10"/>
        <color theme="1"/>
        <rFont val="Arial"/>
        <family val="2"/>
        <charset val="204"/>
      </rPr>
      <t>ёмкость (Y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>)</t>
    </r>
  </si>
  <si>
    <r>
      <rPr>
        <b/>
        <sz val="10"/>
        <color theme="1"/>
        <rFont val="Arial"/>
        <family val="2"/>
        <charset val="204"/>
      </rPr>
      <t>спрос на место в каждом объекте (S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>)</t>
    </r>
  </si>
  <si>
    <r>
      <rPr>
        <b/>
        <sz val="10"/>
        <color theme="1"/>
        <rFont val="Arial"/>
        <family val="2"/>
        <charset val="204"/>
      </rPr>
      <t>обеспеченность спроса на место (Z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>)</t>
    </r>
  </si>
  <si>
    <r>
      <rPr>
        <b/>
        <sz val="10"/>
        <color theme="1"/>
        <rFont val="Arial"/>
        <family val="2"/>
        <charset val="204"/>
      </rPr>
      <t>нагрузка на объект прямо пропорционально обеспеченности спроса на место (L</t>
    </r>
    <r>
      <rPr>
        <b/>
        <vertAlign val="subscript"/>
        <sz val="10"/>
        <color theme="1"/>
        <rFont val="Arial"/>
        <family val="2"/>
        <charset val="204"/>
      </rPr>
      <t>Ze</t>
    </r>
    <r>
      <rPr>
        <b/>
        <sz val="10"/>
        <color theme="1"/>
        <rFont val="Arial"/>
        <family val="2"/>
        <charset val="204"/>
      </rPr>
      <t>)</t>
    </r>
  </si>
  <si>
    <r>
      <rPr>
        <b/>
        <sz val="10"/>
        <color theme="1"/>
        <rFont val="Arial"/>
        <family val="2"/>
        <charset val="204"/>
      </rPr>
      <t>нагрузка, средневзвешенная от распределения по емкости объекта и по обеспеченности спроса на место (L</t>
    </r>
    <r>
      <rPr>
        <b/>
        <vertAlign val="subscript"/>
        <sz val="10"/>
        <color theme="1"/>
        <rFont val="Arial"/>
        <family val="2"/>
        <charset val="204"/>
      </rPr>
      <t>Ve</t>
    </r>
    <r>
      <rPr>
        <b/>
        <sz val="10"/>
        <color theme="1"/>
        <rFont val="Arial"/>
        <family val="2"/>
        <charset val="204"/>
      </rPr>
      <t>)</t>
    </r>
  </si>
  <si>
    <r>
      <rPr>
        <b/>
        <sz val="10"/>
        <color theme="1"/>
        <rFont val="Arial"/>
        <family val="2"/>
        <charset val="204"/>
      </rPr>
      <t>обеспеченность претендентов в каждом доступном объекте (P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>)</t>
    </r>
  </si>
  <si>
    <t>ГБОУ школа №1571, дошкольное отделение Лучики</t>
  </si>
  <si>
    <t>6с2</t>
  </si>
  <si>
    <t>ГБОУ школа №1571, дошкольное отделение Веснушки</t>
  </si>
  <si>
    <t>63к2</t>
  </si>
  <si>
    <t>ГБОУ школа №1571, корпус Конфетти</t>
  </si>
  <si>
    <t>16к7</t>
  </si>
  <si>
    <t>ГБОУ школа №1571, дошкольное отделение Яблонька</t>
  </si>
  <si>
    <t>ГБОУ школа №1571, дошкольное отделение Радуга</t>
  </si>
  <si>
    <t>ГБОУ школа №1571, дошкольное отделение Почемучки</t>
  </si>
  <si>
    <t>12к7</t>
  </si>
  <si>
    <t>ГБОУ школа №1571, дошкольное отделение Сказка</t>
  </si>
  <si>
    <t>12к2</t>
  </si>
  <si>
    <t>ГБОУ школа №1571, дошкольное отделение Ручеек</t>
  </si>
  <si>
    <t>2к5</t>
  </si>
  <si>
    <t>ГБОУ школа № 1286, дошкольное отделение Сказка</t>
  </si>
  <si>
    <t>3к2</t>
  </si>
  <si>
    <t>ГБОУ школа № 1286, дошкольное отделение Солнышко</t>
  </si>
  <si>
    <t>3к5</t>
  </si>
  <si>
    <t>ГБОУ школа № 1286, дошкольное отделение Радуга</t>
  </si>
  <si>
    <t>23к2</t>
  </si>
  <si>
    <t>ГБОУ школа № 1286, дошкольное отделение Семицветик</t>
  </si>
  <si>
    <t>ГБОУ школа № 1286, дошкольное отделение Светлячок</t>
  </si>
  <si>
    <t>14к6</t>
  </si>
  <si>
    <t>ГБОУ школа № 1286, учебный корпус Знайка</t>
  </si>
  <si>
    <r>
      <t>нагрузка на объект от всех претендентов пропорционально емкости объекта (L</t>
    </r>
    <r>
      <rPr>
        <b/>
        <vertAlign val="subscript"/>
        <sz val="10"/>
        <color theme="1"/>
        <rFont val="Arial"/>
        <family val="2"/>
        <charset val="204"/>
      </rPr>
      <t>Ye</t>
    </r>
    <r>
      <rPr>
        <b/>
        <sz val="10"/>
        <color theme="1"/>
        <rFont val="Arial"/>
        <family val="2"/>
        <charset val="204"/>
      </rPr>
      <t>)</t>
    </r>
  </si>
  <si>
    <r>
      <t>обеспеченность жителей каждого жилого дома (P</t>
    </r>
    <r>
      <rPr>
        <b/>
        <vertAlign val="subscript"/>
        <sz val="10"/>
        <color theme="1"/>
        <rFont val="Arial"/>
        <family val="2"/>
        <charset val="204"/>
      </rPr>
      <t>i</t>
    </r>
    <r>
      <rPr>
        <b/>
        <sz val="10"/>
        <color theme="1"/>
        <rFont val="Arial"/>
        <family val="2"/>
        <charset val="204"/>
      </rPr>
      <t>)</t>
    </r>
  </si>
  <si>
    <r>
      <t>количество человек, распределенное пропорционально ёмкости объекта Y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 xml:space="preserve"> в e:</t>
    </r>
  </si>
  <si>
    <r>
      <t>количество человек, распределенное пропорционально емкости объекта Y</t>
    </r>
    <r>
      <rPr>
        <b/>
        <vertAlign val="subscript"/>
        <sz val="10"/>
        <color theme="1"/>
        <rFont val="Arial"/>
        <family val="2"/>
        <charset val="204"/>
      </rPr>
      <t xml:space="preserve">e </t>
    </r>
    <r>
      <rPr>
        <b/>
        <sz val="10"/>
        <color theme="1"/>
        <rFont val="Arial"/>
        <family val="2"/>
        <charset val="204"/>
      </rPr>
      <t>и спросу на место в доступном объекте Z</t>
    </r>
    <r>
      <rPr>
        <b/>
        <vertAlign val="subscript"/>
        <sz val="10"/>
        <color theme="1"/>
        <rFont val="Arial"/>
        <family val="2"/>
        <charset val="204"/>
      </rPr>
      <t xml:space="preserve">e </t>
    </r>
    <r>
      <rPr>
        <b/>
        <sz val="10"/>
        <color theme="1"/>
        <rFont val="Arial"/>
        <family val="2"/>
        <charset val="204"/>
      </rPr>
      <t>(как среднее арифметическоемежду ними) в e:</t>
    </r>
  </si>
  <si>
    <t>количество детских садов, находящихся в радиусе доступности жилого дома</t>
  </si>
  <si>
    <r>
      <t>суммарная обеспеченность спроса на место (сумма Z</t>
    </r>
    <r>
      <rPr>
        <b/>
        <vertAlign val="subscript"/>
        <sz val="10"/>
        <color theme="1"/>
        <rFont val="Arial"/>
        <family val="2"/>
        <charset val="204"/>
      </rPr>
      <t xml:space="preserve">e </t>
    </r>
    <r>
      <rPr>
        <b/>
        <sz val="10"/>
        <color theme="1"/>
        <rFont val="Arial"/>
        <family val="2"/>
        <charset val="204"/>
      </rPr>
      <t>в радиусе доступности от дома)</t>
    </r>
  </si>
  <si>
    <r>
      <t>суммарная емкость объектов в рассматриваемой доступности каждого дома (сумма Y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 xml:space="preserve"> в радиусе доступности от дома)</t>
    </r>
  </si>
  <si>
    <t>дом входит в радиус доступности детского сада?</t>
  </si>
  <si>
    <t>СУММАРНАЯ ЁМКОСТЬ</t>
  </si>
  <si>
    <t>Среднее арифметическое</t>
  </si>
  <si>
    <t>Стандартное отклонение</t>
  </si>
  <si>
    <t>Минимальное значение</t>
  </si>
  <si>
    <t>Максимальное значение</t>
  </si>
  <si>
    <t>Размах</t>
  </si>
  <si>
    <t>Шаг интервала</t>
  </si>
  <si>
    <t>Интервалов</t>
  </si>
  <si>
    <t>Выборка</t>
  </si>
  <si>
    <t>Людей</t>
  </si>
  <si>
    <t>U - статистика</t>
  </si>
  <si>
    <t>хи-квадрат</t>
  </si>
  <si>
    <t>СУММА U</t>
  </si>
  <si>
    <t>без учёта 0</t>
  </si>
  <si>
    <t>Интервалы</t>
  </si>
  <si>
    <t>с учётом 0</t>
  </si>
  <si>
    <t>без 0</t>
  </si>
  <si>
    <t>теоретическое распределение частот обеспеченности населения (без учёта 0-ых значений)</t>
  </si>
  <si>
    <r>
      <t>СРЕДНЕВЗВЕШЕННАЯ ОБЕСПЕЧЕННОСТЬ СРЕДИ ОБЕСПЕЧЕННОГО НАСЕЛЕНИЯ (P</t>
    </r>
    <r>
      <rPr>
        <vertAlign val="subscript"/>
        <sz val="10"/>
        <color rgb="FF000000"/>
        <rFont val="Arial"/>
        <family val="2"/>
        <charset val="204"/>
      </rPr>
      <t>сво</t>
    </r>
    <r>
      <rPr>
        <sz val="10"/>
        <color rgb="FF000000"/>
        <rFont val="Arial"/>
        <family val="2"/>
        <charset val="204"/>
      </rPr>
      <t>)</t>
    </r>
  </si>
  <si>
    <t>НАСЕЛЕНИЕ, чел</t>
  </si>
  <si>
    <t>ОБЕСПЕЧЕННОЕ</t>
  </si>
  <si>
    <t>НАСЕЛЕНИЕ, %</t>
  </si>
  <si>
    <t>НЕОБЕСПЕЧЕННОЕ</t>
  </si>
  <si>
    <t>приоритетное развитие_з</t>
  </si>
  <si>
    <t>минимизация развития</t>
  </si>
  <si>
    <t>минимальная инфраструктура</t>
  </si>
  <si>
    <t>невмешательство</t>
  </si>
  <si>
    <t>развитие, повышение связанности с услугами</t>
  </si>
  <si>
    <t>повышение плотности</t>
  </si>
  <si>
    <t>приоритетная протекция</t>
  </si>
  <si>
    <t>приоритетное развитие_ж</t>
  </si>
  <si>
    <t>поддержание</t>
  </si>
  <si>
    <t>развитие, повышение связности с услугами</t>
  </si>
  <si>
    <t>свнас</t>
  </si>
  <si>
    <t>route_ranking</t>
  </si>
  <si>
    <t>route_number</t>
  </si>
  <si>
    <t>active_side_number</t>
  </si>
  <si>
    <t>route_density</t>
  </si>
  <si>
    <t>summary_ranking</t>
  </si>
  <si>
    <t>metro_ranking</t>
  </si>
  <si>
    <t>metro_stations_available</t>
  </si>
  <si>
    <t>bus_ranking</t>
  </si>
  <si>
    <t>bus_stops_available</t>
  </si>
  <si>
    <t>funct</t>
  </si>
  <si>
    <t>id</t>
  </si>
  <si>
    <t>fid</t>
  </si>
  <si>
    <t>аенрпвне!I$2:I$92;"&gt;="&amp;</t>
  </si>
  <si>
    <t>фактическое распределение</t>
  </si>
  <si>
    <t>нормальное распределение</t>
  </si>
  <si>
    <t>г</t>
  </si>
  <si>
    <t>низкий</t>
  </si>
  <si>
    <t>средняя</t>
  </si>
  <si>
    <t>интенсификация использования, размещение объектов</t>
  </si>
  <si>
    <t>средний</t>
  </si>
  <si>
    <t>и</t>
  </si>
  <si>
    <t>высокая</t>
  </si>
  <si>
    <t>улучшение связей, развитие инфраструктуры</t>
  </si>
  <si>
    <t>высокий</t>
  </si>
  <si>
    <t>е</t>
  </si>
  <si>
    <t>ж</t>
  </si>
  <si>
    <t>низкая</t>
  </si>
  <si>
    <t>пропорциональное развитие инфраструктуры и объектов</t>
  </si>
  <si>
    <t>в</t>
  </si>
  <si>
    <t>б</t>
  </si>
  <si>
    <t>д</t>
  </si>
  <si>
    <t>а</t>
  </si>
  <si>
    <t>з</t>
  </si>
  <si>
    <t>con_type</t>
  </si>
  <si>
    <t>su_urban_use</t>
  </si>
  <si>
    <t>disprop_go</t>
  </si>
  <si>
    <t>direct_go</t>
  </si>
  <si>
    <t>per_level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</si>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</sst>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"/>
  </numFmts>
  <fonts count="14" x14ac:knownFonts="1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</font>
    <font>
      <b/>
      <vertAlign val="subscript"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b/>
      <sz val="11"/>
      <color rgb="FFFA7D00"/>
      <name val="Calibri"/>
      <family val="2"/>
      <charset val="204"/>
      <scheme val="minor"/>
    </font>
    <font>
      <vertAlign val="subscript"/>
      <sz val="10"/>
      <color rgb="FF000000"/>
      <name val="Arial"/>
      <family val="2"/>
      <charset val="204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2" tint="-0.14999847407452621"/>
        <bgColor indexed="64"/>
      </patternFill>
    </fill>
  </fills>
  <borders count="8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11" fillId="6" borderId="78" applyNumberFormat="0" applyAlignment="0" applyProtection="0"/>
    <xf numFmtId="0" fontId="13" fillId="0" borderId="0"/>
  </cellStyleXfs>
  <cellXfs count="175">
    <xf numFmtId="0" fontId="0" fillId="0" borderId="0" xfId="0"/>
    <xf numFmtId="0" fontId="2" fillId="0" borderId="2" xfId="0" applyFont="1" applyBorder="1" applyAlignment="1">
      <alignment vertical="center"/>
    </xf>
    <xf numFmtId="0" fontId="4" fillId="0" borderId="3" xfId="0" applyFont="1" applyBorder="1"/>
    <xf numFmtId="49" fontId="4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/>
    <xf numFmtId="1" fontId="4" fillId="0" borderId="3" xfId="0" applyNumberFormat="1" applyFont="1" applyBorder="1"/>
    <xf numFmtId="0" fontId="4" fillId="0" borderId="4" xfId="0" applyFont="1" applyBorder="1"/>
    <xf numFmtId="49" fontId="4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2" fillId="0" borderId="5" xfId="0" applyFont="1" applyBorder="1" applyAlignment="1">
      <alignment horizontal="right" wrapText="1"/>
    </xf>
    <xf numFmtId="0" fontId="4" fillId="0" borderId="3" xfId="0" applyFont="1" applyBorder="1" applyAlignment="1">
      <alignment horizontal="right"/>
    </xf>
    <xf numFmtId="2" fontId="4" fillId="0" borderId="3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2" fontId="4" fillId="0" borderId="4" xfId="0" applyNumberFormat="1" applyFont="1" applyBorder="1" applyAlignment="1">
      <alignment horizontal="right"/>
    </xf>
    <xf numFmtId="0" fontId="2" fillId="0" borderId="5" xfId="0" applyFont="1" applyBorder="1" applyAlignment="1">
      <alignment wrapText="1"/>
    </xf>
    <xf numFmtId="0" fontId="0" fillId="0" borderId="0" xfId="0" applyAlignment="1">
      <alignment horizontal="center"/>
    </xf>
    <xf numFmtId="1" fontId="4" fillId="0" borderId="4" xfId="0" applyNumberFormat="1" applyFont="1" applyBorder="1"/>
    <xf numFmtId="165" fontId="4" fillId="0" borderId="3" xfId="0" applyNumberFormat="1" applyFont="1" applyBorder="1"/>
    <xf numFmtId="0" fontId="7" fillId="0" borderId="5" xfId="0" applyFont="1" applyBorder="1" applyAlignment="1">
      <alignment horizontal="right" wrapText="1"/>
    </xf>
    <xf numFmtId="0" fontId="4" fillId="3" borderId="4" xfId="0" applyFont="1" applyFill="1" applyBorder="1"/>
    <xf numFmtId="49" fontId="4" fillId="3" borderId="4" xfId="0" applyNumberFormat="1" applyFont="1" applyFill="1" applyBorder="1" applyAlignment="1">
      <alignment horizontal="right"/>
    </xf>
    <xf numFmtId="0" fontId="4" fillId="3" borderId="4" xfId="0" applyFont="1" applyFill="1" applyBorder="1" applyAlignment="1">
      <alignment horizontal="center"/>
    </xf>
    <xf numFmtId="0" fontId="0" fillId="4" borderId="0" xfId="0" applyFill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1" fontId="4" fillId="0" borderId="3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right" vertical="center"/>
    </xf>
    <xf numFmtId="164" fontId="4" fillId="0" borderId="3" xfId="0" applyNumberFormat="1" applyFont="1" applyBorder="1" applyAlignment="1">
      <alignment horizontal="right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2" fillId="2" borderId="3" xfId="0" applyFont="1" applyFill="1" applyBorder="1"/>
    <xf numFmtId="0" fontId="4" fillId="0" borderId="32" xfId="0" applyFont="1" applyBorder="1"/>
    <xf numFmtId="0" fontId="4" fillId="0" borderId="33" xfId="0" applyFont="1" applyBorder="1"/>
    <xf numFmtId="0" fontId="4" fillId="0" borderId="23" xfId="0" applyFont="1" applyBorder="1"/>
    <xf numFmtId="0" fontId="4" fillId="0" borderId="24" xfId="0" applyFont="1" applyBorder="1"/>
    <xf numFmtId="0" fontId="4" fillId="3" borderId="23" xfId="0" applyFont="1" applyFill="1" applyBorder="1"/>
    <xf numFmtId="0" fontId="4" fillId="3" borderId="24" xfId="0" applyFont="1" applyFill="1" applyBorder="1"/>
    <xf numFmtId="0" fontId="4" fillId="0" borderId="11" xfId="0" applyFont="1" applyBorder="1"/>
    <xf numFmtId="49" fontId="4" fillId="0" borderId="12" xfId="0" applyNumberFormat="1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1" fontId="4" fillId="0" borderId="33" xfId="0" applyNumberFormat="1" applyFont="1" applyBorder="1"/>
    <xf numFmtId="0" fontId="4" fillId="0" borderId="35" xfId="0" applyFont="1" applyBorder="1" applyAlignment="1">
      <alignment horizontal="center"/>
    </xf>
    <xf numFmtId="1" fontId="4" fillId="0" borderId="36" xfId="0" applyNumberFormat="1" applyFont="1" applyBorder="1" applyAlignment="1">
      <alignment horizontal="right"/>
    </xf>
    <xf numFmtId="165" fontId="4" fillId="0" borderId="36" xfId="0" applyNumberFormat="1" applyFont="1" applyBorder="1"/>
    <xf numFmtId="0" fontId="4" fillId="0" borderId="40" xfId="0" applyFont="1" applyBorder="1" applyAlignment="1">
      <alignment horizontal="center"/>
    </xf>
    <xf numFmtId="0" fontId="4" fillId="4" borderId="40" xfId="0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1" fontId="4" fillId="0" borderId="32" xfId="0" applyNumberFormat="1" applyFont="1" applyBorder="1" applyAlignment="1">
      <alignment horizontal="right"/>
    </xf>
    <xf numFmtId="1" fontId="4" fillId="0" borderId="33" xfId="0" applyNumberFormat="1" applyFont="1" applyBorder="1" applyAlignment="1">
      <alignment horizontal="right"/>
    </xf>
    <xf numFmtId="1" fontId="4" fillId="4" borderId="32" xfId="0" applyNumberFormat="1" applyFont="1" applyFill="1" applyBorder="1" applyAlignment="1">
      <alignment horizontal="right"/>
    </xf>
    <xf numFmtId="1" fontId="4" fillId="0" borderId="42" xfId="0" applyNumberFormat="1" applyFont="1" applyBorder="1" applyAlignment="1">
      <alignment horizontal="right"/>
    </xf>
    <xf numFmtId="1" fontId="4" fillId="0" borderId="37" xfId="0" applyNumberFormat="1" applyFont="1" applyBorder="1" applyAlignment="1">
      <alignment horizontal="right"/>
    </xf>
    <xf numFmtId="164" fontId="4" fillId="0" borderId="40" xfId="0" applyNumberFormat="1" applyFont="1" applyBorder="1" applyAlignment="1">
      <alignment horizontal="center"/>
    </xf>
    <xf numFmtId="164" fontId="4" fillId="0" borderId="41" xfId="0" applyNumberFormat="1" applyFont="1" applyBorder="1" applyAlignment="1">
      <alignment horizontal="center"/>
    </xf>
    <xf numFmtId="0" fontId="2" fillId="0" borderId="44" xfId="0" applyFont="1" applyBorder="1" applyAlignment="1">
      <alignment horizontal="right" vertical="center"/>
    </xf>
    <xf numFmtId="0" fontId="2" fillId="0" borderId="45" xfId="0" applyFont="1" applyBorder="1" applyAlignment="1">
      <alignment horizontal="right"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165" fontId="4" fillId="0" borderId="32" xfId="0" applyNumberFormat="1" applyFont="1" applyBorder="1"/>
    <xf numFmtId="165" fontId="4" fillId="0" borderId="33" xfId="0" applyNumberFormat="1" applyFont="1" applyBorder="1"/>
    <xf numFmtId="165" fontId="4" fillId="0" borderId="42" xfId="0" applyNumberFormat="1" applyFont="1" applyBorder="1"/>
    <xf numFmtId="165" fontId="4" fillId="0" borderId="37" xfId="0" applyNumberFormat="1" applyFont="1" applyBorder="1"/>
    <xf numFmtId="0" fontId="2" fillId="2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54" xfId="0" applyBorder="1"/>
    <xf numFmtId="0" fontId="0" fillId="0" borderId="56" xfId="0" applyBorder="1"/>
    <xf numFmtId="0" fontId="2" fillId="2" borderId="59" xfId="0" applyFont="1" applyFill="1" applyBorder="1"/>
    <xf numFmtId="0" fontId="2" fillId="2" borderId="58" xfId="0" applyFont="1" applyFill="1" applyBorder="1" applyAlignment="1">
      <alignment horizontal="right" vertical="center" wrapText="1"/>
    </xf>
    <xf numFmtId="164" fontId="4" fillId="0" borderId="60" xfId="0" applyNumberFormat="1" applyFont="1" applyBorder="1" applyAlignment="1">
      <alignment horizontal="right"/>
    </xf>
    <xf numFmtId="164" fontId="4" fillId="0" borderId="60" xfId="0" applyNumberFormat="1" applyFont="1" applyBorder="1"/>
    <xf numFmtId="1" fontId="4" fillId="0" borderId="61" xfId="0" applyNumberFormat="1" applyFont="1" applyBorder="1"/>
    <xf numFmtId="1" fontId="2" fillId="2" borderId="51" xfId="0" applyNumberFormat="1" applyFont="1" applyFill="1" applyBorder="1"/>
    <xf numFmtId="0" fontId="0" fillId="0" borderId="53" xfId="0" applyBorder="1"/>
    <xf numFmtId="0" fontId="8" fillId="0" borderId="0" xfId="0" applyFont="1" applyAlignment="1">
      <alignment wrapText="1"/>
    </xf>
    <xf numFmtId="0" fontId="0" fillId="0" borderId="49" xfId="0" applyBorder="1"/>
    <xf numFmtId="0" fontId="0" fillId="0" borderId="52" xfId="0" applyBorder="1"/>
    <xf numFmtId="0" fontId="0" fillId="0" borderId="55" xfId="0" applyBorder="1"/>
    <xf numFmtId="0" fontId="8" fillId="0" borderId="62" xfId="0" applyFont="1" applyBorder="1"/>
    <xf numFmtId="0" fontId="9" fillId="0" borderId="63" xfId="0" applyFont="1" applyBorder="1" applyAlignment="1">
      <alignment wrapText="1"/>
    </xf>
    <xf numFmtId="0" fontId="9" fillId="0" borderId="64" xfId="0" applyFont="1" applyBorder="1" applyAlignment="1">
      <alignment wrapText="1"/>
    </xf>
    <xf numFmtId="0" fontId="9" fillId="0" borderId="66" xfId="0" applyFont="1" applyBorder="1" applyAlignment="1">
      <alignment wrapText="1"/>
    </xf>
    <xf numFmtId="0" fontId="0" fillId="0" borderId="57" xfId="0" applyBorder="1"/>
    <xf numFmtId="0" fontId="8" fillId="0" borderId="65" xfId="0" applyFont="1" applyBorder="1"/>
    <xf numFmtId="0" fontId="0" fillId="0" borderId="67" xfId="0" applyBorder="1"/>
    <xf numFmtId="0" fontId="0" fillId="0" borderId="68" xfId="0" applyBorder="1"/>
    <xf numFmtId="0" fontId="0" fillId="0" borderId="51" xfId="0" applyBorder="1"/>
    <xf numFmtId="0" fontId="3" fillId="0" borderId="0" xfId="0" applyFont="1"/>
    <xf numFmtId="1" fontId="3" fillId="0" borderId="0" xfId="0" applyNumberFormat="1" applyFont="1"/>
    <xf numFmtId="0" fontId="0" fillId="0" borderId="69" xfId="0" applyBorder="1"/>
    <xf numFmtId="2" fontId="0" fillId="0" borderId="69" xfId="0" applyNumberFormat="1" applyBorder="1"/>
    <xf numFmtId="0" fontId="2" fillId="5" borderId="53" xfId="1" applyFont="1" applyBorder="1" applyAlignment="1">
      <alignment horizontal="right"/>
    </xf>
    <xf numFmtId="0" fontId="2" fillId="5" borderId="53" xfId="1" applyFont="1" applyBorder="1" applyAlignment="1"/>
    <xf numFmtId="0" fontId="0" fillId="0" borderId="70" xfId="0" applyBorder="1"/>
    <xf numFmtId="0" fontId="0" fillId="0" borderId="71" xfId="0" applyBorder="1"/>
    <xf numFmtId="2" fontId="0" fillId="0" borderId="75" xfId="0" applyNumberFormat="1" applyBorder="1"/>
    <xf numFmtId="0" fontId="0" fillId="0" borderId="75" xfId="0" applyBorder="1"/>
    <xf numFmtId="0" fontId="0" fillId="0" borderId="76" xfId="0" applyBorder="1"/>
    <xf numFmtId="0" fontId="8" fillId="0" borderId="47" xfId="0" applyFont="1" applyBorder="1" applyAlignment="1">
      <alignment horizontal="right" wrapText="1"/>
    </xf>
    <xf numFmtId="0" fontId="8" fillId="0" borderId="47" xfId="0" applyFont="1" applyBorder="1" applyAlignment="1">
      <alignment wrapText="1"/>
    </xf>
    <xf numFmtId="0" fontId="0" fillId="0" borderId="47" xfId="0" applyBorder="1" applyAlignment="1">
      <alignment wrapText="1"/>
    </xf>
    <xf numFmtId="0" fontId="8" fillId="0" borderId="48" xfId="0" applyFont="1" applyBorder="1"/>
    <xf numFmtId="0" fontId="0" fillId="0" borderId="77" xfId="0" applyBorder="1"/>
    <xf numFmtId="0" fontId="11" fillId="6" borderId="78" xfId="2" applyAlignment="1">
      <alignment horizontal="center"/>
    </xf>
    <xf numFmtId="166" fontId="2" fillId="2" borderId="54" xfId="0" applyNumberFormat="1" applyFont="1" applyFill="1" applyBorder="1" applyAlignment="1">
      <alignment horizontal="right"/>
    </xf>
    <xf numFmtId="0" fontId="2" fillId="2" borderId="54" xfId="0" applyFont="1" applyFill="1" applyBorder="1" applyAlignment="1">
      <alignment horizontal="right" wrapText="1"/>
    </xf>
    <xf numFmtId="0" fontId="2" fillId="2" borderId="69" xfId="0" applyFont="1" applyFill="1" applyBorder="1" applyAlignment="1">
      <alignment horizontal="right" vertical="center" wrapText="1"/>
    </xf>
    <xf numFmtId="0" fontId="2" fillId="2" borderId="53" xfId="0" applyFont="1" applyFill="1" applyBorder="1" applyAlignment="1">
      <alignment horizontal="right" vertical="center" wrapText="1"/>
    </xf>
    <xf numFmtId="0" fontId="9" fillId="7" borderId="54" xfId="0" applyFont="1" applyFill="1" applyBorder="1"/>
    <xf numFmtId="165" fontId="9" fillId="7" borderId="54" xfId="0" applyNumberFormat="1" applyFont="1" applyFill="1" applyBorder="1"/>
    <xf numFmtId="165" fontId="2" fillId="2" borderId="56" xfId="0" applyNumberFormat="1" applyFont="1" applyFill="1" applyBorder="1" applyAlignment="1">
      <alignment horizontal="right" wrapText="1"/>
    </xf>
    <xf numFmtId="0" fontId="13" fillId="0" borderId="0" xfId="3"/>
    <xf numFmtId="2" fontId="0" fillId="0" borderId="52" xfId="0" applyNumberFormat="1" applyBorder="1"/>
    <xf numFmtId="0" fontId="8" fillId="0" borderId="79" xfId="0" applyFont="1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8" fillId="0" borderId="77" xfId="0" applyFont="1" applyBorder="1" applyAlignment="1">
      <alignment horizontal="right" wrapText="1"/>
    </xf>
    <xf numFmtId="0" fontId="0" fillId="0" borderId="77" xfId="0" applyBorder="1" applyAlignment="1">
      <alignment wrapText="1"/>
    </xf>
    <xf numFmtId="0" fontId="8" fillId="0" borderId="80" xfId="0" applyFont="1" applyBorder="1"/>
    <xf numFmtId="0" fontId="2" fillId="2" borderId="52" xfId="0" applyFont="1" applyFill="1" applyBorder="1" applyAlignment="1">
      <alignment horizontal="right" vertical="center" wrapText="1"/>
    </xf>
    <xf numFmtId="0" fontId="2" fillId="2" borderId="55" xfId="0" applyFont="1" applyFill="1" applyBorder="1" applyAlignment="1">
      <alignment horizontal="right" vertical="center" wrapText="1"/>
    </xf>
    <xf numFmtId="0" fontId="0" fillId="0" borderId="69" xfId="0" applyBorder="1" applyAlignment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right" vertical="center" wrapText="1"/>
    </xf>
    <xf numFmtId="0" fontId="2" fillId="0" borderId="31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1" fillId="6" borderId="78" xfId="2" applyAlignment="1">
      <alignment horizontal="center" vertical="center" wrapText="1"/>
    </xf>
    <xf numFmtId="0" fontId="2" fillId="0" borderId="29" xfId="0" applyFont="1" applyBorder="1" applyAlignment="1">
      <alignment horizontal="right"/>
    </xf>
    <xf numFmtId="0" fontId="3" fillId="0" borderId="31" xfId="0" applyFont="1" applyBorder="1"/>
    <xf numFmtId="0" fontId="2" fillId="2" borderId="49" xfId="0" applyFont="1" applyFill="1" applyBorder="1" applyAlignment="1">
      <alignment horizontal="right"/>
    </xf>
    <xf numFmtId="0" fontId="3" fillId="0" borderId="50" xfId="0" applyFont="1" applyBorder="1"/>
    <xf numFmtId="0" fontId="2" fillId="2" borderId="52" xfId="0" applyFont="1" applyFill="1" applyBorder="1" applyAlignment="1">
      <alignment horizontal="right" wrapText="1"/>
    </xf>
    <xf numFmtId="0" fontId="0" fillId="0" borderId="69" xfId="0" applyBorder="1"/>
    <xf numFmtId="0" fontId="7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2" fillId="0" borderId="28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0" fontId="8" fillId="0" borderId="72" xfId="0" applyFont="1" applyBorder="1" applyAlignment="1">
      <alignment horizontal="center" vertical="center" wrapText="1"/>
    </xf>
    <xf numFmtId="0" fontId="8" fillId="0" borderId="81" xfId="0" applyFont="1" applyBorder="1" applyAlignment="1">
      <alignment horizontal="center" vertical="center" wrapText="1"/>
    </xf>
    <xf numFmtId="0" fontId="8" fillId="0" borderId="73" xfId="0" applyFont="1" applyBorder="1" applyAlignment="1">
      <alignment horizontal="center" vertical="center" wrapText="1"/>
    </xf>
    <xf numFmtId="0" fontId="8" fillId="0" borderId="74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</cellXfs>
  <cellStyles count="4">
    <cellStyle name="40% — акцент3" xfId="1" builtinId="39"/>
    <cellStyle name="Вычисление" xfId="2" builtinId="22"/>
    <cellStyle name="Обычный" xfId="0" builtinId="0"/>
    <cellStyle name="Обычный 2" xfId="3" xr:uid="{E85D9717-BB92-465F-A073-234866610968}"/>
  </cellStyles>
  <dxfs count="3"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00"/>
      <color rgb="FFFF9933"/>
      <color rgb="FF9966FF"/>
      <color rgb="FFCC66FF"/>
      <color rgb="FFFF00FF"/>
      <color rgb="FF0066FF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ontserrat SemiBold" pitchFamily="2" charset="-52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Montserrat SemiBold" pitchFamily="2" charset="-52"/>
              </a:rPr>
              <a:t>Распределение значений долей амортизации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ontserrat SemiBold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статистика_по_Pi!$D$13</c:f>
              <c:strCache>
                <c:ptCount val="1"/>
                <c:pt idx="0">
                  <c:v>фактическое распределение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92-4762-986C-EC3C5A1246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92-4762-986C-EC3C5A1246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92-4762-986C-EC3C5A12465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92-4762-986C-EC3C5A12465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292-4762-986C-EC3C5A12465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92-4762-986C-EC3C5A12465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292-4762-986C-EC3C5A12465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F292-4762-986C-EC3C5A12465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1D28-48BB-94BF-284274E7B78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1D28-48BB-94BF-284274E7B78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1D28-48BB-94BF-284274E7B78A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статистика_по_Pi!$L$15:$L$35</c:f>
              <c:strCache>
                <c:ptCount val="21"/>
                <c:pt idx="0">
                  <c:v>0</c:v>
                </c:pt>
                <c:pt idx="1">
                  <c:v>от 0 до 10</c:v>
                </c:pt>
                <c:pt idx="2">
                  <c:v>от 10 до 20</c:v>
                </c:pt>
                <c:pt idx="3">
                  <c:v>от 20 до 30</c:v>
                </c:pt>
                <c:pt idx="4">
                  <c:v>от 30 до 40</c:v>
                </c:pt>
                <c:pt idx="5">
                  <c:v>от 40 до 50</c:v>
                </c:pt>
                <c:pt idx="6">
                  <c:v>от 50 до 60</c:v>
                </c:pt>
                <c:pt idx="7">
                  <c:v>от 60 до 70</c:v>
                </c:pt>
                <c:pt idx="8">
                  <c:v>от 70 до 80</c:v>
                </c:pt>
                <c:pt idx="9">
                  <c:v>от 80 до 90</c:v>
                </c:pt>
                <c:pt idx="10">
                  <c:v>от 90 до 100</c:v>
                </c:pt>
                <c:pt idx="11">
                  <c:v>от 100 до 110</c:v>
                </c:pt>
                <c:pt idx="12">
                  <c:v>от 110 до 120</c:v>
                </c:pt>
                <c:pt idx="13">
                  <c:v>от 120 до 130</c:v>
                </c:pt>
                <c:pt idx="14">
                  <c:v>от 130 до 140</c:v>
                </c:pt>
                <c:pt idx="15">
                  <c:v>от 140 до 150</c:v>
                </c:pt>
                <c:pt idx="16">
                  <c:v>от 150 до 160</c:v>
                </c:pt>
                <c:pt idx="17">
                  <c:v>от 160 до 170</c:v>
                </c:pt>
                <c:pt idx="18">
                  <c:v>от 170 до 180</c:v>
                </c:pt>
                <c:pt idx="19">
                  <c:v>от 180 до 190</c:v>
                </c:pt>
                <c:pt idx="20">
                  <c:v>от 190 до 200</c:v>
                </c:pt>
              </c:strCache>
            </c:strRef>
          </c:cat>
          <c:val>
            <c:numRef>
              <c:f>статистика_по_Pi!$C$15:$C$25</c:f>
              <c:numCache>
                <c:formatCode>General</c:formatCode>
                <c:ptCount val="11"/>
                <c:pt idx="0">
                  <c:v>13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9</c:v>
                </c:pt>
                <c:pt idx="8">
                  <c:v>6</c:v>
                </c:pt>
                <c:pt idx="9">
                  <c:v>9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292-4762-986C-EC3C5A124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548492175"/>
        <c:axId val="548476783"/>
      </c:barChart>
      <c:lineChart>
        <c:grouping val="standard"/>
        <c:varyColors val="0"/>
        <c:ser>
          <c:idx val="1"/>
          <c:order val="1"/>
          <c:tx>
            <c:strRef>
              <c:f>статистика_по_Pi!$E$13</c:f>
              <c:strCache>
                <c:ptCount val="1"/>
                <c:pt idx="0">
                  <c:v>нормальное распределение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статистика_по_Pi!$A$15:$B$24</c:f>
              <c:multiLvlStrCache>
                <c:ptCount val="10"/>
                <c:lvl>
                  <c:pt idx="0">
                    <c:v>0,00</c:v>
                  </c:pt>
                  <c:pt idx="1">
                    <c:v>10,00</c:v>
                  </c:pt>
                  <c:pt idx="2">
                    <c:v>20,00</c:v>
                  </c:pt>
                  <c:pt idx="3">
                    <c:v>30,00</c:v>
                  </c:pt>
                  <c:pt idx="4">
                    <c:v>40,00</c:v>
                  </c:pt>
                  <c:pt idx="5">
                    <c:v>50,00</c:v>
                  </c:pt>
                  <c:pt idx="6">
                    <c:v>60,00</c:v>
                  </c:pt>
                  <c:pt idx="7">
                    <c:v>70,00</c:v>
                  </c:pt>
                  <c:pt idx="8">
                    <c:v>80,00</c:v>
                  </c:pt>
                  <c:pt idx="9">
                    <c:v>90,00</c:v>
                  </c:pt>
                </c:lvl>
                <c:lvl>
                  <c:pt idx="0">
                    <c:v>-10</c:v>
                  </c:pt>
                  <c:pt idx="1">
                    <c:v>0</c:v>
                  </c:pt>
                  <c:pt idx="2">
                    <c:v>10,00</c:v>
                  </c:pt>
                  <c:pt idx="3">
                    <c:v>20</c:v>
                  </c:pt>
                  <c:pt idx="4">
                    <c:v>30</c:v>
                  </c:pt>
                  <c:pt idx="5">
                    <c:v>40</c:v>
                  </c:pt>
                  <c:pt idx="6">
                    <c:v>50</c:v>
                  </c:pt>
                  <c:pt idx="7">
                    <c:v>60</c:v>
                  </c:pt>
                  <c:pt idx="8">
                    <c:v>70,00</c:v>
                  </c:pt>
                  <c:pt idx="9">
                    <c:v>80,00</c:v>
                  </c:pt>
                </c:lvl>
              </c:multiLvlStrCache>
            </c:multiLvlStrRef>
          </c:cat>
          <c:val>
            <c:numRef>
              <c:f>статистика_по_Pi!$E$15:$E$25</c:f>
              <c:numCache>
                <c:formatCode>General</c:formatCode>
                <c:ptCount val="11"/>
                <c:pt idx="0">
                  <c:v>2.1520763832016536</c:v>
                </c:pt>
                <c:pt idx="1">
                  <c:v>3.2617167076980706</c:v>
                </c:pt>
                <c:pt idx="2">
                  <c:v>4.6153746787058569</c:v>
                </c:pt>
                <c:pt idx="3">
                  <c:v>6.0973379342568741</c:v>
                </c:pt>
                <c:pt idx="4">
                  <c:v>7.5204958488580829</c:v>
                </c:pt>
                <c:pt idx="5">
                  <c:v>8.6601585402839021</c:v>
                </c:pt>
                <c:pt idx="6">
                  <c:v>9.3106185424570285</c:v>
                </c:pt>
                <c:pt idx="7">
                  <c:v>9.3455450610592692</c:v>
                </c:pt>
                <c:pt idx="8">
                  <c:v>8.7579841115288417</c:v>
                </c:pt>
                <c:pt idx="9">
                  <c:v>7.6626150439365617</c:v>
                </c:pt>
                <c:pt idx="10">
                  <c:v>6.2592607191014622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292-4762-986C-EC3C5A124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92175"/>
        <c:axId val="54847678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статистика_по_Pi!$F$13</c15:sqref>
                        </c15:formulaRef>
                      </c:ext>
                    </c:extLst>
                    <c:strCache>
                      <c:ptCount val="1"/>
                      <c:pt idx="0">
                        <c:v>теоретическое распределение частот обеспеченности населения (без учёта 0-ых значений)</c:v>
                      </c:pt>
                    </c:strCache>
                  </c:strRef>
                </c:tx>
                <c:spPr>
                  <a:ln w="15875" cap="rnd">
                    <a:solidFill>
                      <a:srgbClr val="FF993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статистика_по_Pi!$F$15:$F$23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F292-4762-986C-EC3C5A12465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cредневзвешенная по населению обеспеченность</c:v>
                </c:tx>
                <c:spPr>
                  <a:ln w="15875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\О\с\н\о\в\н\о\й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12-F292-4762-986C-EC3C5A12465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нормативная обеспеченность (54 места/1000 чел.)</c:v>
                </c:tx>
                <c:spPr>
                  <a:ln w="15875" cap="rnd">
                    <a:solidFill>
                      <a:srgbClr val="00FF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\О\с\н\о\в\н\о\й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13-F292-4762-986C-EC3C5A124650}"/>
                  </c:ext>
                </c:extLst>
              </c15:ser>
            </c15:filteredLineSeries>
          </c:ext>
        </c:extLst>
      </c:lineChart>
      <c:catAx>
        <c:axId val="54849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r>
                  <a:rPr lang="ru-RU"/>
                  <a:t>значение ДОЛИ</a:t>
                </a:r>
                <a:r>
                  <a:rPr lang="ru-RU" baseline="0"/>
                  <a:t> </a:t>
                </a:r>
                <a:r>
                  <a:rPr lang="ru-RU"/>
                  <a:t>АМОРТИЗАЦИИ</a:t>
                </a:r>
                <a:r>
                  <a:rPr lang="ru-RU" baseline="0"/>
                  <a:t> (от </a:t>
                </a:r>
                <a:r>
                  <a:rPr lang="ru-RU" i="1" baseline="0"/>
                  <a:t>"невключительно"</a:t>
                </a:r>
                <a:r>
                  <a:rPr lang="en-US" baseline="0"/>
                  <a:t> </a:t>
                </a:r>
                <a:r>
                  <a:rPr lang="ru-RU" baseline="0"/>
                  <a:t>до </a:t>
                </a:r>
                <a:r>
                  <a:rPr lang="ru-RU" i="1" baseline="0"/>
                  <a:t>"включительно" </a:t>
                </a:r>
                <a:r>
                  <a:rPr lang="ru-RU" i="0" baseline="0"/>
                  <a:t>)</a:t>
                </a:r>
                <a:endParaRPr lang="ru-RU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tserrat" pitchFamily="2" charset="-52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548476783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количество, шт.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Montserrat" pitchFamily="2" charset="-52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54849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tserrat" pitchFamily="2" charset="-52"/>
        </a:defRPr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274871202084323E-2"/>
          <c:y val="4.7507494896471276E-2"/>
          <c:w val="0.94974937851168351"/>
          <c:h val="0.9309557305336834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статистика_по_Pi!$M$15:$M$24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статистика_по_Pi!$O$15:$O$24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D-45DD-836C-B8C368F4FDED}"/>
            </c:ext>
          </c:extLst>
        </c:ser>
        <c:ser>
          <c:idx val="1"/>
          <c:order val="1"/>
          <c:spPr>
            <a:ln w="19050" cap="rnd">
              <a:solidFill>
                <a:srgbClr val="00FF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статистика_по_Pi!$N$15:$N$24</c:f>
              <c:numCache>
                <c:formatCode>General</c:formatCode>
                <c:ptCount val="10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</c:numCache>
            </c:numRef>
          </c:xVal>
          <c:yVal>
            <c:numRef>
              <c:f>статистика_по_Pi!$O$15:$O$24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3D-45DD-836C-B8C368F4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23040"/>
        <c:axId val="695219296"/>
      </c:scatterChart>
      <c:valAx>
        <c:axId val="695223040"/>
        <c:scaling>
          <c:orientation val="minMax"/>
          <c:max val="120"/>
          <c:min val="-10"/>
        </c:scaling>
        <c:delete val="1"/>
        <c:axPos val="b"/>
        <c:numFmt formatCode="General" sourceLinked="1"/>
        <c:majorTickMark val="cross"/>
        <c:minorTickMark val="none"/>
        <c:tickLblPos val="nextTo"/>
        <c:crossAx val="695219296"/>
        <c:crosses val="autoZero"/>
        <c:crossBetween val="midCat"/>
        <c:majorUnit val="5"/>
      </c:valAx>
      <c:valAx>
        <c:axId val="695219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695223040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3664B6-898A-4BB0-8D43-71B70D24966B}">
  <sheetPr/>
  <sheetViews>
    <sheetView tabSelected="1" zoomScale="1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ustomXml" Target="../ink/ink1.xml"/><Relationship Id="rId1" Type="http://schemas.openxmlformats.org/officeDocument/2006/relationships/chart" Target="../charts/chart2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600762-E9BE-F00C-6EB6-A37E833866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200026</xdr:rowOff>
    </xdr:from>
    <xdr:to>
      <xdr:col>29</xdr:col>
      <xdr:colOff>261937</xdr:colOff>
      <xdr:row>14</xdr:row>
      <xdr:rowOff>142875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0590E96-F903-40AC-9FDD-FBE75325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123315</xdr:colOff>
      <xdr:row>12</xdr:row>
      <xdr:rowOff>1371225</xdr:rowOff>
    </xdr:from>
    <xdr:to>
      <xdr:col>29</xdr:col>
      <xdr:colOff>123675</xdr:colOff>
      <xdr:row>12</xdr:row>
      <xdr:rowOff>1373385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4" name="Рукописный ввод 33">
              <a:extLst>
                <a:ext uri="{FF2B5EF4-FFF2-40B4-BE49-F238E27FC236}">
                  <a16:creationId xmlns:a16="http://schemas.microsoft.com/office/drawing/2014/main" id="{5E51093A-7E4D-4EF9-A831-D54CA404D5C0}"/>
                </a:ext>
              </a:extLst>
            </xdr14:cNvPr>
            <xdr14:cNvContentPartPr/>
          </xdr14:nvContentPartPr>
          <xdr14:nvPr macro=""/>
          <xdr14:xfrm>
            <a:off x="19563840" y="3990600"/>
            <a:ext cx="360" cy="2160"/>
          </xdr14:xfrm>
        </xdr:contentPart>
      </mc:Choice>
      <mc:Fallback xmlns="">
        <xdr:pic>
          <xdr:nvPicPr>
            <xdr:cNvPr id="34" name="Рукописный ввод 33">
              <a:extLst>
                <a:ext uri="{FF2B5EF4-FFF2-40B4-BE49-F238E27FC236}">
                  <a16:creationId xmlns:a16="http://schemas.microsoft.com/office/drawing/2014/main" id="{5E51093A-7E4D-4EF9-A831-D54CA404D5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555200" y="3981600"/>
              <a:ext cx="18000" cy="19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24T12:49:51.50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0 24575,'0'5'0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>
      <pane ySplit="2" topLeftCell="A3" activePane="bottomLeft" state="frozen"/>
      <selection pane="bottomLeft" activeCell="BN127" sqref="BN127"/>
    </sheetView>
  </sheetViews>
  <sheetFormatPr defaultColWidth="14.42578125" defaultRowHeight="15" customHeight="1" x14ac:dyDescent="0.2"/>
  <cols>
    <col min="1" max="1" width="5.140625" customWidth="1"/>
    <col min="2" max="2" width="12.5703125" customWidth="1"/>
    <col min="3" max="3" width="26" customWidth="1"/>
    <col min="4" max="4" width="17.85546875" customWidth="1"/>
    <col min="5" max="7" width="2" style="17" bestFit="1" customWidth="1"/>
    <col min="8" max="13" width="2" style="17" customWidth="1"/>
    <col min="14" max="18" width="3" style="17" bestFit="1" customWidth="1"/>
    <col min="19" max="19" width="26.85546875" style="17" customWidth="1"/>
    <col min="20" max="20" width="4" style="34" bestFit="1" customWidth="1"/>
    <col min="21" max="22" width="5" style="34" customWidth="1"/>
    <col min="23" max="27" width="4" style="34" customWidth="1"/>
    <col min="28" max="29" width="5" style="34" customWidth="1"/>
    <col min="30" max="33" width="4.7109375" style="34" customWidth="1"/>
    <col min="34" max="34" width="16.7109375" style="17" customWidth="1"/>
    <col min="35" max="35" width="4" style="34" customWidth="1"/>
    <col min="36" max="37" width="5" style="34" customWidth="1"/>
    <col min="38" max="42" width="4" style="34" customWidth="1"/>
    <col min="43" max="44" width="5" style="34" customWidth="1"/>
    <col min="45" max="48" width="4" style="34" customWidth="1"/>
    <col min="49" max="49" width="5.7109375" bestFit="1" customWidth="1"/>
    <col min="50" max="51" width="6.7109375" bestFit="1" customWidth="1"/>
    <col min="52" max="52" width="6.5703125" bestFit="1" customWidth="1"/>
    <col min="53" max="54" width="5.7109375" bestFit="1" customWidth="1"/>
    <col min="55" max="55" width="6.5703125" bestFit="1" customWidth="1"/>
    <col min="56" max="56" width="5.7109375" bestFit="1" customWidth="1"/>
    <col min="57" max="58" width="6.7109375" bestFit="1" customWidth="1"/>
    <col min="59" max="62" width="5.7109375" bestFit="1" customWidth="1"/>
    <col min="63" max="63" width="22.5703125" style="17" bestFit="1" customWidth="1"/>
    <col min="64" max="64" width="17" customWidth="1"/>
    <col min="65" max="65" width="19" customWidth="1"/>
    <col min="66" max="66" width="12" customWidth="1"/>
  </cols>
  <sheetData>
    <row r="1" spans="1:66" ht="81.75" customHeight="1" x14ac:dyDescent="0.2">
      <c r="A1" s="140" t="s">
        <v>0</v>
      </c>
      <c r="B1" s="150" t="s">
        <v>1</v>
      </c>
      <c r="C1" s="148" t="s">
        <v>2</v>
      </c>
      <c r="D1" s="146" t="s">
        <v>3</v>
      </c>
      <c r="E1" s="152" t="s">
        <v>148</v>
      </c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44" t="s">
        <v>147</v>
      </c>
      <c r="T1" s="159" t="s">
        <v>143</v>
      </c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1"/>
      <c r="AH1" s="162" t="s">
        <v>146</v>
      </c>
      <c r="AI1" s="164" t="s">
        <v>4</v>
      </c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1"/>
      <c r="AW1" s="164" t="s">
        <v>144</v>
      </c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6"/>
      <c r="BK1" s="142" t="s">
        <v>145</v>
      </c>
      <c r="BL1" s="167" t="s">
        <v>5</v>
      </c>
      <c r="BM1" s="167" t="s">
        <v>142</v>
      </c>
      <c r="BN1" s="153" t="s">
        <v>6</v>
      </c>
    </row>
    <row r="2" spans="1:66" ht="12.75" customHeight="1" thickBot="1" x14ac:dyDescent="0.3">
      <c r="A2" s="141"/>
      <c r="B2" s="151"/>
      <c r="C2" s="149"/>
      <c r="D2" s="147"/>
      <c r="E2" s="122">
        <v>1</v>
      </c>
      <c r="F2" s="122">
        <v>2</v>
      </c>
      <c r="G2" s="122">
        <v>3</v>
      </c>
      <c r="H2" s="122">
        <v>4</v>
      </c>
      <c r="I2" s="122">
        <v>5</v>
      </c>
      <c r="J2" s="122">
        <v>6</v>
      </c>
      <c r="K2" s="122">
        <v>7</v>
      </c>
      <c r="L2" s="122">
        <v>8</v>
      </c>
      <c r="M2" s="122">
        <v>9</v>
      </c>
      <c r="N2" s="122">
        <v>10</v>
      </c>
      <c r="O2" s="122">
        <v>11</v>
      </c>
      <c r="P2" s="122">
        <v>12</v>
      </c>
      <c r="Q2" s="122">
        <v>13</v>
      </c>
      <c r="R2" s="122">
        <v>14</v>
      </c>
      <c r="S2" s="145"/>
      <c r="T2" s="30">
        <v>1</v>
      </c>
      <c r="U2" s="31">
        <v>2</v>
      </c>
      <c r="V2" s="31">
        <v>3</v>
      </c>
      <c r="W2" s="31">
        <v>4</v>
      </c>
      <c r="X2" s="31">
        <v>5</v>
      </c>
      <c r="Y2" s="31">
        <v>6</v>
      </c>
      <c r="Z2" s="31">
        <v>7</v>
      </c>
      <c r="AA2" s="31">
        <v>8</v>
      </c>
      <c r="AB2" s="31">
        <v>9</v>
      </c>
      <c r="AC2" s="31">
        <v>10</v>
      </c>
      <c r="AD2" s="31">
        <v>11</v>
      </c>
      <c r="AE2" s="31">
        <v>12</v>
      </c>
      <c r="AF2" s="31">
        <v>13</v>
      </c>
      <c r="AG2" s="32">
        <v>14</v>
      </c>
      <c r="AH2" s="163"/>
      <c r="AI2" s="74">
        <v>1</v>
      </c>
      <c r="AJ2" s="35">
        <v>2</v>
      </c>
      <c r="AK2" s="35">
        <v>3</v>
      </c>
      <c r="AL2" s="35">
        <v>4</v>
      </c>
      <c r="AM2" s="35">
        <v>5</v>
      </c>
      <c r="AN2" s="35">
        <v>6</v>
      </c>
      <c r="AO2" s="35">
        <v>7</v>
      </c>
      <c r="AP2" s="35">
        <v>8</v>
      </c>
      <c r="AQ2" s="35">
        <v>9</v>
      </c>
      <c r="AR2" s="35">
        <v>10</v>
      </c>
      <c r="AS2" s="35">
        <v>11</v>
      </c>
      <c r="AT2" s="35">
        <v>12</v>
      </c>
      <c r="AU2" s="35">
        <v>13</v>
      </c>
      <c r="AV2" s="75">
        <v>14</v>
      </c>
      <c r="AW2" s="76">
        <v>1</v>
      </c>
      <c r="AX2" s="1">
        <v>2</v>
      </c>
      <c r="AY2" s="1">
        <v>3</v>
      </c>
      <c r="AZ2" s="1">
        <v>4</v>
      </c>
      <c r="BA2" s="1">
        <v>5</v>
      </c>
      <c r="BB2" s="1">
        <v>6</v>
      </c>
      <c r="BC2" s="1">
        <v>7</v>
      </c>
      <c r="BD2" s="1">
        <v>8</v>
      </c>
      <c r="BE2" s="1">
        <v>9</v>
      </c>
      <c r="BF2" s="1">
        <v>10</v>
      </c>
      <c r="BG2" s="1">
        <v>11</v>
      </c>
      <c r="BH2" s="1">
        <v>12</v>
      </c>
      <c r="BI2" s="1">
        <v>13</v>
      </c>
      <c r="BJ2" s="77">
        <v>14</v>
      </c>
      <c r="BK2" s="143"/>
      <c r="BL2" s="168"/>
      <c r="BM2" s="168"/>
      <c r="BN2" s="154"/>
    </row>
    <row r="3" spans="1:66" ht="12.75" customHeight="1" x14ac:dyDescent="0.2">
      <c r="A3" s="50">
        <v>1</v>
      </c>
      <c r="B3" s="3" t="s">
        <v>7</v>
      </c>
      <c r="C3" s="2" t="s">
        <v>8</v>
      </c>
      <c r="D3" s="51">
        <v>352</v>
      </c>
      <c r="E3" s="46"/>
      <c r="F3" s="37"/>
      <c r="G3" s="38"/>
      <c r="H3" s="39"/>
      <c r="I3" s="40"/>
      <c r="J3" s="38"/>
      <c r="K3" s="38"/>
      <c r="L3" s="38"/>
      <c r="M3" s="38"/>
      <c r="N3" s="38"/>
      <c r="O3" s="39"/>
      <c r="P3" s="38"/>
      <c r="Q3" s="38"/>
      <c r="R3" s="41"/>
      <c r="S3" s="64">
        <f>IF($E3=1,садики!E$2,0)+IF($F3=1,садики!E$3,0)+IF($G3=1,садики!E$4,0)+IF($H3=1,садики!E$5,0)+IF($I3=1,садики!E$6,0)+IF($J3=1,садики!E$7,0)+IF($K3=1,садики!E$8,0)+IF($L3=1,садики!E$9,0)+IF($M3=1,садики!E$10,0)+IF($N3=1,садики!E$11,0)+IF($O3=1,садики!E$12,0)+IF($P3=1,садики!E$13,0)+IF($Q3=1,садики!E$14,0)+IF($R3=1,садики!E$15,0)</f>
        <v>0</v>
      </c>
      <c r="T3" s="67">
        <f>IF(E3=1,$D3*садики!E$2/$S3,0)</f>
        <v>0</v>
      </c>
      <c r="U3" s="33">
        <f>IF(F3=1,$D3*садики!E$3/$S3,0)</f>
        <v>0</v>
      </c>
      <c r="V3" s="33">
        <f>IF(G3=1,$D3*садики!E$4/$S3,0)</f>
        <v>0</v>
      </c>
      <c r="W3" s="33">
        <f>IF(H3=1,$D3*садики!E$5/$S3,0)</f>
        <v>0</v>
      </c>
      <c r="X3" s="33">
        <f>IF(I3=1,$D3*садики!E$6/$S3,0)</f>
        <v>0</v>
      </c>
      <c r="Y3" s="33">
        <f>IF(J3=1,$D3*садики!E$7/$S3,0)</f>
        <v>0</v>
      </c>
      <c r="Z3" s="33">
        <f>IF(K3=1,$D3*садики!E$8/$S3,0)</f>
        <v>0</v>
      </c>
      <c r="AA3" s="33">
        <f>IF(L3=1,$D3*садики!E$9/$S3,0)</f>
        <v>0</v>
      </c>
      <c r="AB3" s="33">
        <f>IF(M3=1,$D3*садики!E$10/$S3,0)</f>
        <v>0</v>
      </c>
      <c r="AC3" s="33">
        <f>IF(N3=1,$D3*садики!E$11/$S3,0)</f>
        <v>0</v>
      </c>
      <c r="AD3" s="33">
        <f>IF(O3=1,$D3*садики!E$12/$S3,0)</f>
        <v>0</v>
      </c>
      <c r="AE3" s="33">
        <f>IF(P3=1,$D3*садики!E$13/$S3,0)</f>
        <v>0</v>
      </c>
      <c r="AF3" s="33">
        <f>IF(Q3=1,$D3*садики!E$14/$S3,0)</f>
        <v>0</v>
      </c>
      <c r="AG3" s="68">
        <f>IF(R3=1,$D3*садики!E$15/$S3,0)</f>
        <v>0</v>
      </c>
      <c r="AH3" s="72">
        <f>IF($E3=1,садики!H$2,0)+IF($F3=1,садики!H$3,0)+IF($G3=1,садики!H$4,0)+IF($H3=1,садики!H$5,0)+IF($I3=1,садики!H$6,0)+IF($J3=1,садики!H$7,0)+IF($K3=1,садики!H$8,0)+IF($L3=1,садики!H$9,0)+IF($M3=1,садики!H$10,0)+IF($N3=1,садики!H$11,0)+IF($O3=1,садики!H$12,0)+IF($P3=1,садики!H$13,0)+IF($Q3=1,садики!H$14,0)+IF($R3=1,садики!H$15,0)</f>
        <v>0</v>
      </c>
      <c r="AI3" s="67">
        <f>IF(E3=1,$D3*садики!H$2/$AH3,0)</f>
        <v>0</v>
      </c>
      <c r="AJ3" s="33">
        <f>IF(F3=1,$D3*садики!H$3/$AH3,0)</f>
        <v>0</v>
      </c>
      <c r="AK3" s="33">
        <f>IF(G3=1,$D3*садики!H$4/$AH3,0)</f>
        <v>0</v>
      </c>
      <c r="AL3" s="33">
        <f>IF(H3=1,$D3*садики!H$5/$AH3,0)</f>
        <v>0</v>
      </c>
      <c r="AM3" s="33">
        <f>IF(I3=1,$D3*садики!H$6/$AH3,0)</f>
        <v>0</v>
      </c>
      <c r="AN3" s="33">
        <f>IF(J3=1,$D3*садики!H$7/$AH3,0)</f>
        <v>0</v>
      </c>
      <c r="AO3" s="33">
        <f>IF(K3=1,$D3*садики!H$8/$AH3,0)</f>
        <v>0</v>
      </c>
      <c r="AP3" s="33">
        <f>IF(L3=1,$D3*садики!H$9/$AH3,0)</f>
        <v>0</v>
      </c>
      <c r="AQ3" s="33">
        <f>IF(M3=1,$D3*садики!H$10/$AH3,0)</f>
        <v>0</v>
      </c>
      <c r="AR3" s="33">
        <f>IF(N3=1,$D3*садики!H$11/$AH3,0)</f>
        <v>0</v>
      </c>
      <c r="AS3" s="33">
        <f>IF(O3=1,$D3*садики!H$12/$AH3,0)</f>
        <v>0</v>
      </c>
      <c r="AT3" s="33">
        <f>IF(P3=1,$D3*садики!H$13/$AH3,0)</f>
        <v>0</v>
      </c>
      <c r="AU3" s="33">
        <f>IF(Q3=1,$D3*садики!H$14/$AH3,0)</f>
        <v>0</v>
      </c>
      <c r="AV3" s="68">
        <f>IF(R3=1,$D3*садики!H$15/$AH3,0)</f>
        <v>0</v>
      </c>
      <c r="AW3" s="78">
        <f>AVERAGE(T3,AI3)</f>
        <v>0</v>
      </c>
      <c r="AX3" s="19">
        <f>AVERAGE(U3,AJ3)</f>
        <v>0</v>
      </c>
      <c r="AY3" s="19">
        <f t="shared" ref="AY3:BJ3" si="0">AVERAGE(V3,AK3)</f>
        <v>0</v>
      </c>
      <c r="AZ3" s="19">
        <f t="shared" si="0"/>
        <v>0</v>
      </c>
      <c r="BA3" s="19">
        <f t="shared" si="0"/>
        <v>0</v>
      </c>
      <c r="BB3" s="19">
        <f t="shared" si="0"/>
        <v>0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79">
        <f t="shared" si="0"/>
        <v>0</v>
      </c>
      <c r="BK3" s="25">
        <f>SUM(E3:R3)</f>
        <v>0</v>
      </c>
      <c r="BL3" s="36">
        <f>IF($E3=1,садики!K$2,0)+IF($F3=1,садики!K$3,0)+IF($G3=1,садики!K$4,0)+IF($H3=1,садики!K$5,0)+IF($I3=1,садики!K$6,0)+IF($J3=1,садики!K$7,0)+IF($K3=1,садики!K$8,0)+IF($L3=1,садики!K$9,0)+IF($M3=1,садики!K$10,0)+IF($N3=1,садики!K$11,0)+IF($O3=1,садики!K$12,0)+IF($P3=1,садики!K$13,0)+IF($Q3=1,садики!K$14,0)+IF($R3=1,садики!K$15,0)</f>
        <v>0</v>
      </c>
      <c r="BM3" s="5">
        <f>IF(BK3&lt;&gt;0,BL3/BK3,0)</f>
        <v>0</v>
      </c>
      <c r="BN3" s="60">
        <f>BM3*D3</f>
        <v>0</v>
      </c>
    </row>
    <row r="4" spans="1:66" ht="12.75" customHeight="1" x14ac:dyDescent="0.2">
      <c r="A4" s="52">
        <v>2</v>
      </c>
      <c r="B4" s="8" t="s">
        <v>9</v>
      </c>
      <c r="C4" s="7" t="s">
        <v>8</v>
      </c>
      <c r="D4" s="53">
        <v>201</v>
      </c>
      <c r="E4" s="28"/>
      <c r="F4" s="9"/>
      <c r="G4" s="9"/>
      <c r="H4" s="9"/>
      <c r="I4" s="26"/>
      <c r="J4" s="27"/>
      <c r="K4" s="28"/>
      <c r="L4" s="9"/>
      <c r="M4" s="9"/>
      <c r="N4" s="9"/>
      <c r="O4" s="29"/>
      <c r="P4" s="28"/>
      <c r="Q4" s="9"/>
      <c r="R4" s="42"/>
      <c r="S4" s="64">
        <f>IF($E4=1,садики!E$2,0)+IF($F4=1,садики!E$3,0)+IF($G4=1,садики!E$4,0)+IF($H4=1,садики!E$5,0)+IF($I4=1,садики!E$6,0)+IF($J4=1,садики!E$7,0)+IF($K4=1,садики!E$8,0)+IF($L4=1,садики!E$9,0)+IF($M4=1,садики!E$10,0)+IF($N4=1,садики!E$11,0)+IF($O4=1,садики!E$12,0)+IF($P4=1,садики!E$13,0)+IF($Q4=1,садики!E$14,0)+IF($R4=1,садики!E$15,0)</f>
        <v>0</v>
      </c>
      <c r="T4" s="67">
        <f>IF(E4=1,$D4*садики!E$2/$S4,0)</f>
        <v>0</v>
      </c>
      <c r="U4" s="33">
        <f>IF(F4=1,$D4*садики!E$3/$S4,0)</f>
        <v>0</v>
      </c>
      <c r="V4" s="33">
        <f>IF(G4=1,$D4*садики!E$4/$S4,0)</f>
        <v>0</v>
      </c>
      <c r="W4" s="33">
        <f>IF(H4=1,$D4*садики!E$5/$S4,0)</f>
        <v>0</v>
      </c>
      <c r="X4" s="33">
        <f>IF(I4=1,$D4*садики!E$6/$S4,0)</f>
        <v>0</v>
      </c>
      <c r="Y4" s="33">
        <f>IF(J4=1,$D4*садики!E$7/$S4,0)</f>
        <v>0</v>
      </c>
      <c r="Z4" s="33">
        <f>IF(K4=1,$D4*садики!E$8/$S4,0)</f>
        <v>0</v>
      </c>
      <c r="AA4" s="33">
        <f>IF(L4=1,$D4*садики!E$9/$S4,0)</f>
        <v>0</v>
      </c>
      <c r="AB4" s="33">
        <f>IF(M4=1,$D4*садики!E$10/$S4,0)</f>
        <v>0</v>
      </c>
      <c r="AC4" s="33">
        <f>IF(N4=1,$D4*садики!E$11/$S4,0)</f>
        <v>0</v>
      </c>
      <c r="AD4" s="33">
        <f>IF(O4=1,$D4*садики!E$12/$S4,0)</f>
        <v>0</v>
      </c>
      <c r="AE4" s="33">
        <f>IF(P4=1,$D4*садики!E$13/$S4,0)</f>
        <v>0</v>
      </c>
      <c r="AF4" s="33">
        <f>IF(Q4=1,$D4*садики!E$14/$S4,0)</f>
        <v>0</v>
      </c>
      <c r="AG4" s="68">
        <f>IF(R4=1,$D4*садики!E$15/$S4,0)</f>
        <v>0</v>
      </c>
      <c r="AH4" s="72">
        <f>IF($E4=1,садики!H$2,0)+IF($F4=1,садики!H$3,0)+IF($G4=1,садики!H$4,0)+IF($H4=1,садики!H$5,0)+IF($I4=1,садики!H$6,0)+IF($J4=1,садики!H$7,0)+IF($K4=1,садики!H$8,0)+IF($L4=1,садики!H$9,0)+IF($M4=1,садики!H$10,0)+IF($N4=1,садики!H$11,0)+IF($O4=1,садики!H$12,0)+IF($P4=1,садики!H$13,0)+IF($Q4=1,садики!H$14,0)+IF($R4=1,садики!H$15,0)</f>
        <v>0</v>
      </c>
      <c r="AI4" s="67">
        <f>IF(E4=1,$D4*садики!H$2/$AH4,0)</f>
        <v>0</v>
      </c>
      <c r="AJ4" s="33">
        <f>IF(F4=1,$D4*садики!H$3/$AH4,0)</f>
        <v>0</v>
      </c>
      <c r="AK4" s="33">
        <f>IF(G4=1,$D4*садики!H$4/$AH4,0)</f>
        <v>0</v>
      </c>
      <c r="AL4" s="33">
        <f>IF(H4=1,$D4*садики!H$5/$AH4,0)</f>
        <v>0</v>
      </c>
      <c r="AM4" s="33">
        <f>IF(I4=1,$D4*садики!H$6/$AH4,0)</f>
        <v>0</v>
      </c>
      <c r="AN4" s="33">
        <f>IF(J4=1,$D4*садики!H$7/$AH4,0)</f>
        <v>0</v>
      </c>
      <c r="AO4" s="33">
        <f>IF(K4=1,$D4*садики!H$8/$AH4,0)</f>
        <v>0</v>
      </c>
      <c r="AP4" s="33">
        <f>IF(L4=1,$D4*садики!H$9/$AH4,0)</f>
        <v>0</v>
      </c>
      <c r="AQ4" s="33">
        <f>IF(M4=1,$D4*садики!H$10/$AH4,0)</f>
        <v>0</v>
      </c>
      <c r="AR4" s="33">
        <f>IF(N4=1,$D4*садики!H$11/$AH4,0)</f>
        <v>0</v>
      </c>
      <c r="AS4" s="33">
        <f>IF(O4=1,$D4*садики!H$12/$AH4,0)</f>
        <v>0</v>
      </c>
      <c r="AT4" s="33">
        <f>IF(P4=1,$D4*садики!H$13/$AH4,0)</f>
        <v>0</v>
      </c>
      <c r="AU4" s="33">
        <f>IF(Q4=1,$D4*садики!H$14/$AH4,0)</f>
        <v>0</v>
      </c>
      <c r="AV4" s="68">
        <f>IF(R4=1,$D4*садики!H$15/$AH4,0)</f>
        <v>0</v>
      </c>
      <c r="AW4" s="78">
        <f t="shared" ref="AW4:AW67" si="1">AVERAGE(T4,AI4)</f>
        <v>0</v>
      </c>
      <c r="AX4" s="19">
        <f t="shared" ref="AX4:AX67" si="2">AVERAGE(U4,AJ4)</f>
        <v>0</v>
      </c>
      <c r="AY4" s="19">
        <f t="shared" ref="AY4:AY67" si="3">AVERAGE(V4,AK4)</f>
        <v>0</v>
      </c>
      <c r="AZ4" s="19">
        <f t="shared" ref="AZ4:AZ67" si="4">AVERAGE(W4,AL4)</f>
        <v>0</v>
      </c>
      <c r="BA4" s="19">
        <f t="shared" ref="BA4:BA67" si="5">AVERAGE(X4,AM4)</f>
        <v>0</v>
      </c>
      <c r="BB4" s="19">
        <f t="shared" ref="BB4:BB67" si="6">AVERAGE(Y4,AN4)</f>
        <v>0</v>
      </c>
      <c r="BC4" s="19">
        <f t="shared" ref="BC4:BC67" si="7">AVERAGE(Z4,AO4)</f>
        <v>0</v>
      </c>
      <c r="BD4" s="19">
        <f t="shared" ref="BD4:BD67" si="8">AVERAGE(AA4,AP4)</f>
        <v>0</v>
      </c>
      <c r="BE4" s="19">
        <f t="shared" ref="BE4:BE67" si="9">AVERAGE(AB4,AQ4)</f>
        <v>0</v>
      </c>
      <c r="BF4" s="19">
        <f t="shared" ref="BF4:BF67" si="10">AVERAGE(AC4,AR4)</f>
        <v>0</v>
      </c>
      <c r="BG4" s="19">
        <f t="shared" ref="BG4:BG67" si="11">AVERAGE(AD4,AS4)</f>
        <v>0</v>
      </c>
      <c r="BH4" s="19">
        <f t="shared" ref="BH4:BH67" si="12">AVERAGE(AE4,AT4)</f>
        <v>0</v>
      </c>
      <c r="BI4" s="19">
        <f t="shared" ref="BI4:BI67" si="13">AVERAGE(AF4,AU4)</f>
        <v>0</v>
      </c>
      <c r="BJ4" s="79">
        <f t="shared" ref="BJ4:BJ67" si="14">AVERAGE(AG4,AV4)</f>
        <v>0</v>
      </c>
      <c r="BK4" s="25">
        <f t="shared" ref="BK4:BK67" si="15">SUM(E4:R4)</f>
        <v>0</v>
      </c>
      <c r="BL4" s="36">
        <f>IF($E4=1,садики!K$2,0)+IF($F4=1,садики!K$3,0)+IF($G4=1,садики!K$4,0)+IF($H4=1,садики!K$5,0)+IF($I4=1,садики!K$6,0)+IF($J4=1,садики!K$7,0)+IF($K4=1,садики!K$8,0)+IF($L4=1,садики!K$9,0)+IF($M4=1,садики!K$10,0)+IF($N4=1,садики!K$11,0)+IF($O4=1,садики!K$12,0)+IF($P4=1,садики!K$13,0)+IF($Q4=1,садики!K$14,0)+IF($R4=1,садики!K$15,0)</f>
        <v>0</v>
      </c>
      <c r="BM4" s="5">
        <f t="shared" ref="BM4:BM13" si="16">IF(BK4&lt;&gt;0,BL4/BK4,0)</f>
        <v>0</v>
      </c>
      <c r="BN4" s="60">
        <f t="shared" ref="BN4:BN67" si="17">BM4*D4</f>
        <v>0</v>
      </c>
    </row>
    <row r="5" spans="1:66" ht="12.75" customHeight="1" x14ac:dyDescent="0.2">
      <c r="A5" s="52">
        <v>3</v>
      </c>
      <c r="B5" s="8" t="s">
        <v>10</v>
      </c>
      <c r="C5" s="7" t="s">
        <v>8</v>
      </c>
      <c r="D5" s="53">
        <v>706</v>
      </c>
      <c r="E5" s="28"/>
      <c r="F5" s="9"/>
      <c r="G5" s="9"/>
      <c r="H5" s="9"/>
      <c r="I5" s="9"/>
      <c r="J5" s="4"/>
      <c r="K5" s="9"/>
      <c r="L5" s="9"/>
      <c r="M5" s="9"/>
      <c r="N5" s="9"/>
      <c r="O5" s="9"/>
      <c r="P5" s="9"/>
      <c r="Q5" s="9"/>
      <c r="R5" s="42"/>
      <c r="S5" s="64">
        <f>IF($E5=1,садики!E$2,0)+IF($F5=1,садики!E$3,0)+IF($G5=1,садики!E$4,0)+IF($H5=1,садики!E$5,0)+IF($I5=1,садики!E$6,0)+IF($J5=1,садики!E$7,0)+IF($K5=1,садики!E$8,0)+IF($L5=1,садики!E$9,0)+IF($M5=1,садики!E$10,0)+IF($N5=1,садики!E$11,0)+IF($O5=1,садики!E$12,0)+IF($P5=1,садики!E$13,0)+IF($Q5=1,садики!E$14,0)+IF($R5=1,садики!E$15,0)</f>
        <v>0</v>
      </c>
      <c r="T5" s="67">
        <f>IF(E5=1,$D5*садики!E$2/$S5,0)</f>
        <v>0</v>
      </c>
      <c r="U5" s="33">
        <f>IF(F5=1,$D5*садики!E$3/$S5,0)</f>
        <v>0</v>
      </c>
      <c r="V5" s="33">
        <f>IF(G5=1,$D5*садики!E$4/$S5,0)</f>
        <v>0</v>
      </c>
      <c r="W5" s="33">
        <f>IF(H5=1,$D5*садики!E$5/$S5,0)</f>
        <v>0</v>
      </c>
      <c r="X5" s="33">
        <f>IF(I5=1,$D5*садики!E$6/$S5,0)</f>
        <v>0</v>
      </c>
      <c r="Y5" s="33">
        <f>IF(J5=1,$D5*садики!E$7/$S5,0)</f>
        <v>0</v>
      </c>
      <c r="Z5" s="33">
        <f>IF(K5=1,$D5*садики!E$8/$S5,0)</f>
        <v>0</v>
      </c>
      <c r="AA5" s="33">
        <f>IF(L5=1,$D5*садики!E$9/$S5,0)</f>
        <v>0</v>
      </c>
      <c r="AB5" s="33">
        <f>IF(M5=1,$D5*садики!E$10/$S5,0)</f>
        <v>0</v>
      </c>
      <c r="AC5" s="33">
        <f>IF(N5=1,$D5*садики!E$11/$S5,0)</f>
        <v>0</v>
      </c>
      <c r="AD5" s="33">
        <f>IF(O5=1,$D5*садики!E$12/$S5,0)</f>
        <v>0</v>
      </c>
      <c r="AE5" s="33">
        <f>IF(P5=1,$D5*садики!E$13/$S5,0)</f>
        <v>0</v>
      </c>
      <c r="AF5" s="33">
        <f>IF(Q5=1,$D5*садики!E$14/$S5,0)</f>
        <v>0</v>
      </c>
      <c r="AG5" s="68">
        <f>IF(R5=1,$D5*садики!E$15/$S5,0)</f>
        <v>0</v>
      </c>
      <c r="AH5" s="72">
        <f>IF($E5=1,садики!H$2,0)+IF($F5=1,садики!H$3,0)+IF($G5=1,садики!H$4,0)+IF($H5=1,садики!H$5,0)+IF($I5=1,садики!H$6,0)+IF($J5=1,садики!H$7,0)+IF($K5=1,садики!H$8,0)+IF($L5=1,садики!H$9,0)+IF($M5=1,садики!H$10,0)+IF($N5=1,садики!H$11,0)+IF($O5=1,садики!H$12,0)+IF($P5=1,садики!H$13,0)+IF($Q5=1,садики!H$14,0)+IF($R5=1,садики!H$15,0)</f>
        <v>0</v>
      </c>
      <c r="AI5" s="67">
        <f>IF(E5=1,$D5*садики!H$2/$AH5,0)</f>
        <v>0</v>
      </c>
      <c r="AJ5" s="33">
        <f>IF(F5=1,$D5*садики!H$3/$AH5,0)</f>
        <v>0</v>
      </c>
      <c r="AK5" s="33">
        <f>IF(G5=1,$D5*садики!H$4/$AH5,0)</f>
        <v>0</v>
      </c>
      <c r="AL5" s="33">
        <f>IF(H5=1,$D5*садики!H$5/$AH5,0)</f>
        <v>0</v>
      </c>
      <c r="AM5" s="33">
        <f>IF(I5=1,$D5*садики!H$6/$AH5,0)</f>
        <v>0</v>
      </c>
      <c r="AN5" s="33">
        <f>IF(J5=1,$D5*садики!H$7/$AH5,0)</f>
        <v>0</v>
      </c>
      <c r="AO5" s="33">
        <f>IF(K5=1,$D5*садики!H$8/$AH5,0)</f>
        <v>0</v>
      </c>
      <c r="AP5" s="33">
        <f>IF(L5=1,$D5*садики!H$9/$AH5,0)</f>
        <v>0</v>
      </c>
      <c r="AQ5" s="33">
        <f>IF(M5=1,$D5*садики!H$10/$AH5,0)</f>
        <v>0</v>
      </c>
      <c r="AR5" s="33">
        <f>IF(N5=1,$D5*садики!H$11/$AH5,0)</f>
        <v>0</v>
      </c>
      <c r="AS5" s="33">
        <f>IF(O5=1,$D5*садики!H$12/$AH5,0)</f>
        <v>0</v>
      </c>
      <c r="AT5" s="33">
        <f>IF(P5=1,$D5*садики!H$13/$AH5,0)</f>
        <v>0</v>
      </c>
      <c r="AU5" s="33">
        <f>IF(Q5=1,$D5*садики!H$14/$AH5,0)</f>
        <v>0</v>
      </c>
      <c r="AV5" s="68">
        <f>IF(R5=1,$D5*садики!H$15/$AH5,0)</f>
        <v>0</v>
      </c>
      <c r="AW5" s="78">
        <f t="shared" si="1"/>
        <v>0</v>
      </c>
      <c r="AX5" s="19">
        <f>AVERAGE(U5,AJ5)</f>
        <v>0</v>
      </c>
      <c r="AY5" s="19">
        <f t="shared" si="3"/>
        <v>0</v>
      </c>
      <c r="AZ5" s="19">
        <f t="shared" si="4"/>
        <v>0</v>
      </c>
      <c r="BA5" s="19">
        <f t="shared" si="5"/>
        <v>0</v>
      </c>
      <c r="BB5" s="19">
        <f t="shared" si="6"/>
        <v>0</v>
      </c>
      <c r="BC5" s="19">
        <f t="shared" si="7"/>
        <v>0</v>
      </c>
      <c r="BD5" s="19">
        <f t="shared" si="8"/>
        <v>0</v>
      </c>
      <c r="BE5" s="19">
        <f t="shared" si="9"/>
        <v>0</v>
      </c>
      <c r="BF5" s="19">
        <f t="shared" si="10"/>
        <v>0</v>
      </c>
      <c r="BG5" s="19">
        <f t="shared" si="11"/>
        <v>0</v>
      </c>
      <c r="BH5" s="19">
        <f t="shared" si="12"/>
        <v>0</v>
      </c>
      <c r="BI5" s="19">
        <f t="shared" si="13"/>
        <v>0</v>
      </c>
      <c r="BJ5" s="79">
        <f t="shared" si="14"/>
        <v>0</v>
      </c>
      <c r="BK5" s="25">
        <f t="shared" si="15"/>
        <v>0</v>
      </c>
      <c r="BL5" s="36">
        <f>IF($E5=1,садики!K$2,0)+IF($F5=1,садики!K$3,0)+IF($G5=1,садики!K$4,0)+IF($H5=1,садики!K$5,0)+IF($I5=1,садики!K$6,0)+IF($J5=1,садики!K$7,0)+IF($K5=1,садики!K$8,0)+IF($L5=1,садики!K$9,0)+IF($M5=1,садики!K$10,0)+IF($N5=1,садики!K$11,0)+IF($O5=1,садики!K$12,0)+IF($P5=1,садики!K$13,0)+IF($Q5=1,садики!K$14,0)+IF($R5=1,садики!K$15,0)</f>
        <v>0</v>
      </c>
      <c r="BM5" s="5">
        <f t="shared" si="16"/>
        <v>0</v>
      </c>
      <c r="BN5" s="60">
        <f t="shared" si="17"/>
        <v>0</v>
      </c>
    </row>
    <row r="6" spans="1:66" ht="12.75" customHeight="1" x14ac:dyDescent="0.2">
      <c r="A6" s="52">
        <v>4</v>
      </c>
      <c r="B6" s="8" t="s">
        <v>11</v>
      </c>
      <c r="C6" s="7" t="s">
        <v>8</v>
      </c>
      <c r="D6" s="53">
        <v>698</v>
      </c>
      <c r="E6" s="2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42"/>
      <c r="S6" s="64">
        <f>IF($E6=1,садики!E$2,0)+IF($F6=1,садики!E$3,0)+IF($G6=1,садики!E$4,0)+IF($H6=1,садики!E$5,0)+IF($I6=1,садики!E$6,0)+IF($J6=1,садики!E$7,0)+IF($K6=1,садики!E$8,0)+IF($L6=1,садики!E$9,0)+IF($M6=1,садики!E$10,0)+IF($N6=1,садики!E$11,0)+IF($O6=1,садики!E$12,0)+IF($P6=1,садики!E$13,0)+IF($Q6=1,садики!E$14,0)+IF($R6=1,садики!E$15,0)</f>
        <v>0</v>
      </c>
      <c r="T6" s="67">
        <f>IF(E6=1,$D6*садики!E$2/$S6,0)</f>
        <v>0</v>
      </c>
      <c r="U6" s="33">
        <f>IF(F6=1,$D6*садики!E$3/$S6,0)</f>
        <v>0</v>
      </c>
      <c r="V6" s="33">
        <f>IF(G6=1,$D6*садики!E$4/$S6,0)</f>
        <v>0</v>
      </c>
      <c r="W6" s="33">
        <f>IF(H6=1,$D6*садики!E$5/$S6,0)</f>
        <v>0</v>
      </c>
      <c r="X6" s="33">
        <f>IF(I6=1,$D6*садики!E$6/$S6,0)</f>
        <v>0</v>
      </c>
      <c r="Y6" s="33">
        <f>IF(J6=1,$D6*садики!E$7/$S6,0)</f>
        <v>0</v>
      </c>
      <c r="Z6" s="33">
        <f>IF(K6=1,$D6*садики!E$8/$S6,0)</f>
        <v>0</v>
      </c>
      <c r="AA6" s="33">
        <f>IF(L6=1,$D6*садики!E$9/$S6,0)</f>
        <v>0</v>
      </c>
      <c r="AB6" s="33">
        <f>IF(M6=1,$D6*садики!E$10/$S6,0)</f>
        <v>0</v>
      </c>
      <c r="AC6" s="33">
        <f>IF(N6=1,$D6*садики!E$11/$S6,0)</f>
        <v>0</v>
      </c>
      <c r="AD6" s="33">
        <f>IF(O6=1,$D6*садики!E$12/$S6,0)</f>
        <v>0</v>
      </c>
      <c r="AE6" s="33">
        <f>IF(P6=1,$D6*садики!E$13/$S6,0)</f>
        <v>0</v>
      </c>
      <c r="AF6" s="33">
        <f>IF(Q6=1,$D6*садики!E$14/$S6,0)</f>
        <v>0</v>
      </c>
      <c r="AG6" s="68">
        <f>IF(R6=1,$D6*садики!E$15/$S6,0)</f>
        <v>0</v>
      </c>
      <c r="AH6" s="72">
        <f>IF($E6=1,садики!H$2,0)+IF($F6=1,садики!H$3,0)+IF($G6=1,садики!H$4,0)+IF($H6=1,садики!H$5,0)+IF($I6=1,садики!H$6,0)+IF($J6=1,садики!H$7,0)+IF($K6=1,садики!H$8,0)+IF($L6=1,садики!H$9,0)+IF($M6=1,садики!H$10,0)+IF($N6=1,садики!H$11,0)+IF($O6=1,садики!H$12,0)+IF($P6=1,садики!H$13,0)+IF($Q6=1,садики!H$14,0)+IF($R6=1,садики!H$15,0)</f>
        <v>0</v>
      </c>
      <c r="AI6" s="67">
        <f>IF(E6=1,$D6*садики!H$2/$AH6,0)</f>
        <v>0</v>
      </c>
      <c r="AJ6" s="33">
        <f>IF(F6=1,$D6*садики!H$3/$AH6,0)</f>
        <v>0</v>
      </c>
      <c r="AK6" s="33">
        <f>IF(G6=1,$D6*садики!H$4/$AH6,0)</f>
        <v>0</v>
      </c>
      <c r="AL6" s="33">
        <f>IF(H6=1,$D6*садики!H$5/$AH6,0)</f>
        <v>0</v>
      </c>
      <c r="AM6" s="33">
        <f>IF(I6=1,$D6*садики!H$6/$AH6,0)</f>
        <v>0</v>
      </c>
      <c r="AN6" s="33">
        <f>IF(J6=1,$D6*садики!H$7/$AH6,0)</f>
        <v>0</v>
      </c>
      <c r="AO6" s="33">
        <f>IF(K6=1,$D6*садики!H$8/$AH6,0)</f>
        <v>0</v>
      </c>
      <c r="AP6" s="33">
        <f>IF(L6=1,$D6*садики!H$9/$AH6,0)</f>
        <v>0</v>
      </c>
      <c r="AQ6" s="33">
        <f>IF(M6=1,$D6*садики!H$10/$AH6,0)</f>
        <v>0</v>
      </c>
      <c r="AR6" s="33">
        <f>IF(N6=1,$D6*садики!H$11/$AH6,0)</f>
        <v>0</v>
      </c>
      <c r="AS6" s="33">
        <f>IF(O6=1,$D6*садики!H$12/$AH6,0)</f>
        <v>0</v>
      </c>
      <c r="AT6" s="33">
        <f>IF(P6=1,$D6*садики!H$13/$AH6,0)</f>
        <v>0</v>
      </c>
      <c r="AU6" s="33">
        <f>IF(Q6=1,$D6*садики!H$14/$AH6,0)</f>
        <v>0</v>
      </c>
      <c r="AV6" s="68">
        <f>IF(R6=1,$D6*садики!H$15/$AH6,0)</f>
        <v>0</v>
      </c>
      <c r="AW6" s="78">
        <f t="shared" si="1"/>
        <v>0</v>
      </c>
      <c r="AX6" s="19">
        <f t="shared" si="2"/>
        <v>0</v>
      </c>
      <c r="AY6" s="19">
        <f t="shared" si="3"/>
        <v>0</v>
      </c>
      <c r="AZ6" s="19">
        <f t="shared" si="4"/>
        <v>0</v>
      </c>
      <c r="BA6" s="19">
        <f t="shared" si="5"/>
        <v>0</v>
      </c>
      <c r="BB6" s="19">
        <f t="shared" si="6"/>
        <v>0</v>
      </c>
      <c r="BC6" s="19">
        <f t="shared" si="7"/>
        <v>0</v>
      </c>
      <c r="BD6" s="19">
        <f t="shared" si="8"/>
        <v>0</v>
      </c>
      <c r="BE6" s="19">
        <f t="shared" si="9"/>
        <v>0</v>
      </c>
      <c r="BF6" s="19">
        <f t="shared" si="10"/>
        <v>0</v>
      </c>
      <c r="BG6" s="19">
        <f t="shared" si="11"/>
        <v>0</v>
      </c>
      <c r="BH6" s="19">
        <f t="shared" si="12"/>
        <v>0</v>
      </c>
      <c r="BI6" s="19">
        <f t="shared" si="13"/>
        <v>0</v>
      </c>
      <c r="BJ6" s="79">
        <f t="shared" si="14"/>
        <v>0</v>
      </c>
      <c r="BK6" s="25">
        <f t="shared" si="15"/>
        <v>0</v>
      </c>
      <c r="BL6" s="36">
        <f>IF($E6=1,садики!K$2,0)+IF($F6=1,садики!K$3,0)+IF($G6=1,садики!K$4,0)+IF($H6=1,садики!K$5,0)+IF($I6=1,садики!K$6,0)+IF($J6=1,садики!K$7,0)+IF($K6=1,садики!K$8,0)+IF($L6=1,садики!K$9,0)+IF($M6=1,садики!K$10,0)+IF($N6=1,садики!K$11,0)+IF($O6=1,садики!K$12,0)+IF($P6=1,садики!K$13,0)+IF($Q6=1,садики!K$14,0)+IF($R6=1,садики!K$15,0)</f>
        <v>0</v>
      </c>
      <c r="BM6" s="5">
        <f t="shared" si="16"/>
        <v>0</v>
      </c>
      <c r="BN6" s="60">
        <f t="shared" si="17"/>
        <v>0</v>
      </c>
    </row>
    <row r="7" spans="1:66" ht="12.75" customHeight="1" x14ac:dyDescent="0.2">
      <c r="A7" s="52">
        <v>5</v>
      </c>
      <c r="B7" s="8" t="s">
        <v>12</v>
      </c>
      <c r="C7" s="7" t="s">
        <v>13</v>
      </c>
      <c r="D7" s="53">
        <v>324</v>
      </c>
      <c r="E7" s="2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42"/>
      <c r="S7" s="64">
        <f>IF($E7=1,садики!E$2,0)+IF($F7=1,садики!E$3,0)+IF($G7=1,садики!E$4,0)+IF($H7=1,садики!E$5,0)+IF($I7=1,садики!E$6,0)+IF($J7=1,садики!E$7,0)+IF($K7=1,садики!E$8,0)+IF($L7=1,садики!E$9,0)+IF($M7=1,садики!E$10,0)+IF($N7=1,садики!E$11,0)+IF($O7=1,садики!E$12,0)+IF($P7=1,садики!E$13,0)+IF($Q7=1,садики!E$14,0)+IF($R7=1,садики!E$15,0)</f>
        <v>0</v>
      </c>
      <c r="T7" s="67">
        <f>IF(E7=1,$D7*садики!E$2/$S7,0)</f>
        <v>0</v>
      </c>
      <c r="U7" s="33">
        <f>IF(F7=1,$D7*садики!E$3/$S7,0)</f>
        <v>0</v>
      </c>
      <c r="V7" s="33">
        <f>IF(G7=1,$D7*садики!E$4/$S7,0)</f>
        <v>0</v>
      </c>
      <c r="W7" s="33">
        <f>IF(H7=1,$D7*садики!E$5/$S7,0)</f>
        <v>0</v>
      </c>
      <c r="X7" s="33">
        <f>IF(I7=1,$D7*садики!E$6/$S7,0)</f>
        <v>0</v>
      </c>
      <c r="Y7" s="33">
        <f>IF(J7=1,$D7*садики!E$7/$S7,0)</f>
        <v>0</v>
      </c>
      <c r="Z7" s="33">
        <f>IF(K7=1,$D7*садики!E$8/$S7,0)</f>
        <v>0</v>
      </c>
      <c r="AA7" s="33">
        <f>IF(L7=1,$D7*садики!E$9/$S7,0)</f>
        <v>0</v>
      </c>
      <c r="AB7" s="33">
        <f>IF(M7=1,$D7*садики!E$10/$S7,0)</f>
        <v>0</v>
      </c>
      <c r="AC7" s="33">
        <f>IF(N7=1,$D7*садики!E$11/$S7,0)</f>
        <v>0</v>
      </c>
      <c r="AD7" s="33">
        <f>IF(O7=1,$D7*садики!E$12/$S7,0)</f>
        <v>0</v>
      </c>
      <c r="AE7" s="33">
        <f>IF(P7=1,$D7*садики!E$13/$S7,0)</f>
        <v>0</v>
      </c>
      <c r="AF7" s="33">
        <f>IF(Q7=1,$D7*садики!E$14/$S7,0)</f>
        <v>0</v>
      </c>
      <c r="AG7" s="68">
        <f>IF(R7=1,$D7*садики!E$15/$S7,0)</f>
        <v>0</v>
      </c>
      <c r="AH7" s="72">
        <f>IF($E7=1,садики!H$2,0)+IF($F7=1,садики!H$3,0)+IF($G7=1,садики!H$4,0)+IF($H7=1,садики!H$5,0)+IF($I7=1,садики!H$6,0)+IF($J7=1,садики!H$7,0)+IF($K7=1,садики!H$8,0)+IF($L7=1,садики!H$9,0)+IF($M7=1,садики!H$10,0)+IF($N7=1,садики!H$11,0)+IF($O7=1,садики!H$12,0)+IF($P7=1,садики!H$13,0)+IF($Q7=1,садики!H$14,0)+IF($R7=1,садики!H$15,0)</f>
        <v>0</v>
      </c>
      <c r="AI7" s="67">
        <f>IF(E7=1,$D7*садики!H$2/$AH7,0)</f>
        <v>0</v>
      </c>
      <c r="AJ7" s="33">
        <f>IF(F7=1,$D7*садики!H$3/$AH7,0)</f>
        <v>0</v>
      </c>
      <c r="AK7" s="33">
        <f>IF(G7=1,$D7*садики!H$4/$AH7,0)</f>
        <v>0</v>
      </c>
      <c r="AL7" s="33">
        <f>IF(H7=1,$D7*садики!H$5/$AH7,0)</f>
        <v>0</v>
      </c>
      <c r="AM7" s="33">
        <f>IF(I7=1,$D7*садики!H$6/$AH7,0)</f>
        <v>0</v>
      </c>
      <c r="AN7" s="33">
        <f>IF(J7=1,$D7*садики!H$7/$AH7,0)</f>
        <v>0</v>
      </c>
      <c r="AO7" s="33">
        <f>IF(K7=1,$D7*садики!H$8/$AH7,0)</f>
        <v>0</v>
      </c>
      <c r="AP7" s="33">
        <f>IF(L7=1,$D7*садики!H$9/$AH7,0)</f>
        <v>0</v>
      </c>
      <c r="AQ7" s="33">
        <f>IF(M7=1,$D7*садики!H$10/$AH7,0)</f>
        <v>0</v>
      </c>
      <c r="AR7" s="33">
        <f>IF(N7=1,$D7*садики!H$11/$AH7,0)</f>
        <v>0</v>
      </c>
      <c r="AS7" s="33">
        <f>IF(O7=1,$D7*садики!H$12/$AH7,0)</f>
        <v>0</v>
      </c>
      <c r="AT7" s="33">
        <f>IF(P7=1,$D7*садики!H$13/$AH7,0)</f>
        <v>0</v>
      </c>
      <c r="AU7" s="33">
        <f>IF(Q7=1,$D7*садики!H$14/$AH7,0)</f>
        <v>0</v>
      </c>
      <c r="AV7" s="68">
        <f>IF(R7=1,$D7*садики!H$15/$AH7,0)</f>
        <v>0</v>
      </c>
      <c r="AW7" s="78">
        <f t="shared" si="1"/>
        <v>0</v>
      </c>
      <c r="AX7" s="19">
        <f t="shared" si="2"/>
        <v>0</v>
      </c>
      <c r="AY7" s="19">
        <f t="shared" si="3"/>
        <v>0</v>
      </c>
      <c r="AZ7" s="19">
        <f t="shared" si="4"/>
        <v>0</v>
      </c>
      <c r="BA7" s="19">
        <f t="shared" si="5"/>
        <v>0</v>
      </c>
      <c r="BB7" s="19">
        <f t="shared" si="6"/>
        <v>0</v>
      </c>
      <c r="BC7" s="19">
        <f t="shared" si="7"/>
        <v>0</v>
      </c>
      <c r="BD7" s="19">
        <f t="shared" si="8"/>
        <v>0</v>
      </c>
      <c r="BE7" s="19">
        <f t="shared" si="9"/>
        <v>0</v>
      </c>
      <c r="BF7" s="19">
        <f t="shared" si="10"/>
        <v>0</v>
      </c>
      <c r="BG7" s="19">
        <f t="shared" si="11"/>
        <v>0</v>
      </c>
      <c r="BH7" s="19">
        <f t="shared" si="12"/>
        <v>0</v>
      </c>
      <c r="BI7" s="19">
        <f t="shared" si="13"/>
        <v>0</v>
      </c>
      <c r="BJ7" s="79">
        <f t="shared" si="14"/>
        <v>0</v>
      </c>
      <c r="BK7" s="25">
        <f t="shared" si="15"/>
        <v>0</v>
      </c>
      <c r="BL7" s="36">
        <f>IF($E7=1,садики!K$2,0)+IF($F7=1,садики!K$3,0)+IF($G7=1,садики!K$4,0)+IF($H7=1,садики!K$5,0)+IF($I7=1,садики!K$6,0)+IF($J7=1,садики!K$7,0)+IF($K7=1,садики!K$8,0)+IF($L7=1,садики!K$9,0)+IF($M7=1,садики!K$10,0)+IF($N7=1,садики!K$11,0)+IF($O7=1,садики!K$12,0)+IF($P7=1,садики!K$13,0)+IF($Q7=1,садики!K$14,0)+IF($R7=1,садики!K$15,0)</f>
        <v>0</v>
      </c>
      <c r="BM7" s="5">
        <f t="shared" si="16"/>
        <v>0</v>
      </c>
      <c r="BN7" s="60">
        <f t="shared" si="17"/>
        <v>0</v>
      </c>
    </row>
    <row r="8" spans="1:66" ht="12.75" customHeight="1" x14ac:dyDescent="0.2">
      <c r="A8" s="52">
        <v>6</v>
      </c>
      <c r="B8" s="8" t="s">
        <v>14</v>
      </c>
      <c r="C8" s="7" t="s">
        <v>13</v>
      </c>
      <c r="D8" s="53">
        <v>221</v>
      </c>
      <c r="E8" s="28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42"/>
      <c r="S8" s="64">
        <f>IF($E8=1,садики!E$2,0)+IF($F8=1,садики!E$3,0)+IF($G8=1,садики!E$4,0)+IF($H8=1,садики!E$5,0)+IF($I8=1,садики!E$6,0)+IF($J8=1,садики!E$7,0)+IF($K8=1,садики!E$8,0)+IF($L8=1,садики!E$9,0)+IF($M8=1,садики!E$10,0)+IF($N8=1,садики!E$11,0)+IF($O8=1,садики!E$12,0)+IF($P8=1,садики!E$13,0)+IF($Q8=1,садики!E$14,0)+IF($R8=1,садики!E$15,0)</f>
        <v>0</v>
      </c>
      <c r="T8" s="67">
        <f>IF(E8=1,$D8*садики!E$2/$S8,0)</f>
        <v>0</v>
      </c>
      <c r="U8" s="33">
        <f>IF(F8=1,$D8*садики!E$3/$S8,0)</f>
        <v>0</v>
      </c>
      <c r="V8" s="33">
        <f>IF(G8=1,$D8*садики!E$4/$S8,0)</f>
        <v>0</v>
      </c>
      <c r="W8" s="33">
        <f>IF(H8=1,$D8*садики!E$5/$S8,0)</f>
        <v>0</v>
      </c>
      <c r="X8" s="33">
        <f>IF(I8=1,$D8*садики!E$6/$S8,0)</f>
        <v>0</v>
      </c>
      <c r="Y8" s="33">
        <f>IF(J8=1,$D8*садики!E$7/$S8,0)</f>
        <v>0</v>
      </c>
      <c r="Z8" s="33">
        <f>IF(K8=1,$D8*садики!E$8/$S8,0)</f>
        <v>0</v>
      </c>
      <c r="AA8" s="33">
        <f>IF(L8=1,$D8*садики!E$9/$S8,0)</f>
        <v>0</v>
      </c>
      <c r="AB8" s="33">
        <f>IF(M8=1,$D8*садики!E$10/$S8,0)</f>
        <v>0</v>
      </c>
      <c r="AC8" s="33">
        <f>IF(N8=1,$D8*садики!E$11/$S8,0)</f>
        <v>0</v>
      </c>
      <c r="AD8" s="33">
        <f>IF(O8=1,$D8*садики!E$12/$S8,0)</f>
        <v>0</v>
      </c>
      <c r="AE8" s="33">
        <f>IF(P8=1,$D8*садики!E$13/$S8,0)</f>
        <v>0</v>
      </c>
      <c r="AF8" s="33">
        <f>IF(Q8=1,$D8*садики!E$14/$S8,0)</f>
        <v>0</v>
      </c>
      <c r="AG8" s="68">
        <f>IF(R8=1,$D8*садики!E$15/$S8,0)</f>
        <v>0</v>
      </c>
      <c r="AH8" s="72">
        <f>IF($E8=1,садики!H$2,0)+IF($F8=1,садики!H$3,0)+IF($G8=1,садики!H$4,0)+IF($H8=1,садики!H$5,0)+IF($I8=1,садики!H$6,0)+IF($J8=1,садики!H$7,0)+IF($K8=1,садики!H$8,0)+IF($L8=1,садики!H$9,0)+IF($M8=1,садики!H$10,0)+IF($N8=1,садики!H$11,0)+IF($O8=1,садики!H$12,0)+IF($P8=1,садики!H$13,0)+IF($Q8=1,садики!H$14,0)+IF($R8=1,садики!H$15,0)</f>
        <v>0</v>
      </c>
      <c r="AI8" s="67">
        <f>IF(E8=1,$D8*садики!H$2/$AH8,0)</f>
        <v>0</v>
      </c>
      <c r="AJ8" s="33">
        <f>IF(F8=1,$D8*садики!H$3/$AH8,0)</f>
        <v>0</v>
      </c>
      <c r="AK8" s="33">
        <f>IF(G8=1,$D8*садики!H$4/$AH8,0)</f>
        <v>0</v>
      </c>
      <c r="AL8" s="33">
        <f>IF(H8=1,$D8*садики!H$5/$AH8,0)</f>
        <v>0</v>
      </c>
      <c r="AM8" s="33">
        <f>IF(I8=1,$D8*садики!H$6/$AH8,0)</f>
        <v>0</v>
      </c>
      <c r="AN8" s="33">
        <f>IF(J8=1,$D8*садики!H$7/$AH8,0)</f>
        <v>0</v>
      </c>
      <c r="AO8" s="33">
        <f>IF(K8=1,$D8*садики!H$8/$AH8,0)</f>
        <v>0</v>
      </c>
      <c r="AP8" s="33">
        <f>IF(L8=1,$D8*садики!H$9/$AH8,0)</f>
        <v>0</v>
      </c>
      <c r="AQ8" s="33">
        <f>IF(M8=1,$D8*садики!H$10/$AH8,0)</f>
        <v>0</v>
      </c>
      <c r="AR8" s="33">
        <f>IF(N8=1,$D8*садики!H$11/$AH8,0)</f>
        <v>0</v>
      </c>
      <c r="AS8" s="33">
        <f>IF(O8=1,$D8*садики!H$12/$AH8,0)</f>
        <v>0</v>
      </c>
      <c r="AT8" s="33">
        <f>IF(P8=1,$D8*садики!H$13/$AH8,0)</f>
        <v>0</v>
      </c>
      <c r="AU8" s="33">
        <f>IF(Q8=1,$D8*садики!H$14/$AH8,0)</f>
        <v>0</v>
      </c>
      <c r="AV8" s="68">
        <f>IF(R8=1,$D8*садики!H$15/$AH8,0)</f>
        <v>0</v>
      </c>
      <c r="AW8" s="78">
        <f t="shared" si="1"/>
        <v>0</v>
      </c>
      <c r="AX8" s="19">
        <f t="shared" si="2"/>
        <v>0</v>
      </c>
      <c r="AY8" s="19">
        <f t="shared" si="3"/>
        <v>0</v>
      </c>
      <c r="AZ8" s="19">
        <f t="shared" si="4"/>
        <v>0</v>
      </c>
      <c r="BA8" s="19">
        <f t="shared" si="5"/>
        <v>0</v>
      </c>
      <c r="BB8" s="19">
        <f t="shared" si="6"/>
        <v>0</v>
      </c>
      <c r="BC8" s="19">
        <f t="shared" si="7"/>
        <v>0</v>
      </c>
      <c r="BD8" s="19">
        <f t="shared" si="8"/>
        <v>0</v>
      </c>
      <c r="BE8" s="19">
        <f t="shared" si="9"/>
        <v>0</v>
      </c>
      <c r="BF8" s="19">
        <f t="shared" si="10"/>
        <v>0</v>
      </c>
      <c r="BG8" s="19">
        <f t="shared" si="11"/>
        <v>0</v>
      </c>
      <c r="BH8" s="19">
        <f t="shared" si="12"/>
        <v>0</v>
      </c>
      <c r="BI8" s="19">
        <f t="shared" si="13"/>
        <v>0</v>
      </c>
      <c r="BJ8" s="79">
        <f t="shared" si="14"/>
        <v>0</v>
      </c>
      <c r="BK8" s="25">
        <f t="shared" si="15"/>
        <v>0</v>
      </c>
      <c r="BL8" s="36">
        <f>IF($E8=1,садики!K$2,0)+IF($F8=1,садики!K$3,0)+IF($G8=1,садики!K$4,0)+IF($H8=1,садики!K$5,0)+IF($I8=1,садики!K$6,0)+IF($J8=1,садики!K$7,0)+IF($K8=1,садики!K$8,0)+IF($L8=1,садики!K$9,0)+IF($M8=1,садики!K$10,0)+IF($N8=1,садики!K$11,0)+IF($O8=1,садики!K$12,0)+IF($P8=1,садики!K$13,0)+IF($Q8=1,садики!K$14,0)+IF($R8=1,садики!K$15,0)</f>
        <v>0</v>
      </c>
      <c r="BM8" s="5">
        <f t="shared" si="16"/>
        <v>0</v>
      </c>
      <c r="BN8" s="60">
        <f t="shared" si="17"/>
        <v>0</v>
      </c>
    </row>
    <row r="9" spans="1:66" ht="12.75" customHeight="1" x14ac:dyDescent="0.2">
      <c r="A9" s="52">
        <v>7</v>
      </c>
      <c r="B9" s="8" t="s">
        <v>15</v>
      </c>
      <c r="C9" s="7" t="s">
        <v>13</v>
      </c>
      <c r="D9" s="53">
        <v>222</v>
      </c>
      <c r="E9" s="28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42"/>
      <c r="S9" s="64">
        <f>IF($E9=1,садики!E$2,0)+IF($F9=1,садики!E$3,0)+IF($G9=1,садики!E$4,0)+IF($H9=1,садики!E$5,0)+IF($I9=1,садики!E$6,0)+IF($J9=1,садики!E$7,0)+IF($K9=1,садики!E$8,0)+IF($L9=1,садики!E$9,0)+IF($M9=1,садики!E$10,0)+IF($N9=1,садики!E$11,0)+IF($O9=1,садики!E$12,0)+IF($P9=1,садики!E$13,0)+IF($Q9=1,садики!E$14,0)+IF($R9=1,садики!E$15,0)</f>
        <v>0</v>
      </c>
      <c r="T9" s="67">
        <f>IF(E9=1,$D9*садики!E$2/$S9,0)</f>
        <v>0</v>
      </c>
      <c r="U9" s="33">
        <f>IF(F9=1,$D9*садики!E$3/$S9,0)</f>
        <v>0</v>
      </c>
      <c r="V9" s="33">
        <f>IF(G9=1,$D9*садики!E$4/$S9,0)</f>
        <v>0</v>
      </c>
      <c r="W9" s="33">
        <f>IF(H9=1,$D9*садики!E$5/$S9,0)</f>
        <v>0</v>
      </c>
      <c r="X9" s="33">
        <f>IF(I9=1,$D9*садики!E$6/$S9,0)</f>
        <v>0</v>
      </c>
      <c r="Y9" s="33">
        <f>IF(J9=1,$D9*садики!E$7/$S9,0)</f>
        <v>0</v>
      </c>
      <c r="Z9" s="33">
        <f>IF(K9=1,$D9*садики!E$8/$S9,0)</f>
        <v>0</v>
      </c>
      <c r="AA9" s="33">
        <f>IF(L9=1,$D9*садики!E$9/$S9,0)</f>
        <v>0</v>
      </c>
      <c r="AB9" s="33">
        <f>IF(M9=1,$D9*садики!E$10/$S9,0)</f>
        <v>0</v>
      </c>
      <c r="AC9" s="33">
        <f>IF(N9=1,$D9*садики!E$11/$S9,0)</f>
        <v>0</v>
      </c>
      <c r="AD9" s="33">
        <f>IF(O9=1,$D9*садики!E$12/$S9,0)</f>
        <v>0</v>
      </c>
      <c r="AE9" s="33">
        <f>IF(P9=1,$D9*садики!E$13/$S9,0)</f>
        <v>0</v>
      </c>
      <c r="AF9" s="33">
        <f>IF(Q9=1,$D9*садики!E$14/$S9,0)</f>
        <v>0</v>
      </c>
      <c r="AG9" s="68">
        <f>IF(R9=1,$D9*садики!E$15/$S9,0)</f>
        <v>0</v>
      </c>
      <c r="AH9" s="72">
        <f>IF($E9=1,садики!H$2,0)+IF($F9=1,садики!H$3,0)+IF($G9=1,садики!H$4,0)+IF($H9=1,садики!H$5,0)+IF($I9=1,садики!H$6,0)+IF($J9=1,садики!H$7,0)+IF($K9=1,садики!H$8,0)+IF($L9=1,садики!H$9,0)+IF($M9=1,садики!H$10,0)+IF($N9=1,садики!H$11,0)+IF($O9=1,садики!H$12,0)+IF($P9=1,садики!H$13,0)+IF($Q9=1,садики!H$14,0)+IF($R9=1,садики!H$15,0)</f>
        <v>0</v>
      </c>
      <c r="AI9" s="67">
        <f>IF(E9=1,$D9*садики!H$2/$AH9,0)</f>
        <v>0</v>
      </c>
      <c r="AJ9" s="33">
        <f>IF(F9=1,$D9*садики!H$3/$AH9,0)</f>
        <v>0</v>
      </c>
      <c r="AK9" s="33">
        <f>IF(G9=1,$D9*садики!H$4/$AH9,0)</f>
        <v>0</v>
      </c>
      <c r="AL9" s="33">
        <f>IF(H9=1,$D9*садики!H$5/$AH9,0)</f>
        <v>0</v>
      </c>
      <c r="AM9" s="33">
        <f>IF(I9=1,$D9*садики!H$6/$AH9,0)</f>
        <v>0</v>
      </c>
      <c r="AN9" s="33">
        <f>IF(J9=1,$D9*садики!H$7/$AH9,0)</f>
        <v>0</v>
      </c>
      <c r="AO9" s="33">
        <f>IF(K9=1,$D9*садики!H$8/$AH9,0)</f>
        <v>0</v>
      </c>
      <c r="AP9" s="33">
        <f>IF(L9=1,$D9*садики!H$9/$AH9,0)</f>
        <v>0</v>
      </c>
      <c r="AQ9" s="33">
        <f>IF(M9=1,$D9*садики!H$10/$AH9,0)</f>
        <v>0</v>
      </c>
      <c r="AR9" s="33">
        <f>IF(N9=1,$D9*садики!H$11/$AH9,0)</f>
        <v>0</v>
      </c>
      <c r="AS9" s="33">
        <f>IF(O9=1,$D9*садики!H$12/$AH9,0)</f>
        <v>0</v>
      </c>
      <c r="AT9" s="33">
        <f>IF(P9=1,$D9*садики!H$13/$AH9,0)</f>
        <v>0</v>
      </c>
      <c r="AU9" s="33">
        <f>IF(Q9=1,$D9*садики!H$14/$AH9,0)</f>
        <v>0</v>
      </c>
      <c r="AV9" s="68">
        <f>IF(R9=1,$D9*садики!H$15/$AH9,0)</f>
        <v>0</v>
      </c>
      <c r="AW9" s="78">
        <f t="shared" si="1"/>
        <v>0</v>
      </c>
      <c r="AX9" s="19">
        <f t="shared" si="2"/>
        <v>0</v>
      </c>
      <c r="AY9" s="19">
        <f t="shared" si="3"/>
        <v>0</v>
      </c>
      <c r="AZ9" s="19">
        <f t="shared" si="4"/>
        <v>0</v>
      </c>
      <c r="BA9" s="19">
        <f t="shared" si="5"/>
        <v>0</v>
      </c>
      <c r="BB9" s="19">
        <f t="shared" si="6"/>
        <v>0</v>
      </c>
      <c r="BC9" s="19">
        <f t="shared" si="7"/>
        <v>0</v>
      </c>
      <c r="BD9" s="19">
        <f t="shared" si="8"/>
        <v>0</v>
      </c>
      <c r="BE9" s="19">
        <f t="shared" si="9"/>
        <v>0</v>
      </c>
      <c r="BF9" s="19">
        <f t="shared" si="10"/>
        <v>0</v>
      </c>
      <c r="BG9" s="19">
        <f t="shared" si="11"/>
        <v>0</v>
      </c>
      <c r="BH9" s="19">
        <f t="shared" si="12"/>
        <v>0</v>
      </c>
      <c r="BI9" s="19">
        <f t="shared" si="13"/>
        <v>0</v>
      </c>
      <c r="BJ9" s="79">
        <f t="shared" si="14"/>
        <v>0</v>
      </c>
      <c r="BK9" s="25">
        <f t="shared" si="15"/>
        <v>0</v>
      </c>
      <c r="BL9" s="36">
        <f>IF($E9=1,садики!K$2,0)+IF($F9=1,садики!K$3,0)+IF($G9=1,садики!K$4,0)+IF($H9=1,садики!K$5,0)+IF($I9=1,садики!K$6,0)+IF($J9=1,садики!K$7,0)+IF($K9=1,садики!K$8,0)+IF($L9=1,садики!K$9,0)+IF($M9=1,садики!K$10,0)+IF($N9=1,садики!K$11,0)+IF($O9=1,садики!K$12,0)+IF($P9=1,садики!K$13,0)+IF($Q9=1,садики!K$14,0)+IF($R9=1,садики!K$15,0)</f>
        <v>0</v>
      </c>
      <c r="BM9" s="5">
        <f t="shared" si="16"/>
        <v>0</v>
      </c>
      <c r="BN9" s="60">
        <f t="shared" si="17"/>
        <v>0</v>
      </c>
    </row>
    <row r="10" spans="1:66" ht="12.75" customHeight="1" x14ac:dyDescent="0.2">
      <c r="A10" s="52">
        <v>8</v>
      </c>
      <c r="B10" s="8" t="s">
        <v>16</v>
      </c>
      <c r="C10" s="7" t="s">
        <v>13</v>
      </c>
      <c r="D10" s="53">
        <v>224</v>
      </c>
      <c r="E10" s="2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42"/>
      <c r="S10" s="64">
        <f>IF($E10=1,садики!E$2,0)+IF($F10=1,садики!E$3,0)+IF($G10=1,садики!E$4,0)+IF($H10=1,садики!E$5,0)+IF($I10=1,садики!E$6,0)+IF($J10=1,садики!E$7,0)+IF($K10=1,садики!E$8,0)+IF($L10=1,садики!E$9,0)+IF($M10=1,садики!E$10,0)+IF($N10=1,садики!E$11,0)+IF($O10=1,садики!E$12,0)+IF($P10=1,садики!E$13,0)+IF($Q10=1,садики!E$14,0)+IF($R10=1,садики!E$15,0)</f>
        <v>0</v>
      </c>
      <c r="T10" s="67">
        <f>IF(E10=1,$D10*садики!E$2/$S10,0)</f>
        <v>0</v>
      </c>
      <c r="U10" s="33">
        <f>IF(F10=1,$D10*садики!E$3/$S10,0)</f>
        <v>0</v>
      </c>
      <c r="V10" s="33">
        <f>IF(G10=1,$D10*садики!E$4/$S10,0)</f>
        <v>0</v>
      </c>
      <c r="W10" s="33">
        <f>IF(H10=1,$D10*садики!E$5/$S10,0)</f>
        <v>0</v>
      </c>
      <c r="X10" s="33">
        <f>IF(I10=1,$D10*садики!E$6/$S10,0)</f>
        <v>0</v>
      </c>
      <c r="Y10" s="33">
        <f>IF(J10=1,$D10*садики!E$7/$S10,0)</f>
        <v>0</v>
      </c>
      <c r="Z10" s="33">
        <f>IF(K10=1,$D10*садики!E$8/$S10,0)</f>
        <v>0</v>
      </c>
      <c r="AA10" s="33">
        <f>IF(L10=1,$D10*садики!E$9/$S10,0)</f>
        <v>0</v>
      </c>
      <c r="AB10" s="33">
        <f>IF(M10=1,$D10*садики!E$10/$S10,0)</f>
        <v>0</v>
      </c>
      <c r="AC10" s="33">
        <f>IF(N10=1,$D10*садики!E$11/$S10,0)</f>
        <v>0</v>
      </c>
      <c r="AD10" s="33">
        <f>IF(O10=1,$D10*садики!E$12/$S10,0)</f>
        <v>0</v>
      </c>
      <c r="AE10" s="33">
        <f>IF(P10=1,$D10*садики!E$13/$S10,0)</f>
        <v>0</v>
      </c>
      <c r="AF10" s="33">
        <f>IF(Q10=1,$D10*садики!E$14/$S10,0)</f>
        <v>0</v>
      </c>
      <c r="AG10" s="68">
        <f>IF(R10=1,$D10*садики!E$15/$S10,0)</f>
        <v>0</v>
      </c>
      <c r="AH10" s="72">
        <f>IF($E10=1,садики!H$2,0)+IF($F10=1,садики!H$3,0)+IF($G10=1,садики!H$4,0)+IF($H10=1,садики!H$5,0)+IF($I10=1,садики!H$6,0)+IF($J10=1,садики!H$7,0)+IF($K10=1,садики!H$8,0)+IF($L10=1,садики!H$9,0)+IF($M10=1,садики!H$10,0)+IF($N10=1,садики!H$11,0)+IF($O10=1,садики!H$12,0)+IF($P10=1,садики!H$13,0)+IF($Q10=1,садики!H$14,0)+IF($R10=1,садики!H$15,0)</f>
        <v>0</v>
      </c>
      <c r="AI10" s="67">
        <f>IF(E10=1,$D10*садики!H$2/$AH10,0)</f>
        <v>0</v>
      </c>
      <c r="AJ10" s="33">
        <f>IF(F10=1,$D10*садики!H$3/$AH10,0)</f>
        <v>0</v>
      </c>
      <c r="AK10" s="33">
        <f>IF(G10=1,$D10*садики!H$4/$AH10,0)</f>
        <v>0</v>
      </c>
      <c r="AL10" s="33">
        <f>IF(H10=1,$D10*садики!H$5/$AH10,0)</f>
        <v>0</v>
      </c>
      <c r="AM10" s="33">
        <f>IF(I10=1,$D10*садики!H$6/$AH10,0)</f>
        <v>0</v>
      </c>
      <c r="AN10" s="33">
        <f>IF(J10=1,$D10*садики!H$7/$AH10,0)</f>
        <v>0</v>
      </c>
      <c r="AO10" s="33">
        <f>IF(K10=1,$D10*садики!H$8/$AH10,0)</f>
        <v>0</v>
      </c>
      <c r="AP10" s="33">
        <f>IF(L10=1,$D10*садики!H$9/$AH10,0)</f>
        <v>0</v>
      </c>
      <c r="AQ10" s="33">
        <f>IF(M10=1,$D10*садики!H$10/$AH10,0)</f>
        <v>0</v>
      </c>
      <c r="AR10" s="33">
        <f>IF(N10=1,$D10*садики!H$11/$AH10,0)</f>
        <v>0</v>
      </c>
      <c r="AS10" s="33">
        <f>IF(O10=1,$D10*садики!H$12/$AH10,0)</f>
        <v>0</v>
      </c>
      <c r="AT10" s="33">
        <f>IF(P10=1,$D10*садики!H$13/$AH10,0)</f>
        <v>0</v>
      </c>
      <c r="AU10" s="33">
        <f>IF(Q10=1,$D10*садики!H$14/$AH10,0)</f>
        <v>0</v>
      </c>
      <c r="AV10" s="68">
        <f>IF(R10=1,$D10*садики!H$15/$AH10,0)</f>
        <v>0</v>
      </c>
      <c r="AW10" s="78">
        <f t="shared" si="1"/>
        <v>0</v>
      </c>
      <c r="AX10" s="19">
        <f t="shared" si="2"/>
        <v>0</v>
      </c>
      <c r="AY10" s="19">
        <f t="shared" si="3"/>
        <v>0</v>
      </c>
      <c r="AZ10" s="19">
        <f t="shared" si="4"/>
        <v>0</v>
      </c>
      <c r="BA10" s="19">
        <f t="shared" si="5"/>
        <v>0</v>
      </c>
      <c r="BB10" s="19">
        <f t="shared" si="6"/>
        <v>0</v>
      </c>
      <c r="BC10" s="19">
        <f t="shared" si="7"/>
        <v>0</v>
      </c>
      <c r="BD10" s="19">
        <f t="shared" si="8"/>
        <v>0</v>
      </c>
      <c r="BE10" s="19">
        <f t="shared" si="9"/>
        <v>0</v>
      </c>
      <c r="BF10" s="19">
        <f t="shared" si="10"/>
        <v>0</v>
      </c>
      <c r="BG10" s="19">
        <f t="shared" si="11"/>
        <v>0</v>
      </c>
      <c r="BH10" s="19">
        <f t="shared" si="12"/>
        <v>0</v>
      </c>
      <c r="BI10" s="19">
        <f t="shared" si="13"/>
        <v>0</v>
      </c>
      <c r="BJ10" s="79">
        <f t="shared" si="14"/>
        <v>0</v>
      </c>
      <c r="BK10" s="25">
        <f t="shared" si="15"/>
        <v>0</v>
      </c>
      <c r="BL10" s="36">
        <f>IF($E10=1,садики!K$2,0)+IF($F10=1,садики!K$3,0)+IF($G10=1,садики!K$4,0)+IF($H10=1,садики!K$5,0)+IF($I10=1,садики!K$6,0)+IF($J10=1,садики!K$7,0)+IF($K10=1,садики!K$8,0)+IF($L10=1,садики!K$9,0)+IF($M10=1,садики!K$10,0)+IF($N10=1,садики!K$11,0)+IF($O10=1,садики!K$12,0)+IF($P10=1,садики!K$13,0)+IF($Q10=1,садики!K$14,0)+IF($R10=1,садики!K$15,0)</f>
        <v>0</v>
      </c>
      <c r="BM10" s="5">
        <f t="shared" si="16"/>
        <v>0</v>
      </c>
      <c r="BN10" s="60">
        <f t="shared" si="17"/>
        <v>0</v>
      </c>
    </row>
    <row r="11" spans="1:66" ht="12.75" customHeight="1" x14ac:dyDescent="0.2">
      <c r="A11" s="52">
        <v>9</v>
      </c>
      <c r="B11" s="8" t="s">
        <v>17</v>
      </c>
      <c r="C11" s="7" t="s">
        <v>13</v>
      </c>
      <c r="D11" s="53">
        <v>443</v>
      </c>
      <c r="E11" s="2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42"/>
      <c r="S11" s="64">
        <f>IF($E11=1,садики!E$2,0)+IF($F11=1,садики!E$3,0)+IF($G11=1,садики!E$4,0)+IF($H11=1,садики!E$5,0)+IF($I11=1,садики!E$6,0)+IF($J11=1,садики!E$7,0)+IF($K11=1,садики!E$8,0)+IF($L11=1,садики!E$9,0)+IF($M11=1,садики!E$10,0)+IF($N11=1,садики!E$11,0)+IF($O11=1,садики!E$12,0)+IF($P11=1,садики!E$13,0)+IF($Q11=1,садики!E$14,0)+IF($R11=1,садики!E$15,0)</f>
        <v>0</v>
      </c>
      <c r="T11" s="67">
        <f>IF(E11=1,$D11*садики!E$2/$S11,0)</f>
        <v>0</v>
      </c>
      <c r="U11" s="33">
        <f>IF(F11=1,$D11*садики!E$3/$S11,0)</f>
        <v>0</v>
      </c>
      <c r="V11" s="33">
        <f>IF(G11=1,$D11*садики!E$4/$S11,0)</f>
        <v>0</v>
      </c>
      <c r="W11" s="33">
        <f>IF(H11=1,$D11*садики!E$5/$S11,0)</f>
        <v>0</v>
      </c>
      <c r="X11" s="33">
        <f>IF(I11=1,$D11*садики!E$6/$S11,0)</f>
        <v>0</v>
      </c>
      <c r="Y11" s="33">
        <f>IF(J11=1,$D11*садики!E$7/$S11,0)</f>
        <v>0</v>
      </c>
      <c r="Z11" s="33">
        <f>IF(K11=1,$D11*садики!E$8/$S11,0)</f>
        <v>0</v>
      </c>
      <c r="AA11" s="33">
        <f>IF(L11=1,$D11*садики!E$9/$S11,0)</f>
        <v>0</v>
      </c>
      <c r="AB11" s="33">
        <f>IF(M11=1,$D11*садики!E$10/$S11,0)</f>
        <v>0</v>
      </c>
      <c r="AC11" s="33">
        <f>IF(N11=1,$D11*садики!E$11/$S11,0)</f>
        <v>0</v>
      </c>
      <c r="AD11" s="33">
        <f>IF(O11=1,$D11*садики!E$12/$S11,0)</f>
        <v>0</v>
      </c>
      <c r="AE11" s="33">
        <f>IF(P11=1,$D11*садики!E$13/$S11,0)</f>
        <v>0</v>
      </c>
      <c r="AF11" s="33">
        <f>IF(Q11=1,$D11*садики!E$14/$S11,0)</f>
        <v>0</v>
      </c>
      <c r="AG11" s="68">
        <f>IF(R11=1,$D11*садики!E$15/$S11,0)</f>
        <v>0</v>
      </c>
      <c r="AH11" s="72">
        <f>IF($E11=1,садики!H$2,0)+IF($F11=1,садики!H$3,0)+IF($G11=1,садики!H$4,0)+IF($H11=1,садики!H$5,0)+IF($I11=1,садики!H$6,0)+IF($J11=1,садики!H$7,0)+IF($K11=1,садики!H$8,0)+IF($L11=1,садики!H$9,0)+IF($M11=1,садики!H$10,0)+IF($N11=1,садики!H$11,0)+IF($O11=1,садики!H$12,0)+IF($P11=1,садики!H$13,0)+IF($Q11=1,садики!H$14,0)+IF($R11=1,садики!H$15,0)</f>
        <v>0</v>
      </c>
      <c r="AI11" s="67">
        <f>IF(E11=1,$D11*садики!H$2/$AH11,0)</f>
        <v>0</v>
      </c>
      <c r="AJ11" s="33">
        <f>IF(F11=1,$D11*садики!H$3/$AH11,0)</f>
        <v>0</v>
      </c>
      <c r="AK11" s="33">
        <f>IF(G11=1,$D11*садики!H$4/$AH11,0)</f>
        <v>0</v>
      </c>
      <c r="AL11" s="33">
        <f>IF(H11=1,$D11*садики!H$5/$AH11,0)</f>
        <v>0</v>
      </c>
      <c r="AM11" s="33">
        <f>IF(I11=1,$D11*садики!H$6/$AH11,0)</f>
        <v>0</v>
      </c>
      <c r="AN11" s="33">
        <f>IF(J11=1,$D11*садики!H$7/$AH11,0)</f>
        <v>0</v>
      </c>
      <c r="AO11" s="33">
        <f>IF(K11=1,$D11*садики!H$8/$AH11,0)</f>
        <v>0</v>
      </c>
      <c r="AP11" s="33">
        <f>IF(L11=1,$D11*садики!H$9/$AH11,0)</f>
        <v>0</v>
      </c>
      <c r="AQ11" s="33">
        <f>IF(M11=1,$D11*садики!H$10/$AH11,0)</f>
        <v>0</v>
      </c>
      <c r="AR11" s="33">
        <f>IF(N11=1,$D11*садики!H$11/$AH11,0)</f>
        <v>0</v>
      </c>
      <c r="AS11" s="33">
        <f>IF(O11=1,$D11*садики!H$12/$AH11,0)</f>
        <v>0</v>
      </c>
      <c r="AT11" s="33">
        <f>IF(P11=1,$D11*садики!H$13/$AH11,0)</f>
        <v>0</v>
      </c>
      <c r="AU11" s="33">
        <f>IF(Q11=1,$D11*садики!H$14/$AH11,0)</f>
        <v>0</v>
      </c>
      <c r="AV11" s="68">
        <f>IF(R11=1,$D11*садики!H$15/$AH11,0)</f>
        <v>0</v>
      </c>
      <c r="AW11" s="78">
        <f t="shared" si="1"/>
        <v>0</v>
      </c>
      <c r="AX11" s="19">
        <f t="shared" si="2"/>
        <v>0</v>
      </c>
      <c r="AY11" s="19">
        <f t="shared" si="3"/>
        <v>0</v>
      </c>
      <c r="AZ11" s="19">
        <f t="shared" si="4"/>
        <v>0</v>
      </c>
      <c r="BA11" s="19">
        <f t="shared" si="5"/>
        <v>0</v>
      </c>
      <c r="BB11" s="19">
        <f t="shared" si="6"/>
        <v>0</v>
      </c>
      <c r="BC11" s="19">
        <f t="shared" si="7"/>
        <v>0</v>
      </c>
      <c r="BD11" s="19">
        <f t="shared" si="8"/>
        <v>0</v>
      </c>
      <c r="BE11" s="19">
        <f t="shared" si="9"/>
        <v>0</v>
      </c>
      <c r="BF11" s="19">
        <f t="shared" si="10"/>
        <v>0</v>
      </c>
      <c r="BG11" s="19">
        <f t="shared" si="11"/>
        <v>0</v>
      </c>
      <c r="BH11" s="19">
        <f t="shared" si="12"/>
        <v>0</v>
      </c>
      <c r="BI11" s="19">
        <f t="shared" si="13"/>
        <v>0</v>
      </c>
      <c r="BJ11" s="79">
        <f t="shared" si="14"/>
        <v>0</v>
      </c>
      <c r="BK11" s="25">
        <f t="shared" si="15"/>
        <v>0</v>
      </c>
      <c r="BL11" s="36">
        <f>IF($E11=1,садики!K$2,0)+IF($F11=1,садики!K$3,0)+IF($G11=1,садики!K$4,0)+IF($H11=1,садики!K$5,0)+IF($I11=1,садики!K$6,0)+IF($J11=1,садики!K$7,0)+IF($K11=1,садики!K$8,0)+IF($L11=1,садики!K$9,0)+IF($M11=1,садики!K$10,0)+IF($N11=1,садики!K$11,0)+IF($O11=1,садики!K$12,0)+IF($P11=1,садики!K$13,0)+IF($Q11=1,садики!K$14,0)+IF($R11=1,садики!K$15,0)</f>
        <v>0</v>
      </c>
      <c r="BM11" s="5">
        <f t="shared" si="16"/>
        <v>0</v>
      </c>
      <c r="BN11" s="60">
        <f t="shared" si="17"/>
        <v>0</v>
      </c>
    </row>
    <row r="12" spans="1:66" ht="12.75" customHeight="1" x14ac:dyDescent="0.2">
      <c r="A12" s="52">
        <v>10</v>
      </c>
      <c r="B12" s="8" t="s">
        <v>18</v>
      </c>
      <c r="C12" s="7" t="s">
        <v>13</v>
      </c>
      <c r="D12" s="53">
        <v>348</v>
      </c>
      <c r="E12" s="2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42"/>
      <c r="S12" s="64">
        <f>IF($E12=1,садики!E$2,0)+IF($F12=1,садики!E$3,0)+IF($G12=1,садики!E$4,0)+IF($H12=1,садики!E$5,0)+IF($I12=1,садики!E$6,0)+IF($J12=1,садики!E$7,0)+IF($K12=1,садики!E$8,0)+IF($L12=1,садики!E$9,0)+IF($M12=1,садики!E$10,0)+IF($N12=1,садики!E$11,0)+IF($O12=1,садики!E$12,0)+IF($P12=1,садики!E$13,0)+IF($Q12=1,садики!E$14,0)+IF($R12=1,садики!E$15,0)</f>
        <v>0</v>
      </c>
      <c r="T12" s="67">
        <f>IF(E12=1,$D12*садики!E$2/$S12,0)</f>
        <v>0</v>
      </c>
      <c r="U12" s="33">
        <f>IF(F12=1,$D12*садики!E$3/$S12,0)</f>
        <v>0</v>
      </c>
      <c r="V12" s="33">
        <f>IF(G12=1,$D12*садики!E$4/$S12,0)</f>
        <v>0</v>
      </c>
      <c r="W12" s="33">
        <f>IF(H12=1,$D12*садики!E$5/$S12,0)</f>
        <v>0</v>
      </c>
      <c r="X12" s="33">
        <f>IF(I12=1,$D12*садики!E$6/$S12,0)</f>
        <v>0</v>
      </c>
      <c r="Y12" s="33">
        <f>IF(J12=1,$D12*садики!E$7/$S12,0)</f>
        <v>0</v>
      </c>
      <c r="Z12" s="33">
        <f>IF(K12=1,$D12*садики!E$8/$S12,0)</f>
        <v>0</v>
      </c>
      <c r="AA12" s="33">
        <f>IF(L12=1,$D12*садики!E$9/$S12,0)</f>
        <v>0</v>
      </c>
      <c r="AB12" s="33">
        <f>IF(M12=1,$D12*садики!E$10/$S12,0)</f>
        <v>0</v>
      </c>
      <c r="AC12" s="33">
        <f>IF(N12=1,$D12*садики!E$11/$S12,0)</f>
        <v>0</v>
      </c>
      <c r="AD12" s="33">
        <f>IF(O12=1,$D12*садики!E$12/$S12,0)</f>
        <v>0</v>
      </c>
      <c r="AE12" s="33">
        <f>IF(P12=1,$D12*садики!E$13/$S12,0)</f>
        <v>0</v>
      </c>
      <c r="AF12" s="33">
        <f>IF(Q12=1,$D12*садики!E$14/$S12,0)</f>
        <v>0</v>
      </c>
      <c r="AG12" s="68">
        <f>IF(R12=1,$D12*садики!E$15/$S12,0)</f>
        <v>0</v>
      </c>
      <c r="AH12" s="72">
        <f>IF($E12=1,садики!H$2,0)+IF($F12=1,садики!H$3,0)+IF($G12=1,садики!H$4,0)+IF($H12=1,садики!H$5,0)+IF($I12=1,садики!H$6,0)+IF($J12=1,садики!H$7,0)+IF($K12=1,садики!H$8,0)+IF($L12=1,садики!H$9,0)+IF($M12=1,садики!H$10,0)+IF($N12=1,садики!H$11,0)+IF($O12=1,садики!H$12,0)+IF($P12=1,садики!H$13,0)+IF($Q12=1,садики!H$14,0)+IF($R12=1,садики!H$15,0)</f>
        <v>0</v>
      </c>
      <c r="AI12" s="67">
        <f>IF(E12=1,$D12*садики!H$2/$AH12,0)</f>
        <v>0</v>
      </c>
      <c r="AJ12" s="33">
        <f>IF(F12=1,$D12*садики!H$3/$AH12,0)</f>
        <v>0</v>
      </c>
      <c r="AK12" s="33">
        <f>IF(G12=1,$D12*садики!H$4/$AH12,0)</f>
        <v>0</v>
      </c>
      <c r="AL12" s="33">
        <f>IF(H12=1,$D12*садики!H$5/$AH12,0)</f>
        <v>0</v>
      </c>
      <c r="AM12" s="33">
        <f>IF(I12=1,$D12*садики!H$6/$AH12,0)</f>
        <v>0</v>
      </c>
      <c r="AN12" s="33">
        <f>IF(J12=1,$D12*садики!H$7/$AH12,0)</f>
        <v>0</v>
      </c>
      <c r="AO12" s="33">
        <f>IF(K12=1,$D12*садики!H$8/$AH12,0)</f>
        <v>0</v>
      </c>
      <c r="AP12" s="33">
        <f>IF(L12=1,$D12*садики!H$9/$AH12,0)</f>
        <v>0</v>
      </c>
      <c r="AQ12" s="33">
        <f>IF(M12=1,$D12*садики!H$10/$AH12,0)</f>
        <v>0</v>
      </c>
      <c r="AR12" s="33">
        <f>IF(N12=1,$D12*садики!H$11/$AH12,0)</f>
        <v>0</v>
      </c>
      <c r="AS12" s="33">
        <f>IF(O12=1,$D12*садики!H$12/$AH12,0)</f>
        <v>0</v>
      </c>
      <c r="AT12" s="33">
        <f>IF(P12=1,$D12*садики!H$13/$AH12,0)</f>
        <v>0</v>
      </c>
      <c r="AU12" s="33">
        <f>IF(Q12=1,$D12*садики!H$14/$AH12,0)</f>
        <v>0</v>
      </c>
      <c r="AV12" s="68">
        <f>IF(R12=1,$D12*садики!H$15/$AH12,0)</f>
        <v>0</v>
      </c>
      <c r="AW12" s="78">
        <f t="shared" si="1"/>
        <v>0</v>
      </c>
      <c r="AX12" s="19">
        <f t="shared" si="2"/>
        <v>0</v>
      </c>
      <c r="AY12" s="19">
        <f t="shared" si="3"/>
        <v>0</v>
      </c>
      <c r="AZ12" s="19">
        <f t="shared" si="4"/>
        <v>0</v>
      </c>
      <c r="BA12" s="19">
        <f t="shared" si="5"/>
        <v>0</v>
      </c>
      <c r="BB12" s="19">
        <f t="shared" si="6"/>
        <v>0</v>
      </c>
      <c r="BC12" s="19">
        <f t="shared" si="7"/>
        <v>0</v>
      </c>
      <c r="BD12" s="19">
        <f t="shared" si="8"/>
        <v>0</v>
      </c>
      <c r="BE12" s="19">
        <f t="shared" si="9"/>
        <v>0</v>
      </c>
      <c r="BF12" s="19">
        <f t="shared" si="10"/>
        <v>0</v>
      </c>
      <c r="BG12" s="19">
        <f t="shared" si="11"/>
        <v>0</v>
      </c>
      <c r="BH12" s="19">
        <f t="shared" si="12"/>
        <v>0</v>
      </c>
      <c r="BI12" s="19">
        <f t="shared" si="13"/>
        <v>0</v>
      </c>
      <c r="BJ12" s="79">
        <f t="shared" si="14"/>
        <v>0</v>
      </c>
      <c r="BK12" s="25">
        <f t="shared" si="15"/>
        <v>0</v>
      </c>
      <c r="BL12" s="36">
        <f>IF($E12=1,садики!K$2,0)+IF($F12=1,садики!K$3,0)+IF($G12=1,садики!K$4,0)+IF($H12=1,садики!K$5,0)+IF($I12=1,садики!K$6,0)+IF($J12=1,садики!K$7,0)+IF($K12=1,садики!K$8,0)+IF($L12=1,садики!K$9,0)+IF($M12=1,садики!K$10,0)+IF($N12=1,садики!K$11,0)+IF($O12=1,садики!K$12,0)+IF($P12=1,садики!K$13,0)+IF($Q12=1,садики!K$14,0)+IF($R12=1,садики!K$15,0)</f>
        <v>0</v>
      </c>
      <c r="BM12" s="5">
        <f t="shared" si="16"/>
        <v>0</v>
      </c>
      <c r="BN12" s="60">
        <f t="shared" si="17"/>
        <v>0</v>
      </c>
    </row>
    <row r="13" spans="1:66" ht="12.75" customHeight="1" x14ac:dyDescent="0.2">
      <c r="A13" s="52">
        <v>11</v>
      </c>
      <c r="B13" s="8" t="s">
        <v>19</v>
      </c>
      <c r="C13" s="7" t="s">
        <v>13</v>
      </c>
      <c r="D13" s="53">
        <v>1214</v>
      </c>
      <c r="E13" s="2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42"/>
      <c r="S13" s="64">
        <f>IF($E13=1,садики!E$2,0)+IF($F13=1,садики!E$3,0)+IF($G13=1,садики!E$4,0)+IF($H13=1,садики!E$5,0)+IF($I13=1,садики!E$6,0)+IF($J13=1,садики!E$7,0)+IF($K13=1,садики!E$8,0)+IF($L13=1,садики!E$9,0)+IF($M13=1,садики!E$10,0)+IF($N13=1,садики!E$11,0)+IF($O13=1,садики!E$12,0)+IF($P13=1,садики!E$13,0)+IF($Q13=1,садики!E$14,0)+IF($R13=1,садики!E$15,0)</f>
        <v>0</v>
      </c>
      <c r="T13" s="67">
        <f>IF(E13=1,$D13*садики!E$2/$S13,0)</f>
        <v>0</v>
      </c>
      <c r="U13" s="33">
        <f>IF(F13=1,$D13*садики!E$3/$S13,0)</f>
        <v>0</v>
      </c>
      <c r="V13" s="33">
        <f>IF(G13=1,$D13*садики!E$4/$S13,0)</f>
        <v>0</v>
      </c>
      <c r="W13" s="33">
        <f>IF(H13=1,$D13*садики!E$5/$S13,0)</f>
        <v>0</v>
      </c>
      <c r="X13" s="33">
        <f>IF(I13=1,$D13*садики!E$6/$S13,0)</f>
        <v>0</v>
      </c>
      <c r="Y13" s="33">
        <f>IF(J13=1,$D13*садики!E$7/$S13,0)</f>
        <v>0</v>
      </c>
      <c r="Z13" s="33">
        <f>IF(K13=1,$D13*садики!E$8/$S13,0)</f>
        <v>0</v>
      </c>
      <c r="AA13" s="33">
        <f>IF(L13=1,$D13*садики!E$9/$S13,0)</f>
        <v>0</v>
      </c>
      <c r="AB13" s="33">
        <f>IF(M13=1,$D13*садики!E$10/$S13,0)</f>
        <v>0</v>
      </c>
      <c r="AC13" s="33">
        <f>IF(N13=1,$D13*садики!E$11/$S13,0)</f>
        <v>0</v>
      </c>
      <c r="AD13" s="33">
        <f>IF(O13=1,$D13*садики!E$12/$S13,0)</f>
        <v>0</v>
      </c>
      <c r="AE13" s="33">
        <f>IF(P13=1,$D13*садики!E$13/$S13,0)</f>
        <v>0</v>
      </c>
      <c r="AF13" s="33">
        <f>IF(Q13=1,$D13*садики!E$14/$S13,0)</f>
        <v>0</v>
      </c>
      <c r="AG13" s="68">
        <f>IF(R13=1,$D13*садики!E$15/$S13,0)</f>
        <v>0</v>
      </c>
      <c r="AH13" s="72">
        <f>IF($E13=1,садики!H$2,0)+IF($F13=1,садики!H$3,0)+IF($G13=1,садики!H$4,0)+IF($H13=1,садики!H$5,0)+IF($I13=1,садики!H$6,0)+IF($J13=1,садики!H$7,0)+IF($K13=1,садики!H$8,0)+IF($L13=1,садики!H$9,0)+IF($M13=1,садики!H$10,0)+IF($N13=1,садики!H$11,0)+IF($O13=1,садики!H$12,0)+IF($P13=1,садики!H$13,0)+IF($Q13=1,садики!H$14,0)+IF($R13=1,садики!H$15,0)</f>
        <v>0</v>
      </c>
      <c r="AI13" s="67">
        <f>IF(E13=1,$D13*садики!H$2/$AH13,0)</f>
        <v>0</v>
      </c>
      <c r="AJ13" s="33">
        <f>IF(F13=1,$D13*садики!H$3/$AH13,0)</f>
        <v>0</v>
      </c>
      <c r="AK13" s="33">
        <f>IF(G13=1,$D13*садики!H$4/$AH13,0)</f>
        <v>0</v>
      </c>
      <c r="AL13" s="33">
        <f>IF(H13=1,$D13*садики!H$5/$AH13,0)</f>
        <v>0</v>
      </c>
      <c r="AM13" s="33">
        <f>IF(I13=1,$D13*садики!H$6/$AH13,0)</f>
        <v>0</v>
      </c>
      <c r="AN13" s="33">
        <f>IF(J13=1,$D13*садики!H$7/$AH13,0)</f>
        <v>0</v>
      </c>
      <c r="AO13" s="33">
        <f>IF(K13=1,$D13*садики!H$8/$AH13,0)</f>
        <v>0</v>
      </c>
      <c r="AP13" s="33">
        <f>IF(L13=1,$D13*садики!H$9/$AH13,0)</f>
        <v>0</v>
      </c>
      <c r="AQ13" s="33">
        <f>IF(M13=1,$D13*садики!H$10/$AH13,0)</f>
        <v>0</v>
      </c>
      <c r="AR13" s="33">
        <f>IF(N13=1,$D13*садики!H$11/$AH13,0)</f>
        <v>0</v>
      </c>
      <c r="AS13" s="33">
        <f>IF(O13=1,$D13*садики!H$12/$AH13,0)</f>
        <v>0</v>
      </c>
      <c r="AT13" s="33">
        <f>IF(P13=1,$D13*садики!H$13/$AH13,0)</f>
        <v>0</v>
      </c>
      <c r="AU13" s="33">
        <f>IF(Q13=1,$D13*садики!H$14/$AH13,0)</f>
        <v>0</v>
      </c>
      <c r="AV13" s="68">
        <f>IF(R13=1,$D13*садики!H$15/$AH13,0)</f>
        <v>0</v>
      </c>
      <c r="AW13" s="78">
        <f t="shared" si="1"/>
        <v>0</v>
      </c>
      <c r="AX13" s="19">
        <f t="shared" si="2"/>
        <v>0</v>
      </c>
      <c r="AY13" s="19">
        <f t="shared" si="3"/>
        <v>0</v>
      </c>
      <c r="AZ13" s="19">
        <f t="shared" si="4"/>
        <v>0</v>
      </c>
      <c r="BA13" s="19">
        <f t="shared" si="5"/>
        <v>0</v>
      </c>
      <c r="BB13" s="19">
        <f t="shared" si="6"/>
        <v>0</v>
      </c>
      <c r="BC13" s="19">
        <f t="shared" si="7"/>
        <v>0</v>
      </c>
      <c r="BD13" s="19">
        <f t="shared" si="8"/>
        <v>0</v>
      </c>
      <c r="BE13" s="19">
        <f t="shared" si="9"/>
        <v>0</v>
      </c>
      <c r="BF13" s="19">
        <f t="shared" si="10"/>
        <v>0</v>
      </c>
      <c r="BG13" s="19">
        <f t="shared" si="11"/>
        <v>0</v>
      </c>
      <c r="BH13" s="19">
        <f t="shared" si="12"/>
        <v>0</v>
      </c>
      <c r="BI13" s="19">
        <f t="shared" si="13"/>
        <v>0</v>
      </c>
      <c r="BJ13" s="79">
        <f t="shared" si="14"/>
        <v>0</v>
      </c>
      <c r="BK13" s="25">
        <f t="shared" si="15"/>
        <v>0</v>
      </c>
      <c r="BL13" s="36">
        <f>IF($E13=1,садики!K$2,0)+IF($F13=1,садики!K$3,0)+IF($G13=1,садики!K$4,0)+IF($H13=1,садики!K$5,0)+IF($I13=1,садики!K$6,0)+IF($J13=1,садики!K$7,0)+IF($K13=1,садики!K$8,0)+IF($L13=1,садики!K$9,0)+IF($M13=1,садики!K$10,0)+IF($N13=1,садики!K$11,0)+IF($O13=1,садики!K$12,0)+IF($P13=1,садики!K$13,0)+IF($Q13=1,садики!K$14,0)+IF($R13=1,садики!K$15,0)</f>
        <v>0</v>
      </c>
      <c r="BM13" s="5">
        <f t="shared" si="16"/>
        <v>0</v>
      </c>
      <c r="BN13" s="60">
        <f t="shared" si="17"/>
        <v>0</v>
      </c>
    </row>
    <row r="14" spans="1:66" s="24" customFormat="1" ht="12.75" customHeight="1" x14ac:dyDescent="0.2">
      <c r="A14" s="54">
        <v>12</v>
      </c>
      <c r="B14" s="22" t="s">
        <v>20</v>
      </c>
      <c r="C14" s="21" t="s">
        <v>13</v>
      </c>
      <c r="D14" s="55">
        <v>272</v>
      </c>
      <c r="E14" s="47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43"/>
      <c r="S14" s="65">
        <f>IF($E14=1,садики!E$2,0)+IF($F14=1,садики!E$3,0)+IF($G14=1,садики!E$4,0)+IF($H14=1,садики!E$5,0)+IF($I14=1,садики!E$6,0)+IF($J14=1,садики!E$7,0)+IF($K14=1,садики!E$8,0)+IF($L14=1,садики!E$9,0)+IF($M14=1,садики!E$10,0)+IF($N14=1,садики!E$11,0)+IF($O14=1,садики!E$12,0)+IF($P14=1,садики!E$13,0)+IF($Q14=1,садики!E$14,0)+IF($R14=1,садики!E$15,0)</f>
        <v>0</v>
      </c>
      <c r="T14" s="69">
        <f>IF(E14=1,$D14*садики!E$2/$S14,0)</f>
        <v>0</v>
      </c>
      <c r="U14" s="33">
        <f>IF(F14=1,$D14*садики!E$3/$S14,0)</f>
        <v>0</v>
      </c>
      <c r="V14" s="33">
        <f>IF(G14=1,$D14*садики!E$4/$S14,0)</f>
        <v>0</v>
      </c>
      <c r="W14" s="33">
        <f>IF(H14=1,$D14*садики!E$5/$S14,0)</f>
        <v>0</v>
      </c>
      <c r="X14" s="33">
        <f>IF(I14=1,$D14*садики!E$6/$S14,0)</f>
        <v>0</v>
      </c>
      <c r="Y14" s="33">
        <f>IF(J14=1,$D14*садики!E$7/$S14,0)</f>
        <v>0</v>
      </c>
      <c r="Z14" s="33">
        <f>IF(K14=1,$D14*садики!E$8/$S14,0)</f>
        <v>0</v>
      </c>
      <c r="AA14" s="33">
        <f>IF(L14=1,$D14*садики!E$9/$S14,0)</f>
        <v>0</v>
      </c>
      <c r="AB14" s="33">
        <f>IF(M14=1,$D14*садики!E$10/$S14,0)</f>
        <v>0</v>
      </c>
      <c r="AC14" s="33">
        <f>IF(N14=1,$D14*садики!E$11/$S14,0)</f>
        <v>0</v>
      </c>
      <c r="AD14" s="33">
        <f>IF(O14=1,$D14*садики!E$12/$S14,0)</f>
        <v>0</v>
      </c>
      <c r="AE14" s="33">
        <f>IF(P14=1,$D14*садики!E$13/$S14,0)</f>
        <v>0</v>
      </c>
      <c r="AF14" s="33">
        <f>IF(Q14=1,$D14*садики!E$14/$S14,0)</f>
        <v>0</v>
      </c>
      <c r="AG14" s="68">
        <f>IF(R14=1,$D14*садики!E$15/$S14,0)</f>
        <v>0</v>
      </c>
      <c r="AH14" s="72">
        <f>IF($E14=1,садики!H$2,0)+IF($F14=1,садики!H$3,0)+IF($G14=1,садики!H$4,0)+IF($H14=1,садики!H$5,0)+IF($I14=1,садики!H$6,0)+IF($J14=1,садики!H$7,0)+IF($K14=1,садики!H$8,0)+IF($L14=1,садики!H$9,0)+IF($M14=1,садики!H$10,0)+IF($N14=1,садики!H$11,0)+IF($O14=1,садики!H$12,0)+IF($P14=1,садики!H$13,0)+IF($Q14=1,садики!H$14,0)+IF($R14=1,садики!H$15,0)</f>
        <v>0</v>
      </c>
      <c r="AI14" s="67">
        <f>IF(E14=1,$D14*садики!H$2/$AH14,0)</f>
        <v>0</v>
      </c>
      <c r="AJ14" s="33">
        <f>IF(F14=1,$D14*садики!H$3/$AH14,0)</f>
        <v>0</v>
      </c>
      <c r="AK14" s="33">
        <f>IF(G14=1,$D14*садики!H$4/$AH14,0)</f>
        <v>0</v>
      </c>
      <c r="AL14" s="33">
        <f>IF(H14=1,$D14*садики!H$5/$AH14,0)</f>
        <v>0</v>
      </c>
      <c r="AM14" s="33">
        <f>IF(I14=1,$D14*садики!H$6/$AH14,0)</f>
        <v>0</v>
      </c>
      <c r="AN14" s="33">
        <f>IF(J14=1,$D14*садики!H$7/$AH14,0)</f>
        <v>0</v>
      </c>
      <c r="AO14" s="33">
        <f>IF(K14=1,$D14*садики!H$8/$AH14,0)</f>
        <v>0</v>
      </c>
      <c r="AP14" s="33">
        <f>IF(L14=1,$D14*садики!H$9/$AH14,0)</f>
        <v>0</v>
      </c>
      <c r="AQ14" s="33">
        <f>IF(M14=1,$D14*садики!H$10/$AH14,0)</f>
        <v>0</v>
      </c>
      <c r="AR14" s="33">
        <f>IF(N14=1,$D14*садики!H$11/$AH14,0)</f>
        <v>0</v>
      </c>
      <c r="AS14" s="33">
        <f>IF(O14=1,$D14*садики!H$12/$AH14,0)</f>
        <v>0</v>
      </c>
      <c r="AT14" s="33">
        <f>IF(P14=1,$D14*садики!H$13/$AH14,0)</f>
        <v>0</v>
      </c>
      <c r="AU14" s="33">
        <f>IF(Q14=1,$D14*садики!H$14/$AH14,0)</f>
        <v>0</v>
      </c>
      <c r="AV14" s="68">
        <f>IF(R14=1,$D14*садики!H$15/$AH14,0)</f>
        <v>0</v>
      </c>
      <c r="AW14" s="78">
        <f t="shared" si="1"/>
        <v>0</v>
      </c>
      <c r="AX14" s="19">
        <f t="shared" si="2"/>
        <v>0</v>
      </c>
      <c r="AY14" s="19">
        <f t="shared" si="3"/>
        <v>0</v>
      </c>
      <c r="AZ14" s="19">
        <f t="shared" si="4"/>
        <v>0</v>
      </c>
      <c r="BA14" s="19">
        <f t="shared" si="5"/>
        <v>0</v>
      </c>
      <c r="BB14" s="19">
        <f t="shared" si="6"/>
        <v>0</v>
      </c>
      <c r="BC14" s="19">
        <f t="shared" si="7"/>
        <v>0</v>
      </c>
      <c r="BD14" s="19">
        <f t="shared" si="8"/>
        <v>0</v>
      </c>
      <c r="BE14" s="19">
        <f t="shared" si="9"/>
        <v>0</v>
      </c>
      <c r="BF14" s="19">
        <f t="shared" si="10"/>
        <v>0</v>
      </c>
      <c r="BG14" s="19">
        <f t="shared" si="11"/>
        <v>0</v>
      </c>
      <c r="BH14" s="19">
        <f t="shared" si="12"/>
        <v>0</v>
      </c>
      <c r="BI14" s="19">
        <f t="shared" si="13"/>
        <v>0</v>
      </c>
      <c r="BJ14" s="79">
        <f t="shared" si="14"/>
        <v>0</v>
      </c>
      <c r="BK14" s="25">
        <f t="shared" si="15"/>
        <v>0</v>
      </c>
      <c r="BL14" s="36">
        <f>IF($E14=1,садики!K$2,0)+IF($F14=1,садики!K$3,0)+IF($G14=1,садики!K$4,0)+IF($H14=1,садики!K$5,0)+IF($I14=1,садики!K$6,0)+IF($J14=1,садики!K$7,0)+IF($K14=1,садики!K$8,0)+IF($L14=1,садики!K$9,0)+IF($M14=1,садики!K$10,0)+IF($N14=1,садики!K$11,0)+IF($O14=1,садики!K$12,0)+IF($P14=1,садики!K$13,0)+IF($Q14=1,садики!K$14,0)+IF($R14=1,садики!K$15,0)</f>
        <v>0</v>
      </c>
      <c r="BM14" s="5">
        <f>IF(BK14&lt;&gt;0,BL14/BK14,0)</f>
        <v>0</v>
      </c>
      <c r="BN14" s="60">
        <f t="shared" si="17"/>
        <v>0</v>
      </c>
    </row>
    <row r="15" spans="1:66" ht="12.75" customHeight="1" x14ac:dyDescent="0.2">
      <c r="A15" s="52">
        <v>13</v>
      </c>
      <c r="B15" s="8" t="s">
        <v>21</v>
      </c>
      <c r="C15" s="7" t="s">
        <v>22</v>
      </c>
      <c r="D15" s="53">
        <v>466</v>
      </c>
      <c r="E15" s="28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42"/>
      <c r="S15" s="64">
        <f>IF($E15=1,садики!E$2,0)+IF($F15=1,садики!E$3,0)+IF($G15=1,садики!E$4,0)+IF($H15=1,садики!E$5,0)+IF($I15=1,садики!E$6,0)+IF($J15=1,садики!E$7,0)+IF($K15=1,садики!E$8,0)+IF($L15=1,садики!E$9,0)+IF($M15=1,садики!E$10,0)+IF($N15=1,садики!E$11,0)+IF($O15=1,садики!E$12,0)+IF($P15=1,садики!E$13,0)+IF($Q15=1,садики!E$14,0)+IF($R15=1,садики!E$15,0)</f>
        <v>0</v>
      </c>
      <c r="T15" s="67">
        <f>IF(E15=1,$D15*садики!E$2/$S15,0)</f>
        <v>0</v>
      </c>
      <c r="U15" s="33">
        <f>IF(F15=1,$D15*садики!E$3/$S15,0)</f>
        <v>0</v>
      </c>
      <c r="V15" s="33">
        <f>IF(G15=1,$D15*садики!E$4/$S15,0)</f>
        <v>0</v>
      </c>
      <c r="W15" s="33">
        <f>IF(H15=1,$D15*садики!E$5/$S15,0)</f>
        <v>0</v>
      </c>
      <c r="X15" s="33">
        <f>IF(I15=1,$D15*садики!E$6/$S15,0)</f>
        <v>0</v>
      </c>
      <c r="Y15" s="33">
        <f>IF(J15=1,$D15*садики!E$7/$S15,0)</f>
        <v>0</v>
      </c>
      <c r="Z15" s="33">
        <f>IF(K15=1,$D15*садики!E$8/$S15,0)</f>
        <v>0</v>
      </c>
      <c r="AA15" s="33">
        <f>IF(L15=1,$D15*садики!E$9/$S15,0)</f>
        <v>0</v>
      </c>
      <c r="AB15" s="33">
        <f>IF(M15=1,$D15*садики!E$10/$S15,0)</f>
        <v>0</v>
      </c>
      <c r="AC15" s="33">
        <f>IF(N15=1,$D15*садики!E$11/$S15,0)</f>
        <v>0</v>
      </c>
      <c r="AD15" s="33">
        <f>IF(O15=1,$D15*садики!E$12/$S15,0)</f>
        <v>0</v>
      </c>
      <c r="AE15" s="33">
        <f>IF(P15=1,$D15*садики!E$13/$S15,0)</f>
        <v>0</v>
      </c>
      <c r="AF15" s="33">
        <f>IF(Q15=1,$D15*садики!E$14/$S15,0)</f>
        <v>0</v>
      </c>
      <c r="AG15" s="68">
        <f>IF(R15=1,$D15*садики!E$15/$S15,0)</f>
        <v>0</v>
      </c>
      <c r="AH15" s="72">
        <f>IF($E15=1,садики!H$2,0)+IF($F15=1,садики!H$3,0)+IF($G15=1,садики!H$4,0)+IF($H15=1,садики!H$5,0)+IF($I15=1,садики!H$6,0)+IF($J15=1,садики!H$7,0)+IF($K15=1,садики!H$8,0)+IF($L15=1,садики!H$9,0)+IF($M15=1,садики!H$10,0)+IF($N15=1,садики!H$11,0)+IF($O15=1,садики!H$12,0)+IF($P15=1,садики!H$13,0)+IF($Q15=1,садики!H$14,0)+IF($R15=1,садики!H$15,0)</f>
        <v>0</v>
      </c>
      <c r="AI15" s="67">
        <f>IF(E15=1,$D15*садики!H$2/$AH15,0)</f>
        <v>0</v>
      </c>
      <c r="AJ15" s="33">
        <f>IF(F15=1,$D15*садики!H$3/$AH15,0)</f>
        <v>0</v>
      </c>
      <c r="AK15" s="33">
        <f>IF(G15=1,$D15*садики!H$4/$AH15,0)</f>
        <v>0</v>
      </c>
      <c r="AL15" s="33">
        <f>IF(H15=1,$D15*садики!H$5/$AH15,0)</f>
        <v>0</v>
      </c>
      <c r="AM15" s="33">
        <f>IF(I15=1,$D15*садики!H$6/$AH15,0)</f>
        <v>0</v>
      </c>
      <c r="AN15" s="33">
        <f>IF(J15=1,$D15*садики!H$7/$AH15,0)</f>
        <v>0</v>
      </c>
      <c r="AO15" s="33">
        <f>IF(K15=1,$D15*садики!H$8/$AH15,0)</f>
        <v>0</v>
      </c>
      <c r="AP15" s="33">
        <f>IF(L15=1,$D15*садики!H$9/$AH15,0)</f>
        <v>0</v>
      </c>
      <c r="AQ15" s="33">
        <f>IF(M15=1,$D15*садики!H$10/$AH15,0)</f>
        <v>0</v>
      </c>
      <c r="AR15" s="33">
        <f>IF(N15=1,$D15*садики!H$11/$AH15,0)</f>
        <v>0</v>
      </c>
      <c r="AS15" s="33">
        <f>IF(O15=1,$D15*садики!H$12/$AH15,0)</f>
        <v>0</v>
      </c>
      <c r="AT15" s="33">
        <f>IF(P15=1,$D15*садики!H$13/$AH15,0)</f>
        <v>0</v>
      </c>
      <c r="AU15" s="33">
        <f>IF(Q15=1,$D15*садики!H$14/$AH15,0)</f>
        <v>0</v>
      </c>
      <c r="AV15" s="68">
        <f>IF(R15=1,$D15*садики!H$15/$AH15,0)</f>
        <v>0</v>
      </c>
      <c r="AW15" s="78">
        <f t="shared" si="1"/>
        <v>0</v>
      </c>
      <c r="AX15" s="19">
        <f t="shared" si="2"/>
        <v>0</v>
      </c>
      <c r="AY15" s="19">
        <f t="shared" si="3"/>
        <v>0</v>
      </c>
      <c r="AZ15" s="19">
        <f t="shared" si="4"/>
        <v>0</v>
      </c>
      <c r="BA15" s="19">
        <f t="shared" si="5"/>
        <v>0</v>
      </c>
      <c r="BB15" s="19">
        <f t="shared" si="6"/>
        <v>0</v>
      </c>
      <c r="BC15" s="19">
        <f t="shared" si="7"/>
        <v>0</v>
      </c>
      <c r="BD15" s="19">
        <f t="shared" si="8"/>
        <v>0</v>
      </c>
      <c r="BE15" s="19">
        <f t="shared" si="9"/>
        <v>0</v>
      </c>
      <c r="BF15" s="19">
        <f t="shared" si="10"/>
        <v>0</v>
      </c>
      <c r="BG15" s="19">
        <f t="shared" si="11"/>
        <v>0</v>
      </c>
      <c r="BH15" s="19">
        <f t="shared" si="12"/>
        <v>0</v>
      </c>
      <c r="BI15" s="19">
        <f t="shared" si="13"/>
        <v>0</v>
      </c>
      <c r="BJ15" s="79">
        <f t="shared" si="14"/>
        <v>0</v>
      </c>
      <c r="BK15" s="25">
        <f t="shared" si="15"/>
        <v>0</v>
      </c>
      <c r="BL15" s="36">
        <f>IF($E15=1,садики!K$2,0)+IF($F15=1,садики!K$3,0)+IF($G15=1,садики!K$4,0)+IF($H15=1,садики!K$5,0)+IF($I15=1,садики!K$6,0)+IF($J15=1,садики!K$7,0)+IF($K15=1,садики!K$8,0)+IF($L15=1,садики!K$9,0)+IF($M15=1,садики!K$10,0)+IF($N15=1,садики!K$11,0)+IF($O15=1,садики!K$12,0)+IF($P15=1,садики!K$13,0)+IF($Q15=1,садики!K$14,0)+IF($R15=1,садики!K$15,0)</f>
        <v>0</v>
      </c>
      <c r="BM15" s="5">
        <f t="shared" ref="BM15:BM78" si="18">IF(BK15&lt;&gt;0,BL15/BK15,0)</f>
        <v>0</v>
      </c>
      <c r="BN15" s="60">
        <f t="shared" si="17"/>
        <v>0</v>
      </c>
    </row>
    <row r="16" spans="1:66" ht="12.75" customHeight="1" x14ac:dyDescent="0.2">
      <c r="A16" s="52">
        <v>14</v>
      </c>
      <c r="B16" s="8" t="s">
        <v>23</v>
      </c>
      <c r="C16" s="7" t="s">
        <v>22</v>
      </c>
      <c r="D16" s="53">
        <v>353</v>
      </c>
      <c r="E16" s="2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42"/>
      <c r="S16" s="64">
        <f>IF($E16=1,садики!E$2,0)+IF($F16=1,садики!E$3,0)+IF($G16=1,садики!E$4,0)+IF($H16=1,садики!E$5,0)+IF($I16=1,садики!E$6,0)+IF($J16=1,садики!E$7,0)+IF($K16=1,садики!E$8,0)+IF($L16=1,садики!E$9,0)+IF($M16=1,садики!E$10,0)+IF($N16=1,садики!E$11,0)+IF($O16=1,садики!E$12,0)+IF($P16=1,садики!E$13,0)+IF($Q16=1,садики!E$14,0)+IF($R16=1,садики!E$15,0)</f>
        <v>0</v>
      </c>
      <c r="T16" s="67">
        <f>IF(E16=1,$D16*садики!E$2/$S16,0)</f>
        <v>0</v>
      </c>
      <c r="U16" s="33">
        <f>IF(F16=1,$D16*садики!E$3/$S16,0)</f>
        <v>0</v>
      </c>
      <c r="V16" s="33">
        <f>IF(G16=1,$D16*садики!E$4/$S16,0)</f>
        <v>0</v>
      </c>
      <c r="W16" s="33">
        <f>IF(H16=1,$D16*садики!E$5/$S16,0)</f>
        <v>0</v>
      </c>
      <c r="X16" s="33">
        <f>IF(I16=1,$D16*садики!E$6/$S16,0)</f>
        <v>0</v>
      </c>
      <c r="Y16" s="33">
        <f>IF(J16=1,$D16*садики!E$7/$S16,0)</f>
        <v>0</v>
      </c>
      <c r="Z16" s="33">
        <f>IF(K16=1,$D16*садики!E$8/$S16,0)</f>
        <v>0</v>
      </c>
      <c r="AA16" s="33">
        <f>IF(L16=1,$D16*садики!E$9/$S16,0)</f>
        <v>0</v>
      </c>
      <c r="AB16" s="33">
        <f>IF(M16=1,$D16*садики!E$10/$S16,0)</f>
        <v>0</v>
      </c>
      <c r="AC16" s="33">
        <f>IF(N16=1,$D16*садики!E$11/$S16,0)</f>
        <v>0</v>
      </c>
      <c r="AD16" s="33">
        <f>IF(O16=1,$D16*садики!E$12/$S16,0)</f>
        <v>0</v>
      </c>
      <c r="AE16" s="33">
        <f>IF(P16=1,$D16*садики!E$13/$S16,0)</f>
        <v>0</v>
      </c>
      <c r="AF16" s="33">
        <f>IF(Q16=1,$D16*садики!E$14/$S16,0)</f>
        <v>0</v>
      </c>
      <c r="AG16" s="68">
        <f>IF(R16=1,$D16*садики!E$15/$S16,0)</f>
        <v>0</v>
      </c>
      <c r="AH16" s="72">
        <f>IF($E16=1,садики!H$2,0)+IF($F16=1,садики!H$3,0)+IF($G16=1,садики!H$4,0)+IF($H16=1,садики!H$5,0)+IF($I16=1,садики!H$6,0)+IF($J16=1,садики!H$7,0)+IF($K16=1,садики!H$8,0)+IF($L16=1,садики!H$9,0)+IF($M16=1,садики!H$10,0)+IF($N16=1,садики!H$11,0)+IF($O16=1,садики!H$12,0)+IF($P16=1,садики!H$13,0)+IF($Q16=1,садики!H$14,0)+IF($R16=1,садики!H$15,0)</f>
        <v>0</v>
      </c>
      <c r="AI16" s="67">
        <f>IF(E16=1,$D16*садики!H$2/$AH16,0)</f>
        <v>0</v>
      </c>
      <c r="AJ16" s="33">
        <f>IF(F16=1,$D16*садики!H$3/$AH16,0)</f>
        <v>0</v>
      </c>
      <c r="AK16" s="33">
        <f>IF(G16=1,$D16*садики!H$4/$AH16,0)</f>
        <v>0</v>
      </c>
      <c r="AL16" s="33">
        <f>IF(H16=1,$D16*садики!H$5/$AH16,0)</f>
        <v>0</v>
      </c>
      <c r="AM16" s="33">
        <f>IF(I16=1,$D16*садики!H$6/$AH16,0)</f>
        <v>0</v>
      </c>
      <c r="AN16" s="33">
        <f>IF(J16=1,$D16*садики!H$7/$AH16,0)</f>
        <v>0</v>
      </c>
      <c r="AO16" s="33">
        <f>IF(K16=1,$D16*садики!H$8/$AH16,0)</f>
        <v>0</v>
      </c>
      <c r="AP16" s="33">
        <f>IF(L16=1,$D16*садики!H$9/$AH16,0)</f>
        <v>0</v>
      </c>
      <c r="AQ16" s="33">
        <f>IF(M16=1,$D16*садики!H$10/$AH16,0)</f>
        <v>0</v>
      </c>
      <c r="AR16" s="33">
        <f>IF(N16=1,$D16*садики!H$11/$AH16,0)</f>
        <v>0</v>
      </c>
      <c r="AS16" s="33">
        <f>IF(O16=1,$D16*садики!H$12/$AH16,0)</f>
        <v>0</v>
      </c>
      <c r="AT16" s="33">
        <f>IF(P16=1,$D16*садики!H$13/$AH16,0)</f>
        <v>0</v>
      </c>
      <c r="AU16" s="33">
        <f>IF(Q16=1,$D16*садики!H$14/$AH16,0)</f>
        <v>0</v>
      </c>
      <c r="AV16" s="68">
        <f>IF(R16=1,$D16*садики!H$15/$AH16,0)</f>
        <v>0</v>
      </c>
      <c r="AW16" s="78">
        <f t="shared" si="1"/>
        <v>0</v>
      </c>
      <c r="AX16" s="19">
        <f t="shared" si="2"/>
        <v>0</v>
      </c>
      <c r="AY16" s="19">
        <f t="shared" si="3"/>
        <v>0</v>
      </c>
      <c r="AZ16" s="19">
        <f t="shared" si="4"/>
        <v>0</v>
      </c>
      <c r="BA16" s="19">
        <f t="shared" si="5"/>
        <v>0</v>
      </c>
      <c r="BB16" s="19">
        <f t="shared" si="6"/>
        <v>0</v>
      </c>
      <c r="BC16" s="19">
        <f t="shared" si="7"/>
        <v>0</v>
      </c>
      <c r="BD16" s="19">
        <f t="shared" si="8"/>
        <v>0</v>
      </c>
      <c r="BE16" s="19">
        <f t="shared" si="9"/>
        <v>0</v>
      </c>
      <c r="BF16" s="19">
        <f t="shared" si="10"/>
        <v>0</v>
      </c>
      <c r="BG16" s="19">
        <f t="shared" si="11"/>
        <v>0</v>
      </c>
      <c r="BH16" s="19">
        <f t="shared" si="12"/>
        <v>0</v>
      </c>
      <c r="BI16" s="19">
        <f t="shared" si="13"/>
        <v>0</v>
      </c>
      <c r="BJ16" s="79">
        <f t="shared" si="14"/>
        <v>0</v>
      </c>
      <c r="BK16" s="25">
        <f t="shared" si="15"/>
        <v>0</v>
      </c>
      <c r="BL16" s="36">
        <f>IF($E16=1,садики!K$2,0)+IF($F16=1,садики!K$3,0)+IF($G16=1,садики!K$4,0)+IF($H16=1,садики!K$5,0)+IF($I16=1,садики!K$6,0)+IF($J16=1,садики!K$7,0)+IF($K16=1,садики!K$8,0)+IF($L16=1,садики!K$9,0)+IF($M16=1,садики!K$10,0)+IF($N16=1,садики!K$11,0)+IF($O16=1,садики!K$12,0)+IF($P16=1,садики!K$13,0)+IF($Q16=1,садики!K$14,0)+IF($R16=1,садики!K$15,0)</f>
        <v>0</v>
      </c>
      <c r="BM16" s="5">
        <f t="shared" si="18"/>
        <v>0</v>
      </c>
      <c r="BN16" s="60">
        <f t="shared" si="17"/>
        <v>0</v>
      </c>
    </row>
    <row r="17" spans="1:66" ht="12.75" customHeight="1" x14ac:dyDescent="0.2">
      <c r="A17" s="52">
        <v>15</v>
      </c>
      <c r="B17" s="8" t="s">
        <v>24</v>
      </c>
      <c r="C17" s="7" t="s">
        <v>22</v>
      </c>
      <c r="D17" s="53">
        <v>351</v>
      </c>
      <c r="E17" s="28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42"/>
      <c r="S17" s="64">
        <f>IF($E17=1,садики!E$2,0)+IF($F17=1,садики!E$3,0)+IF($G17=1,садики!E$4,0)+IF($H17=1,садики!E$5,0)+IF($I17=1,садики!E$6,0)+IF($J17=1,садики!E$7,0)+IF($K17=1,садики!E$8,0)+IF($L17=1,садики!E$9,0)+IF($M17=1,садики!E$10,0)+IF($N17=1,садики!E$11,0)+IF($O17=1,садики!E$12,0)+IF($P17=1,садики!E$13,0)+IF($Q17=1,садики!E$14,0)+IF($R17=1,садики!E$15,0)</f>
        <v>0</v>
      </c>
      <c r="T17" s="67">
        <f>IF(E17=1,$D17*садики!E$2/$S17,0)</f>
        <v>0</v>
      </c>
      <c r="U17" s="33">
        <f>IF(F17=1,$D17*садики!E$3/$S17,0)</f>
        <v>0</v>
      </c>
      <c r="V17" s="33">
        <f>IF(G17=1,$D17*садики!E$4/$S17,0)</f>
        <v>0</v>
      </c>
      <c r="W17" s="33">
        <f>IF(H17=1,$D17*садики!E$5/$S17,0)</f>
        <v>0</v>
      </c>
      <c r="X17" s="33">
        <f>IF(I17=1,$D17*садики!E$6/$S17,0)</f>
        <v>0</v>
      </c>
      <c r="Y17" s="33">
        <f>IF(J17=1,$D17*садики!E$7/$S17,0)</f>
        <v>0</v>
      </c>
      <c r="Z17" s="33">
        <f>IF(K17=1,$D17*садики!E$8/$S17,0)</f>
        <v>0</v>
      </c>
      <c r="AA17" s="33">
        <f>IF(L17=1,$D17*садики!E$9/$S17,0)</f>
        <v>0</v>
      </c>
      <c r="AB17" s="33">
        <f>IF(M17=1,$D17*садики!E$10/$S17,0)</f>
        <v>0</v>
      </c>
      <c r="AC17" s="33">
        <f>IF(N17=1,$D17*садики!E$11/$S17,0)</f>
        <v>0</v>
      </c>
      <c r="AD17" s="33">
        <f>IF(O17=1,$D17*садики!E$12/$S17,0)</f>
        <v>0</v>
      </c>
      <c r="AE17" s="33">
        <f>IF(P17=1,$D17*садики!E$13/$S17,0)</f>
        <v>0</v>
      </c>
      <c r="AF17" s="33">
        <f>IF(Q17=1,$D17*садики!E$14/$S17,0)</f>
        <v>0</v>
      </c>
      <c r="AG17" s="68">
        <f>IF(R17=1,$D17*садики!E$15/$S17,0)</f>
        <v>0</v>
      </c>
      <c r="AH17" s="72">
        <f>IF($E17=1,садики!H$2,0)+IF($F17=1,садики!H$3,0)+IF($G17=1,садики!H$4,0)+IF($H17=1,садики!H$5,0)+IF($I17=1,садики!H$6,0)+IF($J17=1,садики!H$7,0)+IF($K17=1,садики!H$8,0)+IF($L17=1,садики!H$9,0)+IF($M17=1,садики!H$10,0)+IF($N17=1,садики!H$11,0)+IF($O17=1,садики!H$12,0)+IF($P17=1,садики!H$13,0)+IF($Q17=1,садики!H$14,0)+IF($R17=1,садики!H$15,0)</f>
        <v>0</v>
      </c>
      <c r="AI17" s="67">
        <f>IF(E17=1,$D17*садики!H$2/$AH17,0)</f>
        <v>0</v>
      </c>
      <c r="AJ17" s="33">
        <f>IF(F17=1,$D17*садики!H$3/$AH17,0)</f>
        <v>0</v>
      </c>
      <c r="AK17" s="33">
        <f>IF(G17=1,$D17*садики!H$4/$AH17,0)</f>
        <v>0</v>
      </c>
      <c r="AL17" s="33">
        <f>IF(H17=1,$D17*садики!H$5/$AH17,0)</f>
        <v>0</v>
      </c>
      <c r="AM17" s="33">
        <f>IF(I17=1,$D17*садики!H$6/$AH17,0)</f>
        <v>0</v>
      </c>
      <c r="AN17" s="33">
        <f>IF(J17=1,$D17*садики!H$7/$AH17,0)</f>
        <v>0</v>
      </c>
      <c r="AO17" s="33">
        <f>IF(K17=1,$D17*садики!H$8/$AH17,0)</f>
        <v>0</v>
      </c>
      <c r="AP17" s="33">
        <f>IF(L17=1,$D17*садики!H$9/$AH17,0)</f>
        <v>0</v>
      </c>
      <c r="AQ17" s="33">
        <f>IF(M17=1,$D17*садики!H$10/$AH17,0)</f>
        <v>0</v>
      </c>
      <c r="AR17" s="33">
        <f>IF(N17=1,$D17*садики!H$11/$AH17,0)</f>
        <v>0</v>
      </c>
      <c r="AS17" s="33">
        <f>IF(O17=1,$D17*садики!H$12/$AH17,0)</f>
        <v>0</v>
      </c>
      <c r="AT17" s="33">
        <f>IF(P17=1,$D17*садики!H$13/$AH17,0)</f>
        <v>0</v>
      </c>
      <c r="AU17" s="33">
        <f>IF(Q17=1,$D17*садики!H$14/$AH17,0)</f>
        <v>0</v>
      </c>
      <c r="AV17" s="68">
        <f>IF(R17=1,$D17*садики!H$15/$AH17,0)</f>
        <v>0</v>
      </c>
      <c r="AW17" s="78">
        <f t="shared" si="1"/>
        <v>0</v>
      </c>
      <c r="AX17" s="19">
        <f>AVERAGE(U17,AJ17)</f>
        <v>0</v>
      </c>
      <c r="AY17" s="19">
        <f>AVERAGE(V17,AK17)</f>
        <v>0</v>
      </c>
      <c r="AZ17" s="19">
        <f t="shared" si="4"/>
        <v>0</v>
      </c>
      <c r="BA17" s="19">
        <f t="shared" si="5"/>
        <v>0</v>
      </c>
      <c r="BB17" s="19">
        <f t="shared" si="6"/>
        <v>0</v>
      </c>
      <c r="BC17" s="19">
        <f t="shared" si="7"/>
        <v>0</v>
      </c>
      <c r="BD17" s="19">
        <f t="shared" si="8"/>
        <v>0</v>
      </c>
      <c r="BE17" s="19">
        <f t="shared" si="9"/>
        <v>0</v>
      </c>
      <c r="BF17" s="19">
        <f t="shared" si="10"/>
        <v>0</v>
      </c>
      <c r="BG17" s="19">
        <f t="shared" si="11"/>
        <v>0</v>
      </c>
      <c r="BH17" s="19">
        <f t="shared" si="12"/>
        <v>0</v>
      </c>
      <c r="BI17" s="19">
        <f t="shared" si="13"/>
        <v>0</v>
      </c>
      <c r="BJ17" s="79">
        <f t="shared" si="14"/>
        <v>0</v>
      </c>
      <c r="BK17" s="25">
        <f t="shared" si="15"/>
        <v>0</v>
      </c>
      <c r="BL17" s="36">
        <f>IF($E17=1,садики!K$2,0)+IF($F17=1,садики!K$3,0)+IF($G17=1,садики!K$4,0)+IF($H17=1,садики!K$5,0)+IF($I17=1,садики!K$6,0)+IF($J17=1,садики!K$7,0)+IF($K17=1,садики!K$8,0)+IF($L17=1,садики!K$9,0)+IF($M17=1,садики!K$10,0)+IF($N17=1,садики!K$11,0)+IF($O17=1,садики!K$12,0)+IF($P17=1,садики!K$13,0)+IF($Q17=1,садики!K$14,0)+IF($R17=1,садики!K$15,0)</f>
        <v>0</v>
      </c>
      <c r="BM17" s="5">
        <f t="shared" si="18"/>
        <v>0</v>
      </c>
      <c r="BN17" s="60">
        <f t="shared" si="17"/>
        <v>0</v>
      </c>
    </row>
    <row r="18" spans="1:66" ht="12.75" customHeight="1" x14ac:dyDescent="0.2">
      <c r="A18" s="52">
        <v>16</v>
      </c>
      <c r="B18" s="8" t="s">
        <v>25</v>
      </c>
      <c r="C18" s="7" t="s">
        <v>22</v>
      </c>
      <c r="D18" s="53">
        <v>349</v>
      </c>
      <c r="E18" s="2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42"/>
      <c r="S18" s="64">
        <f>IF($E18=1,садики!E$2,0)+IF($F18=1,садики!E$3,0)+IF($G18=1,садики!E$4,0)+IF($H18=1,садики!E$5,0)+IF($I18=1,садики!E$6,0)+IF($J18=1,садики!E$7,0)+IF($K18=1,садики!E$8,0)+IF($L18=1,садики!E$9,0)+IF($M18=1,садики!E$10,0)+IF($N18=1,садики!E$11,0)+IF($O18=1,садики!E$12,0)+IF($P18=1,садики!E$13,0)+IF($Q18=1,садики!E$14,0)+IF($R18=1,садики!E$15,0)</f>
        <v>0</v>
      </c>
      <c r="T18" s="67">
        <f>IF(E18=1,$D18*садики!E$2/$S18,0)</f>
        <v>0</v>
      </c>
      <c r="U18" s="33">
        <f>IF(F18=1,$D18*садики!E$3/$S18,0)</f>
        <v>0</v>
      </c>
      <c r="V18" s="33">
        <f>IF(G18=1,$D18*садики!E$4/$S18,0)</f>
        <v>0</v>
      </c>
      <c r="W18" s="33">
        <f>IF(H18=1,$D18*садики!E$5/$S18,0)</f>
        <v>0</v>
      </c>
      <c r="X18" s="33">
        <f>IF(I18=1,$D18*садики!E$6/$S18,0)</f>
        <v>0</v>
      </c>
      <c r="Y18" s="33">
        <f>IF(J18=1,$D18*садики!E$7/$S18,0)</f>
        <v>0</v>
      </c>
      <c r="Z18" s="33">
        <f>IF(K18=1,$D18*садики!E$8/$S18,0)</f>
        <v>0</v>
      </c>
      <c r="AA18" s="33">
        <f>IF(L18=1,$D18*садики!E$9/$S18,0)</f>
        <v>0</v>
      </c>
      <c r="AB18" s="33">
        <f>IF(M18=1,$D18*садики!E$10/$S18,0)</f>
        <v>0</v>
      </c>
      <c r="AC18" s="33">
        <f>IF(N18=1,$D18*садики!E$11/$S18,0)</f>
        <v>0</v>
      </c>
      <c r="AD18" s="33">
        <f>IF(O18=1,$D18*садики!E$12/$S18,0)</f>
        <v>0</v>
      </c>
      <c r="AE18" s="33">
        <f>IF(P18=1,$D18*садики!E$13/$S18,0)</f>
        <v>0</v>
      </c>
      <c r="AF18" s="33">
        <f>IF(Q18=1,$D18*садики!E$14/$S18,0)</f>
        <v>0</v>
      </c>
      <c r="AG18" s="68">
        <f>IF(R18=1,$D18*садики!E$15/$S18,0)</f>
        <v>0</v>
      </c>
      <c r="AH18" s="72">
        <f>IF($E18=1,садики!H$2,0)+IF($F18=1,садики!H$3,0)+IF($G18=1,садики!H$4,0)+IF($H18=1,садики!H$5,0)+IF($I18=1,садики!H$6,0)+IF($J18=1,садики!H$7,0)+IF($K18=1,садики!H$8,0)+IF($L18=1,садики!H$9,0)+IF($M18=1,садики!H$10,0)+IF($N18=1,садики!H$11,0)+IF($O18=1,садики!H$12,0)+IF($P18=1,садики!H$13,0)+IF($Q18=1,садики!H$14,0)+IF($R18=1,садики!H$15,0)</f>
        <v>0</v>
      </c>
      <c r="AI18" s="67">
        <f>IF(E18=1,$D18*садики!H$2/$AH18,0)</f>
        <v>0</v>
      </c>
      <c r="AJ18" s="33">
        <f>IF(F18=1,$D18*садики!H$3/$AH18,0)</f>
        <v>0</v>
      </c>
      <c r="AK18" s="33">
        <f>IF(G18=1,$D18*садики!H$4/$AH18,0)</f>
        <v>0</v>
      </c>
      <c r="AL18" s="33">
        <f>IF(H18=1,$D18*садики!H$5/$AH18,0)</f>
        <v>0</v>
      </c>
      <c r="AM18" s="33">
        <f>IF(I18=1,$D18*садики!H$6/$AH18,0)</f>
        <v>0</v>
      </c>
      <c r="AN18" s="33">
        <f>IF(J18=1,$D18*садики!H$7/$AH18,0)</f>
        <v>0</v>
      </c>
      <c r="AO18" s="33">
        <f>IF(K18=1,$D18*садики!H$8/$AH18,0)</f>
        <v>0</v>
      </c>
      <c r="AP18" s="33">
        <f>IF(L18=1,$D18*садики!H$9/$AH18,0)</f>
        <v>0</v>
      </c>
      <c r="AQ18" s="33">
        <f>IF(M18=1,$D18*садики!H$10/$AH18,0)</f>
        <v>0</v>
      </c>
      <c r="AR18" s="33">
        <f>IF(N18=1,$D18*садики!H$11/$AH18,0)</f>
        <v>0</v>
      </c>
      <c r="AS18" s="33">
        <f>IF(O18=1,$D18*садики!H$12/$AH18,0)</f>
        <v>0</v>
      </c>
      <c r="AT18" s="33">
        <f>IF(P18=1,$D18*садики!H$13/$AH18,0)</f>
        <v>0</v>
      </c>
      <c r="AU18" s="33">
        <f>IF(Q18=1,$D18*садики!H$14/$AH18,0)</f>
        <v>0</v>
      </c>
      <c r="AV18" s="68">
        <f>IF(R18=1,$D18*садики!H$15/$AH18,0)</f>
        <v>0</v>
      </c>
      <c r="AW18" s="78">
        <f t="shared" si="1"/>
        <v>0</v>
      </c>
      <c r="AX18" s="19">
        <f t="shared" si="2"/>
        <v>0</v>
      </c>
      <c r="AY18" s="19">
        <f t="shared" si="3"/>
        <v>0</v>
      </c>
      <c r="AZ18" s="19">
        <f t="shared" si="4"/>
        <v>0</v>
      </c>
      <c r="BA18" s="19">
        <f t="shared" si="5"/>
        <v>0</v>
      </c>
      <c r="BB18" s="19">
        <f t="shared" si="6"/>
        <v>0</v>
      </c>
      <c r="BC18" s="19">
        <f t="shared" si="7"/>
        <v>0</v>
      </c>
      <c r="BD18" s="19">
        <f t="shared" si="8"/>
        <v>0</v>
      </c>
      <c r="BE18" s="19">
        <f t="shared" si="9"/>
        <v>0</v>
      </c>
      <c r="BF18" s="19">
        <f t="shared" si="10"/>
        <v>0</v>
      </c>
      <c r="BG18" s="19">
        <f t="shared" si="11"/>
        <v>0</v>
      </c>
      <c r="BH18" s="19">
        <f t="shared" si="12"/>
        <v>0</v>
      </c>
      <c r="BI18" s="19">
        <f t="shared" si="13"/>
        <v>0</v>
      </c>
      <c r="BJ18" s="79">
        <f t="shared" si="14"/>
        <v>0</v>
      </c>
      <c r="BK18" s="25">
        <f t="shared" si="15"/>
        <v>0</v>
      </c>
      <c r="BL18" s="36">
        <f>IF($E18=1,садики!K$2,0)+IF($F18=1,садики!K$3,0)+IF($G18=1,садики!K$4,0)+IF($H18=1,садики!K$5,0)+IF($I18=1,садики!K$6,0)+IF($J18=1,садики!K$7,0)+IF($K18=1,садики!K$8,0)+IF($L18=1,садики!K$9,0)+IF($M18=1,садики!K$10,0)+IF($N18=1,садики!K$11,0)+IF($O18=1,садики!K$12,0)+IF($P18=1,садики!K$13,0)+IF($Q18=1,садики!K$14,0)+IF($R18=1,садики!K$15,0)</f>
        <v>0</v>
      </c>
      <c r="BM18" s="5">
        <f t="shared" si="18"/>
        <v>0</v>
      </c>
      <c r="BN18" s="60">
        <f t="shared" si="17"/>
        <v>0</v>
      </c>
    </row>
    <row r="19" spans="1:66" ht="12.75" customHeight="1" x14ac:dyDescent="0.2">
      <c r="A19" s="52">
        <v>17</v>
      </c>
      <c r="B19" s="8" t="s">
        <v>26</v>
      </c>
      <c r="C19" s="7" t="s">
        <v>22</v>
      </c>
      <c r="D19" s="53">
        <v>1154</v>
      </c>
      <c r="E19" s="28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42"/>
      <c r="S19" s="64">
        <f>IF($E19=1,садики!E$2,0)+IF($F19=1,садики!E$3,0)+IF($G19=1,садики!E$4,0)+IF($H19=1,садики!E$5,0)+IF($I19=1,садики!E$6,0)+IF($J19=1,садики!E$7,0)+IF($K19=1,садики!E$8,0)+IF($L19=1,садики!E$9,0)+IF($M19=1,садики!E$10,0)+IF($N19=1,садики!E$11,0)+IF($O19=1,садики!E$12,0)+IF($P19=1,садики!E$13,0)+IF($Q19=1,садики!E$14,0)+IF($R19=1,садики!E$15,0)</f>
        <v>0</v>
      </c>
      <c r="T19" s="67">
        <f>IF(E19=1,$D19*садики!E$2/$S19,0)</f>
        <v>0</v>
      </c>
      <c r="U19" s="33">
        <f>IF(F19=1,$D19*садики!E$3/$S19,0)</f>
        <v>0</v>
      </c>
      <c r="V19" s="33">
        <f>IF(G19=1,$D19*садики!E$4/$S19,0)</f>
        <v>0</v>
      </c>
      <c r="W19" s="33">
        <f>IF(H19=1,$D19*садики!E$5/$S19,0)</f>
        <v>0</v>
      </c>
      <c r="X19" s="33">
        <f>IF(I19=1,$D19*садики!E$6/$S19,0)</f>
        <v>0</v>
      </c>
      <c r="Y19" s="33">
        <f>IF(J19=1,$D19*садики!E$7/$S19,0)</f>
        <v>0</v>
      </c>
      <c r="Z19" s="33">
        <f>IF(K19=1,$D19*садики!E$8/$S19,0)</f>
        <v>0</v>
      </c>
      <c r="AA19" s="33">
        <f>IF(L19=1,$D19*садики!E$9/$S19,0)</f>
        <v>0</v>
      </c>
      <c r="AB19" s="33">
        <f>IF(M19=1,$D19*садики!E$10/$S19,0)</f>
        <v>0</v>
      </c>
      <c r="AC19" s="33">
        <f>IF(N19=1,$D19*садики!E$11/$S19,0)</f>
        <v>0</v>
      </c>
      <c r="AD19" s="33">
        <f>IF(O19=1,$D19*садики!E$12/$S19,0)</f>
        <v>0</v>
      </c>
      <c r="AE19" s="33">
        <f>IF(P19=1,$D19*садики!E$13/$S19,0)</f>
        <v>0</v>
      </c>
      <c r="AF19" s="33">
        <f>IF(Q19=1,$D19*садики!E$14/$S19,0)</f>
        <v>0</v>
      </c>
      <c r="AG19" s="68">
        <f>IF(R19=1,$D19*садики!E$15/$S19,0)</f>
        <v>0</v>
      </c>
      <c r="AH19" s="72">
        <f>IF($E19=1,садики!H$2,0)+IF($F19=1,садики!H$3,0)+IF($G19=1,садики!H$4,0)+IF($H19=1,садики!H$5,0)+IF($I19=1,садики!H$6,0)+IF($J19=1,садики!H$7,0)+IF($K19=1,садики!H$8,0)+IF($L19=1,садики!H$9,0)+IF($M19=1,садики!H$10,0)+IF($N19=1,садики!H$11,0)+IF($O19=1,садики!H$12,0)+IF($P19=1,садики!H$13,0)+IF($Q19=1,садики!H$14,0)+IF($R19=1,садики!H$15,0)</f>
        <v>0</v>
      </c>
      <c r="AI19" s="67">
        <f>IF(E19=1,$D19*садики!H$2/$AH19,0)</f>
        <v>0</v>
      </c>
      <c r="AJ19" s="33">
        <f>IF(F19=1,$D19*садики!H$3/$AH19,0)</f>
        <v>0</v>
      </c>
      <c r="AK19" s="33">
        <f>IF(G19=1,$D19*садики!H$4/$AH19,0)</f>
        <v>0</v>
      </c>
      <c r="AL19" s="33">
        <f>IF(H19=1,$D19*садики!H$5/$AH19,0)</f>
        <v>0</v>
      </c>
      <c r="AM19" s="33">
        <f>IF(I19=1,$D19*садики!H$6/$AH19,0)</f>
        <v>0</v>
      </c>
      <c r="AN19" s="33">
        <f>IF(J19=1,$D19*садики!H$7/$AH19,0)</f>
        <v>0</v>
      </c>
      <c r="AO19" s="33">
        <f>IF(K19=1,$D19*садики!H$8/$AH19,0)</f>
        <v>0</v>
      </c>
      <c r="AP19" s="33">
        <f>IF(L19=1,$D19*садики!H$9/$AH19,0)</f>
        <v>0</v>
      </c>
      <c r="AQ19" s="33">
        <f>IF(M19=1,$D19*садики!H$10/$AH19,0)</f>
        <v>0</v>
      </c>
      <c r="AR19" s="33">
        <f>IF(N19=1,$D19*садики!H$11/$AH19,0)</f>
        <v>0</v>
      </c>
      <c r="AS19" s="33">
        <f>IF(O19=1,$D19*садики!H$12/$AH19,0)</f>
        <v>0</v>
      </c>
      <c r="AT19" s="33">
        <f>IF(P19=1,$D19*садики!H$13/$AH19,0)</f>
        <v>0</v>
      </c>
      <c r="AU19" s="33">
        <f>IF(Q19=1,$D19*садики!H$14/$AH19,0)</f>
        <v>0</v>
      </c>
      <c r="AV19" s="68">
        <f>IF(R19=1,$D19*садики!H$15/$AH19,0)</f>
        <v>0</v>
      </c>
      <c r="AW19" s="78">
        <f t="shared" si="1"/>
        <v>0</v>
      </c>
      <c r="AX19" s="19">
        <f t="shared" si="2"/>
        <v>0</v>
      </c>
      <c r="AY19" s="19">
        <f t="shared" si="3"/>
        <v>0</v>
      </c>
      <c r="AZ19" s="19">
        <f t="shared" si="4"/>
        <v>0</v>
      </c>
      <c r="BA19" s="19">
        <f t="shared" si="5"/>
        <v>0</v>
      </c>
      <c r="BB19" s="19">
        <f t="shared" si="6"/>
        <v>0</v>
      </c>
      <c r="BC19" s="19">
        <f t="shared" si="7"/>
        <v>0</v>
      </c>
      <c r="BD19" s="19">
        <f t="shared" si="8"/>
        <v>0</v>
      </c>
      <c r="BE19" s="19">
        <f t="shared" si="9"/>
        <v>0</v>
      </c>
      <c r="BF19" s="19">
        <f t="shared" si="10"/>
        <v>0</v>
      </c>
      <c r="BG19" s="19">
        <f t="shared" si="11"/>
        <v>0</v>
      </c>
      <c r="BH19" s="19">
        <f t="shared" si="12"/>
        <v>0</v>
      </c>
      <c r="BI19" s="19">
        <f t="shared" si="13"/>
        <v>0</v>
      </c>
      <c r="BJ19" s="79">
        <f t="shared" si="14"/>
        <v>0</v>
      </c>
      <c r="BK19" s="25">
        <f t="shared" si="15"/>
        <v>0</v>
      </c>
      <c r="BL19" s="36">
        <f>IF($E19=1,садики!K$2,0)+IF($F19=1,садики!K$3,0)+IF($G19=1,садики!K$4,0)+IF($H19=1,садики!K$5,0)+IF($I19=1,садики!K$6,0)+IF($J19=1,садики!K$7,0)+IF($K19=1,садики!K$8,0)+IF($L19=1,садики!K$9,0)+IF($M19=1,садики!K$10,0)+IF($N19=1,садики!K$11,0)+IF($O19=1,садики!K$12,0)+IF($P19=1,садики!K$13,0)+IF($Q19=1,садики!K$14,0)+IF($R19=1,садики!K$15,0)</f>
        <v>0</v>
      </c>
      <c r="BM19" s="5">
        <f t="shared" si="18"/>
        <v>0</v>
      </c>
      <c r="BN19" s="60">
        <f t="shared" si="17"/>
        <v>0</v>
      </c>
    </row>
    <row r="20" spans="1:66" ht="12.75" customHeight="1" x14ac:dyDescent="0.2">
      <c r="A20" s="52">
        <v>18</v>
      </c>
      <c r="B20" s="8" t="s">
        <v>27</v>
      </c>
      <c r="C20" s="7" t="s">
        <v>22</v>
      </c>
      <c r="D20" s="53">
        <v>522</v>
      </c>
      <c r="E20" s="28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42"/>
      <c r="S20" s="64">
        <f>IF($E20=1,садики!E$2,0)+IF($F20=1,садики!E$3,0)+IF($G20=1,садики!E$4,0)+IF($H20=1,садики!E$5,0)+IF($I20=1,садики!E$6,0)+IF($J20=1,садики!E$7,0)+IF($K20=1,садики!E$8,0)+IF($L20=1,садики!E$9,0)+IF($M20=1,садики!E$10,0)+IF($N20=1,садики!E$11,0)+IF($O20=1,садики!E$12,0)+IF($P20=1,садики!E$13,0)+IF($Q20=1,садики!E$14,0)+IF($R20=1,садики!E$15,0)</f>
        <v>0</v>
      </c>
      <c r="T20" s="67">
        <f>IF(E20=1,$D20*садики!E$2/$S20,0)</f>
        <v>0</v>
      </c>
      <c r="U20" s="33">
        <f>IF(F20=1,$D20*садики!E$3/$S20,0)</f>
        <v>0</v>
      </c>
      <c r="V20" s="33">
        <f>IF(G20=1,$D20*садики!E$4/$S20,0)</f>
        <v>0</v>
      </c>
      <c r="W20" s="33">
        <f>IF(H20=1,$D20*садики!E$5/$S20,0)</f>
        <v>0</v>
      </c>
      <c r="X20" s="33">
        <f>IF(I20=1,$D20*садики!E$6/$S20,0)</f>
        <v>0</v>
      </c>
      <c r="Y20" s="33">
        <f>IF(J20=1,$D20*садики!E$7/$S20,0)</f>
        <v>0</v>
      </c>
      <c r="Z20" s="33">
        <f>IF(K20=1,$D20*садики!E$8/$S20,0)</f>
        <v>0</v>
      </c>
      <c r="AA20" s="33">
        <f>IF(L20=1,$D20*садики!E$9/$S20,0)</f>
        <v>0</v>
      </c>
      <c r="AB20" s="33">
        <f>IF(M20=1,$D20*садики!E$10/$S20,0)</f>
        <v>0</v>
      </c>
      <c r="AC20" s="33">
        <f>IF(N20=1,$D20*садики!E$11/$S20,0)</f>
        <v>0</v>
      </c>
      <c r="AD20" s="33">
        <f>IF(O20=1,$D20*садики!E$12/$S20,0)</f>
        <v>0</v>
      </c>
      <c r="AE20" s="33">
        <f>IF(P20=1,$D20*садики!E$13/$S20,0)</f>
        <v>0</v>
      </c>
      <c r="AF20" s="33">
        <f>IF(Q20=1,$D20*садики!E$14/$S20,0)</f>
        <v>0</v>
      </c>
      <c r="AG20" s="68">
        <f>IF(R20=1,$D20*садики!E$15/$S20,0)</f>
        <v>0</v>
      </c>
      <c r="AH20" s="72">
        <f>IF($E20=1,садики!H$2,0)+IF($F20=1,садики!H$3,0)+IF($G20=1,садики!H$4,0)+IF($H20=1,садики!H$5,0)+IF($I20=1,садики!H$6,0)+IF($J20=1,садики!H$7,0)+IF($K20=1,садики!H$8,0)+IF($L20=1,садики!H$9,0)+IF($M20=1,садики!H$10,0)+IF($N20=1,садики!H$11,0)+IF($O20=1,садики!H$12,0)+IF($P20=1,садики!H$13,0)+IF($Q20=1,садики!H$14,0)+IF($R20=1,садики!H$15,0)</f>
        <v>0</v>
      </c>
      <c r="AI20" s="67">
        <f>IF(E20=1,$D20*садики!H$2/$AH20,0)</f>
        <v>0</v>
      </c>
      <c r="AJ20" s="33">
        <f>IF(F20=1,$D20*садики!H$3/$AH20,0)</f>
        <v>0</v>
      </c>
      <c r="AK20" s="33">
        <f>IF(G20=1,$D20*садики!H$4/$AH20,0)</f>
        <v>0</v>
      </c>
      <c r="AL20" s="33">
        <f>IF(H20=1,$D20*садики!H$5/$AH20,0)</f>
        <v>0</v>
      </c>
      <c r="AM20" s="33">
        <f>IF(I20=1,$D20*садики!H$6/$AH20,0)</f>
        <v>0</v>
      </c>
      <c r="AN20" s="33">
        <f>IF(J20=1,$D20*садики!H$7/$AH20,0)</f>
        <v>0</v>
      </c>
      <c r="AO20" s="33">
        <f>IF(K20=1,$D20*садики!H$8/$AH20,0)</f>
        <v>0</v>
      </c>
      <c r="AP20" s="33">
        <f>IF(L20=1,$D20*садики!H$9/$AH20,0)</f>
        <v>0</v>
      </c>
      <c r="AQ20" s="33">
        <f>IF(M20=1,$D20*садики!H$10/$AH20,0)</f>
        <v>0</v>
      </c>
      <c r="AR20" s="33">
        <f>IF(N20=1,$D20*садики!H$11/$AH20,0)</f>
        <v>0</v>
      </c>
      <c r="AS20" s="33">
        <f>IF(O20=1,$D20*садики!H$12/$AH20,0)</f>
        <v>0</v>
      </c>
      <c r="AT20" s="33">
        <f>IF(P20=1,$D20*садики!H$13/$AH20,0)</f>
        <v>0</v>
      </c>
      <c r="AU20" s="33">
        <f>IF(Q20=1,$D20*садики!H$14/$AH20,0)</f>
        <v>0</v>
      </c>
      <c r="AV20" s="68">
        <f>IF(R20=1,$D20*садики!H$15/$AH20,0)</f>
        <v>0</v>
      </c>
      <c r="AW20" s="78">
        <f t="shared" si="1"/>
        <v>0</v>
      </c>
      <c r="AX20" s="19">
        <f t="shared" si="2"/>
        <v>0</v>
      </c>
      <c r="AY20" s="19">
        <f t="shared" si="3"/>
        <v>0</v>
      </c>
      <c r="AZ20" s="19">
        <f t="shared" si="4"/>
        <v>0</v>
      </c>
      <c r="BA20" s="19">
        <f t="shared" si="5"/>
        <v>0</v>
      </c>
      <c r="BB20" s="19">
        <f t="shared" si="6"/>
        <v>0</v>
      </c>
      <c r="BC20" s="19">
        <f t="shared" si="7"/>
        <v>0</v>
      </c>
      <c r="BD20" s="19">
        <f t="shared" si="8"/>
        <v>0</v>
      </c>
      <c r="BE20" s="19">
        <f t="shared" si="9"/>
        <v>0</v>
      </c>
      <c r="BF20" s="19">
        <f t="shared" si="10"/>
        <v>0</v>
      </c>
      <c r="BG20" s="19">
        <f t="shared" si="11"/>
        <v>0</v>
      </c>
      <c r="BH20" s="19">
        <f t="shared" si="12"/>
        <v>0</v>
      </c>
      <c r="BI20" s="19">
        <f t="shared" si="13"/>
        <v>0</v>
      </c>
      <c r="BJ20" s="79">
        <f t="shared" si="14"/>
        <v>0</v>
      </c>
      <c r="BK20" s="25">
        <f t="shared" si="15"/>
        <v>0</v>
      </c>
      <c r="BL20" s="36">
        <f>IF($E20=1,садики!K$2,0)+IF($F20=1,садики!K$3,0)+IF($G20=1,садики!K$4,0)+IF($H20=1,садики!K$5,0)+IF($I20=1,садики!K$6,0)+IF($J20=1,садики!K$7,0)+IF($K20=1,садики!K$8,0)+IF($L20=1,садики!K$9,0)+IF($M20=1,садики!K$10,0)+IF($N20=1,садики!K$11,0)+IF($O20=1,садики!K$12,0)+IF($P20=1,садики!K$13,0)+IF($Q20=1,садики!K$14,0)+IF($R20=1,садики!K$15,0)</f>
        <v>0</v>
      </c>
      <c r="BM20" s="5">
        <f t="shared" si="18"/>
        <v>0</v>
      </c>
      <c r="BN20" s="60">
        <f t="shared" si="17"/>
        <v>0</v>
      </c>
    </row>
    <row r="21" spans="1:66" ht="12.75" customHeight="1" x14ac:dyDescent="0.2">
      <c r="A21" s="52">
        <v>19</v>
      </c>
      <c r="B21" s="8" t="s">
        <v>28</v>
      </c>
      <c r="C21" s="7" t="s">
        <v>22</v>
      </c>
      <c r="D21" s="53">
        <v>380</v>
      </c>
      <c r="E21" s="28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42"/>
      <c r="S21" s="64">
        <f>IF($E21=1,садики!E$2,0)+IF($F21=1,садики!E$3,0)+IF($G21=1,садики!E$4,0)+IF($H21=1,садики!E$5,0)+IF($I21=1,садики!E$6,0)+IF($J21=1,садики!E$7,0)+IF($K21=1,садики!E$8,0)+IF($L21=1,садики!E$9,0)+IF($M21=1,садики!E$10,0)+IF($N21=1,садики!E$11,0)+IF($O21=1,садики!E$12,0)+IF($P21=1,садики!E$13,0)+IF($Q21=1,садики!E$14,0)+IF($R21=1,садики!E$15,0)</f>
        <v>0</v>
      </c>
      <c r="T21" s="67">
        <f>IF(E21=1,$D21*садики!E$2/$S21,0)</f>
        <v>0</v>
      </c>
      <c r="U21" s="33">
        <f>IF(F21=1,$D21*садики!E$3/$S21,0)</f>
        <v>0</v>
      </c>
      <c r="V21" s="33">
        <f>IF(G21=1,$D21*садики!E$4/$S21,0)</f>
        <v>0</v>
      </c>
      <c r="W21" s="33">
        <f>IF(H21=1,$D21*садики!E$5/$S21,0)</f>
        <v>0</v>
      </c>
      <c r="X21" s="33">
        <f>IF(I21=1,$D21*садики!E$6/$S21,0)</f>
        <v>0</v>
      </c>
      <c r="Y21" s="33">
        <f>IF(J21=1,$D21*садики!E$7/$S21,0)</f>
        <v>0</v>
      </c>
      <c r="Z21" s="33">
        <f>IF(K21=1,$D21*садики!E$8/$S21,0)</f>
        <v>0</v>
      </c>
      <c r="AA21" s="33">
        <f>IF(L21=1,$D21*садики!E$9/$S21,0)</f>
        <v>0</v>
      </c>
      <c r="AB21" s="33">
        <f>IF(M21=1,$D21*садики!E$10/$S21,0)</f>
        <v>0</v>
      </c>
      <c r="AC21" s="33">
        <f>IF(N21=1,$D21*садики!E$11/$S21,0)</f>
        <v>0</v>
      </c>
      <c r="AD21" s="33">
        <f>IF(O21=1,$D21*садики!E$12/$S21,0)</f>
        <v>0</v>
      </c>
      <c r="AE21" s="33">
        <f>IF(P21=1,$D21*садики!E$13/$S21,0)</f>
        <v>0</v>
      </c>
      <c r="AF21" s="33">
        <f>IF(Q21=1,$D21*садики!E$14/$S21,0)</f>
        <v>0</v>
      </c>
      <c r="AG21" s="68">
        <f>IF(R21=1,$D21*садики!E$15/$S21,0)</f>
        <v>0</v>
      </c>
      <c r="AH21" s="72">
        <f>IF($E21=1,садики!H$2,0)+IF($F21=1,садики!H$3,0)+IF($G21=1,садики!H$4,0)+IF($H21=1,садики!H$5,0)+IF($I21=1,садики!H$6,0)+IF($J21=1,садики!H$7,0)+IF($K21=1,садики!H$8,0)+IF($L21=1,садики!H$9,0)+IF($M21=1,садики!H$10,0)+IF($N21=1,садики!H$11,0)+IF($O21=1,садики!H$12,0)+IF($P21=1,садики!H$13,0)+IF($Q21=1,садики!H$14,0)+IF($R21=1,садики!H$15,0)</f>
        <v>0</v>
      </c>
      <c r="AI21" s="67">
        <f>IF(E21=1,$D21*садики!H$2/$AH21,0)</f>
        <v>0</v>
      </c>
      <c r="AJ21" s="33">
        <f>IF(F21=1,$D21*садики!H$3/$AH21,0)</f>
        <v>0</v>
      </c>
      <c r="AK21" s="33">
        <f>IF(G21=1,$D21*садики!H$4/$AH21,0)</f>
        <v>0</v>
      </c>
      <c r="AL21" s="33">
        <f>IF(H21=1,$D21*садики!H$5/$AH21,0)</f>
        <v>0</v>
      </c>
      <c r="AM21" s="33">
        <f>IF(I21=1,$D21*садики!H$6/$AH21,0)</f>
        <v>0</v>
      </c>
      <c r="AN21" s="33">
        <f>IF(J21=1,$D21*садики!H$7/$AH21,0)</f>
        <v>0</v>
      </c>
      <c r="AO21" s="33">
        <f>IF(K21=1,$D21*садики!H$8/$AH21,0)</f>
        <v>0</v>
      </c>
      <c r="AP21" s="33">
        <f>IF(L21=1,$D21*садики!H$9/$AH21,0)</f>
        <v>0</v>
      </c>
      <c r="AQ21" s="33">
        <f>IF(M21=1,$D21*садики!H$10/$AH21,0)</f>
        <v>0</v>
      </c>
      <c r="AR21" s="33">
        <f>IF(N21=1,$D21*садики!H$11/$AH21,0)</f>
        <v>0</v>
      </c>
      <c r="AS21" s="33">
        <f>IF(O21=1,$D21*садики!H$12/$AH21,0)</f>
        <v>0</v>
      </c>
      <c r="AT21" s="33">
        <f>IF(P21=1,$D21*садики!H$13/$AH21,0)</f>
        <v>0</v>
      </c>
      <c r="AU21" s="33">
        <f>IF(Q21=1,$D21*садики!H$14/$AH21,0)</f>
        <v>0</v>
      </c>
      <c r="AV21" s="68">
        <f>IF(R21=1,$D21*садики!H$15/$AH21,0)</f>
        <v>0</v>
      </c>
      <c r="AW21" s="78">
        <f t="shared" si="1"/>
        <v>0</v>
      </c>
      <c r="AX21" s="19">
        <f t="shared" si="2"/>
        <v>0</v>
      </c>
      <c r="AY21" s="19">
        <f t="shared" si="3"/>
        <v>0</v>
      </c>
      <c r="AZ21" s="19">
        <f t="shared" si="4"/>
        <v>0</v>
      </c>
      <c r="BA21" s="19">
        <f t="shared" si="5"/>
        <v>0</v>
      </c>
      <c r="BB21" s="19">
        <f t="shared" si="6"/>
        <v>0</v>
      </c>
      <c r="BC21" s="19">
        <f t="shared" si="7"/>
        <v>0</v>
      </c>
      <c r="BD21" s="19">
        <f t="shared" si="8"/>
        <v>0</v>
      </c>
      <c r="BE21" s="19">
        <f t="shared" si="9"/>
        <v>0</v>
      </c>
      <c r="BF21" s="19">
        <f t="shared" si="10"/>
        <v>0</v>
      </c>
      <c r="BG21" s="19">
        <f t="shared" si="11"/>
        <v>0</v>
      </c>
      <c r="BH21" s="19">
        <f t="shared" si="12"/>
        <v>0</v>
      </c>
      <c r="BI21" s="19">
        <f t="shared" si="13"/>
        <v>0</v>
      </c>
      <c r="BJ21" s="79">
        <f t="shared" si="14"/>
        <v>0</v>
      </c>
      <c r="BK21" s="25">
        <f t="shared" si="15"/>
        <v>0</v>
      </c>
      <c r="BL21" s="36">
        <f>IF($E21=1,садики!K$2,0)+IF($F21=1,садики!K$3,0)+IF($G21=1,садики!K$4,0)+IF($H21=1,садики!K$5,0)+IF($I21=1,садики!K$6,0)+IF($J21=1,садики!K$7,0)+IF($K21=1,садики!K$8,0)+IF($L21=1,садики!K$9,0)+IF($M21=1,садики!K$10,0)+IF($N21=1,садики!K$11,0)+IF($O21=1,садики!K$12,0)+IF($P21=1,садики!K$13,0)+IF($Q21=1,садики!K$14,0)+IF($R21=1,садики!K$15,0)</f>
        <v>0</v>
      </c>
      <c r="BM21" s="5">
        <f t="shared" si="18"/>
        <v>0</v>
      </c>
      <c r="BN21" s="60">
        <f t="shared" si="17"/>
        <v>0</v>
      </c>
    </row>
    <row r="22" spans="1:66" ht="12.75" customHeight="1" x14ac:dyDescent="0.2">
      <c r="A22" s="52">
        <v>20</v>
      </c>
      <c r="B22" s="8" t="s">
        <v>29</v>
      </c>
      <c r="C22" s="7" t="s">
        <v>22</v>
      </c>
      <c r="D22" s="53">
        <v>333</v>
      </c>
      <c r="E22" s="28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42"/>
      <c r="S22" s="64">
        <f>IF($E22=1,садики!E$2,0)+IF($F22=1,садики!E$3,0)+IF($G22=1,садики!E$4,0)+IF($H22=1,садики!E$5,0)+IF($I22=1,садики!E$6,0)+IF($J22=1,садики!E$7,0)+IF($K22=1,садики!E$8,0)+IF($L22=1,садики!E$9,0)+IF($M22=1,садики!E$10,0)+IF($N22=1,садики!E$11,0)+IF($O22=1,садики!E$12,0)+IF($P22=1,садики!E$13,0)+IF($Q22=1,садики!E$14,0)+IF($R22=1,садики!E$15,0)</f>
        <v>0</v>
      </c>
      <c r="T22" s="67">
        <f>IF(E22=1,$D22*садики!E$2/$S22,0)</f>
        <v>0</v>
      </c>
      <c r="U22" s="33">
        <f>IF(F22=1,$D22*садики!E$3/$S22,0)</f>
        <v>0</v>
      </c>
      <c r="V22" s="33">
        <f>IF(G22=1,$D22*садики!E$4/$S22,0)</f>
        <v>0</v>
      </c>
      <c r="W22" s="33">
        <f>IF(H22=1,$D22*садики!E$5/$S22,0)</f>
        <v>0</v>
      </c>
      <c r="X22" s="33">
        <f>IF(I22=1,$D22*садики!E$6/$S22,0)</f>
        <v>0</v>
      </c>
      <c r="Y22" s="33">
        <f>IF(J22=1,$D22*садики!E$7/$S22,0)</f>
        <v>0</v>
      </c>
      <c r="Z22" s="33">
        <f>IF(K22=1,$D22*садики!E$8/$S22,0)</f>
        <v>0</v>
      </c>
      <c r="AA22" s="33">
        <f>IF(L22=1,$D22*садики!E$9/$S22,0)</f>
        <v>0</v>
      </c>
      <c r="AB22" s="33">
        <f>IF(M22=1,$D22*садики!E$10/$S22,0)</f>
        <v>0</v>
      </c>
      <c r="AC22" s="33">
        <f>IF(N22=1,$D22*садики!E$11/$S22,0)</f>
        <v>0</v>
      </c>
      <c r="AD22" s="33">
        <f>IF(O22=1,$D22*садики!E$12/$S22,0)</f>
        <v>0</v>
      </c>
      <c r="AE22" s="33">
        <f>IF(P22=1,$D22*садики!E$13/$S22,0)</f>
        <v>0</v>
      </c>
      <c r="AF22" s="33">
        <f>IF(Q22=1,$D22*садики!E$14/$S22,0)</f>
        <v>0</v>
      </c>
      <c r="AG22" s="68">
        <f>IF(R22=1,$D22*садики!E$15/$S22,0)</f>
        <v>0</v>
      </c>
      <c r="AH22" s="72">
        <f>IF($E22=1,садики!H$2,0)+IF($F22=1,садики!H$3,0)+IF($G22=1,садики!H$4,0)+IF($H22=1,садики!H$5,0)+IF($I22=1,садики!H$6,0)+IF($J22=1,садики!H$7,0)+IF($K22=1,садики!H$8,0)+IF($L22=1,садики!H$9,0)+IF($M22=1,садики!H$10,0)+IF($N22=1,садики!H$11,0)+IF($O22=1,садики!H$12,0)+IF($P22=1,садики!H$13,0)+IF($Q22=1,садики!H$14,0)+IF($R22=1,садики!H$15,0)</f>
        <v>0</v>
      </c>
      <c r="AI22" s="67">
        <f>IF(E22=1,$D22*садики!H$2/$AH22,0)</f>
        <v>0</v>
      </c>
      <c r="AJ22" s="33">
        <f>IF(F22=1,$D22*садики!H$3/$AH22,0)</f>
        <v>0</v>
      </c>
      <c r="AK22" s="33">
        <f>IF(G22=1,$D22*садики!H$4/$AH22,0)</f>
        <v>0</v>
      </c>
      <c r="AL22" s="33">
        <f>IF(H22=1,$D22*садики!H$5/$AH22,0)</f>
        <v>0</v>
      </c>
      <c r="AM22" s="33">
        <f>IF(I22=1,$D22*садики!H$6/$AH22,0)</f>
        <v>0</v>
      </c>
      <c r="AN22" s="33">
        <f>IF(J22=1,$D22*садики!H$7/$AH22,0)</f>
        <v>0</v>
      </c>
      <c r="AO22" s="33">
        <f>IF(K22=1,$D22*садики!H$8/$AH22,0)</f>
        <v>0</v>
      </c>
      <c r="AP22" s="33">
        <f>IF(L22=1,$D22*садики!H$9/$AH22,0)</f>
        <v>0</v>
      </c>
      <c r="AQ22" s="33">
        <f>IF(M22=1,$D22*садики!H$10/$AH22,0)</f>
        <v>0</v>
      </c>
      <c r="AR22" s="33">
        <f>IF(N22=1,$D22*садики!H$11/$AH22,0)</f>
        <v>0</v>
      </c>
      <c r="AS22" s="33">
        <f>IF(O22=1,$D22*садики!H$12/$AH22,0)</f>
        <v>0</v>
      </c>
      <c r="AT22" s="33">
        <f>IF(P22=1,$D22*садики!H$13/$AH22,0)</f>
        <v>0</v>
      </c>
      <c r="AU22" s="33">
        <f>IF(Q22=1,$D22*садики!H$14/$AH22,0)</f>
        <v>0</v>
      </c>
      <c r="AV22" s="68">
        <f>IF(R22=1,$D22*садики!H$15/$AH22,0)</f>
        <v>0</v>
      </c>
      <c r="AW22" s="78">
        <f t="shared" si="1"/>
        <v>0</v>
      </c>
      <c r="AX22" s="19">
        <f t="shared" si="2"/>
        <v>0</v>
      </c>
      <c r="AY22" s="19">
        <f t="shared" si="3"/>
        <v>0</v>
      </c>
      <c r="AZ22" s="19">
        <f t="shared" si="4"/>
        <v>0</v>
      </c>
      <c r="BA22" s="19">
        <f t="shared" si="5"/>
        <v>0</v>
      </c>
      <c r="BB22" s="19">
        <f t="shared" si="6"/>
        <v>0</v>
      </c>
      <c r="BC22" s="19">
        <f t="shared" si="7"/>
        <v>0</v>
      </c>
      <c r="BD22" s="19">
        <f t="shared" si="8"/>
        <v>0</v>
      </c>
      <c r="BE22" s="19">
        <f t="shared" si="9"/>
        <v>0</v>
      </c>
      <c r="BF22" s="19">
        <f t="shared" si="10"/>
        <v>0</v>
      </c>
      <c r="BG22" s="19">
        <f t="shared" si="11"/>
        <v>0</v>
      </c>
      <c r="BH22" s="19">
        <f t="shared" si="12"/>
        <v>0</v>
      </c>
      <c r="BI22" s="19">
        <f t="shared" si="13"/>
        <v>0</v>
      </c>
      <c r="BJ22" s="79">
        <f t="shared" si="14"/>
        <v>0</v>
      </c>
      <c r="BK22" s="25">
        <f t="shared" si="15"/>
        <v>0</v>
      </c>
      <c r="BL22" s="36">
        <f>IF($E22=1,садики!K$2,0)+IF($F22=1,садики!K$3,0)+IF($G22=1,садики!K$4,0)+IF($H22=1,садики!K$5,0)+IF($I22=1,садики!K$6,0)+IF($J22=1,садики!K$7,0)+IF($K22=1,садики!K$8,0)+IF($L22=1,садики!K$9,0)+IF($M22=1,садики!K$10,0)+IF($N22=1,садики!K$11,0)+IF($O22=1,садики!K$12,0)+IF($P22=1,садики!K$13,0)+IF($Q22=1,садики!K$14,0)+IF($R22=1,садики!K$15,0)</f>
        <v>0</v>
      </c>
      <c r="BM22" s="5">
        <f t="shared" si="18"/>
        <v>0</v>
      </c>
      <c r="BN22" s="60">
        <f t="shared" si="17"/>
        <v>0</v>
      </c>
    </row>
    <row r="23" spans="1:66" ht="12.75" customHeight="1" x14ac:dyDescent="0.2">
      <c r="A23" s="52">
        <v>21</v>
      </c>
      <c r="B23" s="8" t="s">
        <v>30</v>
      </c>
      <c r="C23" s="7" t="s">
        <v>22</v>
      </c>
      <c r="D23" s="53">
        <v>352</v>
      </c>
      <c r="E23" s="2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42"/>
      <c r="S23" s="64">
        <f>IF($E23=1,садики!E$2,0)+IF($F23=1,садики!E$3,0)+IF($G23=1,садики!E$4,0)+IF($H23=1,садики!E$5,0)+IF($I23=1,садики!E$6,0)+IF($J23=1,садики!E$7,0)+IF($K23=1,садики!E$8,0)+IF($L23=1,садики!E$9,0)+IF($M23=1,садики!E$10,0)+IF($N23=1,садики!E$11,0)+IF($O23=1,садики!E$12,0)+IF($P23=1,садики!E$13,0)+IF($Q23=1,садики!E$14,0)+IF($R23=1,садики!E$15,0)</f>
        <v>0</v>
      </c>
      <c r="T23" s="67">
        <f>IF(E23=1,$D23*садики!E$2/$S23,0)</f>
        <v>0</v>
      </c>
      <c r="U23" s="33">
        <f>IF(F23=1,$D23*садики!E$3/$S23,0)</f>
        <v>0</v>
      </c>
      <c r="V23" s="33">
        <f>IF(G23=1,$D23*садики!E$4/$S23,0)</f>
        <v>0</v>
      </c>
      <c r="W23" s="33">
        <f>IF(H23=1,$D23*садики!E$5/$S23,0)</f>
        <v>0</v>
      </c>
      <c r="X23" s="33">
        <f>IF(I23=1,$D23*садики!E$6/$S23,0)</f>
        <v>0</v>
      </c>
      <c r="Y23" s="33">
        <f>IF(J23=1,$D23*садики!E$7/$S23,0)</f>
        <v>0</v>
      </c>
      <c r="Z23" s="33">
        <f>IF(K23=1,$D23*садики!E$8/$S23,0)</f>
        <v>0</v>
      </c>
      <c r="AA23" s="33">
        <f>IF(L23=1,$D23*садики!E$9/$S23,0)</f>
        <v>0</v>
      </c>
      <c r="AB23" s="33">
        <f>IF(M23=1,$D23*садики!E$10/$S23,0)</f>
        <v>0</v>
      </c>
      <c r="AC23" s="33">
        <f>IF(N23=1,$D23*садики!E$11/$S23,0)</f>
        <v>0</v>
      </c>
      <c r="AD23" s="33">
        <f>IF(O23=1,$D23*садики!E$12/$S23,0)</f>
        <v>0</v>
      </c>
      <c r="AE23" s="33">
        <f>IF(P23=1,$D23*садики!E$13/$S23,0)</f>
        <v>0</v>
      </c>
      <c r="AF23" s="33">
        <f>IF(Q23=1,$D23*садики!E$14/$S23,0)</f>
        <v>0</v>
      </c>
      <c r="AG23" s="68">
        <f>IF(R23=1,$D23*садики!E$15/$S23,0)</f>
        <v>0</v>
      </c>
      <c r="AH23" s="72">
        <f>IF($E23=1,садики!H$2,0)+IF($F23=1,садики!H$3,0)+IF($G23=1,садики!H$4,0)+IF($H23=1,садики!H$5,0)+IF($I23=1,садики!H$6,0)+IF($J23=1,садики!H$7,0)+IF($K23=1,садики!H$8,0)+IF($L23=1,садики!H$9,0)+IF($M23=1,садики!H$10,0)+IF($N23=1,садики!H$11,0)+IF($O23=1,садики!H$12,0)+IF($P23=1,садики!H$13,0)+IF($Q23=1,садики!H$14,0)+IF($R23=1,садики!H$15,0)</f>
        <v>0</v>
      </c>
      <c r="AI23" s="67">
        <f>IF(E23=1,$D23*садики!H$2/$AH23,0)</f>
        <v>0</v>
      </c>
      <c r="AJ23" s="33">
        <f>IF(F23=1,$D23*садики!H$3/$AH23,0)</f>
        <v>0</v>
      </c>
      <c r="AK23" s="33">
        <f>IF(G23=1,$D23*садики!H$4/$AH23,0)</f>
        <v>0</v>
      </c>
      <c r="AL23" s="33">
        <f>IF(H23=1,$D23*садики!H$5/$AH23,0)</f>
        <v>0</v>
      </c>
      <c r="AM23" s="33">
        <f>IF(I23=1,$D23*садики!H$6/$AH23,0)</f>
        <v>0</v>
      </c>
      <c r="AN23" s="33">
        <f>IF(J23=1,$D23*садики!H$7/$AH23,0)</f>
        <v>0</v>
      </c>
      <c r="AO23" s="33">
        <f>IF(K23=1,$D23*садики!H$8/$AH23,0)</f>
        <v>0</v>
      </c>
      <c r="AP23" s="33">
        <f>IF(L23=1,$D23*садики!H$9/$AH23,0)</f>
        <v>0</v>
      </c>
      <c r="AQ23" s="33">
        <f>IF(M23=1,$D23*садики!H$10/$AH23,0)</f>
        <v>0</v>
      </c>
      <c r="AR23" s="33">
        <f>IF(N23=1,$D23*садики!H$11/$AH23,0)</f>
        <v>0</v>
      </c>
      <c r="AS23" s="33">
        <f>IF(O23=1,$D23*садики!H$12/$AH23,0)</f>
        <v>0</v>
      </c>
      <c r="AT23" s="33">
        <f>IF(P23=1,$D23*садики!H$13/$AH23,0)</f>
        <v>0</v>
      </c>
      <c r="AU23" s="33">
        <f>IF(Q23=1,$D23*садики!H$14/$AH23,0)</f>
        <v>0</v>
      </c>
      <c r="AV23" s="68">
        <f>IF(R23=1,$D23*садики!H$15/$AH23,0)</f>
        <v>0</v>
      </c>
      <c r="AW23" s="78">
        <f t="shared" si="1"/>
        <v>0</v>
      </c>
      <c r="AX23" s="19">
        <f t="shared" si="2"/>
        <v>0</v>
      </c>
      <c r="AY23" s="19">
        <f t="shared" si="3"/>
        <v>0</v>
      </c>
      <c r="AZ23" s="19">
        <f t="shared" si="4"/>
        <v>0</v>
      </c>
      <c r="BA23" s="19">
        <f t="shared" si="5"/>
        <v>0</v>
      </c>
      <c r="BB23" s="19">
        <f t="shared" si="6"/>
        <v>0</v>
      </c>
      <c r="BC23" s="19">
        <f t="shared" si="7"/>
        <v>0</v>
      </c>
      <c r="BD23" s="19">
        <f t="shared" si="8"/>
        <v>0</v>
      </c>
      <c r="BE23" s="19">
        <f t="shared" si="9"/>
        <v>0</v>
      </c>
      <c r="BF23" s="19">
        <f t="shared" si="10"/>
        <v>0</v>
      </c>
      <c r="BG23" s="19">
        <f t="shared" si="11"/>
        <v>0</v>
      </c>
      <c r="BH23" s="19">
        <f t="shared" si="12"/>
        <v>0</v>
      </c>
      <c r="BI23" s="19">
        <f t="shared" si="13"/>
        <v>0</v>
      </c>
      <c r="BJ23" s="79">
        <f t="shared" si="14"/>
        <v>0</v>
      </c>
      <c r="BK23" s="25">
        <f t="shared" si="15"/>
        <v>0</v>
      </c>
      <c r="BL23" s="36">
        <f>IF($E23=1,садики!K$2,0)+IF($F23=1,садики!K$3,0)+IF($G23=1,садики!K$4,0)+IF($H23=1,садики!K$5,0)+IF($I23=1,садики!K$6,0)+IF($J23=1,садики!K$7,0)+IF($K23=1,садики!K$8,0)+IF($L23=1,садики!K$9,0)+IF($M23=1,садики!K$10,0)+IF($N23=1,садики!K$11,0)+IF($O23=1,садики!K$12,0)+IF($P23=1,садики!K$13,0)+IF($Q23=1,садики!K$14,0)+IF($R23=1,садики!K$15,0)</f>
        <v>0</v>
      </c>
      <c r="BM23" s="5">
        <f t="shared" si="18"/>
        <v>0</v>
      </c>
      <c r="BN23" s="60">
        <f t="shared" si="17"/>
        <v>0</v>
      </c>
    </row>
    <row r="24" spans="1:66" ht="12.75" customHeight="1" x14ac:dyDescent="0.2">
      <c r="A24" s="52">
        <v>22</v>
      </c>
      <c r="B24" s="8" t="s">
        <v>31</v>
      </c>
      <c r="C24" s="7" t="s">
        <v>22</v>
      </c>
      <c r="D24" s="53">
        <v>432</v>
      </c>
      <c r="E24" s="28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42"/>
      <c r="S24" s="64">
        <f>IF($E24=1,садики!E$2,0)+IF($F24=1,садики!E$3,0)+IF($G24=1,садики!E$4,0)+IF($H24=1,садики!E$5,0)+IF($I24=1,садики!E$6,0)+IF($J24=1,садики!E$7,0)+IF($K24=1,садики!E$8,0)+IF($L24=1,садики!E$9,0)+IF($M24=1,садики!E$10,0)+IF($N24=1,садики!E$11,0)+IF($O24=1,садики!E$12,0)+IF($P24=1,садики!E$13,0)+IF($Q24=1,садики!E$14,0)+IF($R24=1,садики!E$15,0)</f>
        <v>0</v>
      </c>
      <c r="T24" s="67">
        <f>IF(E24=1,$D24*садики!E$2/$S24,0)</f>
        <v>0</v>
      </c>
      <c r="U24" s="33">
        <f>IF(F24=1,$D24*садики!E$3/$S24,0)</f>
        <v>0</v>
      </c>
      <c r="V24" s="33">
        <f>IF(G24=1,$D24*садики!E$4/$S24,0)</f>
        <v>0</v>
      </c>
      <c r="W24" s="33">
        <f>IF(H24=1,$D24*садики!E$5/$S24,0)</f>
        <v>0</v>
      </c>
      <c r="X24" s="33">
        <f>IF(I24=1,$D24*садики!E$6/$S24,0)</f>
        <v>0</v>
      </c>
      <c r="Y24" s="33">
        <f>IF(J24=1,$D24*садики!E$7/$S24,0)</f>
        <v>0</v>
      </c>
      <c r="Z24" s="33">
        <f>IF(K24=1,$D24*садики!E$8/$S24,0)</f>
        <v>0</v>
      </c>
      <c r="AA24" s="33">
        <f>IF(L24=1,$D24*садики!E$9/$S24,0)</f>
        <v>0</v>
      </c>
      <c r="AB24" s="33">
        <f>IF(M24=1,$D24*садики!E$10/$S24,0)</f>
        <v>0</v>
      </c>
      <c r="AC24" s="33">
        <f>IF(N24=1,$D24*садики!E$11/$S24,0)</f>
        <v>0</v>
      </c>
      <c r="AD24" s="33">
        <f>IF(O24=1,$D24*садики!E$12/$S24,0)</f>
        <v>0</v>
      </c>
      <c r="AE24" s="33">
        <f>IF(P24=1,$D24*садики!E$13/$S24,0)</f>
        <v>0</v>
      </c>
      <c r="AF24" s="33">
        <f>IF(Q24=1,$D24*садики!E$14/$S24,0)</f>
        <v>0</v>
      </c>
      <c r="AG24" s="68">
        <f>IF(R24=1,$D24*садики!E$15/$S24,0)</f>
        <v>0</v>
      </c>
      <c r="AH24" s="72">
        <f>IF($E24=1,садики!H$2,0)+IF($F24=1,садики!H$3,0)+IF($G24=1,садики!H$4,0)+IF($H24=1,садики!H$5,0)+IF($I24=1,садики!H$6,0)+IF($J24=1,садики!H$7,0)+IF($K24=1,садики!H$8,0)+IF($L24=1,садики!H$9,0)+IF($M24=1,садики!H$10,0)+IF($N24=1,садики!H$11,0)+IF($O24=1,садики!H$12,0)+IF($P24=1,садики!H$13,0)+IF($Q24=1,садики!H$14,0)+IF($R24=1,садики!H$15,0)</f>
        <v>0</v>
      </c>
      <c r="AI24" s="67">
        <f>IF(E24=1,$D24*садики!H$2/$AH24,0)</f>
        <v>0</v>
      </c>
      <c r="AJ24" s="33">
        <f>IF(F24=1,$D24*садики!H$3/$AH24,0)</f>
        <v>0</v>
      </c>
      <c r="AK24" s="33">
        <f>IF(G24=1,$D24*садики!H$4/$AH24,0)</f>
        <v>0</v>
      </c>
      <c r="AL24" s="33">
        <f>IF(H24=1,$D24*садики!H$5/$AH24,0)</f>
        <v>0</v>
      </c>
      <c r="AM24" s="33">
        <f>IF(I24=1,$D24*садики!H$6/$AH24,0)</f>
        <v>0</v>
      </c>
      <c r="AN24" s="33">
        <f>IF(J24=1,$D24*садики!H$7/$AH24,0)</f>
        <v>0</v>
      </c>
      <c r="AO24" s="33">
        <f>IF(K24=1,$D24*садики!H$8/$AH24,0)</f>
        <v>0</v>
      </c>
      <c r="AP24" s="33">
        <f>IF(L24=1,$D24*садики!H$9/$AH24,0)</f>
        <v>0</v>
      </c>
      <c r="AQ24" s="33">
        <f>IF(M24=1,$D24*садики!H$10/$AH24,0)</f>
        <v>0</v>
      </c>
      <c r="AR24" s="33">
        <f>IF(N24=1,$D24*садики!H$11/$AH24,0)</f>
        <v>0</v>
      </c>
      <c r="AS24" s="33">
        <f>IF(O24=1,$D24*садики!H$12/$AH24,0)</f>
        <v>0</v>
      </c>
      <c r="AT24" s="33">
        <f>IF(P24=1,$D24*садики!H$13/$AH24,0)</f>
        <v>0</v>
      </c>
      <c r="AU24" s="33">
        <f>IF(Q24=1,$D24*садики!H$14/$AH24,0)</f>
        <v>0</v>
      </c>
      <c r="AV24" s="68">
        <f>IF(R24=1,$D24*садики!H$15/$AH24,0)</f>
        <v>0</v>
      </c>
      <c r="AW24" s="78">
        <f t="shared" si="1"/>
        <v>0</v>
      </c>
      <c r="AX24" s="19">
        <f t="shared" si="2"/>
        <v>0</v>
      </c>
      <c r="AY24" s="19">
        <f t="shared" si="3"/>
        <v>0</v>
      </c>
      <c r="AZ24" s="19">
        <f t="shared" si="4"/>
        <v>0</v>
      </c>
      <c r="BA24" s="19">
        <f t="shared" si="5"/>
        <v>0</v>
      </c>
      <c r="BB24" s="19">
        <f t="shared" si="6"/>
        <v>0</v>
      </c>
      <c r="BC24" s="19">
        <f t="shared" si="7"/>
        <v>0</v>
      </c>
      <c r="BD24" s="19">
        <f t="shared" si="8"/>
        <v>0</v>
      </c>
      <c r="BE24" s="19">
        <f t="shared" si="9"/>
        <v>0</v>
      </c>
      <c r="BF24" s="19">
        <f t="shared" si="10"/>
        <v>0</v>
      </c>
      <c r="BG24" s="19">
        <f t="shared" si="11"/>
        <v>0</v>
      </c>
      <c r="BH24" s="19">
        <f t="shared" si="12"/>
        <v>0</v>
      </c>
      <c r="BI24" s="19">
        <f t="shared" si="13"/>
        <v>0</v>
      </c>
      <c r="BJ24" s="79">
        <f t="shared" si="14"/>
        <v>0</v>
      </c>
      <c r="BK24" s="25">
        <f t="shared" si="15"/>
        <v>0</v>
      </c>
      <c r="BL24" s="36">
        <f>IF($E24=1,садики!K$2,0)+IF($F24=1,садики!K$3,0)+IF($G24=1,садики!K$4,0)+IF($H24=1,садики!K$5,0)+IF($I24=1,садики!K$6,0)+IF($J24=1,садики!K$7,0)+IF($K24=1,садики!K$8,0)+IF($L24=1,садики!K$9,0)+IF($M24=1,садики!K$10,0)+IF($N24=1,садики!K$11,0)+IF($O24=1,садики!K$12,0)+IF($P24=1,садики!K$13,0)+IF($Q24=1,садики!K$14,0)+IF($R24=1,садики!K$15,0)</f>
        <v>0</v>
      </c>
      <c r="BM24" s="5">
        <f t="shared" si="18"/>
        <v>0</v>
      </c>
      <c r="BN24" s="60">
        <f t="shared" si="17"/>
        <v>0</v>
      </c>
    </row>
    <row r="25" spans="1:66" ht="12.75" customHeight="1" x14ac:dyDescent="0.2">
      <c r="A25" s="52">
        <v>23</v>
      </c>
      <c r="B25" s="8" t="s">
        <v>32</v>
      </c>
      <c r="C25" s="7" t="s">
        <v>22</v>
      </c>
      <c r="D25" s="53">
        <v>224</v>
      </c>
      <c r="E25" s="28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42"/>
      <c r="S25" s="64">
        <f>IF($E25=1,садики!E$2,0)+IF($F25=1,садики!E$3,0)+IF($G25=1,садики!E$4,0)+IF($H25=1,садики!E$5,0)+IF($I25=1,садики!E$6,0)+IF($J25=1,садики!E$7,0)+IF($K25=1,садики!E$8,0)+IF($L25=1,садики!E$9,0)+IF($M25=1,садики!E$10,0)+IF($N25=1,садики!E$11,0)+IF($O25=1,садики!E$12,0)+IF($P25=1,садики!E$13,0)+IF($Q25=1,садики!E$14,0)+IF($R25=1,садики!E$15,0)</f>
        <v>0</v>
      </c>
      <c r="T25" s="67">
        <f>IF(E25=1,$D25*садики!E$2/$S25,0)</f>
        <v>0</v>
      </c>
      <c r="U25" s="33">
        <f>IF(F25=1,$D25*садики!E$3/$S25,0)</f>
        <v>0</v>
      </c>
      <c r="V25" s="33">
        <f>IF(G25=1,$D25*садики!E$4/$S25,0)</f>
        <v>0</v>
      </c>
      <c r="W25" s="33">
        <f>IF(H25=1,$D25*садики!E$5/$S25,0)</f>
        <v>0</v>
      </c>
      <c r="X25" s="33">
        <f>IF(I25=1,$D25*садики!E$6/$S25,0)</f>
        <v>0</v>
      </c>
      <c r="Y25" s="33">
        <f>IF(J25=1,$D25*садики!E$7/$S25,0)</f>
        <v>0</v>
      </c>
      <c r="Z25" s="33">
        <f>IF(K25=1,$D25*садики!E$8/$S25,0)</f>
        <v>0</v>
      </c>
      <c r="AA25" s="33">
        <f>IF(L25=1,$D25*садики!E$9/$S25,0)</f>
        <v>0</v>
      </c>
      <c r="AB25" s="33">
        <f>IF(M25=1,$D25*садики!E$10/$S25,0)</f>
        <v>0</v>
      </c>
      <c r="AC25" s="33">
        <f>IF(N25=1,$D25*садики!E$11/$S25,0)</f>
        <v>0</v>
      </c>
      <c r="AD25" s="33">
        <f>IF(O25=1,$D25*садики!E$12/$S25,0)</f>
        <v>0</v>
      </c>
      <c r="AE25" s="33">
        <f>IF(P25=1,$D25*садики!E$13/$S25,0)</f>
        <v>0</v>
      </c>
      <c r="AF25" s="33">
        <f>IF(Q25=1,$D25*садики!E$14/$S25,0)</f>
        <v>0</v>
      </c>
      <c r="AG25" s="68">
        <f>IF(R25=1,$D25*садики!E$15/$S25,0)</f>
        <v>0</v>
      </c>
      <c r="AH25" s="72">
        <f>IF($E25=1,садики!H$2,0)+IF($F25=1,садики!H$3,0)+IF($G25=1,садики!H$4,0)+IF($H25=1,садики!H$5,0)+IF($I25=1,садики!H$6,0)+IF($J25=1,садики!H$7,0)+IF($K25=1,садики!H$8,0)+IF($L25=1,садики!H$9,0)+IF($M25=1,садики!H$10,0)+IF($N25=1,садики!H$11,0)+IF($O25=1,садики!H$12,0)+IF($P25=1,садики!H$13,0)+IF($Q25=1,садики!H$14,0)+IF($R25=1,садики!H$15,0)</f>
        <v>0</v>
      </c>
      <c r="AI25" s="67">
        <f>IF(E25=1,$D25*садики!H$2/$AH25,0)</f>
        <v>0</v>
      </c>
      <c r="AJ25" s="33">
        <f>IF(F25=1,$D25*садики!H$3/$AH25,0)</f>
        <v>0</v>
      </c>
      <c r="AK25" s="33">
        <f>IF(G25=1,$D25*садики!H$4/$AH25,0)</f>
        <v>0</v>
      </c>
      <c r="AL25" s="33">
        <f>IF(H25=1,$D25*садики!H$5/$AH25,0)</f>
        <v>0</v>
      </c>
      <c r="AM25" s="33">
        <f>IF(I25=1,$D25*садики!H$6/$AH25,0)</f>
        <v>0</v>
      </c>
      <c r="AN25" s="33">
        <f>IF(J25=1,$D25*садики!H$7/$AH25,0)</f>
        <v>0</v>
      </c>
      <c r="AO25" s="33">
        <f>IF(K25=1,$D25*садики!H$8/$AH25,0)</f>
        <v>0</v>
      </c>
      <c r="AP25" s="33">
        <f>IF(L25=1,$D25*садики!H$9/$AH25,0)</f>
        <v>0</v>
      </c>
      <c r="AQ25" s="33">
        <f>IF(M25=1,$D25*садики!H$10/$AH25,0)</f>
        <v>0</v>
      </c>
      <c r="AR25" s="33">
        <f>IF(N25=1,$D25*садики!H$11/$AH25,0)</f>
        <v>0</v>
      </c>
      <c r="AS25" s="33">
        <f>IF(O25=1,$D25*садики!H$12/$AH25,0)</f>
        <v>0</v>
      </c>
      <c r="AT25" s="33">
        <f>IF(P25=1,$D25*садики!H$13/$AH25,0)</f>
        <v>0</v>
      </c>
      <c r="AU25" s="33">
        <f>IF(Q25=1,$D25*садики!H$14/$AH25,0)</f>
        <v>0</v>
      </c>
      <c r="AV25" s="68">
        <f>IF(R25=1,$D25*садики!H$15/$AH25,0)</f>
        <v>0</v>
      </c>
      <c r="AW25" s="78">
        <f t="shared" si="1"/>
        <v>0</v>
      </c>
      <c r="AX25" s="19">
        <f t="shared" si="2"/>
        <v>0</v>
      </c>
      <c r="AY25" s="19">
        <f t="shared" si="3"/>
        <v>0</v>
      </c>
      <c r="AZ25" s="19">
        <f t="shared" si="4"/>
        <v>0</v>
      </c>
      <c r="BA25" s="19">
        <f t="shared" si="5"/>
        <v>0</v>
      </c>
      <c r="BB25" s="19">
        <f t="shared" si="6"/>
        <v>0</v>
      </c>
      <c r="BC25" s="19">
        <f t="shared" si="7"/>
        <v>0</v>
      </c>
      <c r="BD25" s="19">
        <f t="shared" si="8"/>
        <v>0</v>
      </c>
      <c r="BE25" s="19">
        <f t="shared" si="9"/>
        <v>0</v>
      </c>
      <c r="BF25" s="19">
        <f t="shared" si="10"/>
        <v>0</v>
      </c>
      <c r="BG25" s="19">
        <f t="shared" si="11"/>
        <v>0</v>
      </c>
      <c r="BH25" s="19">
        <f t="shared" si="12"/>
        <v>0</v>
      </c>
      <c r="BI25" s="19">
        <f t="shared" si="13"/>
        <v>0</v>
      </c>
      <c r="BJ25" s="79">
        <f t="shared" si="14"/>
        <v>0</v>
      </c>
      <c r="BK25" s="25">
        <f t="shared" si="15"/>
        <v>0</v>
      </c>
      <c r="BL25" s="36">
        <f>IF($E25=1,садики!K$2,0)+IF($F25=1,садики!K$3,0)+IF($G25=1,садики!K$4,0)+IF($H25=1,садики!K$5,0)+IF($I25=1,садики!K$6,0)+IF($J25=1,садики!K$7,0)+IF($K25=1,садики!K$8,0)+IF($L25=1,садики!K$9,0)+IF($M25=1,садики!K$10,0)+IF($N25=1,садики!K$11,0)+IF($O25=1,садики!K$12,0)+IF($P25=1,садики!K$13,0)+IF($Q25=1,садики!K$14,0)+IF($R25=1,садики!K$15,0)</f>
        <v>0</v>
      </c>
      <c r="BM25" s="5">
        <f t="shared" si="18"/>
        <v>0</v>
      </c>
      <c r="BN25" s="60">
        <f t="shared" si="17"/>
        <v>0</v>
      </c>
    </row>
    <row r="26" spans="1:66" ht="12.75" customHeight="1" x14ac:dyDescent="0.2">
      <c r="A26" s="52">
        <v>24</v>
      </c>
      <c r="B26" s="8" t="s">
        <v>33</v>
      </c>
      <c r="C26" s="7" t="s">
        <v>22</v>
      </c>
      <c r="D26" s="53">
        <v>223</v>
      </c>
      <c r="E26" s="28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42"/>
      <c r="S26" s="64">
        <f>IF($E26=1,садики!E$2,0)+IF($F26=1,садики!E$3,0)+IF($G26=1,садики!E$4,0)+IF($H26=1,садики!E$5,0)+IF($I26=1,садики!E$6,0)+IF($J26=1,садики!E$7,0)+IF($K26=1,садики!E$8,0)+IF($L26=1,садики!E$9,0)+IF($M26=1,садики!E$10,0)+IF($N26=1,садики!E$11,0)+IF($O26=1,садики!E$12,0)+IF($P26=1,садики!E$13,0)+IF($Q26=1,садики!E$14,0)+IF($R26=1,садики!E$15,0)</f>
        <v>0</v>
      </c>
      <c r="T26" s="67">
        <f>IF(E26=1,$D26*садики!E$2/$S26,0)</f>
        <v>0</v>
      </c>
      <c r="U26" s="33">
        <f>IF(F26=1,$D26*садики!E$3/$S26,0)</f>
        <v>0</v>
      </c>
      <c r="V26" s="33">
        <f>IF(G26=1,$D26*садики!E$4/$S26,0)</f>
        <v>0</v>
      </c>
      <c r="W26" s="33">
        <f>IF(H26=1,$D26*садики!E$5/$S26,0)</f>
        <v>0</v>
      </c>
      <c r="X26" s="33">
        <f>IF(I26=1,$D26*садики!E$6/$S26,0)</f>
        <v>0</v>
      </c>
      <c r="Y26" s="33">
        <f>IF(J26=1,$D26*садики!E$7/$S26,0)</f>
        <v>0</v>
      </c>
      <c r="Z26" s="33">
        <f>IF(K26=1,$D26*садики!E$8/$S26,0)</f>
        <v>0</v>
      </c>
      <c r="AA26" s="33">
        <f>IF(L26=1,$D26*садики!E$9/$S26,0)</f>
        <v>0</v>
      </c>
      <c r="AB26" s="33">
        <f>IF(M26=1,$D26*садики!E$10/$S26,0)</f>
        <v>0</v>
      </c>
      <c r="AC26" s="33">
        <f>IF(N26=1,$D26*садики!E$11/$S26,0)</f>
        <v>0</v>
      </c>
      <c r="AD26" s="33">
        <f>IF(O26=1,$D26*садики!E$12/$S26,0)</f>
        <v>0</v>
      </c>
      <c r="AE26" s="33">
        <f>IF(P26=1,$D26*садики!E$13/$S26,0)</f>
        <v>0</v>
      </c>
      <c r="AF26" s="33">
        <f>IF(Q26=1,$D26*садики!E$14/$S26,0)</f>
        <v>0</v>
      </c>
      <c r="AG26" s="68">
        <f>IF(R26=1,$D26*садики!E$15/$S26,0)</f>
        <v>0</v>
      </c>
      <c r="AH26" s="72">
        <f>IF($E26=1,садики!H$2,0)+IF($F26=1,садики!H$3,0)+IF($G26=1,садики!H$4,0)+IF($H26=1,садики!H$5,0)+IF($I26=1,садики!H$6,0)+IF($J26=1,садики!H$7,0)+IF($K26=1,садики!H$8,0)+IF($L26=1,садики!H$9,0)+IF($M26=1,садики!H$10,0)+IF($N26=1,садики!H$11,0)+IF($O26=1,садики!H$12,0)+IF($P26=1,садики!H$13,0)+IF($Q26=1,садики!H$14,0)+IF($R26=1,садики!H$15,0)</f>
        <v>0</v>
      </c>
      <c r="AI26" s="67">
        <f>IF(E26=1,$D26*садики!H$2/$AH26,0)</f>
        <v>0</v>
      </c>
      <c r="AJ26" s="33">
        <f>IF(F26=1,$D26*садики!H$3/$AH26,0)</f>
        <v>0</v>
      </c>
      <c r="AK26" s="33">
        <f>IF(G26=1,$D26*садики!H$4/$AH26,0)</f>
        <v>0</v>
      </c>
      <c r="AL26" s="33">
        <f>IF(H26=1,$D26*садики!H$5/$AH26,0)</f>
        <v>0</v>
      </c>
      <c r="AM26" s="33">
        <f>IF(I26=1,$D26*садики!H$6/$AH26,0)</f>
        <v>0</v>
      </c>
      <c r="AN26" s="33">
        <f>IF(J26=1,$D26*садики!H$7/$AH26,0)</f>
        <v>0</v>
      </c>
      <c r="AO26" s="33">
        <f>IF(K26=1,$D26*садики!H$8/$AH26,0)</f>
        <v>0</v>
      </c>
      <c r="AP26" s="33">
        <f>IF(L26=1,$D26*садики!H$9/$AH26,0)</f>
        <v>0</v>
      </c>
      <c r="AQ26" s="33">
        <f>IF(M26=1,$D26*садики!H$10/$AH26,0)</f>
        <v>0</v>
      </c>
      <c r="AR26" s="33">
        <f>IF(N26=1,$D26*садики!H$11/$AH26,0)</f>
        <v>0</v>
      </c>
      <c r="AS26" s="33">
        <f>IF(O26=1,$D26*садики!H$12/$AH26,0)</f>
        <v>0</v>
      </c>
      <c r="AT26" s="33">
        <f>IF(P26=1,$D26*садики!H$13/$AH26,0)</f>
        <v>0</v>
      </c>
      <c r="AU26" s="33">
        <f>IF(Q26=1,$D26*садики!H$14/$AH26,0)</f>
        <v>0</v>
      </c>
      <c r="AV26" s="68">
        <f>IF(R26=1,$D26*садики!H$15/$AH26,0)</f>
        <v>0</v>
      </c>
      <c r="AW26" s="78">
        <f t="shared" si="1"/>
        <v>0</v>
      </c>
      <c r="AX26" s="19">
        <f t="shared" si="2"/>
        <v>0</v>
      </c>
      <c r="AY26" s="19">
        <f t="shared" si="3"/>
        <v>0</v>
      </c>
      <c r="AZ26" s="19">
        <f t="shared" si="4"/>
        <v>0</v>
      </c>
      <c r="BA26" s="19">
        <f t="shared" si="5"/>
        <v>0</v>
      </c>
      <c r="BB26" s="19">
        <f t="shared" si="6"/>
        <v>0</v>
      </c>
      <c r="BC26" s="19">
        <f t="shared" si="7"/>
        <v>0</v>
      </c>
      <c r="BD26" s="19">
        <f t="shared" si="8"/>
        <v>0</v>
      </c>
      <c r="BE26" s="19">
        <f t="shared" si="9"/>
        <v>0</v>
      </c>
      <c r="BF26" s="19">
        <f t="shared" si="10"/>
        <v>0</v>
      </c>
      <c r="BG26" s="19">
        <f t="shared" si="11"/>
        <v>0</v>
      </c>
      <c r="BH26" s="19">
        <f t="shared" si="12"/>
        <v>0</v>
      </c>
      <c r="BI26" s="19">
        <f t="shared" si="13"/>
        <v>0</v>
      </c>
      <c r="BJ26" s="79">
        <f t="shared" si="14"/>
        <v>0</v>
      </c>
      <c r="BK26" s="25">
        <f t="shared" si="15"/>
        <v>0</v>
      </c>
      <c r="BL26" s="36">
        <f>IF($E26=1,садики!K$2,0)+IF($F26=1,садики!K$3,0)+IF($G26=1,садики!K$4,0)+IF($H26=1,садики!K$5,0)+IF($I26=1,садики!K$6,0)+IF($J26=1,садики!K$7,0)+IF($K26=1,садики!K$8,0)+IF($L26=1,садики!K$9,0)+IF($M26=1,садики!K$10,0)+IF($N26=1,садики!K$11,0)+IF($O26=1,садики!K$12,0)+IF($P26=1,садики!K$13,0)+IF($Q26=1,садики!K$14,0)+IF($R26=1,садики!K$15,0)</f>
        <v>0</v>
      </c>
      <c r="BM26" s="5">
        <f t="shared" si="18"/>
        <v>0</v>
      </c>
      <c r="BN26" s="60">
        <f t="shared" si="17"/>
        <v>0</v>
      </c>
    </row>
    <row r="27" spans="1:66" ht="12.75" customHeight="1" x14ac:dyDescent="0.2">
      <c r="A27" s="52">
        <v>25</v>
      </c>
      <c r="B27" s="8" t="s">
        <v>9</v>
      </c>
      <c r="C27" s="7" t="s">
        <v>22</v>
      </c>
      <c r="D27" s="53">
        <v>708</v>
      </c>
      <c r="E27" s="28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42"/>
      <c r="S27" s="64">
        <f>IF($E27=1,садики!E$2,0)+IF($F27=1,садики!E$3,0)+IF($G27=1,садики!E$4,0)+IF($H27=1,садики!E$5,0)+IF($I27=1,садики!E$6,0)+IF($J27=1,садики!E$7,0)+IF($K27=1,садики!E$8,0)+IF($L27=1,садики!E$9,0)+IF($M27=1,садики!E$10,0)+IF($N27=1,садики!E$11,0)+IF($O27=1,садики!E$12,0)+IF($P27=1,садики!E$13,0)+IF($Q27=1,садики!E$14,0)+IF($R27=1,садики!E$15,0)</f>
        <v>0</v>
      </c>
      <c r="T27" s="67">
        <f>IF(E27=1,$D27*садики!E$2/$S27,0)</f>
        <v>0</v>
      </c>
      <c r="U27" s="33">
        <f>IF(F27=1,$D27*садики!E$3/$S27,0)</f>
        <v>0</v>
      </c>
      <c r="V27" s="33">
        <f>IF(G27=1,$D27*садики!E$4/$S27,0)</f>
        <v>0</v>
      </c>
      <c r="W27" s="33">
        <f>IF(H27=1,$D27*садики!E$5/$S27,0)</f>
        <v>0</v>
      </c>
      <c r="X27" s="33">
        <f>IF(I27=1,$D27*садики!E$6/$S27,0)</f>
        <v>0</v>
      </c>
      <c r="Y27" s="33">
        <f>IF(J27=1,$D27*садики!E$7/$S27,0)</f>
        <v>0</v>
      </c>
      <c r="Z27" s="33">
        <f>IF(K27=1,$D27*садики!E$8/$S27,0)</f>
        <v>0</v>
      </c>
      <c r="AA27" s="33">
        <f>IF(L27=1,$D27*садики!E$9/$S27,0)</f>
        <v>0</v>
      </c>
      <c r="AB27" s="33">
        <f>IF(M27=1,$D27*садики!E$10/$S27,0)</f>
        <v>0</v>
      </c>
      <c r="AC27" s="33">
        <f>IF(N27=1,$D27*садики!E$11/$S27,0)</f>
        <v>0</v>
      </c>
      <c r="AD27" s="33">
        <f>IF(O27=1,$D27*садики!E$12/$S27,0)</f>
        <v>0</v>
      </c>
      <c r="AE27" s="33">
        <f>IF(P27=1,$D27*садики!E$13/$S27,0)</f>
        <v>0</v>
      </c>
      <c r="AF27" s="33">
        <f>IF(Q27=1,$D27*садики!E$14/$S27,0)</f>
        <v>0</v>
      </c>
      <c r="AG27" s="68">
        <f>IF(R27=1,$D27*садики!E$15/$S27,0)</f>
        <v>0</v>
      </c>
      <c r="AH27" s="72">
        <f>IF($E27=1,садики!H$2,0)+IF($F27=1,садики!H$3,0)+IF($G27=1,садики!H$4,0)+IF($H27=1,садики!H$5,0)+IF($I27=1,садики!H$6,0)+IF($J27=1,садики!H$7,0)+IF($K27=1,садики!H$8,0)+IF($L27=1,садики!H$9,0)+IF($M27=1,садики!H$10,0)+IF($N27=1,садики!H$11,0)+IF($O27=1,садики!H$12,0)+IF($P27=1,садики!H$13,0)+IF($Q27=1,садики!H$14,0)+IF($R27=1,садики!H$15,0)</f>
        <v>0</v>
      </c>
      <c r="AI27" s="67">
        <f>IF(E27=1,$D27*садики!H$2/$AH27,0)</f>
        <v>0</v>
      </c>
      <c r="AJ27" s="33">
        <f>IF(F27=1,$D27*садики!H$3/$AH27,0)</f>
        <v>0</v>
      </c>
      <c r="AK27" s="33">
        <f>IF(G27=1,$D27*садики!H$4/$AH27,0)</f>
        <v>0</v>
      </c>
      <c r="AL27" s="33">
        <f>IF(H27=1,$D27*садики!H$5/$AH27,0)</f>
        <v>0</v>
      </c>
      <c r="AM27" s="33">
        <f>IF(I27=1,$D27*садики!H$6/$AH27,0)</f>
        <v>0</v>
      </c>
      <c r="AN27" s="33">
        <f>IF(J27=1,$D27*садики!H$7/$AH27,0)</f>
        <v>0</v>
      </c>
      <c r="AO27" s="33">
        <f>IF(K27=1,$D27*садики!H$8/$AH27,0)</f>
        <v>0</v>
      </c>
      <c r="AP27" s="33">
        <f>IF(L27=1,$D27*садики!H$9/$AH27,0)</f>
        <v>0</v>
      </c>
      <c r="AQ27" s="33">
        <f>IF(M27=1,$D27*садики!H$10/$AH27,0)</f>
        <v>0</v>
      </c>
      <c r="AR27" s="33">
        <f>IF(N27=1,$D27*садики!H$11/$AH27,0)</f>
        <v>0</v>
      </c>
      <c r="AS27" s="33">
        <f>IF(O27=1,$D27*садики!H$12/$AH27,0)</f>
        <v>0</v>
      </c>
      <c r="AT27" s="33">
        <f>IF(P27=1,$D27*садики!H$13/$AH27,0)</f>
        <v>0</v>
      </c>
      <c r="AU27" s="33">
        <f>IF(Q27=1,$D27*садики!H$14/$AH27,0)</f>
        <v>0</v>
      </c>
      <c r="AV27" s="68">
        <f>IF(R27=1,$D27*садики!H$15/$AH27,0)</f>
        <v>0</v>
      </c>
      <c r="AW27" s="78">
        <f t="shared" si="1"/>
        <v>0</v>
      </c>
      <c r="AX27" s="19">
        <f t="shared" si="2"/>
        <v>0</v>
      </c>
      <c r="AY27" s="19">
        <f t="shared" si="3"/>
        <v>0</v>
      </c>
      <c r="AZ27" s="19">
        <f t="shared" si="4"/>
        <v>0</v>
      </c>
      <c r="BA27" s="19">
        <f t="shared" si="5"/>
        <v>0</v>
      </c>
      <c r="BB27" s="19">
        <f t="shared" si="6"/>
        <v>0</v>
      </c>
      <c r="BC27" s="19">
        <f t="shared" si="7"/>
        <v>0</v>
      </c>
      <c r="BD27" s="19">
        <f t="shared" si="8"/>
        <v>0</v>
      </c>
      <c r="BE27" s="19">
        <f t="shared" si="9"/>
        <v>0</v>
      </c>
      <c r="BF27" s="19">
        <f t="shared" si="10"/>
        <v>0</v>
      </c>
      <c r="BG27" s="19">
        <f t="shared" si="11"/>
        <v>0</v>
      </c>
      <c r="BH27" s="19">
        <f t="shared" si="12"/>
        <v>0</v>
      </c>
      <c r="BI27" s="19">
        <f t="shared" si="13"/>
        <v>0</v>
      </c>
      <c r="BJ27" s="79">
        <f t="shared" si="14"/>
        <v>0</v>
      </c>
      <c r="BK27" s="25">
        <f t="shared" si="15"/>
        <v>0</v>
      </c>
      <c r="BL27" s="36">
        <f>IF($E27=1,садики!K$2,0)+IF($F27=1,садики!K$3,0)+IF($G27=1,садики!K$4,0)+IF($H27=1,садики!K$5,0)+IF($I27=1,садики!K$6,0)+IF($J27=1,садики!K$7,0)+IF($K27=1,садики!K$8,0)+IF($L27=1,садики!K$9,0)+IF($M27=1,садики!K$10,0)+IF($N27=1,садики!K$11,0)+IF($O27=1,садики!K$12,0)+IF($P27=1,садики!K$13,0)+IF($Q27=1,садики!K$14,0)+IF($R27=1,садики!K$15,0)</f>
        <v>0</v>
      </c>
      <c r="BM27" s="5">
        <f t="shared" si="18"/>
        <v>0</v>
      </c>
      <c r="BN27" s="60">
        <f t="shared" si="17"/>
        <v>0</v>
      </c>
    </row>
    <row r="28" spans="1:66" ht="12.75" customHeight="1" x14ac:dyDescent="0.2">
      <c r="A28" s="52">
        <v>26</v>
      </c>
      <c r="B28" s="8" t="s">
        <v>34</v>
      </c>
      <c r="C28" s="7" t="s">
        <v>8</v>
      </c>
      <c r="D28" s="53">
        <v>361</v>
      </c>
      <c r="E28" s="28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42"/>
      <c r="S28" s="64">
        <f>IF($E28=1,садики!E$2,0)+IF($F28=1,садики!E$3,0)+IF($G28=1,садики!E$4,0)+IF($H28=1,садики!E$5,0)+IF($I28=1,садики!E$6,0)+IF($J28=1,садики!E$7,0)+IF($K28=1,садики!E$8,0)+IF($L28=1,садики!E$9,0)+IF($M28=1,садики!E$10,0)+IF($N28=1,садики!E$11,0)+IF($O28=1,садики!E$12,0)+IF($P28=1,садики!E$13,0)+IF($Q28=1,садики!E$14,0)+IF($R28=1,садики!E$15,0)</f>
        <v>0</v>
      </c>
      <c r="T28" s="67">
        <f>IF(E28=1,$D28*садики!E$2/$S28,0)</f>
        <v>0</v>
      </c>
      <c r="U28" s="33">
        <f>IF(F28=1,$D28*садики!E$3/$S28,0)</f>
        <v>0</v>
      </c>
      <c r="V28" s="33">
        <f>IF(G28=1,$D28*садики!E$4/$S28,0)</f>
        <v>0</v>
      </c>
      <c r="W28" s="33">
        <f>IF(H28=1,$D28*садики!E$5/$S28,0)</f>
        <v>0</v>
      </c>
      <c r="X28" s="33">
        <f>IF(I28=1,$D28*садики!E$6/$S28,0)</f>
        <v>0</v>
      </c>
      <c r="Y28" s="33">
        <f>IF(J28=1,$D28*садики!E$7/$S28,0)</f>
        <v>0</v>
      </c>
      <c r="Z28" s="33">
        <f>IF(K28=1,$D28*садики!E$8/$S28,0)</f>
        <v>0</v>
      </c>
      <c r="AA28" s="33">
        <f>IF(L28=1,$D28*садики!E$9/$S28,0)</f>
        <v>0</v>
      </c>
      <c r="AB28" s="33">
        <f>IF(M28=1,$D28*садики!E$10/$S28,0)</f>
        <v>0</v>
      </c>
      <c r="AC28" s="33">
        <f>IF(N28=1,$D28*садики!E$11/$S28,0)</f>
        <v>0</v>
      </c>
      <c r="AD28" s="33">
        <f>IF(O28=1,$D28*садики!E$12/$S28,0)</f>
        <v>0</v>
      </c>
      <c r="AE28" s="33">
        <f>IF(P28=1,$D28*садики!E$13/$S28,0)</f>
        <v>0</v>
      </c>
      <c r="AF28" s="33">
        <f>IF(Q28=1,$D28*садики!E$14/$S28,0)</f>
        <v>0</v>
      </c>
      <c r="AG28" s="68">
        <f>IF(R28=1,$D28*садики!E$15/$S28,0)</f>
        <v>0</v>
      </c>
      <c r="AH28" s="72">
        <f>IF($E28=1,садики!H$2,0)+IF($F28=1,садики!H$3,0)+IF($G28=1,садики!H$4,0)+IF($H28=1,садики!H$5,0)+IF($I28=1,садики!H$6,0)+IF($J28=1,садики!H$7,0)+IF($K28=1,садики!H$8,0)+IF($L28=1,садики!H$9,0)+IF($M28=1,садики!H$10,0)+IF($N28=1,садики!H$11,0)+IF($O28=1,садики!H$12,0)+IF($P28=1,садики!H$13,0)+IF($Q28=1,садики!H$14,0)+IF($R28=1,садики!H$15,0)</f>
        <v>0</v>
      </c>
      <c r="AI28" s="67">
        <f>IF(E28=1,$D28*садики!H$2/$AH28,0)</f>
        <v>0</v>
      </c>
      <c r="AJ28" s="33">
        <f>IF(F28=1,$D28*садики!H$3/$AH28,0)</f>
        <v>0</v>
      </c>
      <c r="AK28" s="33">
        <f>IF(G28=1,$D28*садики!H$4/$AH28,0)</f>
        <v>0</v>
      </c>
      <c r="AL28" s="33">
        <f>IF(H28=1,$D28*садики!H$5/$AH28,0)</f>
        <v>0</v>
      </c>
      <c r="AM28" s="33">
        <f>IF(I28=1,$D28*садики!H$6/$AH28,0)</f>
        <v>0</v>
      </c>
      <c r="AN28" s="33">
        <f>IF(J28=1,$D28*садики!H$7/$AH28,0)</f>
        <v>0</v>
      </c>
      <c r="AO28" s="33">
        <f>IF(K28=1,$D28*садики!H$8/$AH28,0)</f>
        <v>0</v>
      </c>
      <c r="AP28" s="33">
        <f>IF(L28=1,$D28*садики!H$9/$AH28,0)</f>
        <v>0</v>
      </c>
      <c r="AQ28" s="33">
        <f>IF(M28=1,$D28*садики!H$10/$AH28,0)</f>
        <v>0</v>
      </c>
      <c r="AR28" s="33">
        <f>IF(N28=1,$D28*садики!H$11/$AH28,0)</f>
        <v>0</v>
      </c>
      <c r="AS28" s="33">
        <f>IF(O28=1,$D28*садики!H$12/$AH28,0)</f>
        <v>0</v>
      </c>
      <c r="AT28" s="33">
        <f>IF(P28=1,$D28*садики!H$13/$AH28,0)</f>
        <v>0</v>
      </c>
      <c r="AU28" s="33">
        <f>IF(Q28=1,$D28*садики!H$14/$AH28,0)</f>
        <v>0</v>
      </c>
      <c r="AV28" s="68">
        <f>IF(R28=1,$D28*садики!H$15/$AH28,0)</f>
        <v>0</v>
      </c>
      <c r="AW28" s="78">
        <f t="shared" si="1"/>
        <v>0</v>
      </c>
      <c r="AX28" s="19">
        <f t="shared" si="2"/>
        <v>0</v>
      </c>
      <c r="AY28" s="19">
        <f t="shared" si="3"/>
        <v>0</v>
      </c>
      <c r="AZ28" s="19">
        <f t="shared" si="4"/>
        <v>0</v>
      </c>
      <c r="BA28" s="19">
        <f t="shared" si="5"/>
        <v>0</v>
      </c>
      <c r="BB28" s="19">
        <f t="shared" si="6"/>
        <v>0</v>
      </c>
      <c r="BC28" s="19">
        <f t="shared" si="7"/>
        <v>0</v>
      </c>
      <c r="BD28" s="19">
        <f t="shared" si="8"/>
        <v>0</v>
      </c>
      <c r="BE28" s="19">
        <f t="shared" si="9"/>
        <v>0</v>
      </c>
      <c r="BF28" s="19">
        <f t="shared" si="10"/>
        <v>0</v>
      </c>
      <c r="BG28" s="19">
        <f t="shared" si="11"/>
        <v>0</v>
      </c>
      <c r="BH28" s="19">
        <f t="shared" si="12"/>
        <v>0</v>
      </c>
      <c r="BI28" s="19">
        <f t="shared" si="13"/>
        <v>0</v>
      </c>
      <c r="BJ28" s="79">
        <f t="shared" si="14"/>
        <v>0</v>
      </c>
      <c r="BK28" s="25">
        <f t="shared" si="15"/>
        <v>0</v>
      </c>
      <c r="BL28" s="36">
        <f>IF($E28=1,садики!K$2,0)+IF($F28=1,садики!K$3,0)+IF($G28=1,садики!K$4,0)+IF($H28=1,садики!K$5,0)+IF($I28=1,садики!K$6,0)+IF($J28=1,садики!K$7,0)+IF($K28=1,садики!K$8,0)+IF($L28=1,садики!K$9,0)+IF($M28=1,садики!K$10,0)+IF($N28=1,садики!K$11,0)+IF($O28=1,садики!K$12,0)+IF($P28=1,садики!K$13,0)+IF($Q28=1,садики!K$14,0)+IF($R28=1,садики!K$15,0)</f>
        <v>0</v>
      </c>
      <c r="BM28" s="5">
        <f t="shared" si="18"/>
        <v>0</v>
      </c>
      <c r="BN28" s="60">
        <f t="shared" si="17"/>
        <v>0</v>
      </c>
    </row>
    <row r="29" spans="1:66" ht="12.75" customHeight="1" x14ac:dyDescent="0.2">
      <c r="A29" s="52">
        <v>27</v>
      </c>
      <c r="B29" s="8" t="s">
        <v>35</v>
      </c>
      <c r="C29" s="7" t="s">
        <v>36</v>
      </c>
      <c r="D29" s="53">
        <v>432</v>
      </c>
      <c r="E29" s="28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42"/>
      <c r="S29" s="64">
        <f>IF($E29=1,садики!E$2,0)+IF($F29=1,садики!E$3,0)+IF($G29=1,садики!E$4,0)+IF($H29=1,садики!E$5,0)+IF($I29=1,садики!E$6,0)+IF($J29=1,садики!E$7,0)+IF($K29=1,садики!E$8,0)+IF($L29=1,садики!E$9,0)+IF($M29=1,садики!E$10,0)+IF($N29=1,садики!E$11,0)+IF($O29=1,садики!E$12,0)+IF($P29=1,садики!E$13,0)+IF($Q29=1,садики!E$14,0)+IF($R29=1,садики!E$15,0)</f>
        <v>0</v>
      </c>
      <c r="T29" s="67">
        <f>IF(E29=1,$D29*садики!E$2/$S29,0)</f>
        <v>0</v>
      </c>
      <c r="U29" s="33">
        <f>IF(F29=1,$D29*садики!E$3/$S29,0)</f>
        <v>0</v>
      </c>
      <c r="V29" s="33">
        <f>IF(G29=1,$D29*садики!E$4/$S29,0)</f>
        <v>0</v>
      </c>
      <c r="W29" s="33">
        <f>IF(H29=1,$D29*садики!E$5/$S29,0)</f>
        <v>0</v>
      </c>
      <c r="X29" s="33">
        <f>IF(I29=1,$D29*садики!E$6/$S29,0)</f>
        <v>0</v>
      </c>
      <c r="Y29" s="33">
        <f>IF(J29=1,$D29*садики!E$7/$S29,0)</f>
        <v>0</v>
      </c>
      <c r="Z29" s="33">
        <f>IF(K29=1,$D29*садики!E$8/$S29,0)</f>
        <v>0</v>
      </c>
      <c r="AA29" s="33">
        <f>IF(L29=1,$D29*садики!E$9/$S29,0)</f>
        <v>0</v>
      </c>
      <c r="AB29" s="33">
        <f>IF(M29=1,$D29*садики!E$10/$S29,0)</f>
        <v>0</v>
      </c>
      <c r="AC29" s="33">
        <f>IF(N29=1,$D29*садики!E$11/$S29,0)</f>
        <v>0</v>
      </c>
      <c r="AD29" s="33">
        <f>IF(O29=1,$D29*садики!E$12/$S29,0)</f>
        <v>0</v>
      </c>
      <c r="AE29" s="33">
        <f>IF(P29=1,$D29*садики!E$13/$S29,0)</f>
        <v>0</v>
      </c>
      <c r="AF29" s="33">
        <f>IF(Q29=1,$D29*садики!E$14/$S29,0)</f>
        <v>0</v>
      </c>
      <c r="AG29" s="68">
        <f>IF(R29=1,$D29*садики!E$15/$S29,0)</f>
        <v>0</v>
      </c>
      <c r="AH29" s="72">
        <f>IF($E29=1,садики!H$2,0)+IF($F29=1,садики!H$3,0)+IF($G29=1,садики!H$4,0)+IF($H29=1,садики!H$5,0)+IF($I29=1,садики!H$6,0)+IF($J29=1,садики!H$7,0)+IF($K29=1,садики!H$8,0)+IF($L29=1,садики!H$9,0)+IF($M29=1,садики!H$10,0)+IF($N29=1,садики!H$11,0)+IF($O29=1,садики!H$12,0)+IF($P29=1,садики!H$13,0)+IF($Q29=1,садики!H$14,0)+IF($R29=1,садики!H$15,0)</f>
        <v>0</v>
      </c>
      <c r="AI29" s="67">
        <f>IF(E29=1,$D29*садики!H$2/$AH29,0)</f>
        <v>0</v>
      </c>
      <c r="AJ29" s="33">
        <f>IF(F29=1,$D29*садики!H$3/$AH29,0)</f>
        <v>0</v>
      </c>
      <c r="AK29" s="33">
        <f>IF(G29=1,$D29*садики!H$4/$AH29,0)</f>
        <v>0</v>
      </c>
      <c r="AL29" s="33">
        <f>IF(H29=1,$D29*садики!H$5/$AH29,0)</f>
        <v>0</v>
      </c>
      <c r="AM29" s="33">
        <f>IF(I29=1,$D29*садики!H$6/$AH29,0)</f>
        <v>0</v>
      </c>
      <c r="AN29" s="33">
        <f>IF(J29=1,$D29*садики!H$7/$AH29,0)</f>
        <v>0</v>
      </c>
      <c r="AO29" s="33">
        <f>IF(K29=1,$D29*садики!H$8/$AH29,0)</f>
        <v>0</v>
      </c>
      <c r="AP29" s="33">
        <f>IF(L29=1,$D29*садики!H$9/$AH29,0)</f>
        <v>0</v>
      </c>
      <c r="AQ29" s="33">
        <f>IF(M29=1,$D29*садики!H$10/$AH29,0)</f>
        <v>0</v>
      </c>
      <c r="AR29" s="33">
        <f>IF(N29=1,$D29*садики!H$11/$AH29,0)</f>
        <v>0</v>
      </c>
      <c r="AS29" s="33">
        <f>IF(O29=1,$D29*садики!H$12/$AH29,0)</f>
        <v>0</v>
      </c>
      <c r="AT29" s="33">
        <f>IF(P29=1,$D29*садики!H$13/$AH29,0)</f>
        <v>0</v>
      </c>
      <c r="AU29" s="33">
        <f>IF(Q29=1,$D29*садики!H$14/$AH29,0)</f>
        <v>0</v>
      </c>
      <c r="AV29" s="68">
        <f>IF(R29=1,$D29*садики!H$15/$AH29,0)</f>
        <v>0</v>
      </c>
      <c r="AW29" s="78">
        <f t="shared" si="1"/>
        <v>0</v>
      </c>
      <c r="AX29" s="19">
        <f t="shared" si="2"/>
        <v>0</v>
      </c>
      <c r="AY29" s="19">
        <f t="shared" si="3"/>
        <v>0</v>
      </c>
      <c r="AZ29" s="19">
        <f t="shared" si="4"/>
        <v>0</v>
      </c>
      <c r="BA29" s="19">
        <f t="shared" si="5"/>
        <v>0</v>
      </c>
      <c r="BB29" s="19">
        <f t="shared" si="6"/>
        <v>0</v>
      </c>
      <c r="BC29" s="19">
        <f t="shared" si="7"/>
        <v>0</v>
      </c>
      <c r="BD29" s="19">
        <f t="shared" si="8"/>
        <v>0</v>
      </c>
      <c r="BE29" s="19">
        <f t="shared" si="9"/>
        <v>0</v>
      </c>
      <c r="BF29" s="19">
        <f t="shared" si="10"/>
        <v>0</v>
      </c>
      <c r="BG29" s="19">
        <f t="shared" si="11"/>
        <v>0</v>
      </c>
      <c r="BH29" s="19">
        <f t="shared" si="12"/>
        <v>0</v>
      </c>
      <c r="BI29" s="19">
        <f t="shared" si="13"/>
        <v>0</v>
      </c>
      <c r="BJ29" s="79">
        <f t="shared" si="14"/>
        <v>0</v>
      </c>
      <c r="BK29" s="25">
        <f t="shared" si="15"/>
        <v>0</v>
      </c>
      <c r="BL29" s="36">
        <f>IF($E29=1,садики!K$2,0)+IF($F29=1,садики!K$3,0)+IF($G29=1,садики!K$4,0)+IF($H29=1,садики!K$5,0)+IF($I29=1,садики!K$6,0)+IF($J29=1,садики!K$7,0)+IF($K29=1,садики!K$8,0)+IF($L29=1,садики!K$9,0)+IF($M29=1,садики!K$10,0)+IF($N29=1,садики!K$11,0)+IF($O29=1,садики!K$12,0)+IF($P29=1,садики!K$13,0)+IF($Q29=1,садики!K$14,0)+IF($R29=1,садики!K$15,0)</f>
        <v>0</v>
      </c>
      <c r="BM29" s="5">
        <f t="shared" si="18"/>
        <v>0</v>
      </c>
      <c r="BN29" s="60">
        <f t="shared" si="17"/>
        <v>0</v>
      </c>
    </row>
    <row r="30" spans="1:66" ht="12.75" customHeight="1" x14ac:dyDescent="0.2">
      <c r="A30" s="52">
        <v>28</v>
      </c>
      <c r="B30" s="8" t="s">
        <v>37</v>
      </c>
      <c r="C30" s="7" t="s">
        <v>36</v>
      </c>
      <c r="D30" s="53">
        <v>500</v>
      </c>
      <c r="E30" s="28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42"/>
      <c r="S30" s="64">
        <f>IF($E30=1,садики!E$2,0)+IF($F30=1,садики!E$3,0)+IF($G30=1,садики!E$4,0)+IF($H30=1,садики!E$5,0)+IF($I30=1,садики!E$6,0)+IF($J30=1,садики!E$7,0)+IF($K30=1,садики!E$8,0)+IF($L30=1,садики!E$9,0)+IF($M30=1,садики!E$10,0)+IF($N30=1,садики!E$11,0)+IF($O30=1,садики!E$12,0)+IF($P30=1,садики!E$13,0)+IF($Q30=1,садики!E$14,0)+IF($R30=1,садики!E$15,0)</f>
        <v>0</v>
      </c>
      <c r="T30" s="67">
        <f>IF(E30=1,$D30*садики!E$2/$S30,0)</f>
        <v>0</v>
      </c>
      <c r="U30" s="33">
        <f>IF(F30=1,$D30*садики!E$3/$S30,0)</f>
        <v>0</v>
      </c>
      <c r="V30" s="33">
        <f>IF(G30=1,$D30*садики!E$4/$S30,0)</f>
        <v>0</v>
      </c>
      <c r="W30" s="33">
        <f>IF(H30=1,$D30*садики!E$5/$S30,0)</f>
        <v>0</v>
      </c>
      <c r="X30" s="33">
        <f>IF(I30=1,$D30*садики!E$6/$S30,0)</f>
        <v>0</v>
      </c>
      <c r="Y30" s="33">
        <f>IF(J30=1,$D30*садики!E$7/$S30,0)</f>
        <v>0</v>
      </c>
      <c r="Z30" s="33">
        <f>IF(K30=1,$D30*садики!E$8/$S30,0)</f>
        <v>0</v>
      </c>
      <c r="AA30" s="33">
        <f>IF(L30=1,$D30*садики!E$9/$S30,0)</f>
        <v>0</v>
      </c>
      <c r="AB30" s="33">
        <f>IF(M30=1,$D30*садики!E$10/$S30,0)</f>
        <v>0</v>
      </c>
      <c r="AC30" s="33">
        <f>IF(N30=1,$D30*садики!E$11/$S30,0)</f>
        <v>0</v>
      </c>
      <c r="AD30" s="33">
        <f>IF(O30=1,$D30*садики!E$12/$S30,0)</f>
        <v>0</v>
      </c>
      <c r="AE30" s="33">
        <f>IF(P30=1,$D30*садики!E$13/$S30,0)</f>
        <v>0</v>
      </c>
      <c r="AF30" s="33">
        <f>IF(Q30=1,$D30*садики!E$14/$S30,0)</f>
        <v>0</v>
      </c>
      <c r="AG30" s="68">
        <f>IF(R30=1,$D30*садики!E$15/$S30,0)</f>
        <v>0</v>
      </c>
      <c r="AH30" s="72">
        <f>IF($E30=1,садики!H$2,0)+IF($F30=1,садики!H$3,0)+IF($G30=1,садики!H$4,0)+IF($H30=1,садики!H$5,0)+IF($I30=1,садики!H$6,0)+IF($J30=1,садики!H$7,0)+IF($K30=1,садики!H$8,0)+IF($L30=1,садики!H$9,0)+IF($M30=1,садики!H$10,0)+IF($N30=1,садики!H$11,0)+IF($O30=1,садики!H$12,0)+IF($P30=1,садики!H$13,0)+IF($Q30=1,садики!H$14,0)+IF($R30=1,садики!H$15,0)</f>
        <v>0</v>
      </c>
      <c r="AI30" s="67">
        <f>IF(E30=1,$D30*садики!H$2/$AH30,0)</f>
        <v>0</v>
      </c>
      <c r="AJ30" s="33">
        <f>IF(F30=1,$D30*садики!H$3/$AH30,0)</f>
        <v>0</v>
      </c>
      <c r="AK30" s="33">
        <f>IF(G30=1,$D30*садики!H$4/$AH30,0)</f>
        <v>0</v>
      </c>
      <c r="AL30" s="33">
        <f>IF(H30=1,$D30*садики!H$5/$AH30,0)</f>
        <v>0</v>
      </c>
      <c r="AM30" s="33">
        <f>IF(I30=1,$D30*садики!H$6/$AH30,0)</f>
        <v>0</v>
      </c>
      <c r="AN30" s="33">
        <f>IF(J30=1,$D30*садики!H$7/$AH30,0)</f>
        <v>0</v>
      </c>
      <c r="AO30" s="33">
        <f>IF(K30=1,$D30*садики!H$8/$AH30,0)</f>
        <v>0</v>
      </c>
      <c r="AP30" s="33">
        <f>IF(L30=1,$D30*садики!H$9/$AH30,0)</f>
        <v>0</v>
      </c>
      <c r="AQ30" s="33">
        <f>IF(M30=1,$D30*садики!H$10/$AH30,0)</f>
        <v>0</v>
      </c>
      <c r="AR30" s="33">
        <f>IF(N30=1,$D30*садики!H$11/$AH30,0)</f>
        <v>0</v>
      </c>
      <c r="AS30" s="33">
        <f>IF(O30=1,$D30*садики!H$12/$AH30,0)</f>
        <v>0</v>
      </c>
      <c r="AT30" s="33">
        <f>IF(P30=1,$D30*садики!H$13/$AH30,0)</f>
        <v>0</v>
      </c>
      <c r="AU30" s="33">
        <f>IF(Q30=1,$D30*садики!H$14/$AH30,0)</f>
        <v>0</v>
      </c>
      <c r="AV30" s="68">
        <f>IF(R30=1,$D30*садики!H$15/$AH30,0)</f>
        <v>0</v>
      </c>
      <c r="AW30" s="78">
        <f t="shared" si="1"/>
        <v>0</v>
      </c>
      <c r="AX30" s="19">
        <f t="shared" si="2"/>
        <v>0</v>
      </c>
      <c r="AY30" s="19">
        <f t="shared" si="3"/>
        <v>0</v>
      </c>
      <c r="AZ30" s="19">
        <f t="shared" si="4"/>
        <v>0</v>
      </c>
      <c r="BA30" s="19">
        <f t="shared" si="5"/>
        <v>0</v>
      </c>
      <c r="BB30" s="19">
        <f t="shared" si="6"/>
        <v>0</v>
      </c>
      <c r="BC30" s="19">
        <f t="shared" si="7"/>
        <v>0</v>
      </c>
      <c r="BD30" s="19">
        <f t="shared" si="8"/>
        <v>0</v>
      </c>
      <c r="BE30" s="19">
        <f t="shared" si="9"/>
        <v>0</v>
      </c>
      <c r="BF30" s="19">
        <f t="shared" si="10"/>
        <v>0</v>
      </c>
      <c r="BG30" s="19">
        <f t="shared" si="11"/>
        <v>0</v>
      </c>
      <c r="BH30" s="19">
        <f t="shared" si="12"/>
        <v>0</v>
      </c>
      <c r="BI30" s="19">
        <f t="shared" si="13"/>
        <v>0</v>
      </c>
      <c r="BJ30" s="79">
        <f t="shared" si="14"/>
        <v>0</v>
      </c>
      <c r="BK30" s="25">
        <f t="shared" si="15"/>
        <v>0</v>
      </c>
      <c r="BL30" s="36">
        <f>IF($E30=1,садики!K$2,0)+IF($F30=1,садики!K$3,0)+IF($G30=1,садики!K$4,0)+IF($H30=1,садики!K$5,0)+IF($I30=1,садики!K$6,0)+IF($J30=1,садики!K$7,0)+IF($K30=1,садики!K$8,0)+IF($L30=1,садики!K$9,0)+IF($M30=1,садики!K$10,0)+IF($N30=1,садики!K$11,0)+IF($O30=1,садики!K$12,0)+IF($P30=1,садики!K$13,0)+IF($Q30=1,садики!K$14,0)+IF($R30=1,садики!K$15,0)</f>
        <v>0</v>
      </c>
      <c r="BM30" s="5">
        <f t="shared" si="18"/>
        <v>0</v>
      </c>
      <c r="BN30" s="60">
        <f t="shared" si="17"/>
        <v>0</v>
      </c>
    </row>
    <row r="31" spans="1:66" ht="12.75" customHeight="1" x14ac:dyDescent="0.2">
      <c r="A31" s="52">
        <v>29</v>
      </c>
      <c r="B31" s="8" t="s">
        <v>38</v>
      </c>
      <c r="C31" s="7" t="s">
        <v>36</v>
      </c>
      <c r="D31" s="53">
        <v>500</v>
      </c>
      <c r="E31" s="28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42"/>
      <c r="S31" s="64">
        <f>IF($E31=1,садики!E$2,0)+IF($F31=1,садики!E$3,0)+IF($G31=1,садики!E$4,0)+IF($H31=1,садики!E$5,0)+IF($I31=1,садики!E$6,0)+IF($J31=1,садики!E$7,0)+IF($K31=1,садики!E$8,0)+IF($L31=1,садики!E$9,0)+IF($M31=1,садики!E$10,0)+IF($N31=1,садики!E$11,0)+IF($O31=1,садики!E$12,0)+IF($P31=1,садики!E$13,0)+IF($Q31=1,садики!E$14,0)+IF($R31=1,садики!E$15,0)</f>
        <v>0</v>
      </c>
      <c r="T31" s="67">
        <f>IF(E31=1,$D31*садики!E$2/$S31,0)</f>
        <v>0</v>
      </c>
      <c r="U31" s="33">
        <f>IF(F31=1,$D31*садики!E$3/$S31,0)</f>
        <v>0</v>
      </c>
      <c r="V31" s="33">
        <f>IF(G31=1,$D31*садики!E$4/$S31,0)</f>
        <v>0</v>
      </c>
      <c r="W31" s="33">
        <f>IF(H31=1,$D31*садики!E$5/$S31,0)</f>
        <v>0</v>
      </c>
      <c r="X31" s="33">
        <f>IF(I31=1,$D31*садики!E$6/$S31,0)</f>
        <v>0</v>
      </c>
      <c r="Y31" s="33">
        <f>IF(J31=1,$D31*садики!E$7/$S31,0)</f>
        <v>0</v>
      </c>
      <c r="Z31" s="33">
        <f>IF(K31=1,$D31*садики!E$8/$S31,0)</f>
        <v>0</v>
      </c>
      <c r="AA31" s="33">
        <f>IF(L31=1,$D31*садики!E$9/$S31,0)</f>
        <v>0</v>
      </c>
      <c r="AB31" s="33">
        <f>IF(M31=1,$D31*садики!E$10/$S31,0)</f>
        <v>0</v>
      </c>
      <c r="AC31" s="33">
        <f>IF(N31=1,$D31*садики!E$11/$S31,0)</f>
        <v>0</v>
      </c>
      <c r="AD31" s="33">
        <f>IF(O31=1,$D31*садики!E$12/$S31,0)</f>
        <v>0</v>
      </c>
      <c r="AE31" s="33">
        <f>IF(P31=1,$D31*садики!E$13/$S31,0)</f>
        <v>0</v>
      </c>
      <c r="AF31" s="33">
        <f>IF(Q31=1,$D31*садики!E$14/$S31,0)</f>
        <v>0</v>
      </c>
      <c r="AG31" s="68">
        <f>IF(R31=1,$D31*садики!E$15/$S31,0)</f>
        <v>0</v>
      </c>
      <c r="AH31" s="72">
        <f>IF($E31=1,садики!H$2,0)+IF($F31=1,садики!H$3,0)+IF($G31=1,садики!H$4,0)+IF($H31=1,садики!H$5,0)+IF($I31=1,садики!H$6,0)+IF($J31=1,садики!H$7,0)+IF($K31=1,садики!H$8,0)+IF($L31=1,садики!H$9,0)+IF($M31=1,садики!H$10,0)+IF($N31=1,садики!H$11,0)+IF($O31=1,садики!H$12,0)+IF($P31=1,садики!H$13,0)+IF($Q31=1,садики!H$14,0)+IF($R31=1,садики!H$15,0)</f>
        <v>0</v>
      </c>
      <c r="AI31" s="67">
        <f>IF(E31=1,$D31*садики!H$2/$AH31,0)</f>
        <v>0</v>
      </c>
      <c r="AJ31" s="33">
        <f>IF(F31=1,$D31*садики!H$3/$AH31,0)</f>
        <v>0</v>
      </c>
      <c r="AK31" s="33">
        <f>IF(G31=1,$D31*садики!H$4/$AH31,0)</f>
        <v>0</v>
      </c>
      <c r="AL31" s="33">
        <f>IF(H31=1,$D31*садики!H$5/$AH31,0)</f>
        <v>0</v>
      </c>
      <c r="AM31" s="33">
        <f>IF(I31=1,$D31*садики!H$6/$AH31,0)</f>
        <v>0</v>
      </c>
      <c r="AN31" s="33">
        <f>IF(J31=1,$D31*садики!H$7/$AH31,0)</f>
        <v>0</v>
      </c>
      <c r="AO31" s="33">
        <f>IF(K31=1,$D31*садики!H$8/$AH31,0)</f>
        <v>0</v>
      </c>
      <c r="AP31" s="33">
        <f>IF(L31=1,$D31*садики!H$9/$AH31,0)</f>
        <v>0</v>
      </c>
      <c r="AQ31" s="33">
        <f>IF(M31=1,$D31*садики!H$10/$AH31,0)</f>
        <v>0</v>
      </c>
      <c r="AR31" s="33">
        <f>IF(N31=1,$D31*садики!H$11/$AH31,0)</f>
        <v>0</v>
      </c>
      <c r="AS31" s="33">
        <f>IF(O31=1,$D31*садики!H$12/$AH31,0)</f>
        <v>0</v>
      </c>
      <c r="AT31" s="33">
        <f>IF(P31=1,$D31*садики!H$13/$AH31,0)</f>
        <v>0</v>
      </c>
      <c r="AU31" s="33">
        <f>IF(Q31=1,$D31*садики!H$14/$AH31,0)</f>
        <v>0</v>
      </c>
      <c r="AV31" s="68">
        <f>IF(R31=1,$D31*садики!H$15/$AH31,0)</f>
        <v>0</v>
      </c>
      <c r="AW31" s="78">
        <f t="shared" si="1"/>
        <v>0</v>
      </c>
      <c r="AX31" s="19">
        <f t="shared" si="2"/>
        <v>0</v>
      </c>
      <c r="AY31" s="19">
        <f t="shared" si="3"/>
        <v>0</v>
      </c>
      <c r="AZ31" s="19">
        <f t="shared" si="4"/>
        <v>0</v>
      </c>
      <c r="BA31" s="19">
        <f t="shared" si="5"/>
        <v>0</v>
      </c>
      <c r="BB31" s="19">
        <f t="shared" si="6"/>
        <v>0</v>
      </c>
      <c r="BC31" s="19">
        <f t="shared" si="7"/>
        <v>0</v>
      </c>
      <c r="BD31" s="19">
        <f t="shared" si="8"/>
        <v>0</v>
      </c>
      <c r="BE31" s="19">
        <f t="shared" si="9"/>
        <v>0</v>
      </c>
      <c r="BF31" s="19">
        <f t="shared" si="10"/>
        <v>0</v>
      </c>
      <c r="BG31" s="19">
        <f t="shared" si="11"/>
        <v>0</v>
      </c>
      <c r="BH31" s="19">
        <f t="shared" si="12"/>
        <v>0</v>
      </c>
      <c r="BI31" s="19">
        <f t="shared" si="13"/>
        <v>0</v>
      </c>
      <c r="BJ31" s="79">
        <f t="shared" si="14"/>
        <v>0</v>
      </c>
      <c r="BK31" s="25">
        <f t="shared" si="15"/>
        <v>0</v>
      </c>
      <c r="BL31" s="36">
        <f>IF($E31=1,садики!K$2,0)+IF($F31=1,садики!K$3,0)+IF($G31=1,садики!K$4,0)+IF($H31=1,садики!K$5,0)+IF($I31=1,садики!K$6,0)+IF($J31=1,садики!K$7,0)+IF($K31=1,садики!K$8,0)+IF($L31=1,садики!K$9,0)+IF($M31=1,садики!K$10,0)+IF($N31=1,садики!K$11,0)+IF($O31=1,садики!K$12,0)+IF($P31=1,садики!K$13,0)+IF($Q31=1,садики!K$14,0)+IF($R31=1,садики!K$15,0)</f>
        <v>0</v>
      </c>
      <c r="BM31" s="5">
        <f t="shared" si="18"/>
        <v>0</v>
      </c>
      <c r="BN31" s="60">
        <f t="shared" si="17"/>
        <v>0</v>
      </c>
    </row>
    <row r="32" spans="1:66" ht="12.75" customHeight="1" x14ac:dyDescent="0.2">
      <c r="A32" s="52">
        <v>30</v>
      </c>
      <c r="B32" s="8" t="s">
        <v>39</v>
      </c>
      <c r="C32" s="7" t="s">
        <v>36</v>
      </c>
      <c r="D32" s="53">
        <v>1353</v>
      </c>
      <c r="E32" s="28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42"/>
      <c r="S32" s="64">
        <f>IF($E32=1,садики!E$2,0)+IF($F32=1,садики!E$3,0)+IF($G32=1,садики!E$4,0)+IF($H32=1,садики!E$5,0)+IF($I32=1,садики!E$6,0)+IF($J32=1,садики!E$7,0)+IF($K32=1,садики!E$8,0)+IF($L32=1,садики!E$9,0)+IF($M32=1,садики!E$10,0)+IF($N32=1,садики!E$11,0)+IF($O32=1,садики!E$12,0)+IF($P32=1,садики!E$13,0)+IF($Q32=1,садики!E$14,0)+IF($R32=1,садики!E$15,0)</f>
        <v>0</v>
      </c>
      <c r="T32" s="67">
        <f>IF(E32=1,$D32*садики!E$2/$S32,0)</f>
        <v>0</v>
      </c>
      <c r="U32" s="33">
        <f>IF(F32=1,$D32*садики!E$3/$S32,0)</f>
        <v>0</v>
      </c>
      <c r="V32" s="33">
        <f>IF(G32=1,$D32*садики!E$4/$S32,0)</f>
        <v>0</v>
      </c>
      <c r="W32" s="33">
        <f>IF(H32=1,$D32*садики!E$5/$S32,0)</f>
        <v>0</v>
      </c>
      <c r="X32" s="33">
        <f>IF(I32=1,$D32*садики!E$6/$S32,0)</f>
        <v>0</v>
      </c>
      <c r="Y32" s="33">
        <f>IF(J32=1,$D32*садики!E$7/$S32,0)</f>
        <v>0</v>
      </c>
      <c r="Z32" s="33">
        <f>IF(K32=1,$D32*садики!E$8/$S32,0)</f>
        <v>0</v>
      </c>
      <c r="AA32" s="33">
        <f>IF(L32=1,$D32*садики!E$9/$S32,0)</f>
        <v>0</v>
      </c>
      <c r="AB32" s="33">
        <f>IF(M32=1,$D32*садики!E$10/$S32,0)</f>
        <v>0</v>
      </c>
      <c r="AC32" s="33">
        <f>IF(N32=1,$D32*садики!E$11/$S32,0)</f>
        <v>0</v>
      </c>
      <c r="AD32" s="33">
        <f>IF(O32=1,$D32*садики!E$12/$S32,0)</f>
        <v>0</v>
      </c>
      <c r="AE32" s="33">
        <f>IF(P32=1,$D32*садики!E$13/$S32,0)</f>
        <v>0</v>
      </c>
      <c r="AF32" s="33">
        <f>IF(Q32=1,$D32*садики!E$14/$S32,0)</f>
        <v>0</v>
      </c>
      <c r="AG32" s="68">
        <f>IF(R32=1,$D32*садики!E$15/$S32,0)</f>
        <v>0</v>
      </c>
      <c r="AH32" s="72">
        <f>IF($E32=1,садики!H$2,0)+IF($F32=1,садики!H$3,0)+IF($G32=1,садики!H$4,0)+IF($H32=1,садики!H$5,0)+IF($I32=1,садики!H$6,0)+IF($J32=1,садики!H$7,0)+IF($K32=1,садики!H$8,0)+IF($L32=1,садики!H$9,0)+IF($M32=1,садики!H$10,0)+IF($N32=1,садики!H$11,0)+IF($O32=1,садики!H$12,0)+IF($P32=1,садики!H$13,0)+IF($Q32=1,садики!H$14,0)+IF($R32=1,садики!H$15,0)</f>
        <v>0</v>
      </c>
      <c r="AI32" s="67">
        <f>IF(E32=1,$D32*садики!H$2/$AH32,0)</f>
        <v>0</v>
      </c>
      <c r="AJ32" s="33">
        <f>IF(F32=1,$D32*садики!H$3/$AH32,0)</f>
        <v>0</v>
      </c>
      <c r="AK32" s="33">
        <f>IF(G32=1,$D32*садики!H$4/$AH32,0)</f>
        <v>0</v>
      </c>
      <c r="AL32" s="33">
        <f>IF(H32=1,$D32*садики!H$5/$AH32,0)</f>
        <v>0</v>
      </c>
      <c r="AM32" s="33">
        <f>IF(I32=1,$D32*садики!H$6/$AH32,0)</f>
        <v>0</v>
      </c>
      <c r="AN32" s="33">
        <f>IF(J32=1,$D32*садики!H$7/$AH32,0)</f>
        <v>0</v>
      </c>
      <c r="AO32" s="33">
        <f>IF(K32=1,$D32*садики!H$8/$AH32,0)</f>
        <v>0</v>
      </c>
      <c r="AP32" s="33">
        <f>IF(L32=1,$D32*садики!H$9/$AH32,0)</f>
        <v>0</v>
      </c>
      <c r="AQ32" s="33">
        <f>IF(M32=1,$D32*садики!H$10/$AH32,0)</f>
        <v>0</v>
      </c>
      <c r="AR32" s="33">
        <f>IF(N32=1,$D32*садики!H$11/$AH32,0)</f>
        <v>0</v>
      </c>
      <c r="AS32" s="33">
        <f>IF(O32=1,$D32*садики!H$12/$AH32,0)</f>
        <v>0</v>
      </c>
      <c r="AT32" s="33">
        <f>IF(P32=1,$D32*садики!H$13/$AH32,0)</f>
        <v>0</v>
      </c>
      <c r="AU32" s="33">
        <f>IF(Q32=1,$D32*садики!H$14/$AH32,0)</f>
        <v>0</v>
      </c>
      <c r="AV32" s="68">
        <f>IF(R32=1,$D32*садики!H$15/$AH32,0)</f>
        <v>0</v>
      </c>
      <c r="AW32" s="78">
        <f t="shared" si="1"/>
        <v>0</v>
      </c>
      <c r="AX32" s="19">
        <f t="shared" si="2"/>
        <v>0</v>
      </c>
      <c r="AY32" s="19">
        <f t="shared" si="3"/>
        <v>0</v>
      </c>
      <c r="AZ32" s="19">
        <f t="shared" si="4"/>
        <v>0</v>
      </c>
      <c r="BA32" s="19">
        <f t="shared" si="5"/>
        <v>0</v>
      </c>
      <c r="BB32" s="19">
        <f t="shared" si="6"/>
        <v>0</v>
      </c>
      <c r="BC32" s="19">
        <f t="shared" si="7"/>
        <v>0</v>
      </c>
      <c r="BD32" s="19">
        <f t="shared" si="8"/>
        <v>0</v>
      </c>
      <c r="BE32" s="19">
        <f t="shared" si="9"/>
        <v>0</v>
      </c>
      <c r="BF32" s="19">
        <f t="shared" si="10"/>
        <v>0</v>
      </c>
      <c r="BG32" s="19">
        <f t="shared" si="11"/>
        <v>0</v>
      </c>
      <c r="BH32" s="19">
        <f t="shared" si="12"/>
        <v>0</v>
      </c>
      <c r="BI32" s="19">
        <f t="shared" si="13"/>
        <v>0</v>
      </c>
      <c r="BJ32" s="79">
        <f t="shared" si="14"/>
        <v>0</v>
      </c>
      <c r="BK32" s="25">
        <f t="shared" si="15"/>
        <v>0</v>
      </c>
      <c r="BL32" s="36">
        <f>IF($E32=1,садики!K$2,0)+IF($F32=1,садики!K$3,0)+IF($G32=1,садики!K$4,0)+IF($H32=1,садики!K$5,0)+IF($I32=1,садики!K$6,0)+IF($J32=1,садики!K$7,0)+IF($K32=1,садики!K$8,0)+IF($L32=1,садики!K$9,0)+IF($M32=1,садики!K$10,0)+IF($N32=1,садики!K$11,0)+IF($O32=1,садики!K$12,0)+IF($P32=1,садики!K$13,0)+IF($Q32=1,садики!K$14,0)+IF($R32=1,садики!K$15,0)</f>
        <v>0</v>
      </c>
      <c r="BM32" s="5">
        <f t="shared" si="18"/>
        <v>0</v>
      </c>
      <c r="BN32" s="60">
        <f t="shared" si="17"/>
        <v>0</v>
      </c>
    </row>
    <row r="33" spans="1:66" ht="12.75" customHeight="1" x14ac:dyDescent="0.2">
      <c r="A33" s="52">
        <v>31</v>
      </c>
      <c r="B33" s="8" t="s">
        <v>40</v>
      </c>
      <c r="C33" s="7" t="s">
        <v>36</v>
      </c>
      <c r="D33" s="53">
        <v>344</v>
      </c>
      <c r="E33" s="28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42"/>
      <c r="S33" s="64">
        <f>IF($E33=1,садики!E$2,0)+IF($F33=1,садики!E$3,0)+IF($G33=1,садики!E$4,0)+IF($H33=1,садики!E$5,0)+IF($I33=1,садики!E$6,0)+IF($J33=1,садики!E$7,0)+IF($K33=1,садики!E$8,0)+IF($L33=1,садики!E$9,0)+IF($M33=1,садики!E$10,0)+IF($N33=1,садики!E$11,0)+IF($O33=1,садики!E$12,0)+IF($P33=1,садики!E$13,0)+IF($Q33=1,садики!E$14,0)+IF($R33=1,садики!E$15,0)</f>
        <v>0</v>
      </c>
      <c r="T33" s="67">
        <f>IF(E33=1,$D33*садики!E$2/$S33,0)</f>
        <v>0</v>
      </c>
      <c r="U33" s="33">
        <f>IF(F33=1,$D33*садики!E$3/$S33,0)</f>
        <v>0</v>
      </c>
      <c r="V33" s="33">
        <f>IF(G33=1,$D33*садики!E$4/$S33,0)</f>
        <v>0</v>
      </c>
      <c r="W33" s="33">
        <f>IF(H33=1,$D33*садики!E$5/$S33,0)</f>
        <v>0</v>
      </c>
      <c r="X33" s="33">
        <f>IF(I33=1,$D33*садики!E$6/$S33,0)</f>
        <v>0</v>
      </c>
      <c r="Y33" s="33">
        <f>IF(J33=1,$D33*садики!E$7/$S33,0)</f>
        <v>0</v>
      </c>
      <c r="Z33" s="33">
        <f>IF(K33=1,$D33*садики!E$8/$S33,0)</f>
        <v>0</v>
      </c>
      <c r="AA33" s="33">
        <f>IF(L33=1,$D33*садики!E$9/$S33,0)</f>
        <v>0</v>
      </c>
      <c r="AB33" s="33">
        <f>IF(M33=1,$D33*садики!E$10/$S33,0)</f>
        <v>0</v>
      </c>
      <c r="AC33" s="33">
        <f>IF(N33=1,$D33*садики!E$11/$S33,0)</f>
        <v>0</v>
      </c>
      <c r="AD33" s="33">
        <f>IF(O33=1,$D33*садики!E$12/$S33,0)</f>
        <v>0</v>
      </c>
      <c r="AE33" s="33">
        <f>IF(P33=1,$D33*садики!E$13/$S33,0)</f>
        <v>0</v>
      </c>
      <c r="AF33" s="33">
        <f>IF(Q33=1,$D33*садики!E$14/$S33,0)</f>
        <v>0</v>
      </c>
      <c r="AG33" s="68">
        <f>IF(R33=1,$D33*садики!E$15/$S33,0)</f>
        <v>0</v>
      </c>
      <c r="AH33" s="72">
        <f>IF($E33=1,садики!H$2,0)+IF($F33=1,садики!H$3,0)+IF($G33=1,садики!H$4,0)+IF($H33=1,садики!H$5,0)+IF($I33=1,садики!H$6,0)+IF($J33=1,садики!H$7,0)+IF($K33=1,садики!H$8,0)+IF($L33=1,садики!H$9,0)+IF($M33=1,садики!H$10,0)+IF($N33=1,садики!H$11,0)+IF($O33=1,садики!H$12,0)+IF($P33=1,садики!H$13,0)+IF($Q33=1,садики!H$14,0)+IF($R33=1,садики!H$15,0)</f>
        <v>0</v>
      </c>
      <c r="AI33" s="67">
        <f>IF(E33=1,$D33*садики!H$2/$AH33,0)</f>
        <v>0</v>
      </c>
      <c r="AJ33" s="33">
        <f>IF(F33=1,$D33*садики!H$3/$AH33,0)</f>
        <v>0</v>
      </c>
      <c r="AK33" s="33">
        <f>IF(G33=1,$D33*садики!H$4/$AH33,0)</f>
        <v>0</v>
      </c>
      <c r="AL33" s="33">
        <f>IF(H33=1,$D33*садики!H$5/$AH33,0)</f>
        <v>0</v>
      </c>
      <c r="AM33" s="33">
        <f>IF(I33=1,$D33*садики!H$6/$AH33,0)</f>
        <v>0</v>
      </c>
      <c r="AN33" s="33">
        <f>IF(J33=1,$D33*садики!H$7/$AH33,0)</f>
        <v>0</v>
      </c>
      <c r="AO33" s="33">
        <f>IF(K33=1,$D33*садики!H$8/$AH33,0)</f>
        <v>0</v>
      </c>
      <c r="AP33" s="33">
        <f>IF(L33=1,$D33*садики!H$9/$AH33,0)</f>
        <v>0</v>
      </c>
      <c r="AQ33" s="33">
        <f>IF(M33=1,$D33*садики!H$10/$AH33,0)</f>
        <v>0</v>
      </c>
      <c r="AR33" s="33">
        <f>IF(N33=1,$D33*садики!H$11/$AH33,0)</f>
        <v>0</v>
      </c>
      <c r="AS33" s="33">
        <f>IF(O33=1,$D33*садики!H$12/$AH33,0)</f>
        <v>0</v>
      </c>
      <c r="AT33" s="33">
        <f>IF(P33=1,$D33*садики!H$13/$AH33,0)</f>
        <v>0</v>
      </c>
      <c r="AU33" s="33">
        <f>IF(Q33=1,$D33*садики!H$14/$AH33,0)</f>
        <v>0</v>
      </c>
      <c r="AV33" s="68">
        <f>IF(R33=1,$D33*садики!H$15/$AH33,0)</f>
        <v>0</v>
      </c>
      <c r="AW33" s="78">
        <f t="shared" si="1"/>
        <v>0</v>
      </c>
      <c r="AX33" s="19">
        <f t="shared" si="2"/>
        <v>0</v>
      </c>
      <c r="AY33" s="19">
        <f t="shared" si="3"/>
        <v>0</v>
      </c>
      <c r="AZ33" s="19">
        <f t="shared" si="4"/>
        <v>0</v>
      </c>
      <c r="BA33" s="19">
        <f t="shared" si="5"/>
        <v>0</v>
      </c>
      <c r="BB33" s="19">
        <f t="shared" si="6"/>
        <v>0</v>
      </c>
      <c r="BC33" s="19">
        <f t="shared" si="7"/>
        <v>0</v>
      </c>
      <c r="BD33" s="19">
        <f t="shared" si="8"/>
        <v>0</v>
      </c>
      <c r="BE33" s="19">
        <f t="shared" si="9"/>
        <v>0</v>
      </c>
      <c r="BF33" s="19">
        <f t="shared" si="10"/>
        <v>0</v>
      </c>
      <c r="BG33" s="19">
        <f t="shared" si="11"/>
        <v>0</v>
      </c>
      <c r="BH33" s="19">
        <f t="shared" si="12"/>
        <v>0</v>
      </c>
      <c r="BI33" s="19">
        <f t="shared" si="13"/>
        <v>0</v>
      </c>
      <c r="BJ33" s="79">
        <f t="shared" si="14"/>
        <v>0</v>
      </c>
      <c r="BK33" s="25">
        <f t="shared" si="15"/>
        <v>0</v>
      </c>
      <c r="BL33" s="36">
        <f>IF($E33=1,садики!K$2,0)+IF($F33=1,садики!K$3,0)+IF($G33=1,садики!K$4,0)+IF($H33=1,садики!K$5,0)+IF($I33=1,садики!K$6,0)+IF($J33=1,садики!K$7,0)+IF($K33=1,садики!K$8,0)+IF($L33=1,садики!K$9,0)+IF($M33=1,садики!K$10,0)+IF($N33=1,садики!K$11,0)+IF($O33=1,садики!K$12,0)+IF($P33=1,садики!K$13,0)+IF($Q33=1,садики!K$14,0)+IF($R33=1,садики!K$15,0)</f>
        <v>0</v>
      </c>
      <c r="BM33" s="5">
        <f t="shared" si="18"/>
        <v>0</v>
      </c>
      <c r="BN33" s="60">
        <f t="shared" si="17"/>
        <v>0</v>
      </c>
    </row>
    <row r="34" spans="1:66" s="24" customFormat="1" ht="12.75" customHeight="1" x14ac:dyDescent="0.2">
      <c r="A34" s="54">
        <v>32</v>
      </c>
      <c r="B34" s="22" t="s">
        <v>41</v>
      </c>
      <c r="C34" s="21" t="s">
        <v>36</v>
      </c>
      <c r="D34" s="55">
        <v>407</v>
      </c>
      <c r="E34" s="47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43"/>
      <c r="S34" s="65">
        <f>IF($E34=1,садики!E$2,0)+IF($F34=1,садики!E$3,0)+IF($G34=1,садики!E$4,0)+IF($H34=1,садики!E$5,0)+IF($I34=1,садики!E$6,0)+IF($J34=1,садики!E$7,0)+IF($K34=1,садики!E$8,0)+IF($L34=1,садики!E$9,0)+IF($M34=1,садики!E$10,0)+IF($N34=1,садики!E$11,0)+IF($O34=1,садики!E$12,0)+IF($P34=1,садики!E$13,0)+IF($Q34=1,садики!E$14,0)+IF($R34=1,садики!E$15,0)</f>
        <v>0</v>
      </c>
      <c r="T34" s="69">
        <f>IF(E34=1,$D34*садики!E$2/$S34,0)</f>
        <v>0</v>
      </c>
      <c r="U34" s="33">
        <f>IF(F34=1,$D34*садики!E$3/$S34,0)</f>
        <v>0</v>
      </c>
      <c r="V34" s="33">
        <f>IF(G34=1,$D34*садики!E$4/$S34,0)</f>
        <v>0</v>
      </c>
      <c r="W34" s="33">
        <f>IF(H34=1,$D34*садики!E$5/$S34,0)</f>
        <v>0</v>
      </c>
      <c r="X34" s="33">
        <f>IF(I34=1,$D34*садики!E$6/$S34,0)</f>
        <v>0</v>
      </c>
      <c r="Y34" s="33">
        <f>IF(J34=1,$D34*садики!E$7/$S34,0)</f>
        <v>0</v>
      </c>
      <c r="Z34" s="33">
        <f>IF(K34=1,$D34*садики!E$8/$S34,0)</f>
        <v>0</v>
      </c>
      <c r="AA34" s="33">
        <f>IF(L34=1,$D34*садики!E$9/$S34,0)</f>
        <v>0</v>
      </c>
      <c r="AB34" s="33">
        <f>IF(M34=1,$D34*садики!E$10/$S34,0)</f>
        <v>0</v>
      </c>
      <c r="AC34" s="33">
        <f>IF(N34=1,$D34*садики!E$11/$S34,0)</f>
        <v>0</v>
      </c>
      <c r="AD34" s="33">
        <f>IF(O34=1,$D34*садики!E$12/$S34,0)</f>
        <v>0</v>
      </c>
      <c r="AE34" s="33">
        <f>IF(P34=1,$D34*садики!E$13/$S34,0)</f>
        <v>0</v>
      </c>
      <c r="AF34" s="33">
        <f>IF(Q34=1,$D34*садики!E$14/$S34,0)</f>
        <v>0</v>
      </c>
      <c r="AG34" s="68">
        <f>IF(R34=1,$D34*садики!E$15/$S34,0)</f>
        <v>0</v>
      </c>
      <c r="AH34" s="72">
        <f>IF($E34=1,садики!H$2,0)+IF($F34=1,садики!H$3,0)+IF($G34=1,садики!H$4,0)+IF($H34=1,садики!H$5,0)+IF($I34=1,садики!H$6,0)+IF($J34=1,садики!H$7,0)+IF($K34=1,садики!H$8,0)+IF($L34=1,садики!H$9,0)+IF($M34=1,садики!H$10,0)+IF($N34=1,садики!H$11,0)+IF($O34=1,садики!H$12,0)+IF($P34=1,садики!H$13,0)+IF($Q34=1,садики!H$14,0)+IF($R34=1,садики!H$15,0)</f>
        <v>0</v>
      </c>
      <c r="AI34" s="67">
        <f>IF(E34=1,$D34*садики!H$2/$AH34,0)</f>
        <v>0</v>
      </c>
      <c r="AJ34" s="33">
        <f>IF(F34=1,$D34*садики!H$3/$AH34,0)</f>
        <v>0</v>
      </c>
      <c r="AK34" s="33">
        <f>IF(G34=1,$D34*садики!H$4/$AH34,0)</f>
        <v>0</v>
      </c>
      <c r="AL34" s="33">
        <f>IF(H34=1,$D34*садики!H$5/$AH34,0)</f>
        <v>0</v>
      </c>
      <c r="AM34" s="33">
        <f>IF(I34=1,$D34*садики!H$6/$AH34,0)</f>
        <v>0</v>
      </c>
      <c r="AN34" s="33">
        <f>IF(J34=1,$D34*садики!H$7/$AH34,0)</f>
        <v>0</v>
      </c>
      <c r="AO34" s="33">
        <f>IF(K34=1,$D34*садики!H$8/$AH34,0)</f>
        <v>0</v>
      </c>
      <c r="AP34" s="33">
        <f>IF(L34=1,$D34*садики!H$9/$AH34,0)</f>
        <v>0</v>
      </c>
      <c r="AQ34" s="33">
        <f>IF(M34=1,$D34*садики!H$10/$AH34,0)</f>
        <v>0</v>
      </c>
      <c r="AR34" s="33">
        <f>IF(N34=1,$D34*садики!H$11/$AH34,0)</f>
        <v>0</v>
      </c>
      <c r="AS34" s="33">
        <f>IF(O34=1,$D34*садики!H$12/$AH34,0)</f>
        <v>0</v>
      </c>
      <c r="AT34" s="33">
        <f>IF(P34=1,$D34*садики!H$13/$AH34,0)</f>
        <v>0</v>
      </c>
      <c r="AU34" s="33">
        <f>IF(Q34=1,$D34*садики!H$14/$AH34,0)</f>
        <v>0</v>
      </c>
      <c r="AV34" s="68">
        <f>IF(R34=1,$D34*садики!H$15/$AH34,0)</f>
        <v>0</v>
      </c>
      <c r="AW34" s="78">
        <f t="shared" si="1"/>
        <v>0</v>
      </c>
      <c r="AX34" s="19">
        <f t="shared" si="2"/>
        <v>0</v>
      </c>
      <c r="AY34" s="19">
        <f t="shared" si="3"/>
        <v>0</v>
      </c>
      <c r="AZ34" s="19">
        <f t="shared" si="4"/>
        <v>0</v>
      </c>
      <c r="BA34" s="19">
        <f t="shared" si="5"/>
        <v>0</v>
      </c>
      <c r="BB34" s="19">
        <f t="shared" si="6"/>
        <v>0</v>
      </c>
      <c r="BC34" s="19">
        <f t="shared" si="7"/>
        <v>0</v>
      </c>
      <c r="BD34" s="19">
        <f t="shared" si="8"/>
        <v>0</v>
      </c>
      <c r="BE34" s="19">
        <f t="shared" si="9"/>
        <v>0</v>
      </c>
      <c r="BF34" s="19">
        <f t="shared" si="10"/>
        <v>0</v>
      </c>
      <c r="BG34" s="19">
        <f t="shared" si="11"/>
        <v>0</v>
      </c>
      <c r="BH34" s="19">
        <f t="shared" si="12"/>
        <v>0</v>
      </c>
      <c r="BI34" s="19">
        <f t="shared" si="13"/>
        <v>0</v>
      </c>
      <c r="BJ34" s="79">
        <f t="shared" si="14"/>
        <v>0</v>
      </c>
      <c r="BK34" s="25">
        <f t="shared" si="15"/>
        <v>0</v>
      </c>
      <c r="BL34" s="36">
        <f>IF($E34=1,садики!K$2,0)+IF($F34=1,садики!K$3,0)+IF($G34=1,садики!K$4,0)+IF($H34=1,садики!K$5,0)+IF($I34=1,садики!K$6,0)+IF($J34=1,садики!K$7,0)+IF($K34=1,садики!K$8,0)+IF($L34=1,садики!K$9,0)+IF($M34=1,садики!K$10,0)+IF($N34=1,садики!K$11,0)+IF($O34=1,садики!K$12,0)+IF($P34=1,садики!K$13,0)+IF($Q34=1,садики!K$14,0)+IF($R34=1,садики!K$15,0)</f>
        <v>0</v>
      </c>
      <c r="BM34" s="5">
        <f t="shared" si="18"/>
        <v>0</v>
      </c>
      <c r="BN34" s="60">
        <f t="shared" si="17"/>
        <v>0</v>
      </c>
    </row>
    <row r="35" spans="1:66" ht="12.75" customHeight="1" x14ac:dyDescent="0.2">
      <c r="A35" s="52">
        <v>33</v>
      </c>
      <c r="B35" s="8" t="s">
        <v>42</v>
      </c>
      <c r="C35" s="7" t="s">
        <v>36</v>
      </c>
      <c r="D35" s="53">
        <v>476</v>
      </c>
      <c r="E35" s="2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42"/>
      <c r="S35" s="64">
        <f>IF($E35=1,садики!E$2,0)+IF($F35=1,садики!E$3,0)+IF($G35=1,садики!E$4,0)+IF($H35=1,садики!E$5,0)+IF($I35=1,садики!E$6,0)+IF($J35=1,садики!E$7,0)+IF($K35=1,садики!E$8,0)+IF($L35=1,садики!E$9,0)+IF($M35=1,садики!E$10,0)+IF($N35=1,садики!E$11,0)+IF($O35=1,садики!E$12,0)+IF($P35=1,садики!E$13,0)+IF($Q35=1,садики!E$14,0)+IF($R35=1,садики!E$15,0)</f>
        <v>0</v>
      </c>
      <c r="T35" s="67">
        <f>IF(E35=1,$D35*садики!E$2/$S35,0)</f>
        <v>0</v>
      </c>
      <c r="U35" s="33">
        <f>IF(F35=1,$D35*садики!E$3/$S35,0)</f>
        <v>0</v>
      </c>
      <c r="V35" s="33">
        <f>IF(G35=1,$D35*садики!E$4/$S35,0)</f>
        <v>0</v>
      </c>
      <c r="W35" s="33">
        <f>IF(H35=1,$D35*садики!E$5/$S35,0)</f>
        <v>0</v>
      </c>
      <c r="X35" s="33">
        <f>IF(I35=1,$D35*садики!E$6/$S35,0)</f>
        <v>0</v>
      </c>
      <c r="Y35" s="33">
        <f>IF(J35=1,$D35*садики!E$7/$S35,0)</f>
        <v>0</v>
      </c>
      <c r="Z35" s="33">
        <f>IF(K35=1,$D35*садики!E$8/$S35,0)</f>
        <v>0</v>
      </c>
      <c r="AA35" s="33">
        <f>IF(L35=1,$D35*садики!E$9/$S35,0)</f>
        <v>0</v>
      </c>
      <c r="AB35" s="33">
        <f>IF(M35=1,$D35*садики!E$10/$S35,0)</f>
        <v>0</v>
      </c>
      <c r="AC35" s="33">
        <f>IF(N35=1,$D35*садики!E$11/$S35,0)</f>
        <v>0</v>
      </c>
      <c r="AD35" s="33">
        <f>IF(O35=1,$D35*садики!E$12/$S35,0)</f>
        <v>0</v>
      </c>
      <c r="AE35" s="33">
        <f>IF(P35=1,$D35*садики!E$13/$S35,0)</f>
        <v>0</v>
      </c>
      <c r="AF35" s="33">
        <f>IF(Q35=1,$D35*садики!E$14/$S35,0)</f>
        <v>0</v>
      </c>
      <c r="AG35" s="68">
        <f>IF(R35=1,$D35*садики!E$15/$S35,0)</f>
        <v>0</v>
      </c>
      <c r="AH35" s="72">
        <f>IF($E35=1,садики!H$2,0)+IF($F35=1,садики!H$3,0)+IF($G35=1,садики!H$4,0)+IF($H35=1,садики!H$5,0)+IF($I35=1,садики!H$6,0)+IF($J35=1,садики!H$7,0)+IF($K35=1,садики!H$8,0)+IF($L35=1,садики!H$9,0)+IF($M35=1,садики!H$10,0)+IF($N35=1,садики!H$11,0)+IF($O35=1,садики!H$12,0)+IF($P35=1,садики!H$13,0)+IF($Q35=1,садики!H$14,0)+IF($R35=1,садики!H$15,0)</f>
        <v>0</v>
      </c>
      <c r="AI35" s="67">
        <f>IF(E35=1,$D35*садики!H$2/$AH35,0)</f>
        <v>0</v>
      </c>
      <c r="AJ35" s="33">
        <f>IF(F35=1,$D35*садики!H$3/$AH35,0)</f>
        <v>0</v>
      </c>
      <c r="AK35" s="33">
        <f>IF(G35=1,$D35*садики!H$4/$AH35,0)</f>
        <v>0</v>
      </c>
      <c r="AL35" s="33">
        <f>IF(H35=1,$D35*садики!H$5/$AH35,0)</f>
        <v>0</v>
      </c>
      <c r="AM35" s="33">
        <f>IF(I35=1,$D35*садики!H$6/$AH35,0)</f>
        <v>0</v>
      </c>
      <c r="AN35" s="33">
        <f>IF(J35=1,$D35*садики!H$7/$AH35,0)</f>
        <v>0</v>
      </c>
      <c r="AO35" s="33">
        <f>IF(K35=1,$D35*садики!H$8/$AH35,0)</f>
        <v>0</v>
      </c>
      <c r="AP35" s="33">
        <f>IF(L35=1,$D35*садики!H$9/$AH35,0)</f>
        <v>0</v>
      </c>
      <c r="AQ35" s="33">
        <f>IF(M35=1,$D35*садики!H$10/$AH35,0)</f>
        <v>0</v>
      </c>
      <c r="AR35" s="33">
        <f>IF(N35=1,$D35*садики!H$11/$AH35,0)</f>
        <v>0</v>
      </c>
      <c r="AS35" s="33">
        <f>IF(O35=1,$D35*садики!H$12/$AH35,0)</f>
        <v>0</v>
      </c>
      <c r="AT35" s="33">
        <f>IF(P35=1,$D35*садики!H$13/$AH35,0)</f>
        <v>0</v>
      </c>
      <c r="AU35" s="33">
        <f>IF(Q35=1,$D35*садики!H$14/$AH35,0)</f>
        <v>0</v>
      </c>
      <c r="AV35" s="68">
        <f>IF(R35=1,$D35*садики!H$15/$AH35,0)</f>
        <v>0</v>
      </c>
      <c r="AW35" s="78">
        <f t="shared" si="1"/>
        <v>0</v>
      </c>
      <c r="AX35" s="19">
        <f t="shared" si="2"/>
        <v>0</v>
      </c>
      <c r="AY35" s="19">
        <f t="shared" si="3"/>
        <v>0</v>
      </c>
      <c r="AZ35" s="19">
        <f t="shared" si="4"/>
        <v>0</v>
      </c>
      <c r="BA35" s="19">
        <f t="shared" si="5"/>
        <v>0</v>
      </c>
      <c r="BB35" s="19">
        <f t="shared" si="6"/>
        <v>0</v>
      </c>
      <c r="BC35" s="19">
        <f t="shared" si="7"/>
        <v>0</v>
      </c>
      <c r="BD35" s="19">
        <f t="shared" si="8"/>
        <v>0</v>
      </c>
      <c r="BE35" s="19">
        <f t="shared" si="9"/>
        <v>0</v>
      </c>
      <c r="BF35" s="19">
        <f t="shared" si="10"/>
        <v>0</v>
      </c>
      <c r="BG35" s="19">
        <f t="shared" si="11"/>
        <v>0</v>
      </c>
      <c r="BH35" s="19">
        <f t="shared" si="12"/>
        <v>0</v>
      </c>
      <c r="BI35" s="19">
        <f t="shared" si="13"/>
        <v>0</v>
      </c>
      <c r="BJ35" s="79">
        <f t="shared" si="14"/>
        <v>0</v>
      </c>
      <c r="BK35" s="25">
        <f t="shared" si="15"/>
        <v>0</v>
      </c>
      <c r="BL35" s="36">
        <f>IF($E35=1,садики!K$2,0)+IF($F35=1,садики!K$3,0)+IF($G35=1,садики!K$4,0)+IF($H35=1,садики!K$5,0)+IF($I35=1,садики!K$6,0)+IF($J35=1,садики!K$7,0)+IF($K35=1,садики!K$8,0)+IF($L35=1,садики!K$9,0)+IF($M35=1,садики!K$10,0)+IF($N35=1,садики!K$11,0)+IF($O35=1,садики!K$12,0)+IF($P35=1,садики!K$13,0)+IF($Q35=1,садики!K$14,0)+IF($R35=1,садики!K$15,0)</f>
        <v>0</v>
      </c>
      <c r="BM35" s="5">
        <f t="shared" si="18"/>
        <v>0</v>
      </c>
      <c r="BN35" s="60">
        <f t="shared" si="17"/>
        <v>0</v>
      </c>
    </row>
    <row r="36" spans="1:66" s="24" customFormat="1" ht="12.75" customHeight="1" x14ac:dyDescent="0.2">
      <c r="A36" s="54">
        <v>34</v>
      </c>
      <c r="B36" s="22" t="s">
        <v>43</v>
      </c>
      <c r="C36" s="21" t="s">
        <v>36</v>
      </c>
      <c r="D36" s="55">
        <v>689</v>
      </c>
      <c r="E36" s="47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43"/>
      <c r="S36" s="65">
        <f>IF($E36=1,садики!E$2,0)+IF($F36=1,садики!E$3,0)+IF($G36=1,садики!E$4,0)+IF($H36=1,садики!E$5,0)+IF($I36=1,садики!E$6,0)+IF($J36=1,садики!E$7,0)+IF($K36=1,садики!E$8,0)+IF($L36=1,садики!E$9,0)+IF($M36=1,садики!E$10,0)+IF($N36=1,садики!E$11,0)+IF($O36=1,садики!E$12,0)+IF($P36=1,садики!E$13,0)+IF($Q36=1,садики!E$14,0)+IF($R36=1,садики!E$15,0)</f>
        <v>0</v>
      </c>
      <c r="T36" s="69">
        <f>IF(E36=1,$D36*садики!E$2/$S36,0)</f>
        <v>0</v>
      </c>
      <c r="U36" s="33">
        <f>IF(F36=1,$D36*садики!E$3/$S36,0)</f>
        <v>0</v>
      </c>
      <c r="V36" s="33">
        <f>IF(G36=1,$D36*садики!E$4/$S36,0)</f>
        <v>0</v>
      </c>
      <c r="W36" s="33">
        <f>IF(H36=1,$D36*садики!E$5/$S36,0)</f>
        <v>0</v>
      </c>
      <c r="X36" s="33">
        <f>IF(I36=1,$D36*садики!E$6/$S36,0)</f>
        <v>0</v>
      </c>
      <c r="Y36" s="33">
        <f>IF(J36=1,$D36*садики!E$7/$S36,0)</f>
        <v>0</v>
      </c>
      <c r="Z36" s="33">
        <f>IF(K36=1,$D36*садики!E$8/$S36,0)</f>
        <v>0</v>
      </c>
      <c r="AA36" s="33">
        <f>IF(L36=1,$D36*садики!E$9/$S36,0)</f>
        <v>0</v>
      </c>
      <c r="AB36" s="33">
        <f>IF(M36=1,$D36*садики!E$10/$S36,0)</f>
        <v>0</v>
      </c>
      <c r="AC36" s="33">
        <f>IF(N36=1,$D36*садики!E$11/$S36,0)</f>
        <v>0</v>
      </c>
      <c r="AD36" s="33">
        <f>IF(O36=1,$D36*садики!E$12/$S36,0)</f>
        <v>0</v>
      </c>
      <c r="AE36" s="33">
        <f>IF(P36=1,$D36*садики!E$13/$S36,0)</f>
        <v>0</v>
      </c>
      <c r="AF36" s="33">
        <f>IF(Q36=1,$D36*садики!E$14/$S36,0)</f>
        <v>0</v>
      </c>
      <c r="AG36" s="68">
        <f>IF(R36=1,$D36*садики!E$15/$S36,0)</f>
        <v>0</v>
      </c>
      <c r="AH36" s="72">
        <f>IF($E36=1,садики!H$2,0)+IF($F36=1,садики!H$3,0)+IF($G36=1,садики!H$4,0)+IF($H36=1,садики!H$5,0)+IF($I36=1,садики!H$6,0)+IF($J36=1,садики!H$7,0)+IF($K36=1,садики!H$8,0)+IF($L36=1,садики!H$9,0)+IF($M36=1,садики!H$10,0)+IF($N36=1,садики!H$11,0)+IF($O36=1,садики!H$12,0)+IF($P36=1,садики!H$13,0)+IF($Q36=1,садики!H$14,0)+IF($R36=1,садики!H$15,0)</f>
        <v>0</v>
      </c>
      <c r="AI36" s="67">
        <f>IF(E36=1,$D36*садики!H$2/$AH36,0)</f>
        <v>0</v>
      </c>
      <c r="AJ36" s="33">
        <f>IF(F36=1,$D36*садики!H$3/$AH36,0)</f>
        <v>0</v>
      </c>
      <c r="AK36" s="33">
        <f>IF(G36=1,$D36*садики!H$4/$AH36,0)</f>
        <v>0</v>
      </c>
      <c r="AL36" s="33">
        <f>IF(H36=1,$D36*садики!H$5/$AH36,0)</f>
        <v>0</v>
      </c>
      <c r="AM36" s="33">
        <f>IF(I36=1,$D36*садики!H$6/$AH36,0)</f>
        <v>0</v>
      </c>
      <c r="AN36" s="33">
        <f>IF(J36=1,$D36*садики!H$7/$AH36,0)</f>
        <v>0</v>
      </c>
      <c r="AO36" s="33">
        <f>IF(K36=1,$D36*садики!H$8/$AH36,0)</f>
        <v>0</v>
      </c>
      <c r="AP36" s="33">
        <f>IF(L36=1,$D36*садики!H$9/$AH36,0)</f>
        <v>0</v>
      </c>
      <c r="AQ36" s="33">
        <f>IF(M36=1,$D36*садики!H$10/$AH36,0)</f>
        <v>0</v>
      </c>
      <c r="AR36" s="33">
        <f>IF(N36=1,$D36*садики!H$11/$AH36,0)</f>
        <v>0</v>
      </c>
      <c r="AS36" s="33">
        <f>IF(O36=1,$D36*садики!H$12/$AH36,0)</f>
        <v>0</v>
      </c>
      <c r="AT36" s="33">
        <f>IF(P36=1,$D36*садики!H$13/$AH36,0)</f>
        <v>0</v>
      </c>
      <c r="AU36" s="33">
        <f>IF(Q36=1,$D36*садики!H$14/$AH36,0)</f>
        <v>0</v>
      </c>
      <c r="AV36" s="68">
        <f>IF(R36=1,$D36*садики!H$15/$AH36,0)</f>
        <v>0</v>
      </c>
      <c r="AW36" s="78">
        <f t="shared" si="1"/>
        <v>0</v>
      </c>
      <c r="AX36" s="19">
        <f t="shared" si="2"/>
        <v>0</v>
      </c>
      <c r="AY36" s="19">
        <f t="shared" si="3"/>
        <v>0</v>
      </c>
      <c r="AZ36" s="19">
        <f t="shared" si="4"/>
        <v>0</v>
      </c>
      <c r="BA36" s="19">
        <f t="shared" si="5"/>
        <v>0</v>
      </c>
      <c r="BB36" s="19">
        <f t="shared" si="6"/>
        <v>0</v>
      </c>
      <c r="BC36" s="19">
        <f t="shared" si="7"/>
        <v>0</v>
      </c>
      <c r="BD36" s="19">
        <f t="shared" si="8"/>
        <v>0</v>
      </c>
      <c r="BE36" s="19">
        <f t="shared" si="9"/>
        <v>0</v>
      </c>
      <c r="BF36" s="19">
        <f t="shared" si="10"/>
        <v>0</v>
      </c>
      <c r="BG36" s="19">
        <f t="shared" si="11"/>
        <v>0</v>
      </c>
      <c r="BH36" s="19">
        <f t="shared" si="12"/>
        <v>0</v>
      </c>
      <c r="BI36" s="19">
        <f t="shared" si="13"/>
        <v>0</v>
      </c>
      <c r="BJ36" s="79">
        <f t="shared" si="14"/>
        <v>0</v>
      </c>
      <c r="BK36" s="25">
        <f t="shared" si="15"/>
        <v>0</v>
      </c>
      <c r="BL36" s="36">
        <f>IF($E36=1,садики!K$2,0)+IF($F36=1,садики!K$3,0)+IF($G36=1,садики!K$4,0)+IF($H36=1,садики!K$5,0)+IF($I36=1,садики!K$6,0)+IF($J36=1,садики!K$7,0)+IF($K36=1,садики!K$8,0)+IF($L36=1,садики!K$9,0)+IF($M36=1,садики!K$10,0)+IF($N36=1,садики!K$11,0)+IF($O36=1,садики!K$12,0)+IF($P36=1,садики!K$13,0)+IF($Q36=1,садики!K$14,0)+IF($R36=1,садики!K$15,0)</f>
        <v>0</v>
      </c>
      <c r="BM36" s="5">
        <f t="shared" si="18"/>
        <v>0</v>
      </c>
      <c r="BN36" s="60">
        <f t="shared" si="17"/>
        <v>0</v>
      </c>
    </row>
    <row r="37" spans="1:66" s="24" customFormat="1" ht="12.75" customHeight="1" x14ac:dyDescent="0.2">
      <c r="A37" s="54">
        <v>35</v>
      </c>
      <c r="B37" s="22" t="s">
        <v>44</v>
      </c>
      <c r="C37" s="21" t="s">
        <v>36</v>
      </c>
      <c r="D37" s="55">
        <v>476</v>
      </c>
      <c r="E37" s="47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43"/>
      <c r="S37" s="65">
        <f>IF($E37=1,садики!E$2,0)+IF($F37=1,садики!E$3,0)+IF($G37=1,садики!E$4,0)+IF($H37=1,садики!E$5,0)+IF($I37=1,садики!E$6,0)+IF($J37=1,садики!E$7,0)+IF($K37=1,садики!E$8,0)+IF($L37=1,садики!E$9,0)+IF($M37=1,садики!E$10,0)+IF($N37=1,садики!E$11,0)+IF($O37=1,садики!E$12,0)+IF($P37=1,садики!E$13,0)+IF($Q37=1,садики!E$14,0)+IF($R37=1,садики!E$15,0)</f>
        <v>0</v>
      </c>
      <c r="T37" s="69">
        <f>IF(E37=1,$D37*садики!E$2/$S37,0)</f>
        <v>0</v>
      </c>
      <c r="U37" s="33">
        <f>IF(F37=1,$D37*садики!E$3/$S37,0)</f>
        <v>0</v>
      </c>
      <c r="V37" s="33">
        <f>IF(G37=1,$D37*садики!E$4/$S37,0)</f>
        <v>0</v>
      </c>
      <c r="W37" s="33">
        <f>IF(H37=1,$D37*садики!E$5/$S37,0)</f>
        <v>0</v>
      </c>
      <c r="X37" s="33">
        <f>IF(I37=1,$D37*садики!E$6/$S37,0)</f>
        <v>0</v>
      </c>
      <c r="Y37" s="33">
        <f>IF(J37=1,$D37*садики!E$7/$S37,0)</f>
        <v>0</v>
      </c>
      <c r="Z37" s="33">
        <f>IF(K37=1,$D37*садики!E$8/$S37,0)</f>
        <v>0</v>
      </c>
      <c r="AA37" s="33">
        <f>IF(L37=1,$D37*садики!E$9/$S37,0)</f>
        <v>0</v>
      </c>
      <c r="AB37" s="33">
        <f>IF(M37=1,$D37*садики!E$10/$S37,0)</f>
        <v>0</v>
      </c>
      <c r="AC37" s="33">
        <f>IF(N37=1,$D37*садики!E$11/$S37,0)</f>
        <v>0</v>
      </c>
      <c r="AD37" s="33">
        <f>IF(O37=1,$D37*садики!E$12/$S37,0)</f>
        <v>0</v>
      </c>
      <c r="AE37" s="33">
        <f>IF(P37=1,$D37*садики!E$13/$S37,0)</f>
        <v>0</v>
      </c>
      <c r="AF37" s="33">
        <f>IF(Q37=1,$D37*садики!E$14/$S37,0)</f>
        <v>0</v>
      </c>
      <c r="AG37" s="68">
        <f>IF(R37=1,$D37*садики!E$15/$S37,0)</f>
        <v>0</v>
      </c>
      <c r="AH37" s="72">
        <f>IF($E37=1,садики!H$2,0)+IF($F37=1,садики!H$3,0)+IF($G37=1,садики!H$4,0)+IF($H37=1,садики!H$5,0)+IF($I37=1,садики!H$6,0)+IF($J37=1,садики!H$7,0)+IF($K37=1,садики!H$8,0)+IF($L37=1,садики!H$9,0)+IF($M37=1,садики!H$10,0)+IF($N37=1,садики!H$11,0)+IF($O37=1,садики!H$12,0)+IF($P37=1,садики!H$13,0)+IF($Q37=1,садики!H$14,0)+IF($R37=1,садики!H$15,0)</f>
        <v>0</v>
      </c>
      <c r="AI37" s="67">
        <f>IF(E37=1,$D37*садики!H$2/$AH37,0)</f>
        <v>0</v>
      </c>
      <c r="AJ37" s="33">
        <f>IF(F37=1,$D37*садики!H$3/$AH37,0)</f>
        <v>0</v>
      </c>
      <c r="AK37" s="33">
        <f>IF(G37=1,$D37*садики!H$4/$AH37,0)</f>
        <v>0</v>
      </c>
      <c r="AL37" s="33">
        <f>IF(H37=1,$D37*садики!H$5/$AH37,0)</f>
        <v>0</v>
      </c>
      <c r="AM37" s="33">
        <f>IF(I37=1,$D37*садики!H$6/$AH37,0)</f>
        <v>0</v>
      </c>
      <c r="AN37" s="33">
        <f>IF(J37=1,$D37*садики!H$7/$AH37,0)</f>
        <v>0</v>
      </c>
      <c r="AO37" s="33">
        <f>IF(K37=1,$D37*садики!H$8/$AH37,0)</f>
        <v>0</v>
      </c>
      <c r="AP37" s="33">
        <f>IF(L37=1,$D37*садики!H$9/$AH37,0)</f>
        <v>0</v>
      </c>
      <c r="AQ37" s="33">
        <f>IF(M37=1,$D37*садики!H$10/$AH37,0)</f>
        <v>0</v>
      </c>
      <c r="AR37" s="33">
        <f>IF(N37=1,$D37*садики!H$11/$AH37,0)</f>
        <v>0</v>
      </c>
      <c r="AS37" s="33">
        <f>IF(O37=1,$D37*садики!H$12/$AH37,0)</f>
        <v>0</v>
      </c>
      <c r="AT37" s="33">
        <f>IF(P37=1,$D37*садики!H$13/$AH37,0)</f>
        <v>0</v>
      </c>
      <c r="AU37" s="33">
        <f>IF(Q37=1,$D37*садики!H$14/$AH37,0)</f>
        <v>0</v>
      </c>
      <c r="AV37" s="68">
        <f>IF(R37=1,$D37*садики!H$15/$AH37,0)</f>
        <v>0</v>
      </c>
      <c r="AW37" s="78">
        <f t="shared" si="1"/>
        <v>0</v>
      </c>
      <c r="AX37" s="19">
        <f t="shared" si="2"/>
        <v>0</v>
      </c>
      <c r="AY37" s="19">
        <f t="shared" si="3"/>
        <v>0</v>
      </c>
      <c r="AZ37" s="19">
        <f t="shared" si="4"/>
        <v>0</v>
      </c>
      <c r="BA37" s="19">
        <f t="shared" si="5"/>
        <v>0</v>
      </c>
      <c r="BB37" s="19">
        <f t="shared" si="6"/>
        <v>0</v>
      </c>
      <c r="BC37" s="19">
        <f t="shared" si="7"/>
        <v>0</v>
      </c>
      <c r="BD37" s="19">
        <f t="shared" si="8"/>
        <v>0</v>
      </c>
      <c r="BE37" s="19">
        <f t="shared" si="9"/>
        <v>0</v>
      </c>
      <c r="BF37" s="19">
        <f t="shared" si="10"/>
        <v>0</v>
      </c>
      <c r="BG37" s="19">
        <f t="shared" si="11"/>
        <v>0</v>
      </c>
      <c r="BH37" s="19">
        <f t="shared" si="12"/>
        <v>0</v>
      </c>
      <c r="BI37" s="19">
        <f t="shared" si="13"/>
        <v>0</v>
      </c>
      <c r="BJ37" s="79">
        <f t="shared" si="14"/>
        <v>0</v>
      </c>
      <c r="BK37" s="25">
        <f t="shared" si="15"/>
        <v>0</v>
      </c>
      <c r="BL37" s="36">
        <f>IF($E37=1,садики!K$2,0)+IF($F37=1,садики!K$3,0)+IF($G37=1,садики!K$4,0)+IF($H37=1,садики!K$5,0)+IF($I37=1,садики!K$6,0)+IF($J37=1,садики!K$7,0)+IF($K37=1,садики!K$8,0)+IF($L37=1,садики!K$9,0)+IF($M37=1,садики!K$10,0)+IF($N37=1,садики!K$11,0)+IF($O37=1,садики!K$12,0)+IF($P37=1,садики!K$13,0)+IF($Q37=1,садики!K$14,0)+IF($R37=1,садики!K$15,0)</f>
        <v>0</v>
      </c>
      <c r="BM37" s="5">
        <f t="shared" si="18"/>
        <v>0</v>
      </c>
      <c r="BN37" s="60">
        <f t="shared" si="17"/>
        <v>0</v>
      </c>
    </row>
    <row r="38" spans="1:66" s="24" customFormat="1" ht="12.75" customHeight="1" x14ac:dyDescent="0.2">
      <c r="A38" s="54">
        <v>36</v>
      </c>
      <c r="B38" s="22" t="s">
        <v>45</v>
      </c>
      <c r="C38" s="21" t="s">
        <v>36</v>
      </c>
      <c r="D38" s="55">
        <v>199</v>
      </c>
      <c r="E38" s="47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43"/>
      <c r="S38" s="65">
        <f>IF($E38=1,садики!E$2,0)+IF($F38=1,садики!E$3,0)+IF($G38=1,садики!E$4,0)+IF($H38=1,садики!E$5,0)+IF($I38=1,садики!E$6,0)+IF($J38=1,садики!E$7,0)+IF($K38=1,садики!E$8,0)+IF($L38=1,садики!E$9,0)+IF($M38=1,садики!E$10,0)+IF($N38=1,садики!E$11,0)+IF($O38=1,садики!E$12,0)+IF($P38=1,садики!E$13,0)+IF($Q38=1,садики!E$14,0)+IF($R38=1,садики!E$15,0)</f>
        <v>0</v>
      </c>
      <c r="T38" s="69">
        <f>IF(E38=1,$D38*садики!E$2/$S38,0)</f>
        <v>0</v>
      </c>
      <c r="U38" s="33">
        <f>IF(F38=1,$D38*садики!E$3/$S38,0)</f>
        <v>0</v>
      </c>
      <c r="V38" s="33">
        <f>IF(G38=1,$D38*садики!E$4/$S38,0)</f>
        <v>0</v>
      </c>
      <c r="W38" s="33">
        <f>IF(H38=1,$D38*садики!E$5/$S38,0)</f>
        <v>0</v>
      </c>
      <c r="X38" s="33">
        <f>IF(I38=1,$D38*садики!E$6/$S38,0)</f>
        <v>0</v>
      </c>
      <c r="Y38" s="33">
        <f>IF(J38=1,$D38*садики!E$7/$S38,0)</f>
        <v>0</v>
      </c>
      <c r="Z38" s="33">
        <f>IF(K38=1,$D38*садики!E$8/$S38,0)</f>
        <v>0</v>
      </c>
      <c r="AA38" s="33">
        <f>IF(L38=1,$D38*садики!E$9/$S38,0)</f>
        <v>0</v>
      </c>
      <c r="AB38" s="33">
        <f>IF(M38=1,$D38*садики!E$10/$S38,0)</f>
        <v>0</v>
      </c>
      <c r="AC38" s="33">
        <f>IF(N38=1,$D38*садики!E$11/$S38,0)</f>
        <v>0</v>
      </c>
      <c r="AD38" s="33">
        <f>IF(O38=1,$D38*садики!E$12/$S38,0)</f>
        <v>0</v>
      </c>
      <c r="AE38" s="33">
        <f>IF(P38=1,$D38*садики!E$13/$S38,0)</f>
        <v>0</v>
      </c>
      <c r="AF38" s="33">
        <f>IF(Q38=1,$D38*садики!E$14/$S38,0)</f>
        <v>0</v>
      </c>
      <c r="AG38" s="68">
        <f>IF(R38=1,$D38*садики!E$15/$S38,0)</f>
        <v>0</v>
      </c>
      <c r="AH38" s="72">
        <f>IF($E38=1,садики!H$2,0)+IF($F38=1,садики!H$3,0)+IF($G38=1,садики!H$4,0)+IF($H38=1,садики!H$5,0)+IF($I38=1,садики!H$6,0)+IF($J38=1,садики!H$7,0)+IF($K38=1,садики!H$8,0)+IF($L38=1,садики!H$9,0)+IF($M38=1,садики!H$10,0)+IF($N38=1,садики!H$11,0)+IF($O38=1,садики!H$12,0)+IF($P38=1,садики!H$13,0)+IF($Q38=1,садики!H$14,0)+IF($R38=1,садики!H$15,0)</f>
        <v>0</v>
      </c>
      <c r="AI38" s="67">
        <f>IF(E38=1,$D38*садики!H$2/$AH38,0)</f>
        <v>0</v>
      </c>
      <c r="AJ38" s="33">
        <f>IF(F38=1,$D38*садики!H$3/$AH38,0)</f>
        <v>0</v>
      </c>
      <c r="AK38" s="33">
        <f>IF(G38=1,$D38*садики!H$4/$AH38,0)</f>
        <v>0</v>
      </c>
      <c r="AL38" s="33">
        <f>IF(H38=1,$D38*садики!H$5/$AH38,0)</f>
        <v>0</v>
      </c>
      <c r="AM38" s="33">
        <f>IF(I38=1,$D38*садики!H$6/$AH38,0)</f>
        <v>0</v>
      </c>
      <c r="AN38" s="33">
        <f>IF(J38=1,$D38*садики!H$7/$AH38,0)</f>
        <v>0</v>
      </c>
      <c r="AO38" s="33">
        <f>IF(K38=1,$D38*садики!H$8/$AH38,0)</f>
        <v>0</v>
      </c>
      <c r="AP38" s="33">
        <f>IF(L38=1,$D38*садики!H$9/$AH38,0)</f>
        <v>0</v>
      </c>
      <c r="AQ38" s="33">
        <f>IF(M38=1,$D38*садики!H$10/$AH38,0)</f>
        <v>0</v>
      </c>
      <c r="AR38" s="33">
        <f>IF(N38=1,$D38*садики!H$11/$AH38,0)</f>
        <v>0</v>
      </c>
      <c r="AS38" s="33">
        <f>IF(O38=1,$D38*садики!H$12/$AH38,0)</f>
        <v>0</v>
      </c>
      <c r="AT38" s="33">
        <f>IF(P38=1,$D38*садики!H$13/$AH38,0)</f>
        <v>0</v>
      </c>
      <c r="AU38" s="33">
        <f>IF(Q38=1,$D38*садики!H$14/$AH38,0)</f>
        <v>0</v>
      </c>
      <c r="AV38" s="68">
        <f>IF(R38=1,$D38*садики!H$15/$AH38,0)</f>
        <v>0</v>
      </c>
      <c r="AW38" s="78">
        <f t="shared" si="1"/>
        <v>0</v>
      </c>
      <c r="AX38" s="19">
        <f t="shared" si="2"/>
        <v>0</v>
      </c>
      <c r="AY38" s="19">
        <f t="shared" si="3"/>
        <v>0</v>
      </c>
      <c r="AZ38" s="19">
        <f t="shared" si="4"/>
        <v>0</v>
      </c>
      <c r="BA38" s="19">
        <f t="shared" si="5"/>
        <v>0</v>
      </c>
      <c r="BB38" s="19">
        <f t="shared" si="6"/>
        <v>0</v>
      </c>
      <c r="BC38" s="19">
        <f t="shared" si="7"/>
        <v>0</v>
      </c>
      <c r="BD38" s="19">
        <f t="shared" si="8"/>
        <v>0</v>
      </c>
      <c r="BE38" s="19">
        <f t="shared" si="9"/>
        <v>0</v>
      </c>
      <c r="BF38" s="19">
        <f t="shared" si="10"/>
        <v>0</v>
      </c>
      <c r="BG38" s="19">
        <f t="shared" si="11"/>
        <v>0</v>
      </c>
      <c r="BH38" s="19">
        <f t="shared" si="12"/>
        <v>0</v>
      </c>
      <c r="BI38" s="19">
        <f t="shared" si="13"/>
        <v>0</v>
      </c>
      <c r="BJ38" s="79">
        <f t="shared" si="14"/>
        <v>0</v>
      </c>
      <c r="BK38" s="25">
        <f t="shared" si="15"/>
        <v>0</v>
      </c>
      <c r="BL38" s="36">
        <f>IF($E38=1,садики!K$2,0)+IF($F38=1,садики!K$3,0)+IF($G38=1,садики!K$4,0)+IF($H38=1,садики!K$5,0)+IF($I38=1,садики!K$6,0)+IF($J38=1,садики!K$7,0)+IF($K38=1,садики!K$8,0)+IF($L38=1,садики!K$9,0)+IF($M38=1,садики!K$10,0)+IF($N38=1,садики!K$11,0)+IF($O38=1,садики!K$12,0)+IF($P38=1,садики!K$13,0)+IF($Q38=1,садики!K$14,0)+IF($R38=1,садики!K$15,0)</f>
        <v>0</v>
      </c>
      <c r="BM38" s="5">
        <f t="shared" si="18"/>
        <v>0</v>
      </c>
      <c r="BN38" s="60">
        <f t="shared" si="17"/>
        <v>0</v>
      </c>
    </row>
    <row r="39" spans="1:66" s="24" customFormat="1" ht="12.75" customHeight="1" x14ac:dyDescent="0.2">
      <c r="A39" s="54">
        <v>37</v>
      </c>
      <c r="B39" s="22" t="s">
        <v>46</v>
      </c>
      <c r="C39" s="21" t="s">
        <v>36</v>
      </c>
      <c r="D39" s="55">
        <v>226</v>
      </c>
      <c r="E39" s="47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43"/>
      <c r="S39" s="65">
        <f>IF($E39=1,садики!E$2,0)+IF($F39=1,садики!E$3,0)+IF($G39=1,садики!E$4,0)+IF($H39=1,садики!E$5,0)+IF($I39=1,садики!E$6,0)+IF($J39=1,садики!E$7,0)+IF($K39=1,садики!E$8,0)+IF($L39=1,садики!E$9,0)+IF($M39=1,садики!E$10,0)+IF($N39=1,садики!E$11,0)+IF($O39=1,садики!E$12,0)+IF($P39=1,садики!E$13,0)+IF($Q39=1,садики!E$14,0)+IF($R39=1,садики!E$15,0)</f>
        <v>0</v>
      </c>
      <c r="T39" s="69">
        <f>IF(E39=1,$D39*садики!E$2/$S39,0)</f>
        <v>0</v>
      </c>
      <c r="U39" s="33">
        <f>IF(F39=1,$D39*садики!E$3/$S39,0)</f>
        <v>0</v>
      </c>
      <c r="V39" s="33">
        <f>IF(G39=1,$D39*садики!E$4/$S39,0)</f>
        <v>0</v>
      </c>
      <c r="W39" s="33">
        <f>IF(H39=1,$D39*садики!E$5/$S39,0)</f>
        <v>0</v>
      </c>
      <c r="X39" s="33">
        <f>IF(I39=1,$D39*садики!E$6/$S39,0)</f>
        <v>0</v>
      </c>
      <c r="Y39" s="33">
        <f>IF(J39=1,$D39*садики!E$7/$S39,0)</f>
        <v>0</v>
      </c>
      <c r="Z39" s="33">
        <f>IF(K39=1,$D39*садики!E$8/$S39,0)</f>
        <v>0</v>
      </c>
      <c r="AA39" s="33">
        <f>IF(L39=1,$D39*садики!E$9/$S39,0)</f>
        <v>0</v>
      </c>
      <c r="AB39" s="33">
        <f>IF(M39=1,$D39*садики!E$10/$S39,0)</f>
        <v>0</v>
      </c>
      <c r="AC39" s="33">
        <f>IF(N39=1,$D39*садики!E$11/$S39,0)</f>
        <v>0</v>
      </c>
      <c r="AD39" s="33">
        <f>IF(O39=1,$D39*садики!E$12/$S39,0)</f>
        <v>0</v>
      </c>
      <c r="AE39" s="33">
        <f>IF(P39=1,$D39*садики!E$13/$S39,0)</f>
        <v>0</v>
      </c>
      <c r="AF39" s="33">
        <f>IF(Q39=1,$D39*садики!E$14/$S39,0)</f>
        <v>0</v>
      </c>
      <c r="AG39" s="68">
        <f>IF(R39=1,$D39*садики!E$15/$S39,0)</f>
        <v>0</v>
      </c>
      <c r="AH39" s="72">
        <f>IF($E39=1,садики!H$2,0)+IF($F39=1,садики!H$3,0)+IF($G39=1,садики!H$4,0)+IF($H39=1,садики!H$5,0)+IF($I39=1,садики!H$6,0)+IF($J39=1,садики!H$7,0)+IF($K39=1,садики!H$8,0)+IF($L39=1,садики!H$9,0)+IF($M39=1,садики!H$10,0)+IF($N39=1,садики!H$11,0)+IF($O39=1,садики!H$12,0)+IF($P39=1,садики!H$13,0)+IF($Q39=1,садики!H$14,0)+IF($R39=1,садики!H$15,0)</f>
        <v>0</v>
      </c>
      <c r="AI39" s="67">
        <f>IF(E39=1,$D39*садики!H$2/$AH39,0)</f>
        <v>0</v>
      </c>
      <c r="AJ39" s="33">
        <f>IF(F39=1,$D39*садики!H$3/$AH39,0)</f>
        <v>0</v>
      </c>
      <c r="AK39" s="33">
        <f>IF(G39=1,$D39*садики!H$4/$AH39,0)</f>
        <v>0</v>
      </c>
      <c r="AL39" s="33">
        <f>IF(H39=1,$D39*садики!H$5/$AH39,0)</f>
        <v>0</v>
      </c>
      <c r="AM39" s="33">
        <f>IF(I39=1,$D39*садики!H$6/$AH39,0)</f>
        <v>0</v>
      </c>
      <c r="AN39" s="33">
        <f>IF(J39=1,$D39*садики!H$7/$AH39,0)</f>
        <v>0</v>
      </c>
      <c r="AO39" s="33">
        <f>IF(K39=1,$D39*садики!H$8/$AH39,0)</f>
        <v>0</v>
      </c>
      <c r="AP39" s="33">
        <f>IF(L39=1,$D39*садики!H$9/$AH39,0)</f>
        <v>0</v>
      </c>
      <c r="AQ39" s="33">
        <f>IF(M39=1,$D39*садики!H$10/$AH39,0)</f>
        <v>0</v>
      </c>
      <c r="AR39" s="33">
        <f>IF(N39=1,$D39*садики!H$11/$AH39,0)</f>
        <v>0</v>
      </c>
      <c r="AS39" s="33">
        <f>IF(O39=1,$D39*садики!H$12/$AH39,0)</f>
        <v>0</v>
      </c>
      <c r="AT39" s="33">
        <f>IF(P39=1,$D39*садики!H$13/$AH39,0)</f>
        <v>0</v>
      </c>
      <c r="AU39" s="33">
        <f>IF(Q39=1,$D39*садики!H$14/$AH39,0)</f>
        <v>0</v>
      </c>
      <c r="AV39" s="68">
        <f>IF(R39=1,$D39*садики!H$15/$AH39,0)</f>
        <v>0</v>
      </c>
      <c r="AW39" s="78">
        <f t="shared" si="1"/>
        <v>0</v>
      </c>
      <c r="AX39" s="19">
        <f t="shared" si="2"/>
        <v>0</v>
      </c>
      <c r="AY39" s="19">
        <f t="shared" si="3"/>
        <v>0</v>
      </c>
      <c r="AZ39" s="19">
        <f t="shared" si="4"/>
        <v>0</v>
      </c>
      <c r="BA39" s="19">
        <f t="shared" si="5"/>
        <v>0</v>
      </c>
      <c r="BB39" s="19">
        <f t="shared" si="6"/>
        <v>0</v>
      </c>
      <c r="BC39" s="19">
        <f t="shared" si="7"/>
        <v>0</v>
      </c>
      <c r="BD39" s="19">
        <f t="shared" si="8"/>
        <v>0</v>
      </c>
      <c r="BE39" s="19">
        <f t="shared" si="9"/>
        <v>0</v>
      </c>
      <c r="BF39" s="19">
        <f t="shared" si="10"/>
        <v>0</v>
      </c>
      <c r="BG39" s="19">
        <f t="shared" si="11"/>
        <v>0</v>
      </c>
      <c r="BH39" s="19">
        <f t="shared" si="12"/>
        <v>0</v>
      </c>
      <c r="BI39" s="19">
        <f t="shared" si="13"/>
        <v>0</v>
      </c>
      <c r="BJ39" s="79">
        <f t="shared" si="14"/>
        <v>0</v>
      </c>
      <c r="BK39" s="25">
        <f t="shared" si="15"/>
        <v>0</v>
      </c>
      <c r="BL39" s="36">
        <f>IF($E39=1,садики!K$2,0)+IF($F39=1,садики!K$3,0)+IF($G39=1,садики!K$4,0)+IF($H39=1,садики!K$5,0)+IF($I39=1,садики!K$6,0)+IF($J39=1,садики!K$7,0)+IF($K39=1,садики!K$8,0)+IF($L39=1,садики!K$9,0)+IF($M39=1,садики!K$10,0)+IF($N39=1,садики!K$11,0)+IF($O39=1,садики!K$12,0)+IF($P39=1,садики!K$13,0)+IF($Q39=1,садики!K$14,0)+IF($R39=1,садики!K$15,0)</f>
        <v>0</v>
      </c>
      <c r="BM39" s="5">
        <f t="shared" si="18"/>
        <v>0</v>
      </c>
      <c r="BN39" s="60">
        <f t="shared" si="17"/>
        <v>0</v>
      </c>
    </row>
    <row r="40" spans="1:66" s="24" customFormat="1" ht="12.75" customHeight="1" x14ac:dyDescent="0.2">
      <c r="A40" s="54">
        <v>38</v>
      </c>
      <c r="B40" s="22" t="s">
        <v>47</v>
      </c>
      <c r="C40" s="21" t="s">
        <v>36</v>
      </c>
      <c r="D40" s="55">
        <v>222</v>
      </c>
      <c r="E40" s="47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43"/>
      <c r="S40" s="65">
        <f>IF($E40=1,садики!E$2,0)+IF($F40=1,садики!E$3,0)+IF($G40=1,садики!E$4,0)+IF($H40=1,садики!E$5,0)+IF($I40=1,садики!E$6,0)+IF($J40=1,садики!E$7,0)+IF($K40=1,садики!E$8,0)+IF($L40=1,садики!E$9,0)+IF($M40=1,садики!E$10,0)+IF($N40=1,садики!E$11,0)+IF($O40=1,садики!E$12,0)+IF($P40=1,садики!E$13,0)+IF($Q40=1,садики!E$14,0)+IF($R40=1,садики!E$15,0)</f>
        <v>0</v>
      </c>
      <c r="T40" s="69">
        <f>IF(E40=1,$D40*садики!E$2/$S40,0)</f>
        <v>0</v>
      </c>
      <c r="U40" s="33">
        <f>IF(F40=1,$D40*садики!E$3/$S40,0)</f>
        <v>0</v>
      </c>
      <c r="V40" s="33">
        <f>IF(G40=1,$D40*садики!E$4/$S40,0)</f>
        <v>0</v>
      </c>
      <c r="W40" s="33">
        <f>IF(H40=1,$D40*садики!E$5/$S40,0)</f>
        <v>0</v>
      </c>
      <c r="X40" s="33">
        <f>IF(I40=1,$D40*садики!E$6/$S40,0)</f>
        <v>0</v>
      </c>
      <c r="Y40" s="33">
        <f>IF(J40=1,$D40*садики!E$7/$S40,0)</f>
        <v>0</v>
      </c>
      <c r="Z40" s="33">
        <f>IF(K40=1,$D40*садики!E$8/$S40,0)</f>
        <v>0</v>
      </c>
      <c r="AA40" s="33">
        <f>IF(L40=1,$D40*садики!E$9/$S40,0)</f>
        <v>0</v>
      </c>
      <c r="AB40" s="33">
        <f>IF(M40=1,$D40*садики!E$10/$S40,0)</f>
        <v>0</v>
      </c>
      <c r="AC40" s="33">
        <f>IF(N40=1,$D40*садики!E$11/$S40,0)</f>
        <v>0</v>
      </c>
      <c r="AD40" s="33">
        <f>IF(O40=1,$D40*садики!E$12/$S40,0)</f>
        <v>0</v>
      </c>
      <c r="AE40" s="33">
        <f>IF(P40=1,$D40*садики!E$13/$S40,0)</f>
        <v>0</v>
      </c>
      <c r="AF40" s="33">
        <f>IF(Q40=1,$D40*садики!E$14/$S40,0)</f>
        <v>0</v>
      </c>
      <c r="AG40" s="68">
        <f>IF(R40=1,$D40*садики!E$15/$S40,0)</f>
        <v>0</v>
      </c>
      <c r="AH40" s="72">
        <f>IF($E40=1,садики!H$2,0)+IF($F40=1,садики!H$3,0)+IF($G40=1,садики!H$4,0)+IF($H40=1,садики!H$5,0)+IF($I40=1,садики!H$6,0)+IF($J40=1,садики!H$7,0)+IF($K40=1,садики!H$8,0)+IF($L40=1,садики!H$9,0)+IF($M40=1,садики!H$10,0)+IF($N40=1,садики!H$11,0)+IF($O40=1,садики!H$12,0)+IF($P40=1,садики!H$13,0)+IF($Q40=1,садики!H$14,0)+IF($R40=1,садики!H$15,0)</f>
        <v>0</v>
      </c>
      <c r="AI40" s="67">
        <f>IF(E40=1,$D40*садики!H$2/$AH40,0)</f>
        <v>0</v>
      </c>
      <c r="AJ40" s="33">
        <f>IF(F40=1,$D40*садики!H$3/$AH40,0)</f>
        <v>0</v>
      </c>
      <c r="AK40" s="33">
        <f>IF(G40=1,$D40*садики!H$4/$AH40,0)</f>
        <v>0</v>
      </c>
      <c r="AL40" s="33">
        <f>IF(H40=1,$D40*садики!H$5/$AH40,0)</f>
        <v>0</v>
      </c>
      <c r="AM40" s="33">
        <f>IF(I40=1,$D40*садики!H$6/$AH40,0)</f>
        <v>0</v>
      </c>
      <c r="AN40" s="33">
        <f>IF(J40=1,$D40*садики!H$7/$AH40,0)</f>
        <v>0</v>
      </c>
      <c r="AO40" s="33">
        <f>IF(K40=1,$D40*садики!H$8/$AH40,0)</f>
        <v>0</v>
      </c>
      <c r="AP40" s="33">
        <f>IF(L40=1,$D40*садики!H$9/$AH40,0)</f>
        <v>0</v>
      </c>
      <c r="AQ40" s="33">
        <f>IF(M40=1,$D40*садики!H$10/$AH40,0)</f>
        <v>0</v>
      </c>
      <c r="AR40" s="33">
        <f>IF(N40=1,$D40*садики!H$11/$AH40,0)</f>
        <v>0</v>
      </c>
      <c r="AS40" s="33">
        <f>IF(O40=1,$D40*садики!H$12/$AH40,0)</f>
        <v>0</v>
      </c>
      <c r="AT40" s="33">
        <f>IF(P40=1,$D40*садики!H$13/$AH40,0)</f>
        <v>0</v>
      </c>
      <c r="AU40" s="33">
        <f>IF(Q40=1,$D40*садики!H$14/$AH40,0)</f>
        <v>0</v>
      </c>
      <c r="AV40" s="68">
        <f>IF(R40=1,$D40*садики!H$15/$AH40,0)</f>
        <v>0</v>
      </c>
      <c r="AW40" s="78">
        <f t="shared" si="1"/>
        <v>0</v>
      </c>
      <c r="AX40" s="19">
        <f t="shared" si="2"/>
        <v>0</v>
      </c>
      <c r="AY40" s="19">
        <f t="shared" si="3"/>
        <v>0</v>
      </c>
      <c r="AZ40" s="19">
        <f t="shared" si="4"/>
        <v>0</v>
      </c>
      <c r="BA40" s="19">
        <f t="shared" si="5"/>
        <v>0</v>
      </c>
      <c r="BB40" s="19">
        <f t="shared" si="6"/>
        <v>0</v>
      </c>
      <c r="BC40" s="19">
        <f t="shared" si="7"/>
        <v>0</v>
      </c>
      <c r="BD40" s="19">
        <f t="shared" si="8"/>
        <v>0</v>
      </c>
      <c r="BE40" s="19">
        <f t="shared" si="9"/>
        <v>0</v>
      </c>
      <c r="BF40" s="19">
        <f t="shared" si="10"/>
        <v>0</v>
      </c>
      <c r="BG40" s="19">
        <f t="shared" si="11"/>
        <v>0</v>
      </c>
      <c r="BH40" s="19">
        <f t="shared" si="12"/>
        <v>0</v>
      </c>
      <c r="BI40" s="19">
        <f t="shared" si="13"/>
        <v>0</v>
      </c>
      <c r="BJ40" s="79">
        <f t="shared" si="14"/>
        <v>0</v>
      </c>
      <c r="BK40" s="25">
        <f t="shared" si="15"/>
        <v>0</v>
      </c>
      <c r="BL40" s="36">
        <f>IF($E40=1,садики!K$2,0)+IF($F40=1,садики!K$3,0)+IF($G40=1,садики!K$4,0)+IF($H40=1,садики!K$5,0)+IF($I40=1,садики!K$6,0)+IF($J40=1,садики!K$7,0)+IF($K40=1,садики!K$8,0)+IF($L40=1,садики!K$9,0)+IF($M40=1,садики!K$10,0)+IF($N40=1,садики!K$11,0)+IF($O40=1,садики!K$12,0)+IF($P40=1,садики!K$13,0)+IF($Q40=1,садики!K$14,0)+IF($R40=1,садики!K$15,0)</f>
        <v>0</v>
      </c>
      <c r="BM40" s="5">
        <f t="shared" si="18"/>
        <v>0</v>
      </c>
      <c r="BN40" s="60">
        <f t="shared" si="17"/>
        <v>0</v>
      </c>
    </row>
    <row r="41" spans="1:66" s="24" customFormat="1" ht="12.75" customHeight="1" x14ac:dyDescent="0.2">
      <c r="A41" s="54">
        <v>39</v>
      </c>
      <c r="B41" s="22" t="s">
        <v>48</v>
      </c>
      <c r="C41" s="21" t="s">
        <v>36</v>
      </c>
      <c r="D41" s="55">
        <v>346</v>
      </c>
      <c r="E41" s="47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43"/>
      <c r="S41" s="65">
        <f>IF($E41=1,садики!E$2,0)+IF($F41=1,садики!E$3,0)+IF($G41=1,садики!E$4,0)+IF($H41=1,садики!E$5,0)+IF($I41=1,садики!E$6,0)+IF($J41=1,садики!E$7,0)+IF($K41=1,садики!E$8,0)+IF($L41=1,садики!E$9,0)+IF($M41=1,садики!E$10,0)+IF($N41=1,садики!E$11,0)+IF($O41=1,садики!E$12,0)+IF($P41=1,садики!E$13,0)+IF($Q41=1,садики!E$14,0)+IF($R41=1,садики!E$15,0)</f>
        <v>0</v>
      </c>
      <c r="T41" s="69">
        <f>IF(E41=1,$D41*садики!E$2/$S41,0)</f>
        <v>0</v>
      </c>
      <c r="U41" s="33">
        <f>IF(F41=1,$D41*садики!E$3/$S41,0)</f>
        <v>0</v>
      </c>
      <c r="V41" s="33">
        <f>IF(G41=1,$D41*садики!E$4/$S41,0)</f>
        <v>0</v>
      </c>
      <c r="W41" s="33">
        <f>IF(H41=1,$D41*садики!E$5/$S41,0)</f>
        <v>0</v>
      </c>
      <c r="X41" s="33">
        <f>IF(I41=1,$D41*садики!E$6/$S41,0)</f>
        <v>0</v>
      </c>
      <c r="Y41" s="33">
        <f>IF(J41=1,$D41*садики!E$7/$S41,0)</f>
        <v>0</v>
      </c>
      <c r="Z41" s="33">
        <f>IF(K41=1,$D41*садики!E$8/$S41,0)</f>
        <v>0</v>
      </c>
      <c r="AA41" s="33">
        <f>IF(L41=1,$D41*садики!E$9/$S41,0)</f>
        <v>0</v>
      </c>
      <c r="AB41" s="33">
        <f>IF(M41=1,$D41*садики!E$10/$S41,0)</f>
        <v>0</v>
      </c>
      <c r="AC41" s="33">
        <f>IF(N41=1,$D41*садики!E$11/$S41,0)</f>
        <v>0</v>
      </c>
      <c r="AD41" s="33">
        <f>IF(O41=1,$D41*садики!E$12/$S41,0)</f>
        <v>0</v>
      </c>
      <c r="AE41" s="33">
        <f>IF(P41=1,$D41*садики!E$13/$S41,0)</f>
        <v>0</v>
      </c>
      <c r="AF41" s="33">
        <f>IF(Q41=1,$D41*садики!E$14/$S41,0)</f>
        <v>0</v>
      </c>
      <c r="AG41" s="68">
        <f>IF(R41=1,$D41*садики!E$15/$S41,0)</f>
        <v>0</v>
      </c>
      <c r="AH41" s="72">
        <f>IF($E41=1,садики!H$2,0)+IF($F41=1,садики!H$3,0)+IF($G41=1,садики!H$4,0)+IF($H41=1,садики!H$5,0)+IF($I41=1,садики!H$6,0)+IF($J41=1,садики!H$7,0)+IF($K41=1,садики!H$8,0)+IF($L41=1,садики!H$9,0)+IF($M41=1,садики!H$10,0)+IF($N41=1,садики!H$11,0)+IF($O41=1,садики!H$12,0)+IF($P41=1,садики!H$13,0)+IF($Q41=1,садики!H$14,0)+IF($R41=1,садики!H$15,0)</f>
        <v>0</v>
      </c>
      <c r="AI41" s="67">
        <f>IF(E41=1,$D41*садики!H$2/$AH41,0)</f>
        <v>0</v>
      </c>
      <c r="AJ41" s="33">
        <f>IF(F41=1,$D41*садики!H$3/$AH41,0)</f>
        <v>0</v>
      </c>
      <c r="AK41" s="33">
        <f>IF(G41=1,$D41*садики!H$4/$AH41,0)</f>
        <v>0</v>
      </c>
      <c r="AL41" s="33">
        <f>IF(H41=1,$D41*садики!H$5/$AH41,0)</f>
        <v>0</v>
      </c>
      <c r="AM41" s="33">
        <f>IF(I41=1,$D41*садики!H$6/$AH41,0)</f>
        <v>0</v>
      </c>
      <c r="AN41" s="33">
        <f>IF(J41=1,$D41*садики!H$7/$AH41,0)</f>
        <v>0</v>
      </c>
      <c r="AO41" s="33">
        <f>IF(K41=1,$D41*садики!H$8/$AH41,0)</f>
        <v>0</v>
      </c>
      <c r="AP41" s="33">
        <f>IF(L41=1,$D41*садики!H$9/$AH41,0)</f>
        <v>0</v>
      </c>
      <c r="AQ41" s="33">
        <f>IF(M41=1,$D41*садики!H$10/$AH41,0)</f>
        <v>0</v>
      </c>
      <c r="AR41" s="33">
        <f>IF(N41=1,$D41*садики!H$11/$AH41,0)</f>
        <v>0</v>
      </c>
      <c r="AS41" s="33">
        <f>IF(O41=1,$D41*садики!H$12/$AH41,0)</f>
        <v>0</v>
      </c>
      <c r="AT41" s="33">
        <f>IF(P41=1,$D41*садики!H$13/$AH41,0)</f>
        <v>0</v>
      </c>
      <c r="AU41" s="33">
        <f>IF(Q41=1,$D41*садики!H$14/$AH41,0)</f>
        <v>0</v>
      </c>
      <c r="AV41" s="68">
        <f>IF(R41=1,$D41*садики!H$15/$AH41,0)</f>
        <v>0</v>
      </c>
      <c r="AW41" s="78">
        <f t="shared" si="1"/>
        <v>0</v>
      </c>
      <c r="AX41" s="19">
        <f t="shared" si="2"/>
        <v>0</v>
      </c>
      <c r="AY41" s="19">
        <f t="shared" si="3"/>
        <v>0</v>
      </c>
      <c r="AZ41" s="19">
        <f t="shared" si="4"/>
        <v>0</v>
      </c>
      <c r="BA41" s="19">
        <f t="shared" si="5"/>
        <v>0</v>
      </c>
      <c r="BB41" s="19">
        <f t="shared" si="6"/>
        <v>0</v>
      </c>
      <c r="BC41" s="19">
        <f t="shared" si="7"/>
        <v>0</v>
      </c>
      <c r="BD41" s="19">
        <f t="shared" si="8"/>
        <v>0</v>
      </c>
      <c r="BE41" s="19">
        <f t="shared" si="9"/>
        <v>0</v>
      </c>
      <c r="BF41" s="19">
        <f t="shared" si="10"/>
        <v>0</v>
      </c>
      <c r="BG41" s="19">
        <f t="shared" si="11"/>
        <v>0</v>
      </c>
      <c r="BH41" s="19">
        <f t="shared" si="12"/>
        <v>0</v>
      </c>
      <c r="BI41" s="19">
        <f t="shared" si="13"/>
        <v>0</v>
      </c>
      <c r="BJ41" s="79">
        <f t="shared" si="14"/>
        <v>0</v>
      </c>
      <c r="BK41" s="25">
        <f t="shared" si="15"/>
        <v>0</v>
      </c>
      <c r="BL41" s="36">
        <f>IF($E41=1,садики!K$2,0)+IF($F41=1,садики!K$3,0)+IF($G41=1,садики!K$4,0)+IF($H41=1,садики!K$5,0)+IF($I41=1,садики!K$6,0)+IF($J41=1,садики!K$7,0)+IF($K41=1,садики!K$8,0)+IF($L41=1,садики!K$9,0)+IF($M41=1,садики!K$10,0)+IF($N41=1,садики!K$11,0)+IF($O41=1,садики!K$12,0)+IF($P41=1,садики!K$13,0)+IF($Q41=1,садики!K$14,0)+IF($R41=1,садики!K$15,0)</f>
        <v>0</v>
      </c>
      <c r="BM41" s="5">
        <f t="shared" si="18"/>
        <v>0</v>
      </c>
      <c r="BN41" s="60">
        <f t="shared" si="17"/>
        <v>0</v>
      </c>
    </row>
    <row r="42" spans="1:66" ht="12.75" customHeight="1" x14ac:dyDescent="0.2">
      <c r="A42" s="52">
        <v>40</v>
      </c>
      <c r="B42" s="8" t="s">
        <v>26</v>
      </c>
      <c r="C42" s="7" t="s">
        <v>49</v>
      </c>
      <c r="D42" s="53">
        <v>215</v>
      </c>
      <c r="E42" s="2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42"/>
      <c r="S42" s="64">
        <f>IF($E42=1,садики!E$2,0)+IF($F42=1,садики!E$3,0)+IF($G42=1,садики!E$4,0)+IF($H42=1,садики!E$5,0)+IF($I42=1,садики!E$6,0)+IF($J42=1,садики!E$7,0)+IF($K42=1,садики!E$8,0)+IF($L42=1,садики!E$9,0)+IF($M42=1,садики!E$10,0)+IF($N42=1,садики!E$11,0)+IF($O42=1,садики!E$12,0)+IF($P42=1,садики!E$13,0)+IF($Q42=1,садики!E$14,0)+IF($R42=1,садики!E$15,0)</f>
        <v>0</v>
      </c>
      <c r="T42" s="67">
        <f>IF(E42=1,$D42*садики!E$2/$S42,0)</f>
        <v>0</v>
      </c>
      <c r="U42" s="33">
        <f>IF(F42=1,$D42*садики!E$3/$S42,0)</f>
        <v>0</v>
      </c>
      <c r="V42" s="33">
        <f>IF(G42=1,$D42*садики!E$4/$S42,0)</f>
        <v>0</v>
      </c>
      <c r="W42" s="33">
        <f>IF(H42=1,$D42*садики!E$5/$S42,0)</f>
        <v>0</v>
      </c>
      <c r="X42" s="33">
        <f>IF(I42=1,$D42*садики!E$6/$S42,0)</f>
        <v>0</v>
      </c>
      <c r="Y42" s="33">
        <f>IF(J42=1,$D42*садики!E$7/$S42,0)</f>
        <v>0</v>
      </c>
      <c r="Z42" s="33">
        <f>IF(K42=1,$D42*садики!E$8/$S42,0)</f>
        <v>0</v>
      </c>
      <c r="AA42" s="33">
        <f>IF(L42=1,$D42*садики!E$9/$S42,0)</f>
        <v>0</v>
      </c>
      <c r="AB42" s="33">
        <f>IF(M42=1,$D42*садики!E$10/$S42,0)</f>
        <v>0</v>
      </c>
      <c r="AC42" s="33">
        <f>IF(N42=1,$D42*садики!E$11/$S42,0)</f>
        <v>0</v>
      </c>
      <c r="AD42" s="33">
        <f>IF(O42=1,$D42*садики!E$12/$S42,0)</f>
        <v>0</v>
      </c>
      <c r="AE42" s="33">
        <f>IF(P42=1,$D42*садики!E$13/$S42,0)</f>
        <v>0</v>
      </c>
      <c r="AF42" s="33">
        <f>IF(Q42=1,$D42*садики!E$14/$S42,0)</f>
        <v>0</v>
      </c>
      <c r="AG42" s="68">
        <f>IF(R42=1,$D42*садики!E$15/$S42,0)</f>
        <v>0</v>
      </c>
      <c r="AH42" s="72">
        <f>IF($E42=1,садики!H$2,0)+IF($F42=1,садики!H$3,0)+IF($G42=1,садики!H$4,0)+IF($H42=1,садики!H$5,0)+IF($I42=1,садики!H$6,0)+IF($J42=1,садики!H$7,0)+IF($K42=1,садики!H$8,0)+IF($L42=1,садики!H$9,0)+IF($M42=1,садики!H$10,0)+IF($N42=1,садики!H$11,0)+IF($O42=1,садики!H$12,0)+IF($P42=1,садики!H$13,0)+IF($Q42=1,садики!H$14,0)+IF($R42=1,садики!H$15,0)</f>
        <v>0</v>
      </c>
      <c r="AI42" s="67">
        <f>IF(E42=1,$D42*садики!H$2/$AH42,0)</f>
        <v>0</v>
      </c>
      <c r="AJ42" s="33">
        <f>IF(F42=1,$D42*садики!H$3/$AH42,0)</f>
        <v>0</v>
      </c>
      <c r="AK42" s="33">
        <f>IF(G42=1,$D42*садики!H$4/$AH42,0)</f>
        <v>0</v>
      </c>
      <c r="AL42" s="33">
        <f>IF(H42=1,$D42*садики!H$5/$AH42,0)</f>
        <v>0</v>
      </c>
      <c r="AM42" s="33">
        <f>IF(I42=1,$D42*садики!H$6/$AH42,0)</f>
        <v>0</v>
      </c>
      <c r="AN42" s="33">
        <f>IF(J42=1,$D42*садики!H$7/$AH42,0)</f>
        <v>0</v>
      </c>
      <c r="AO42" s="33">
        <f>IF(K42=1,$D42*садики!H$8/$AH42,0)</f>
        <v>0</v>
      </c>
      <c r="AP42" s="33">
        <f>IF(L42=1,$D42*садики!H$9/$AH42,0)</f>
        <v>0</v>
      </c>
      <c r="AQ42" s="33">
        <f>IF(M42=1,$D42*садики!H$10/$AH42,0)</f>
        <v>0</v>
      </c>
      <c r="AR42" s="33">
        <f>IF(N42=1,$D42*садики!H$11/$AH42,0)</f>
        <v>0</v>
      </c>
      <c r="AS42" s="33">
        <f>IF(O42=1,$D42*садики!H$12/$AH42,0)</f>
        <v>0</v>
      </c>
      <c r="AT42" s="33">
        <f>IF(P42=1,$D42*садики!H$13/$AH42,0)</f>
        <v>0</v>
      </c>
      <c r="AU42" s="33">
        <f>IF(Q42=1,$D42*садики!H$14/$AH42,0)</f>
        <v>0</v>
      </c>
      <c r="AV42" s="68">
        <f>IF(R42=1,$D42*садики!H$15/$AH42,0)</f>
        <v>0</v>
      </c>
      <c r="AW42" s="78">
        <f t="shared" si="1"/>
        <v>0</v>
      </c>
      <c r="AX42" s="19">
        <f t="shared" si="2"/>
        <v>0</v>
      </c>
      <c r="AY42" s="19">
        <f t="shared" si="3"/>
        <v>0</v>
      </c>
      <c r="AZ42" s="19">
        <f t="shared" si="4"/>
        <v>0</v>
      </c>
      <c r="BA42" s="19">
        <f t="shared" si="5"/>
        <v>0</v>
      </c>
      <c r="BB42" s="19">
        <f t="shared" si="6"/>
        <v>0</v>
      </c>
      <c r="BC42" s="19">
        <f t="shared" si="7"/>
        <v>0</v>
      </c>
      <c r="BD42" s="19">
        <f t="shared" si="8"/>
        <v>0</v>
      </c>
      <c r="BE42" s="19">
        <f t="shared" si="9"/>
        <v>0</v>
      </c>
      <c r="BF42" s="19">
        <f t="shared" si="10"/>
        <v>0</v>
      </c>
      <c r="BG42" s="19">
        <f t="shared" si="11"/>
        <v>0</v>
      </c>
      <c r="BH42" s="19">
        <f t="shared" si="12"/>
        <v>0</v>
      </c>
      <c r="BI42" s="19">
        <f t="shared" si="13"/>
        <v>0</v>
      </c>
      <c r="BJ42" s="79">
        <f t="shared" si="14"/>
        <v>0</v>
      </c>
      <c r="BK42" s="25">
        <f t="shared" si="15"/>
        <v>0</v>
      </c>
      <c r="BL42" s="36">
        <f>IF($E42=1,садики!K$2,0)+IF($F42=1,садики!K$3,0)+IF($G42=1,садики!K$4,0)+IF($H42=1,садики!K$5,0)+IF($I42=1,садики!K$6,0)+IF($J42=1,садики!K$7,0)+IF($K42=1,садики!K$8,0)+IF($L42=1,садики!K$9,0)+IF($M42=1,садики!K$10,0)+IF($N42=1,садики!K$11,0)+IF($O42=1,садики!K$12,0)+IF($P42=1,садики!K$13,0)+IF($Q42=1,садики!K$14,0)+IF($R42=1,садики!K$15,0)</f>
        <v>0</v>
      </c>
      <c r="BM42" s="5">
        <f t="shared" si="18"/>
        <v>0</v>
      </c>
      <c r="BN42" s="60">
        <f t="shared" si="17"/>
        <v>0</v>
      </c>
    </row>
    <row r="43" spans="1:66" ht="12.75" customHeight="1" x14ac:dyDescent="0.2">
      <c r="A43" s="52">
        <v>41</v>
      </c>
      <c r="B43" s="8" t="s">
        <v>25</v>
      </c>
      <c r="C43" s="7" t="s">
        <v>49</v>
      </c>
      <c r="D43" s="53">
        <v>215</v>
      </c>
      <c r="E43" s="28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42"/>
      <c r="S43" s="64">
        <f>IF($E43=1,садики!E$2,0)+IF($F43=1,садики!E$3,0)+IF($G43=1,садики!E$4,0)+IF($H43=1,садики!E$5,0)+IF($I43=1,садики!E$6,0)+IF($J43=1,садики!E$7,0)+IF($K43=1,садики!E$8,0)+IF($L43=1,садики!E$9,0)+IF($M43=1,садики!E$10,0)+IF($N43=1,садики!E$11,0)+IF($O43=1,садики!E$12,0)+IF($P43=1,садики!E$13,0)+IF($Q43=1,садики!E$14,0)+IF($R43=1,садики!E$15,0)</f>
        <v>0</v>
      </c>
      <c r="T43" s="67">
        <f>IF(E43=1,$D43*садики!E$2/$S43,0)</f>
        <v>0</v>
      </c>
      <c r="U43" s="33">
        <f>IF(F43=1,$D43*садики!E$3/$S43,0)</f>
        <v>0</v>
      </c>
      <c r="V43" s="33">
        <f>IF(G43=1,$D43*садики!E$4/$S43,0)</f>
        <v>0</v>
      </c>
      <c r="W43" s="33">
        <f>IF(H43=1,$D43*садики!E$5/$S43,0)</f>
        <v>0</v>
      </c>
      <c r="X43" s="33">
        <f>IF(I43=1,$D43*садики!E$6/$S43,0)</f>
        <v>0</v>
      </c>
      <c r="Y43" s="33">
        <f>IF(J43=1,$D43*садики!E$7/$S43,0)</f>
        <v>0</v>
      </c>
      <c r="Z43" s="33">
        <f>IF(K43=1,$D43*садики!E$8/$S43,0)</f>
        <v>0</v>
      </c>
      <c r="AA43" s="33">
        <f>IF(L43=1,$D43*садики!E$9/$S43,0)</f>
        <v>0</v>
      </c>
      <c r="AB43" s="33">
        <f>IF(M43=1,$D43*садики!E$10/$S43,0)</f>
        <v>0</v>
      </c>
      <c r="AC43" s="33">
        <f>IF(N43=1,$D43*садики!E$11/$S43,0)</f>
        <v>0</v>
      </c>
      <c r="AD43" s="33">
        <f>IF(O43=1,$D43*садики!E$12/$S43,0)</f>
        <v>0</v>
      </c>
      <c r="AE43" s="33">
        <f>IF(P43=1,$D43*садики!E$13/$S43,0)</f>
        <v>0</v>
      </c>
      <c r="AF43" s="33">
        <f>IF(Q43=1,$D43*садики!E$14/$S43,0)</f>
        <v>0</v>
      </c>
      <c r="AG43" s="68">
        <f>IF(R43=1,$D43*садики!E$15/$S43,0)</f>
        <v>0</v>
      </c>
      <c r="AH43" s="72">
        <f>IF($E43=1,садики!H$2,0)+IF($F43=1,садики!H$3,0)+IF($G43=1,садики!H$4,0)+IF($H43=1,садики!H$5,0)+IF($I43=1,садики!H$6,0)+IF($J43=1,садики!H$7,0)+IF($K43=1,садики!H$8,0)+IF($L43=1,садики!H$9,0)+IF($M43=1,садики!H$10,0)+IF($N43=1,садики!H$11,0)+IF($O43=1,садики!H$12,0)+IF($P43=1,садики!H$13,0)+IF($Q43=1,садики!H$14,0)+IF($R43=1,садики!H$15,0)</f>
        <v>0</v>
      </c>
      <c r="AI43" s="67">
        <f>IF(E43=1,$D43*садики!H$2/$AH43,0)</f>
        <v>0</v>
      </c>
      <c r="AJ43" s="33">
        <f>IF(F43=1,$D43*садики!H$3/$AH43,0)</f>
        <v>0</v>
      </c>
      <c r="AK43" s="33">
        <f>IF(G43=1,$D43*садики!H$4/$AH43,0)</f>
        <v>0</v>
      </c>
      <c r="AL43" s="33">
        <f>IF(H43=1,$D43*садики!H$5/$AH43,0)</f>
        <v>0</v>
      </c>
      <c r="AM43" s="33">
        <f>IF(I43=1,$D43*садики!H$6/$AH43,0)</f>
        <v>0</v>
      </c>
      <c r="AN43" s="33">
        <f>IF(J43=1,$D43*садики!H$7/$AH43,0)</f>
        <v>0</v>
      </c>
      <c r="AO43" s="33">
        <f>IF(K43=1,$D43*садики!H$8/$AH43,0)</f>
        <v>0</v>
      </c>
      <c r="AP43" s="33">
        <f>IF(L43=1,$D43*садики!H$9/$AH43,0)</f>
        <v>0</v>
      </c>
      <c r="AQ43" s="33">
        <f>IF(M43=1,$D43*садики!H$10/$AH43,0)</f>
        <v>0</v>
      </c>
      <c r="AR43" s="33">
        <f>IF(N43=1,$D43*садики!H$11/$AH43,0)</f>
        <v>0</v>
      </c>
      <c r="AS43" s="33">
        <f>IF(O43=1,$D43*садики!H$12/$AH43,0)</f>
        <v>0</v>
      </c>
      <c r="AT43" s="33">
        <f>IF(P43=1,$D43*садики!H$13/$AH43,0)</f>
        <v>0</v>
      </c>
      <c r="AU43" s="33">
        <f>IF(Q43=1,$D43*садики!H$14/$AH43,0)</f>
        <v>0</v>
      </c>
      <c r="AV43" s="68">
        <f>IF(R43=1,$D43*садики!H$15/$AH43,0)</f>
        <v>0</v>
      </c>
      <c r="AW43" s="78">
        <f t="shared" si="1"/>
        <v>0</v>
      </c>
      <c r="AX43" s="19">
        <f t="shared" si="2"/>
        <v>0</v>
      </c>
      <c r="AY43" s="19">
        <f t="shared" si="3"/>
        <v>0</v>
      </c>
      <c r="AZ43" s="19">
        <f t="shared" si="4"/>
        <v>0</v>
      </c>
      <c r="BA43" s="19">
        <f t="shared" si="5"/>
        <v>0</v>
      </c>
      <c r="BB43" s="19">
        <f t="shared" si="6"/>
        <v>0</v>
      </c>
      <c r="BC43" s="19">
        <f t="shared" si="7"/>
        <v>0</v>
      </c>
      <c r="BD43" s="19">
        <f t="shared" si="8"/>
        <v>0</v>
      </c>
      <c r="BE43" s="19">
        <f t="shared" si="9"/>
        <v>0</v>
      </c>
      <c r="BF43" s="19">
        <f t="shared" si="10"/>
        <v>0</v>
      </c>
      <c r="BG43" s="19">
        <f t="shared" si="11"/>
        <v>0</v>
      </c>
      <c r="BH43" s="19">
        <f t="shared" si="12"/>
        <v>0</v>
      </c>
      <c r="BI43" s="19">
        <f t="shared" si="13"/>
        <v>0</v>
      </c>
      <c r="BJ43" s="79">
        <f t="shared" si="14"/>
        <v>0</v>
      </c>
      <c r="BK43" s="25">
        <f t="shared" si="15"/>
        <v>0</v>
      </c>
      <c r="BL43" s="36">
        <f>IF($E43=1,садики!K$2,0)+IF($F43=1,садики!K$3,0)+IF($G43=1,садики!K$4,0)+IF($H43=1,садики!K$5,0)+IF($I43=1,садики!K$6,0)+IF($J43=1,садики!K$7,0)+IF($K43=1,садики!K$8,0)+IF($L43=1,садики!K$9,0)+IF($M43=1,садики!K$10,0)+IF($N43=1,садики!K$11,0)+IF($O43=1,садики!K$12,0)+IF($P43=1,садики!K$13,0)+IF($Q43=1,садики!K$14,0)+IF($R43=1,садики!K$15,0)</f>
        <v>0</v>
      </c>
      <c r="BM43" s="5">
        <f t="shared" si="18"/>
        <v>0</v>
      </c>
      <c r="BN43" s="60">
        <f t="shared" si="17"/>
        <v>0</v>
      </c>
    </row>
    <row r="44" spans="1:66" ht="12.75" customHeight="1" x14ac:dyDescent="0.2">
      <c r="A44" s="52">
        <v>42</v>
      </c>
      <c r="B44" s="8" t="s">
        <v>24</v>
      </c>
      <c r="C44" s="7" t="s">
        <v>49</v>
      </c>
      <c r="D44" s="53">
        <v>215</v>
      </c>
      <c r="E44" s="28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42"/>
      <c r="S44" s="64">
        <f>IF($E44=1,садики!E$2,0)+IF($F44=1,садики!E$3,0)+IF($G44=1,садики!E$4,0)+IF($H44=1,садики!E$5,0)+IF($I44=1,садики!E$6,0)+IF($J44=1,садики!E$7,0)+IF($K44=1,садики!E$8,0)+IF($L44=1,садики!E$9,0)+IF($M44=1,садики!E$10,0)+IF($N44=1,садики!E$11,0)+IF($O44=1,садики!E$12,0)+IF($P44=1,садики!E$13,0)+IF($Q44=1,садики!E$14,0)+IF($R44=1,садики!E$15,0)</f>
        <v>0</v>
      </c>
      <c r="T44" s="67">
        <f>IF(E44=1,$D44*садики!E$2/$S44,0)</f>
        <v>0</v>
      </c>
      <c r="U44" s="33">
        <f>IF(F44=1,$D44*садики!E$3/$S44,0)</f>
        <v>0</v>
      </c>
      <c r="V44" s="33">
        <f>IF(G44=1,$D44*садики!E$4/$S44,0)</f>
        <v>0</v>
      </c>
      <c r="W44" s="33">
        <f>IF(H44=1,$D44*садики!E$5/$S44,0)</f>
        <v>0</v>
      </c>
      <c r="X44" s="33">
        <f>IF(I44=1,$D44*садики!E$6/$S44,0)</f>
        <v>0</v>
      </c>
      <c r="Y44" s="33">
        <f>IF(J44=1,$D44*садики!E$7/$S44,0)</f>
        <v>0</v>
      </c>
      <c r="Z44" s="33">
        <f>IF(K44=1,$D44*садики!E$8/$S44,0)</f>
        <v>0</v>
      </c>
      <c r="AA44" s="33">
        <f>IF(L44=1,$D44*садики!E$9/$S44,0)</f>
        <v>0</v>
      </c>
      <c r="AB44" s="33">
        <f>IF(M44=1,$D44*садики!E$10/$S44,0)</f>
        <v>0</v>
      </c>
      <c r="AC44" s="33">
        <f>IF(N44=1,$D44*садики!E$11/$S44,0)</f>
        <v>0</v>
      </c>
      <c r="AD44" s="33">
        <f>IF(O44=1,$D44*садики!E$12/$S44,0)</f>
        <v>0</v>
      </c>
      <c r="AE44" s="33">
        <f>IF(P44=1,$D44*садики!E$13/$S44,0)</f>
        <v>0</v>
      </c>
      <c r="AF44" s="33">
        <f>IF(Q44=1,$D44*садики!E$14/$S44,0)</f>
        <v>0</v>
      </c>
      <c r="AG44" s="68">
        <f>IF(R44=1,$D44*садики!E$15/$S44,0)</f>
        <v>0</v>
      </c>
      <c r="AH44" s="72">
        <f>IF($E44=1,садики!H$2,0)+IF($F44=1,садики!H$3,0)+IF($G44=1,садики!H$4,0)+IF($H44=1,садики!H$5,0)+IF($I44=1,садики!H$6,0)+IF($J44=1,садики!H$7,0)+IF($K44=1,садики!H$8,0)+IF($L44=1,садики!H$9,0)+IF($M44=1,садики!H$10,0)+IF($N44=1,садики!H$11,0)+IF($O44=1,садики!H$12,0)+IF($P44=1,садики!H$13,0)+IF($Q44=1,садики!H$14,0)+IF($R44=1,садики!H$15,0)</f>
        <v>0</v>
      </c>
      <c r="AI44" s="67">
        <f>IF(E44=1,$D44*садики!H$2/$AH44,0)</f>
        <v>0</v>
      </c>
      <c r="AJ44" s="33">
        <f>IF(F44=1,$D44*садики!H$3/$AH44,0)</f>
        <v>0</v>
      </c>
      <c r="AK44" s="33">
        <f>IF(G44=1,$D44*садики!H$4/$AH44,0)</f>
        <v>0</v>
      </c>
      <c r="AL44" s="33">
        <f>IF(H44=1,$D44*садики!H$5/$AH44,0)</f>
        <v>0</v>
      </c>
      <c r="AM44" s="33">
        <f>IF(I44=1,$D44*садики!H$6/$AH44,0)</f>
        <v>0</v>
      </c>
      <c r="AN44" s="33">
        <f>IF(J44=1,$D44*садики!H$7/$AH44,0)</f>
        <v>0</v>
      </c>
      <c r="AO44" s="33">
        <f>IF(K44=1,$D44*садики!H$8/$AH44,0)</f>
        <v>0</v>
      </c>
      <c r="AP44" s="33">
        <f>IF(L44=1,$D44*садики!H$9/$AH44,0)</f>
        <v>0</v>
      </c>
      <c r="AQ44" s="33">
        <f>IF(M44=1,$D44*садики!H$10/$AH44,0)</f>
        <v>0</v>
      </c>
      <c r="AR44" s="33">
        <f>IF(N44=1,$D44*садики!H$11/$AH44,0)</f>
        <v>0</v>
      </c>
      <c r="AS44" s="33">
        <f>IF(O44=1,$D44*садики!H$12/$AH44,0)</f>
        <v>0</v>
      </c>
      <c r="AT44" s="33">
        <f>IF(P44=1,$D44*садики!H$13/$AH44,0)</f>
        <v>0</v>
      </c>
      <c r="AU44" s="33">
        <f>IF(Q44=1,$D44*садики!H$14/$AH44,0)</f>
        <v>0</v>
      </c>
      <c r="AV44" s="68">
        <f>IF(R44=1,$D44*садики!H$15/$AH44,0)</f>
        <v>0</v>
      </c>
      <c r="AW44" s="78">
        <f t="shared" si="1"/>
        <v>0</v>
      </c>
      <c r="AX44" s="19">
        <f t="shared" si="2"/>
        <v>0</v>
      </c>
      <c r="AY44" s="19">
        <f t="shared" si="3"/>
        <v>0</v>
      </c>
      <c r="AZ44" s="19">
        <f t="shared" si="4"/>
        <v>0</v>
      </c>
      <c r="BA44" s="19">
        <f t="shared" si="5"/>
        <v>0</v>
      </c>
      <c r="BB44" s="19">
        <f t="shared" si="6"/>
        <v>0</v>
      </c>
      <c r="BC44" s="19">
        <f t="shared" si="7"/>
        <v>0</v>
      </c>
      <c r="BD44" s="19">
        <f t="shared" si="8"/>
        <v>0</v>
      </c>
      <c r="BE44" s="19">
        <f t="shared" si="9"/>
        <v>0</v>
      </c>
      <c r="BF44" s="19">
        <f t="shared" si="10"/>
        <v>0</v>
      </c>
      <c r="BG44" s="19">
        <f t="shared" si="11"/>
        <v>0</v>
      </c>
      <c r="BH44" s="19">
        <f t="shared" si="12"/>
        <v>0</v>
      </c>
      <c r="BI44" s="19">
        <f t="shared" si="13"/>
        <v>0</v>
      </c>
      <c r="BJ44" s="79">
        <f t="shared" si="14"/>
        <v>0</v>
      </c>
      <c r="BK44" s="25">
        <f t="shared" si="15"/>
        <v>0</v>
      </c>
      <c r="BL44" s="36">
        <f>IF($E44=1,садики!K$2,0)+IF($F44=1,садики!K$3,0)+IF($G44=1,садики!K$4,0)+IF($H44=1,садики!K$5,0)+IF($I44=1,садики!K$6,0)+IF($J44=1,садики!K$7,0)+IF($K44=1,садики!K$8,0)+IF($L44=1,садики!K$9,0)+IF($M44=1,садики!K$10,0)+IF($N44=1,садики!K$11,0)+IF($O44=1,садики!K$12,0)+IF($P44=1,садики!K$13,0)+IF($Q44=1,садики!K$14,0)+IF($R44=1,садики!K$15,0)</f>
        <v>0</v>
      </c>
      <c r="BM44" s="5">
        <f t="shared" si="18"/>
        <v>0</v>
      </c>
      <c r="BN44" s="60">
        <f t="shared" si="17"/>
        <v>0</v>
      </c>
    </row>
    <row r="45" spans="1:66" ht="12.75" customHeight="1" x14ac:dyDescent="0.2">
      <c r="A45" s="52">
        <v>43</v>
      </c>
      <c r="B45" s="8" t="s">
        <v>23</v>
      </c>
      <c r="C45" s="7" t="s">
        <v>49</v>
      </c>
      <c r="D45" s="53">
        <v>215</v>
      </c>
      <c r="E45" s="28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42"/>
      <c r="S45" s="64">
        <f>IF($E45=1,садики!E$2,0)+IF($F45=1,садики!E$3,0)+IF($G45=1,садики!E$4,0)+IF($H45=1,садики!E$5,0)+IF($I45=1,садики!E$6,0)+IF($J45=1,садики!E$7,0)+IF($K45=1,садики!E$8,0)+IF($L45=1,садики!E$9,0)+IF($M45=1,садики!E$10,0)+IF($N45=1,садики!E$11,0)+IF($O45=1,садики!E$12,0)+IF($P45=1,садики!E$13,0)+IF($Q45=1,садики!E$14,0)+IF($R45=1,садики!E$15,0)</f>
        <v>0</v>
      </c>
      <c r="T45" s="67">
        <f>IF(E45=1,$D45*садики!E$2/$S45,0)</f>
        <v>0</v>
      </c>
      <c r="U45" s="33">
        <f>IF(F45=1,$D45*садики!E$3/$S45,0)</f>
        <v>0</v>
      </c>
      <c r="V45" s="33">
        <f>IF(G45=1,$D45*садики!E$4/$S45,0)</f>
        <v>0</v>
      </c>
      <c r="W45" s="33">
        <f>IF(H45=1,$D45*садики!E$5/$S45,0)</f>
        <v>0</v>
      </c>
      <c r="X45" s="33">
        <f>IF(I45=1,$D45*садики!E$6/$S45,0)</f>
        <v>0</v>
      </c>
      <c r="Y45" s="33">
        <f>IF(J45=1,$D45*садики!E$7/$S45,0)</f>
        <v>0</v>
      </c>
      <c r="Z45" s="33">
        <f>IF(K45=1,$D45*садики!E$8/$S45,0)</f>
        <v>0</v>
      </c>
      <c r="AA45" s="33">
        <f>IF(L45=1,$D45*садики!E$9/$S45,0)</f>
        <v>0</v>
      </c>
      <c r="AB45" s="33">
        <f>IF(M45=1,$D45*садики!E$10/$S45,0)</f>
        <v>0</v>
      </c>
      <c r="AC45" s="33">
        <f>IF(N45=1,$D45*садики!E$11/$S45,0)</f>
        <v>0</v>
      </c>
      <c r="AD45" s="33">
        <f>IF(O45=1,$D45*садики!E$12/$S45,0)</f>
        <v>0</v>
      </c>
      <c r="AE45" s="33">
        <f>IF(P45=1,$D45*садики!E$13/$S45,0)</f>
        <v>0</v>
      </c>
      <c r="AF45" s="33">
        <f>IF(Q45=1,$D45*садики!E$14/$S45,0)</f>
        <v>0</v>
      </c>
      <c r="AG45" s="68">
        <f>IF(R45=1,$D45*садики!E$15/$S45,0)</f>
        <v>0</v>
      </c>
      <c r="AH45" s="72">
        <f>IF($E45=1,садики!H$2,0)+IF($F45=1,садики!H$3,0)+IF($G45=1,садики!H$4,0)+IF($H45=1,садики!H$5,0)+IF($I45=1,садики!H$6,0)+IF($J45=1,садики!H$7,0)+IF($K45=1,садики!H$8,0)+IF($L45=1,садики!H$9,0)+IF($M45=1,садики!H$10,0)+IF($N45=1,садики!H$11,0)+IF($O45=1,садики!H$12,0)+IF($P45=1,садики!H$13,0)+IF($Q45=1,садики!H$14,0)+IF($R45=1,садики!H$15,0)</f>
        <v>0</v>
      </c>
      <c r="AI45" s="67">
        <f>IF(E45=1,$D45*садики!H$2/$AH45,0)</f>
        <v>0</v>
      </c>
      <c r="AJ45" s="33">
        <f>IF(F45=1,$D45*садики!H$3/$AH45,0)</f>
        <v>0</v>
      </c>
      <c r="AK45" s="33">
        <f>IF(G45=1,$D45*садики!H$4/$AH45,0)</f>
        <v>0</v>
      </c>
      <c r="AL45" s="33">
        <f>IF(H45=1,$D45*садики!H$5/$AH45,0)</f>
        <v>0</v>
      </c>
      <c r="AM45" s="33">
        <f>IF(I45=1,$D45*садики!H$6/$AH45,0)</f>
        <v>0</v>
      </c>
      <c r="AN45" s="33">
        <f>IF(J45=1,$D45*садики!H$7/$AH45,0)</f>
        <v>0</v>
      </c>
      <c r="AO45" s="33">
        <f>IF(K45=1,$D45*садики!H$8/$AH45,0)</f>
        <v>0</v>
      </c>
      <c r="AP45" s="33">
        <f>IF(L45=1,$D45*садики!H$9/$AH45,0)</f>
        <v>0</v>
      </c>
      <c r="AQ45" s="33">
        <f>IF(M45=1,$D45*садики!H$10/$AH45,0)</f>
        <v>0</v>
      </c>
      <c r="AR45" s="33">
        <f>IF(N45=1,$D45*садики!H$11/$AH45,0)</f>
        <v>0</v>
      </c>
      <c r="AS45" s="33">
        <f>IF(O45=1,$D45*садики!H$12/$AH45,0)</f>
        <v>0</v>
      </c>
      <c r="AT45" s="33">
        <f>IF(P45=1,$D45*садики!H$13/$AH45,0)</f>
        <v>0</v>
      </c>
      <c r="AU45" s="33">
        <f>IF(Q45=1,$D45*садики!H$14/$AH45,0)</f>
        <v>0</v>
      </c>
      <c r="AV45" s="68">
        <f>IF(R45=1,$D45*садики!H$15/$AH45,0)</f>
        <v>0</v>
      </c>
      <c r="AW45" s="78">
        <f t="shared" si="1"/>
        <v>0</v>
      </c>
      <c r="AX45" s="19">
        <f t="shared" si="2"/>
        <v>0</v>
      </c>
      <c r="AY45" s="19">
        <f t="shared" si="3"/>
        <v>0</v>
      </c>
      <c r="AZ45" s="19">
        <f t="shared" si="4"/>
        <v>0</v>
      </c>
      <c r="BA45" s="19">
        <f t="shared" si="5"/>
        <v>0</v>
      </c>
      <c r="BB45" s="19">
        <f t="shared" si="6"/>
        <v>0</v>
      </c>
      <c r="BC45" s="19">
        <f t="shared" si="7"/>
        <v>0</v>
      </c>
      <c r="BD45" s="19">
        <f t="shared" si="8"/>
        <v>0</v>
      </c>
      <c r="BE45" s="19">
        <f t="shared" si="9"/>
        <v>0</v>
      </c>
      <c r="BF45" s="19">
        <f t="shared" si="10"/>
        <v>0</v>
      </c>
      <c r="BG45" s="19">
        <f t="shared" si="11"/>
        <v>0</v>
      </c>
      <c r="BH45" s="19">
        <f t="shared" si="12"/>
        <v>0</v>
      </c>
      <c r="BI45" s="19">
        <f t="shared" si="13"/>
        <v>0</v>
      </c>
      <c r="BJ45" s="79">
        <f t="shared" si="14"/>
        <v>0</v>
      </c>
      <c r="BK45" s="25">
        <f t="shared" si="15"/>
        <v>0</v>
      </c>
      <c r="BL45" s="36">
        <f>IF($E45=1,садики!K$2,0)+IF($F45=1,садики!K$3,0)+IF($G45=1,садики!K$4,0)+IF($H45=1,садики!K$5,0)+IF($I45=1,садики!K$6,0)+IF($J45=1,садики!K$7,0)+IF($K45=1,садики!K$8,0)+IF($L45=1,садики!K$9,0)+IF($M45=1,садики!K$10,0)+IF($N45=1,садики!K$11,0)+IF($O45=1,садики!K$12,0)+IF($P45=1,садики!K$13,0)+IF($Q45=1,садики!K$14,0)+IF($R45=1,садики!K$15,0)</f>
        <v>0</v>
      </c>
      <c r="BM45" s="5">
        <f t="shared" si="18"/>
        <v>0</v>
      </c>
      <c r="BN45" s="60">
        <f t="shared" si="17"/>
        <v>0</v>
      </c>
    </row>
    <row r="46" spans="1:66" ht="12.75" customHeight="1" x14ac:dyDescent="0.2">
      <c r="A46" s="52">
        <v>44</v>
      </c>
      <c r="B46" s="8" t="s">
        <v>21</v>
      </c>
      <c r="C46" s="7" t="s">
        <v>49</v>
      </c>
      <c r="D46" s="53">
        <v>747</v>
      </c>
      <c r="E46" s="28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42"/>
      <c r="S46" s="64">
        <f>IF($E46=1,садики!E$2,0)+IF($F46=1,садики!E$3,0)+IF($G46=1,садики!E$4,0)+IF($H46=1,садики!E$5,0)+IF($I46=1,садики!E$6,0)+IF($J46=1,садики!E$7,0)+IF($K46=1,садики!E$8,0)+IF($L46=1,садики!E$9,0)+IF($M46=1,садики!E$10,0)+IF($N46=1,садики!E$11,0)+IF($O46=1,садики!E$12,0)+IF($P46=1,садики!E$13,0)+IF($Q46=1,садики!E$14,0)+IF($R46=1,садики!E$15,0)</f>
        <v>0</v>
      </c>
      <c r="T46" s="67">
        <f>IF(E46=1,$D46*садики!E$2/$S46,0)</f>
        <v>0</v>
      </c>
      <c r="U46" s="33">
        <f>IF(F46=1,$D46*садики!E$3/$S46,0)</f>
        <v>0</v>
      </c>
      <c r="V46" s="33">
        <f>IF(G46=1,$D46*садики!E$4/$S46,0)</f>
        <v>0</v>
      </c>
      <c r="W46" s="33">
        <f>IF(H46=1,$D46*садики!E$5/$S46,0)</f>
        <v>0</v>
      </c>
      <c r="X46" s="33">
        <f>IF(I46=1,$D46*садики!E$6/$S46,0)</f>
        <v>0</v>
      </c>
      <c r="Y46" s="33">
        <f>IF(J46=1,$D46*садики!E$7/$S46,0)</f>
        <v>0</v>
      </c>
      <c r="Z46" s="33">
        <f>IF(K46=1,$D46*садики!E$8/$S46,0)</f>
        <v>0</v>
      </c>
      <c r="AA46" s="33">
        <f>IF(L46=1,$D46*садики!E$9/$S46,0)</f>
        <v>0</v>
      </c>
      <c r="AB46" s="33">
        <f>IF(M46=1,$D46*садики!E$10/$S46,0)</f>
        <v>0</v>
      </c>
      <c r="AC46" s="33">
        <f>IF(N46=1,$D46*садики!E$11/$S46,0)</f>
        <v>0</v>
      </c>
      <c r="AD46" s="33">
        <f>IF(O46=1,$D46*садики!E$12/$S46,0)</f>
        <v>0</v>
      </c>
      <c r="AE46" s="33">
        <f>IF(P46=1,$D46*садики!E$13/$S46,0)</f>
        <v>0</v>
      </c>
      <c r="AF46" s="33">
        <f>IF(Q46=1,$D46*садики!E$14/$S46,0)</f>
        <v>0</v>
      </c>
      <c r="AG46" s="68">
        <f>IF(R46=1,$D46*садики!E$15/$S46,0)</f>
        <v>0</v>
      </c>
      <c r="AH46" s="72">
        <f>IF($E46=1,садики!H$2,0)+IF($F46=1,садики!H$3,0)+IF($G46=1,садики!H$4,0)+IF($H46=1,садики!H$5,0)+IF($I46=1,садики!H$6,0)+IF($J46=1,садики!H$7,0)+IF($K46=1,садики!H$8,0)+IF($L46=1,садики!H$9,0)+IF($M46=1,садики!H$10,0)+IF($N46=1,садики!H$11,0)+IF($O46=1,садики!H$12,0)+IF($P46=1,садики!H$13,0)+IF($Q46=1,садики!H$14,0)+IF($R46=1,садики!H$15,0)</f>
        <v>0</v>
      </c>
      <c r="AI46" s="67">
        <f>IF(E46=1,$D46*садики!H$2/$AH46,0)</f>
        <v>0</v>
      </c>
      <c r="AJ46" s="33">
        <f>IF(F46=1,$D46*садики!H$3/$AH46,0)</f>
        <v>0</v>
      </c>
      <c r="AK46" s="33">
        <f>IF(G46=1,$D46*садики!H$4/$AH46,0)</f>
        <v>0</v>
      </c>
      <c r="AL46" s="33">
        <f>IF(H46=1,$D46*садики!H$5/$AH46,0)</f>
        <v>0</v>
      </c>
      <c r="AM46" s="33">
        <f>IF(I46=1,$D46*садики!H$6/$AH46,0)</f>
        <v>0</v>
      </c>
      <c r="AN46" s="33">
        <f>IF(J46=1,$D46*садики!H$7/$AH46,0)</f>
        <v>0</v>
      </c>
      <c r="AO46" s="33">
        <f>IF(K46=1,$D46*садики!H$8/$AH46,0)</f>
        <v>0</v>
      </c>
      <c r="AP46" s="33">
        <f>IF(L46=1,$D46*садики!H$9/$AH46,0)</f>
        <v>0</v>
      </c>
      <c r="AQ46" s="33">
        <f>IF(M46=1,$D46*садики!H$10/$AH46,0)</f>
        <v>0</v>
      </c>
      <c r="AR46" s="33">
        <f>IF(N46=1,$D46*садики!H$11/$AH46,0)</f>
        <v>0</v>
      </c>
      <c r="AS46" s="33">
        <f>IF(O46=1,$D46*садики!H$12/$AH46,0)</f>
        <v>0</v>
      </c>
      <c r="AT46" s="33">
        <f>IF(P46=1,$D46*садики!H$13/$AH46,0)</f>
        <v>0</v>
      </c>
      <c r="AU46" s="33">
        <f>IF(Q46=1,$D46*садики!H$14/$AH46,0)</f>
        <v>0</v>
      </c>
      <c r="AV46" s="68">
        <f>IF(R46=1,$D46*садики!H$15/$AH46,0)</f>
        <v>0</v>
      </c>
      <c r="AW46" s="78">
        <f t="shared" si="1"/>
        <v>0</v>
      </c>
      <c r="AX46" s="19">
        <f t="shared" si="2"/>
        <v>0</v>
      </c>
      <c r="AY46" s="19">
        <f t="shared" si="3"/>
        <v>0</v>
      </c>
      <c r="AZ46" s="19">
        <f t="shared" si="4"/>
        <v>0</v>
      </c>
      <c r="BA46" s="19">
        <f t="shared" si="5"/>
        <v>0</v>
      </c>
      <c r="BB46" s="19">
        <f t="shared" si="6"/>
        <v>0</v>
      </c>
      <c r="BC46" s="19">
        <f t="shared" si="7"/>
        <v>0</v>
      </c>
      <c r="BD46" s="19">
        <f t="shared" si="8"/>
        <v>0</v>
      </c>
      <c r="BE46" s="19">
        <f t="shared" si="9"/>
        <v>0</v>
      </c>
      <c r="BF46" s="19">
        <f t="shared" si="10"/>
        <v>0</v>
      </c>
      <c r="BG46" s="19">
        <f t="shared" si="11"/>
        <v>0</v>
      </c>
      <c r="BH46" s="19">
        <f t="shared" si="12"/>
        <v>0</v>
      </c>
      <c r="BI46" s="19">
        <f t="shared" si="13"/>
        <v>0</v>
      </c>
      <c r="BJ46" s="79">
        <f t="shared" si="14"/>
        <v>0</v>
      </c>
      <c r="BK46" s="25">
        <f t="shared" si="15"/>
        <v>0</v>
      </c>
      <c r="BL46" s="36">
        <f>IF($E46=1,садики!K$2,0)+IF($F46=1,садики!K$3,0)+IF($G46=1,садики!K$4,0)+IF($H46=1,садики!K$5,0)+IF($I46=1,садики!K$6,0)+IF($J46=1,садики!K$7,0)+IF($K46=1,садики!K$8,0)+IF($L46=1,садики!K$9,0)+IF($M46=1,садики!K$10,0)+IF($N46=1,садики!K$11,0)+IF($O46=1,садики!K$12,0)+IF($P46=1,садики!K$13,0)+IF($Q46=1,садики!K$14,0)+IF($R46=1,садики!K$15,0)</f>
        <v>0</v>
      </c>
      <c r="BM46" s="5">
        <f t="shared" si="18"/>
        <v>0</v>
      </c>
      <c r="BN46" s="60">
        <f t="shared" si="17"/>
        <v>0</v>
      </c>
    </row>
    <row r="47" spans="1:66" ht="12.75" customHeight="1" x14ac:dyDescent="0.2">
      <c r="A47" s="52">
        <v>45</v>
      </c>
      <c r="B47" s="8" t="s">
        <v>50</v>
      </c>
      <c r="C47" s="7" t="s">
        <v>49</v>
      </c>
      <c r="D47" s="53">
        <v>93</v>
      </c>
      <c r="E47" s="28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42"/>
      <c r="S47" s="64">
        <f>IF($E47=1,садики!E$2,0)+IF($F47=1,садики!E$3,0)+IF($G47=1,садики!E$4,0)+IF($H47=1,садики!E$5,0)+IF($I47=1,садики!E$6,0)+IF($J47=1,садики!E$7,0)+IF($K47=1,садики!E$8,0)+IF($L47=1,садики!E$9,0)+IF($M47=1,садики!E$10,0)+IF($N47=1,садики!E$11,0)+IF($O47=1,садики!E$12,0)+IF($P47=1,садики!E$13,0)+IF($Q47=1,садики!E$14,0)+IF($R47=1,садики!E$15,0)</f>
        <v>0</v>
      </c>
      <c r="T47" s="67">
        <f>IF(E47=1,$D47*садики!E$2/$S47,0)</f>
        <v>0</v>
      </c>
      <c r="U47" s="33">
        <f>IF(F47=1,$D47*садики!E$3/$S47,0)</f>
        <v>0</v>
      </c>
      <c r="V47" s="33">
        <f>IF(G47=1,$D47*садики!E$4/$S47,0)</f>
        <v>0</v>
      </c>
      <c r="W47" s="33">
        <f>IF(H47=1,$D47*садики!E$5/$S47,0)</f>
        <v>0</v>
      </c>
      <c r="X47" s="33">
        <f>IF(I47=1,$D47*садики!E$6/$S47,0)</f>
        <v>0</v>
      </c>
      <c r="Y47" s="33">
        <f>IF(J47=1,$D47*садики!E$7/$S47,0)</f>
        <v>0</v>
      </c>
      <c r="Z47" s="33">
        <f>IF(K47=1,$D47*садики!E$8/$S47,0)</f>
        <v>0</v>
      </c>
      <c r="AA47" s="33">
        <f>IF(L47=1,$D47*садики!E$9/$S47,0)</f>
        <v>0</v>
      </c>
      <c r="AB47" s="33">
        <f>IF(M47=1,$D47*садики!E$10/$S47,0)</f>
        <v>0</v>
      </c>
      <c r="AC47" s="33">
        <f>IF(N47=1,$D47*садики!E$11/$S47,0)</f>
        <v>0</v>
      </c>
      <c r="AD47" s="33">
        <f>IF(O47=1,$D47*садики!E$12/$S47,0)</f>
        <v>0</v>
      </c>
      <c r="AE47" s="33">
        <f>IF(P47=1,$D47*садики!E$13/$S47,0)</f>
        <v>0</v>
      </c>
      <c r="AF47" s="33">
        <f>IF(Q47=1,$D47*садики!E$14/$S47,0)</f>
        <v>0</v>
      </c>
      <c r="AG47" s="68">
        <f>IF(R47=1,$D47*садики!E$15/$S47,0)</f>
        <v>0</v>
      </c>
      <c r="AH47" s="72">
        <f>IF($E47=1,садики!H$2,0)+IF($F47=1,садики!H$3,0)+IF($G47=1,садики!H$4,0)+IF($H47=1,садики!H$5,0)+IF($I47=1,садики!H$6,0)+IF($J47=1,садики!H$7,0)+IF($K47=1,садики!H$8,0)+IF($L47=1,садики!H$9,0)+IF($M47=1,садики!H$10,0)+IF($N47=1,садики!H$11,0)+IF($O47=1,садики!H$12,0)+IF($P47=1,садики!H$13,0)+IF($Q47=1,садики!H$14,0)+IF($R47=1,садики!H$15,0)</f>
        <v>0</v>
      </c>
      <c r="AI47" s="67">
        <f>IF(E47=1,$D47*садики!H$2/$AH47,0)</f>
        <v>0</v>
      </c>
      <c r="AJ47" s="33">
        <f>IF(F47=1,$D47*садики!H$3/$AH47,0)</f>
        <v>0</v>
      </c>
      <c r="AK47" s="33">
        <f>IF(G47=1,$D47*садики!H$4/$AH47,0)</f>
        <v>0</v>
      </c>
      <c r="AL47" s="33">
        <f>IF(H47=1,$D47*садики!H$5/$AH47,0)</f>
        <v>0</v>
      </c>
      <c r="AM47" s="33">
        <f>IF(I47=1,$D47*садики!H$6/$AH47,0)</f>
        <v>0</v>
      </c>
      <c r="AN47" s="33">
        <f>IF(J47=1,$D47*садики!H$7/$AH47,0)</f>
        <v>0</v>
      </c>
      <c r="AO47" s="33">
        <f>IF(K47=1,$D47*садики!H$8/$AH47,0)</f>
        <v>0</v>
      </c>
      <c r="AP47" s="33">
        <f>IF(L47=1,$D47*садики!H$9/$AH47,0)</f>
        <v>0</v>
      </c>
      <c r="AQ47" s="33">
        <f>IF(M47=1,$D47*садики!H$10/$AH47,0)</f>
        <v>0</v>
      </c>
      <c r="AR47" s="33">
        <f>IF(N47=1,$D47*садики!H$11/$AH47,0)</f>
        <v>0</v>
      </c>
      <c r="AS47" s="33">
        <f>IF(O47=1,$D47*садики!H$12/$AH47,0)</f>
        <v>0</v>
      </c>
      <c r="AT47" s="33">
        <f>IF(P47=1,$D47*садики!H$13/$AH47,0)</f>
        <v>0</v>
      </c>
      <c r="AU47" s="33">
        <f>IF(Q47=1,$D47*садики!H$14/$AH47,0)</f>
        <v>0</v>
      </c>
      <c r="AV47" s="68">
        <f>IF(R47=1,$D47*садики!H$15/$AH47,0)</f>
        <v>0</v>
      </c>
      <c r="AW47" s="78">
        <f t="shared" si="1"/>
        <v>0</v>
      </c>
      <c r="AX47" s="19">
        <f t="shared" si="2"/>
        <v>0</v>
      </c>
      <c r="AY47" s="19">
        <f t="shared" si="3"/>
        <v>0</v>
      </c>
      <c r="AZ47" s="19">
        <f t="shared" si="4"/>
        <v>0</v>
      </c>
      <c r="BA47" s="19">
        <f t="shared" si="5"/>
        <v>0</v>
      </c>
      <c r="BB47" s="19">
        <f t="shared" si="6"/>
        <v>0</v>
      </c>
      <c r="BC47" s="19">
        <f t="shared" si="7"/>
        <v>0</v>
      </c>
      <c r="BD47" s="19">
        <f t="shared" si="8"/>
        <v>0</v>
      </c>
      <c r="BE47" s="19">
        <f t="shared" si="9"/>
        <v>0</v>
      </c>
      <c r="BF47" s="19">
        <f t="shared" si="10"/>
        <v>0</v>
      </c>
      <c r="BG47" s="19">
        <f t="shared" si="11"/>
        <v>0</v>
      </c>
      <c r="BH47" s="19">
        <f t="shared" si="12"/>
        <v>0</v>
      </c>
      <c r="BI47" s="19">
        <f t="shared" si="13"/>
        <v>0</v>
      </c>
      <c r="BJ47" s="79">
        <f t="shared" si="14"/>
        <v>0</v>
      </c>
      <c r="BK47" s="25">
        <f t="shared" si="15"/>
        <v>0</v>
      </c>
      <c r="BL47" s="36">
        <f>IF($E47=1,садики!K$2,0)+IF($F47=1,садики!K$3,0)+IF($G47=1,садики!K$4,0)+IF($H47=1,садики!K$5,0)+IF($I47=1,садики!K$6,0)+IF($J47=1,садики!K$7,0)+IF($K47=1,садики!K$8,0)+IF($L47=1,садики!K$9,0)+IF($M47=1,садики!K$10,0)+IF($N47=1,садики!K$11,0)+IF($O47=1,садики!K$12,0)+IF($P47=1,садики!K$13,0)+IF($Q47=1,садики!K$14,0)+IF($R47=1,садики!K$15,0)</f>
        <v>0</v>
      </c>
      <c r="BM47" s="5">
        <f t="shared" si="18"/>
        <v>0</v>
      </c>
      <c r="BN47" s="60">
        <f t="shared" si="17"/>
        <v>0</v>
      </c>
    </row>
    <row r="48" spans="1:66" ht="12.75" customHeight="1" x14ac:dyDescent="0.2">
      <c r="A48" s="52">
        <v>46</v>
      </c>
      <c r="B48" s="8" t="s">
        <v>28</v>
      </c>
      <c r="C48" s="7" t="s">
        <v>49</v>
      </c>
      <c r="D48" s="53">
        <v>395</v>
      </c>
      <c r="E48" s="28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42"/>
      <c r="S48" s="64">
        <f>IF($E48=1,садики!E$2,0)+IF($F48=1,садики!E$3,0)+IF($G48=1,садики!E$4,0)+IF($H48=1,садики!E$5,0)+IF($I48=1,садики!E$6,0)+IF($J48=1,садики!E$7,0)+IF($K48=1,садики!E$8,0)+IF($L48=1,садики!E$9,0)+IF($M48=1,садики!E$10,0)+IF($N48=1,садики!E$11,0)+IF($O48=1,садики!E$12,0)+IF($P48=1,садики!E$13,0)+IF($Q48=1,садики!E$14,0)+IF($R48=1,садики!E$15,0)</f>
        <v>0</v>
      </c>
      <c r="T48" s="67">
        <f>IF(E48=1,$D48*садики!E$2/$S48,0)</f>
        <v>0</v>
      </c>
      <c r="U48" s="33">
        <f>IF(F48=1,$D48*садики!E$3/$S48,0)</f>
        <v>0</v>
      </c>
      <c r="V48" s="33">
        <f>IF(G48=1,$D48*садики!E$4/$S48,0)</f>
        <v>0</v>
      </c>
      <c r="W48" s="33">
        <f>IF(H48=1,$D48*садики!E$5/$S48,0)</f>
        <v>0</v>
      </c>
      <c r="X48" s="33">
        <f>IF(I48=1,$D48*садики!E$6/$S48,0)</f>
        <v>0</v>
      </c>
      <c r="Y48" s="33">
        <f>IF(J48=1,$D48*садики!E$7/$S48,0)</f>
        <v>0</v>
      </c>
      <c r="Z48" s="33">
        <f>IF(K48=1,$D48*садики!E$8/$S48,0)</f>
        <v>0</v>
      </c>
      <c r="AA48" s="33">
        <f>IF(L48=1,$D48*садики!E$9/$S48,0)</f>
        <v>0</v>
      </c>
      <c r="AB48" s="33">
        <f>IF(M48=1,$D48*садики!E$10/$S48,0)</f>
        <v>0</v>
      </c>
      <c r="AC48" s="33">
        <f>IF(N48=1,$D48*садики!E$11/$S48,0)</f>
        <v>0</v>
      </c>
      <c r="AD48" s="33">
        <f>IF(O48=1,$D48*садики!E$12/$S48,0)</f>
        <v>0</v>
      </c>
      <c r="AE48" s="33">
        <f>IF(P48=1,$D48*садики!E$13/$S48,0)</f>
        <v>0</v>
      </c>
      <c r="AF48" s="33">
        <f>IF(Q48=1,$D48*садики!E$14/$S48,0)</f>
        <v>0</v>
      </c>
      <c r="AG48" s="68">
        <f>IF(R48=1,$D48*садики!E$15/$S48,0)</f>
        <v>0</v>
      </c>
      <c r="AH48" s="72">
        <f>IF($E48=1,садики!H$2,0)+IF($F48=1,садики!H$3,0)+IF($G48=1,садики!H$4,0)+IF($H48=1,садики!H$5,0)+IF($I48=1,садики!H$6,0)+IF($J48=1,садики!H$7,0)+IF($K48=1,садики!H$8,0)+IF($L48=1,садики!H$9,0)+IF($M48=1,садики!H$10,0)+IF($N48=1,садики!H$11,0)+IF($O48=1,садики!H$12,0)+IF($P48=1,садики!H$13,0)+IF($Q48=1,садики!H$14,0)+IF($R48=1,садики!H$15,0)</f>
        <v>0</v>
      </c>
      <c r="AI48" s="67">
        <f>IF(E48=1,$D48*садики!H$2/$AH48,0)</f>
        <v>0</v>
      </c>
      <c r="AJ48" s="33">
        <f>IF(F48=1,$D48*садики!H$3/$AH48,0)</f>
        <v>0</v>
      </c>
      <c r="AK48" s="33">
        <f>IF(G48=1,$D48*садики!H$4/$AH48,0)</f>
        <v>0</v>
      </c>
      <c r="AL48" s="33">
        <f>IF(H48=1,$D48*садики!H$5/$AH48,0)</f>
        <v>0</v>
      </c>
      <c r="AM48" s="33">
        <f>IF(I48=1,$D48*садики!H$6/$AH48,0)</f>
        <v>0</v>
      </c>
      <c r="AN48" s="33">
        <f>IF(J48=1,$D48*садики!H$7/$AH48,0)</f>
        <v>0</v>
      </c>
      <c r="AO48" s="33">
        <f>IF(K48=1,$D48*садики!H$8/$AH48,0)</f>
        <v>0</v>
      </c>
      <c r="AP48" s="33">
        <f>IF(L48=1,$D48*садики!H$9/$AH48,0)</f>
        <v>0</v>
      </c>
      <c r="AQ48" s="33">
        <f>IF(M48=1,$D48*садики!H$10/$AH48,0)</f>
        <v>0</v>
      </c>
      <c r="AR48" s="33">
        <f>IF(N48=1,$D48*садики!H$11/$AH48,0)</f>
        <v>0</v>
      </c>
      <c r="AS48" s="33">
        <f>IF(O48=1,$D48*садики!H$12/$AH48,0)</f>
        <v>0</v>
      </c>
      <c r="AT48" s="33">
        <f>IF(P48=1,$D48*садики!H$13/$AH48,0)</f>
        <v>0</v>
      </c>
      <c r="AU48" s="33">
        <f>IF(Q48=1,$D48*садики!H$14/$AH48,0)</f>
        <v>0</v>
      </c>
      <c r="AV48" s="68">
        <f>IF(R48=1,$D48*садики!H$15/$AH48,0)</f>
        <v>0</v>
      </c>
      <c r="AW48" s="78">
        <f t="shared" si="1"/>
        <v>0</v>
      </c>
      <c r="AX48" s="19">
        <f t="shared" si="2"/>
        <v>0</v>
      </c>
      <c r="AY48" s="19">
        <f t="shared" si="3"/>
        <v>0</v>
      </c>
      <c r="AZ48" s="19">
        <f t="shared" si="4"/>
        <v>0</v>
      </c>
      <c r="BA48" s="19">
        <f t="shared" si="5"/>
        <v>0</v>
      </c>
      <c r="BB48" s="19">
        <f t="shared" si="6"/>
        <v>0</v>
      </c>
      <c r="BC48" s="19">
        <f t="shared" si="7"/>
        <v>0</v>
      </c>
      <c r="BD48" s="19">
        <f t="shared" si="8"/>
        <v>0</v>
      </c>
      <c r="BE48" s="19">
        <f t="shared" si="9"/>
        <v>0</v>
      </c>
      <c r="BF48" s="19">
        <f t="shared" si="10"/>
        <v>0</v>
      </c>
      <c r="BG48" s="19">
        <f t="shared" si="11"/>
        <v>0</v>
      </c>
      <c r="BH48" s="19">
        <f t="shared" si="12"/>
        <v>0</v>
      </c>
      <c r="BI48" s="19">
        <f t="shared" si="13"/>
        <v>0</v>
      </c>
      <c r="BJ48" s="79">
        <f t="shared" si="14"/>
        <v>0</v>
      </c>
      <c r="BK48" s="25">
        <f t="shared" si="15"/>
        <v>0</v>
      </c>
      <c r="BL48" s="36">
        <f>IF($E48=1,садики!K$2,0)+IF($F48=1,садики!K$3,0)+IF($G48=1,садики!K$4,0)+IF($H48=1,садики!K$5,0)+IF($I48=1,садики!K$6,0)+IF($J48=1,садики!K$7,0)+IF($K48=1,садики!K$8,0)+IF($L48=1,садики!K$9,0)+IF($M48=1,садики!K$10,0)+IF($N48=1,садики!K$11,0)+IF($O48=1,садики!K$12,0)+IF($P48=1,садики!K$13,0)+IF($Q48=1,садики!K$14,0)+IF($R48=1,садики!K$15,0)</f>
        <v>0</v>
      </c>
      <c r="BM48" s="5">
        <f t="shared" si="18"/>
        <v>0</v>
      </c>
      <c r="BN48" s="60">
        <f t="shared" si="17"/>
        <v>0</v>
      </c>
    </row>
    <row r="49" spans="1:66" ht="12.75" customHeight="1" x14ac:dyDescent="0.2">
      <c r="A49" s="52">
        <v>47</v>
      </c>
      <c r="B49" s="8" t="s">
        <v>29</v>
      </c>
      <c r="C49" s="7" t="s">
        <v>49</v>
      </c>
      <c r="D49" s="53">
        <v>397</v>
      </c>
      <c r="E49" s="28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42"/>
      <c r="S49" s="64">
        <f>IF($E49=1,садики!E$2,0)+IF($F49=1,садики!E$3,0)+IF($G49=1,садики!E$4,0)+IF($H49=1,садики!E$5,0)+IF($I49=1,садики!E$6,0)+IF($J49=1,садики!E$7,0)+IF($K49=1,садики!E$8,0)+IF($L49=1,садики!E$9,0)+IF($M49=1,садики!E$10,0)+IF($N49=1,садики!E$11,0)+IF($O49=1,садики!E$12,0)+IF($P49=1,садики!E$13,0)+IF($Q49=1,садики!E$14,0)+IF($R49=1,садики!E$15,0)</f>
        <v>0</v>
      </c>
      <c r="T49" s="67">
        <f>IF(E49=1,$D49*садики!E$2/$S49,0)</f>
        <v>0</v>
      </c>
      <c r="U49" s="33">
        <f>IF(F49=1,$D49*садики!E$3/$S49,0)</f>
        <v>0</v>
      </c>
      <c r="V49" s="33">
        <f>IF(G49=1,$D49*садики!E$4/$S49,0)</f>
        <v>0</v>
      </c>
      <c r="W49" s="33">
        <f>IF(H49=1,$D49*садики!E$5/$S49,0)</f>
        <v>0</v>
      </c>
      <c r="X49" s="33">
        <f>IF(I49=1,$D49*садики!E$6/$S49,0)</f>
        <v>0</v>
      </c>
      <c r="Y49" s="33">
        <f>IF(J49=1,$D49*садики!E$7/$S49,0)</f>
        <v>0</v>
      </c>
      <c r="Z49" s="33">
        <f>IF(K49=1,$D49*садики!E$8/$S49,0)</f>
        <v>0</v>
      </c>
      <c r="AA49" s="33">
        <f>IF(L49=1,$D49*садики!E$9/$S49,0)</f>
        <v>0</v>
      </c>
      <c r="AB49" s="33">
        <f>IF(M49=1,$D49*садики!E$10/$S49,0)</f>
        <v>0</v>
      </c>
      <c r="AC49" s="33">
        <f>IF(N49=1,$D49*садики!E$11/$S49,0)</f>
        <v>0</v>
      </c>
      <c r="AD49" s="33">
        <f>IF(O49=1,$D49*садики!E$12/$S49,0)</f>
        <v>0</v>
      </c>
      <c r="AE49" s="33">
        <f>IF(P49=1,$D49*садики!E$13/$S49,0)</f>
        <v>0</v>
      </c>
      <c r="AF49" s="33">
        <f>IF(Q49=1,$D49*садики!E$14/$S49,0)</f>
        <v>0</v>
      </c>
      <c r="AG49" s="68">
        <f>IF(R49=1,$D49*садики!E$15/$S49,0)</f>
        <v>0</v>
      </c>
      <c r="AH49" s="72">
        <f>IF($E49=1,садики!H$2,0)+IF($F49=1,садики!H$3,0)+IF($G49=1,садики!H$4,0)+IF($H49=1,садики!H$5,0)+IF($I49=1,садики!H$6,0)+IF($J49=1,садики!H$7,0)+IF($K49=1,садики!H$8,0)+IF($L49=1,садики!H$9,0)+IF($M49=1,садики!H$10,0)+IF($N49=1,садики!H$11,0)+IF($O49=1,садики!H$12,0)+IF($P49=1,садики!H$13,0)+IF($Q49=1,садики!H$14,0)+IF($R49=1,садики!H$15,0)</f>
        <v>0</v>
      </c>
      <c r="AI49" s="67">
        <f>IF(E49=1,$D49*садики!H$2/$AH49,0)</f>
        <v>0</v>
      </c>
      <c r="AJ49" s="33">
        <f>IF(F49=1,$D49*садики!H$3/$AH49,0)</f>
        <v>0</v>
      </c>
      <c r="AK49" s="33">
        <f>IF(G49=1,$D49*садики!H$4/$AH49,0)</f>
        <v>0</v>
      </c>
      <c r="AL49" s="33">
        <f>IF(H49=1,$D49*садики!H$5/$AH49,0)</f>
        <v>0</v>
      </c>
      <c r="AM49" s="33">
        <f>IF(I49=1,$D49*садики!H$6/$AH49,0)</f>
        <v>0</v>
      </c>
      <c r="AN49" s="33">
        <f>IF(J49=1,$D49*садики!H$7/$AH49,0)</f>
        <v>0</v>
      </c>
      <c r="AO49" s="33">
        <f>IF(K49=1,$D49*садики!H$8/$AH49,0)</f>
        <v>0</v>
      </c>
      <c r="AP49" s="33">
        <f>IF(L49=1,$D49*садики!H$9/$AH49,0)</f>
        <v>0</v>
      </c>
      <c r="AQ49" s="33">
        <f>IF(M49=1,$D49*садики!H$10/$AH49,0)</f>
        <v>0</v>
      </c>
      <c r="AR49" s="33">
        <f>IF(N49=1,$D49*садики!H$11/$AH49,0)</f>
        <v>0</v>
      </c>
      <c r="AS49" s="33">
        <f>IF(O49=1,$D49*садики!H$12/$AH49,0)</f>
        <v>0</v>
      </c>
      <c r="AT49" s="33">
        <f>IF(P49=1,$D49*садики!H$13/$AH49,0)</f>
        <v>0</v>
      </c>
      <c r="AU49" s="33">
        <f>IF(Q49=1,$D49*садики!H$14/$AH49,0)</f>
        <v>0</v>
      </c>
      <c r="AV49" s="68">
        <f>IF(R49=1,$D49*садики!H$15/$AH49,0)</f>
        <v>0</v>
      </c>
      <c r="AW49" s="78">
        <f t="shared" si="1"/>
        <v>0</v>
      </c>
      <c r="AX49" s="19">
        <f t="shared" si="2"/>
        <v>0</v>
      </c>
      <c r="AY49" s="19">
        <f t="shared" si="3"/>
        <v>0</v>
      </c>
      <c r="AZ49" s="19">
        <f t="shared" si="4"/>
        <v>0</v>
      </c>
      <c r="BA49" s="19">
        <f t="shared" si="5"/>
        <v>0</v>
      </c>
      <c r="BB49" s="19">
        <f t="shared" si="6"/>
        <v>0</v>
      </c>
      <c r="BC49" s="19">
        <f t="shared" si="7"/>
        <v>0</v>
      </c>
      <c r="BD49" s="19">
        <f t="shared" si="8"/>
        <v>0</v>
      </c>
      <c r="BE49" s="19">
        <f t="shared" si="9"/>
        <v>0</v>
      </c>
      <c r="BF49" s="19">
        <f t="shared" si="10"/>
        <v>0</v>
      </c>
      <c r="BG49" s="19">
        <f t="shared" si="11"/>
        <v>0</v>
      </c>
      <c r="BH49" s="19">
        <f t="shared" si="12"/>
        <v>0</v>
      </c>
      <c r="BI49" s="19">
        <f t="shared" si="13"/>
        <v>0</v>
      </c>
      <c r="BJ49" s="79">
        <f t="shared" si="14"/>
        <v>0</v>
      </c>
      <c r="BK49" s="25">
        <f t="shared" si="15"/>
        <v>0</v>
      </c>
      <c r="BL49" s="36">
        <f>IF($E49=1,садики!K$2,0)+IF($F49=1,садики!K$3,0)+IF($G49=1,садики!K$4,0)+IF($H49=1,садики!K$5,0)+IF($I49=1,садики!K$6,0)+IF($J49=1,садики!K$7,0)+IF($K49=1,садики!K$8,0)+IF($L49=1,садики!K$9,0)+IF($M49=1,садики!K$10,0)+IF($N49=1,садики!K$11,0)+IF($O49=1,садики!K$12,0)+IF($P49=1,садики!K$13,0)+IF($Q49=1,садики!K$14,0)+IF($R49=1,садики!K$15,0)</f>
        <v>0</v>
      </c>
      <c r="BM49" s="5">
        <f t="shared" si="18"/>
        <v>0</v>
      </c>
      <c r="BN49" s="60">
        <f t="shared" si="17"/>
        <v>0</v>
      </c>
    </row>
    <row r="50" spans="1:66" ht="12.75" customHeight="1" x14ac:dyDescent="0.2">
      <c r="A50" s="52">
        <v>48</v>
      </c>
      <c r="B50" s="8" t="s">
        <v>51</v>
      </c>
      <c r="C50" s="7" t="s">
        <v>49</v>
      </c>
      <c r="D50" s="53">
        <v>747</v>
      </c>
      <c r="E50" s="28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42"/>
      <c r="S50" s="64">
        <f>IF($E50=1,садики!E$2,0)+IF($F50=1,садики!E$3,0)+IF($G50=1,садики!E$4,0)+IF($H50=1,садики!E$5,0)+IF($I50=1,садики!E$6,0)+IF($J50=1,садики!E$7,0)+IF($K50=1,садики!E$8,0)+IF($L50=1,садики!E$9,0)+IF($M50=1,садики!E$10,0)+IF($N50=1,садики!E$11,0)+IF($O50=1,садики!E$12,0)+IF($P50=1,садики!E$13,0)+IF($Q50=1,садики!E$14,0)+IF($R50=1,садики!E$15,0)</f>
        <v>0</v>
      </c>
      <c r="T50" s="67">
        <f>IF(E50=1,$D50*садики!E$2/$S50,0)</f>
        <v>0</v>
      </c>
      <c r="U50" s="33">
        <f>IF(F50=1,$D50*садики!E$3/$S50,0)</f>
        <v>0</v>
      </c>
      <c r="V50" s="33">
        <f>IF(G50=1,$D50*садики!E$4/$S50,0)</f>
        <v>0</v>
      </c>
      <c r="W50" s="33">
        <f>IF(H50=1,$D50*садики!E$5/$S50,0)</f>
        <v>0</v>
      </c>
      <c r="X50" s="33">
        <f>IF(I50=1,$D50*садики!E$6/$S50,0)</f>
        <v>0</v>
      </c>
      <c r="Y50" s="33">
        <f>IF(J50=1,$D50*садики!E$7/$S50,0)</f>
        <v>0</v>
      </c>
      <c r="Z50" s="33">
        <f>IF(K50=1,$D50*садики!E$8/$S50,0)</f>
        <v>0</v>
      </c>
      <c r="AA50" s="33">
        <f>IF(L50=1,$D50*садики!E$9/$S50,0)</f>
        <v>0</v>
      </c>
      <c r="AB50" s="33">
        <f>IF(M50=1,$D50*садики!E$10/$S50,0)</f>
        <v>0</v>
      </c>
      <c r="AC50" s="33">
        <f>IF(N50=1,$D50*садики!E$11/$S50,0)</f>
        <v>0</v>
      </c>
      <c r="AD50" s="33">
        <f>IF(O50=1,$D50*садики!E$12/$S50,0)</f>
        <v>0</v>
      </c>
      <c r="AE50" s="33">
        <f>IF(P50=1,$D50*садики!E$13/$S50,0)</f>
        <v>0</v>
      </c>
      <c r="AF50" s="33">
        <f>IF(Q50=1,$D50*садики!E$14/$S50,0)</f>
        <v>0</v>
      </c>
      <c r="AG50" s="68">
        <f>IF(R50=1,$D50*садики!E$15/$S50,0)</f>
        <v>0</v>
      </c>
      <c r="AH50" s="72">
        <f>IF($E50=1,садики!H$2,0)+IF($F50=1,садики!H$3,0)+IF($G50=1,садики!H$4,0)+IF($H50=1,садики!H$5,0)+IF($I50=1,садики!H$6,0)+IF($J50=1,садики!H$7,0)+IF($K50=1,садики!H$8,0)+IF($L50=1,садики!H$9,0)+IF($M50=1,садики!H$10,0)+IF($N50=1,садики!H$11,0)+IF($O50=1,садики!H$12,0)+IF($P50=1,садики!H$13,0)+IF($Q50=1,садики!H$14,0)+IF($R50=1,садики!H$15,0)</f>
        <v>0</v>
      </c>
      <c r="AI50" s="67">
        <f>IF(E50=1,$D50*садики!H$2/$AH50,0)</f>
        <v>0</v>
      </c>
      <c r="AJ50" s="33">
        <f>IF(F50=1,$D50*садики!H$3/$AH50,0)</f>
        <v>0</v>
      </c>
      <c r="AK50" s="33">
        <f>IF(G50=1,$D50*садики!H$4/$AH50,0)</f>
        <v>0</v>
      </c>
      <c r="AL50" s="33">
        <f>IF(H50=1,$D50*садики!H$5/$AH50,0)</f>
        <v>0</v>
      </c>
      <c r="AM50" s="33">
        <f>IF(I50=1,$D50*садики!H$6/$AH50,0)</f>
        <v>0</v>
      </c>
      <c r="AN50" s="33">
        <f>IF(J50=1,$D50*садики!H$7/$AH50,0)</f>
        <v>0</v>
      </c>
      <c r="AO50" s="33">
        <f>IF(K50=1,$D50*садики!H$8/$AH50,0)</f>
        <v>0</v>
      </c>
      <c r="AP50" s="33">
        <f>IF(L50=1,$D50*садики!H$9/$AH50,0)</f>
        <v>0</v>
      </c>
      <c r="AQ50" s="33">
        <f>IF(M50=1,$D50*садики!H$10/$AH50,0)</f>
        <v>0</v>
      </c>
      <c r="AR50" s="33">
        <f>IF(N50=1,$D50*садики!H$11/$AH50,0)</f>
        <v>0</v>
      </c>
      <c r="AS50" s="33">
        <f>IF(O50=1,$D50*садики!H$12/$AH50,0)</f>
        <v>0</v>
      </c>
      <c r="AT50" s="33">
        <f>IF(P50=1,$D50*садики!H$13/$AH50,0)</f>
        <v>0</v>
      </c>
      <c r="AU50" s="33">
        <f>IF(Q50=1,$D50*садики!H$14/$AH50,0)</f>
        <v>0</v>
      </c>
      <c r="AV50" s="68">
        <f>IF(R50=1,$D50*садики!H$15/$AH50,0)</f>
        <v>0</v>
      </c>
      <c r="AW50" s="78">
        <f t="shared" si="1"/>
        <v>0</v>
      </c>
      <c r="AX50" s="19">
        <f t="shared" si="2"/>
        <v>0</v>
      </c>
      <c r="AY50" s="19">
        <f t="shared" si="3"/>
        <v>0</v>
      </c>
      <c r="AZ50" s="19">
        <f t="shared" si="4"/>
        <v>0</v>
      </c>
      <c r="BA50" s="19">
        <f t="shared" si="5"/>
        <v>0</v>
      </c>
      <c r="BB50" s="19">
        <f t="shared" si="6"/>
        <v>0</v>
      </c>
      <c r="BC50" s="19">
        <f t="shared" si="7"/>
        <v>0</v>
      </c>
      <c r="BD50" s="19">
        <f t="shared" si="8"/>
        <v>0</v>
      </c>
      <c r="BE50" s="19">
        <f t="shared" si="9"/>
        <v>0</v>
      </c>
      <c r="BF50" s="19">
        <f t="shared" si="10"/>
        <v>0</v>
      </c>
      <c r="BG50" s="19">
        <f t="shared" si="11"/>
        <v>0</v>
      </c>
      <c r="BH50" s="19">
        <f t="shared" si="12"/>
        <v>0</v>
      </c>
      <c r="BI50" s="19">
        <f t="shared" si="13"/>
        <v>0</v>
      </c>
      <c r="BJ50" s="79">
        <f t="shared" si="14"/>
        <v>0</v>
      </c>
      <c r="BK50" s="25">
        <f t="shared" si="15"/>
        <v>0</v>
      </c>
      <c r="BL50" s="36">
        <f>IF($E50=1,садики!K$2,0)+IF($F50=1,садики!K$3,0)+IF($G50=1,садики!K$4,0)+IF($H50=1,садики!K$5,0)+IF($I50=1,садики!K$6,0)+IF($J50=1,садики!K$7,0)+IF($K50=1,садики!K$8,0)+IF($L50=1,садики!K$9,0)+IF($M50=1,садики!K$10,0)+IF($N50=1,садики!K$11,0)+IF($O50=1,садики!K$12,0)+IF($P50=1,садики!K$13,0)+IF($Q50=1,садики!K$14,0)+IF($R50=1,садики!K$15,0)</f>
        <v>0</v>
      </c>
      <c r="BM50" s="5">
        <f t="shared" si="18"/>
        <v>0</v>
      </c>
      <c r="BN50" s="60">
        <f t="shared" si="17"/>
        <v>0</v>
      </c>
    </row>
    <row r="51" spans="1:66" ht="12.75" customHeight="1" x14ac:dyDescent="0.2">
      <c r="A51" s="52">
        <v>49</v>
      </c>
      <c r="B51" s="8" t="s">
        <v>52</v>
      </c>
      <c r="C51" s="7" t="s">
        <v>36</v>
      </c>
      <c r="D51" s="53">
        <v>166</v>
      </c>
      <c r="E51" s="28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42"/>
      <c r="S51" s="64">
        <f>IF($E51=1,садики!E$2,0)+IF($F51=1,садики!E$3,0)+IF($G51=1,садики!E$4,0)+IF($H51=1,садики!E$5,0)+IF($I51=1,садики!E$6,0)+IF($J51=1,садики!E$7,0)+IF($K51=1,садики!E$8,0)+IF($L51=1,садики!E$9,0)+IF($M51=1,садики!E$10,0)+IF($N51=1,садики!E$11,0)+IF($O51=1,садики!E$12,0)+IF($P51=1,садики!E$13,0)+IF($Q51=1,садики!E$14,0)+IF($R51=1,садики!E$15,0)</f>
        <v>0</v>
      </c>
      <c r="T51" s="67">
        <f>IF(E51=1,$D51*садики!E$2/$S51,0)</f>
        <v>0</v>
      </c>
      <c r="U51" s="33">
        <f>IF(F51=1,$D51*садики!E$3/$S51,0)</f>
        <v>0</v>
      </c>
      <c r="V51" s="33">
        <f>IF(G51=1,$D51*садики!E$4/$S51,0)</f>
        <v>0</v>
      </c>
      <c r="W51" s="33">
        <f>IF(H51=1,$D51*садики!E$5/$S51,0)</f>
        <v>0</v>
      </c>
      <c r="X51" s="33">
        <f>IF(I51=1,$D51*садики!E$6/$S51,0)</f>
        <v>0</v>
      </c>
      <c r="Y51" s="33">
        <f>IF(J51=1,$D51*садики!E$7/$S51,0)</f>
        <v>0</v>
      </c>
      <c r="Z51" s="33">
        <f>IF(K51=1,$D51*садики!E$8/$S51,0)</f>
        <v>0</v>
      </c>
      <c r="AA51" s="33">
        <f>IF(L51=1,$D51*садики!E$9/$S51,0)</f>
        <v>0</v>
      </c>
      <c r="AB51" s="33">
        <f>IF(M51=1,$D51*садики!E$10/$S51,0)</f>
        <v>0</v>
      </c>
      <c r="AC51" s="33">
        <f>IF(N51=1,$D51*садики!E$11/$S51,0)</f>
        <v>0</v>
      </c>
      <c r="AD51" s="33">
        <f>IF(O51=1,$D51*садики!E$12/$S51,0)</f>
        <v>0</v>
      </c>
      <c r="AE51" s="33">
        <f>IF(P51=1,$D51*садики!E$13/$S51,0)</f>
        <v>0</v>
      </c>
      <c r="AF51" s="33">
        <f>IF(Q51=1,$D51*садики!E$14/$S51,0)</f>
        <v>0</v>
      </c>
      <c r="AG51" s="68">
        <f>IF(R51=1,$D51*садики!E$15/$S51,0)</f>
        <v>0</v>
      </c>
      <c r="AH51" s="72">
        <f>IF($E51=1,садики!H$2,0)+IF($F51=1,садики!H$3,0)+IF($G51=1,садики!H$4,0)+IF($H51=1,садики!H$5,0)+IF($I51=1,садики!H$6,0)+IF($J51=1,садики!H$7,0)+IF($K51=1,садики!H$8,0)+IF($L51=1,садики!H$9,0)+IF($M51=1,садики!H$10,0)+IF($N51=1,садики!H$11,0)+IF($O51=1,садики!H$12,0)+IF($P51=1,садики!H$13,0)+IF($Q51=1,садики!H$14,0)+IF($R51=1,садики!H$15,0)</f>
        <v>0</v>
      </c>
      <c r="AI51" s="67">
        <f>IF(E51=1,$D51*садики!H$2/$AH51,0)</f>
        <v>0</v>
      </c>
      <c r="AJ51" s="33">
        <f>IF(F51=1,$D51*садики!H$3/$AH51,0)</f>
        <v>0</v>
      </c>
      <c r="AK51" s="33">
        <f>IF(G51=1,$D51*садики!H$4/$AH51,0)</f>
        <v>0</v>
      </c>
      <c r="AL51" s="33">
        <f>IF(H51=1,$D51*садики!H$5/$AH51,0)</f>
        <v>0</v>
      </c>
      <c r="AM51" s="33">
        <f>IF(I51=1,$D51*садики!H$6/$AH51,0)</f>
        <v>0</v>
      </c>
      <c r="AN51" s="33">
        <f>IF(J51=1,$D51*садики!H$7/$AH51,0)</f>
        <v>0</v>
      </c>
      <c r="AO51" s="33">
        <f>IF(K51=1,$D51*садики!H$8/$AH51,0)</f>
        <v>0</v>
      </c>
      <c r="AP51" s="33">
        <f>IF(L51=1,$D51*садики!H$9/$AH51,0)</f>
        <v>0</v>
      </c>
      <c r="AQ51" s="33">
        <f>IF(M51=1,$D51*садики!H$10/$AH51,0)</f>
        <v>0</v>
      </c>
      <c r="AR51" s="33">
        <f>IF(N51=1,$D51*садики!H$11/$AH51,0)</f>
        <v>0</v>
      </c>
      <c r="AS51" s="33">
        <f>IF(O51=1,$D51*садики!H$12/$AH51,0)</f>
        <v>0</v>
      </c>
      <c r="AT51" s="33">
        <f>IF(P51=1,$D51*садики!H$13/$AH51,0)</f>
        <v>0</v>
      </c>
      <c r="AU51" s="33">
        <f>IF(Q51=1,$D51*садики!H$14/$AH51,0)</f>
        <v>0</v>
      </c>
      <c r="AV51" s="68">
        <f>IF(R51=1,$D51*садики!H$15/$AH51,0)</f>
        <v>0</v>
      </c>
      <c r="AW51" s="78">
        <f t="shared" si="1"/>
        <v>0</v>
      </c>
      <c r="AX51" s="19">
        <f t="shared" si="2"/>
        <v>0</v>
      </c>
      <c r="AY51" s="19">
        <f t="shared" si="3"/>
        <v>0</v>
      </c>
      <c r="AZ51" s="19">
        <f t="shared" si="4"/>
        <v>0</v>
      </c>
      <c r="BA51" s="19">
        <f t="shared" si="5"/>
        <v>0</v>
      </c>
      <c r="BB51" s="19">
        <f t="shared" si="6"/>
        <v>0</v>
      </c>
      <c r="BC51" s="19">
        <f t="shared" si="7"/>
        <v>0</v>
      </c>
      <c r="BD51" s="19">
        <f t="shared" si="8"/>
        <v>0</v>
      </c>
      <c r="BE51" s="19">
        <f t="shared" si="9"/>
        <v>0</v>
      </c>
      <c r="BF51" s="19">
        <f t="shared" si="10"/>
        <v>0</v>
      </c>
      <c r="BG51" s="19">
        <f t="shared" si="11"/>
        <v>0</v>
      </c>
      <c r="BH51" s="19">
        <f t="shared" si="12"/>
        <v>0</v>
      </c>
      <c r="BI51" s="19">
        <f t="shared" si="13"/>
        <v>0</v>
      </c>
      <c r="BJ51" s="79">
        <f t="shared" si="14"/>
        <v>0</v>
      </c>
      <c r="BK51" s="25">
        <f t="shared" si="15"/>
        <v>0</v>
      </c>
      <c r="BL51" s="36">
        <f>IF($E51=1,садики!K$2,0)+IF($F51=1,садики!K$3,0)+IF($G51=1,садики!K$4,0)+IF($H51=1,садики!K$5,0)+IF($I51=1,садики!K$6,0)+IF($J51=1,садики!K$7,0)+IF($K51=1,садики!K$8,0)+IF($L51=1,садики!K$9,0)+IF($M51=1,садики!K$10,0)+IF($N51=1,садики!K$11,0)+IF($O51=1,садики!K$12,0)+IF($P51=1,садики!K$13,0)+IF($Q51=1,садики!K$14,0)+IF($R51=1,садики!K$15,0)</f>
        <v>0</v>
      </c>
      <c r="BM51" s="5">
        <f t="shared" si="18"/>
        <v>0</v>
      </c>
      <c r="BN51" s="60">
        <f t="shared" si="17"/>
        <v>0</v>
      </c>
    </row>
    <row r="52" spans="1:66" ht="12.75" customHeight="1" x14ac:dyDescent="0.2">
      <c r="A52" s="52">
        <v>50</v>
      </c>
      <c r="B52" s="8" t="s">
        <v>53</v>
      </c>
      <c r="C52" s="7" t="s">
        <v>36</v>
      </c>
      <c r="D52" s="53">
        <v>166</v>
      </c>
      <c r="E52" s="28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42"/>
      <c r="S52" s="64">
        <f>IF($E52=1,садики!E$2,0)+IF($F52=1,садики!E$3,0)+IF($G52=1,садики!E$4,0)+IF($H52=1,садики!E$5,0)+IF($I52=1,садики!E$6,0)+IF($J52=1,садики!E$7,0)+IF($K52=1,садики!E$8,0)+IF($L52=1,садики!E$9,0)+IF($M52=1,садики!E$10,0)+IF($N52=1,садики!E$11,0)+IF($O52=1,садики!E$12,0)+IF($P52=1,садики!E$13,0)+IF($Q52=1,садики!E$14,0)+IF($R52=1,садики!E$15,0)</f>
        <v>0</v>
      </c>
      <c r="T52" s="67">
        <f>IF(E52=1,$D52*садики!E$2/$S52,0)</f>
        <v>0</v>
      </c>
      <c r="U52" s="33">
        <f>IF(F52=1,$D52*садики!E$3/$S52,0)</f>
        <v>0</v>
      </c>
      <c r="V52" s="33">
        <f>IF(G52=1,$D52*садики!E$4/$S52,0)</f>
        <v>0</v>
      </c>
      <c r="W52" s="33">
        <f>IF(H52=1,$D52*садики!E$5/$S52,0)</f>
        <v>0</v>
      </c>
      <c r="X52" s="33">
        <f>IF(I52=1,$D52*садики!E$6/$S52,0)</f>
        <v>0</v>
      </c>
      <c r="Y52" s="33">
        <f>IF(J52=1,$D52*садики!E$7/$S52,0)</f>
        <v>0</v>
      </c>
      <c r="Z52" s="33">
        <f>IF(K52=1,$D52*садики!E$8/$S52,0)</f>
        <v>0</v>
      </c>
      <c r="AA52" s="33">
        <f>IF(L52=1,$D52*садики!E$9/$S52,0)</f>
        <v>0</v>
      </c>
      <c r="AB52" s="33">
        <f>IF(M52=1,$D52*садики!E$10/$S52,0)</f>
        <v>0</v>
      </c>
      <c r="AC52" s="33">
        <f>IF(N52=1,$D52*садики!E$11/$S52,0)</f>
        <v>0</v>
      </c>
      <c r="AD52" s="33">
        <f>IF(O52=1,$D52*садики!E$12/$S52,0)</f>
        <v>0</v>
      </c>
      <c r="AE52" s="33">
        <f>IF(P52=1,$D52*садики!E$13/$S52,0)</f>
        <v>0</v>
      </c>
      <c r="AF52" s="33">
        <f>IF(Q52=1,$D52*садики!E$14/$S52,0)</f>
        <v>0</v>
      </c>
      <c r="AG52" s="68">
        <f>IF(R52=1,$D52*садики!E$15/$S52,0)</f>
        <v>0</v>
      </c>
      <c r="AH52" s="72">
        <f>IF($E52=1,садики!H$2,0)+IF($F52=1,садики!H$3,0)+IF($G52=1,садики!H$4,0)+IF($H52=1,садики!H$5,0)+IF($I52=1,садики!H$6,0)+IF($J52=1,садики!H$7,0)+IF($K52=1,садики!H$8,0)+IF($L52=1,садики!H$9,0)+IF($M52=1,садики!H$10,0)+IF($N52=1,садики!H$11,0)+IF($O52=1,садики!H$12,0)+IF($P52=1,садики!H$13,0)+IF($Q52=1,садики!H$14,0)+IF($R52=1,садики!H$15,0)</f>
        <v>0</v>
      </c>
      <c r="AI52" s="67">
        <f>IF(E52=1,$D52*садики!H$2/$AH52,0)</f>
        <v>0</v>
      </c>
      <c r="AJ52" s="33">
        <f>IF(F52=1,$D52*садики!H$3/$AH52,0)</f>
        <v>0</v>
      </c>
      <c r="AK52" s="33">
        <f>IF(G52=1,$D52*садики!H$4/$AH52,0)</f>
        <v>0</v>
      </c>
      <c r="AL52" s="33">
        <f>IF(H52=1,$D52*садики!H$5/$AH52,0)</f>
        <v>0</v>
      </c>
      <c r="AM52" s="33">
        <f>IF(I52=1,$D52*садики!H$6/$AH52,0)</f>
        <v>0</v>
      </c>
      <c r="AN52" s="33">
        <f>IF(J52=1,$D52*садики!H$7/$AH52,0)</f>
        <v>0</v>
      </c>
      <c r="AO52" s="33">
        <f>IF(K52=1,$D52*садики!H$8/$AH52,0)</f>
        <v>0</v>
      </c>
      <c r="AP52" s="33">
        <f>IF(L52=1,$D52*садики!H$9/$AH52,0)</f>
        <v>0</v>
      </c>
      <c r="AQ52" s="33">
        <f>IF(M52=1,$D52*садики!H$10/$AH52,0)</f>
        <v>0</v>
      </c>
      <c r="AR52" s="33">
        <f>IF(N52=1,$D52*садики!H$11/$AH52,0)</f>
        <v>0</v>
      </c>
      <c r="AS52" s="33">
        <f>IF(O52=1,$D52*садики!H$12/$AH52,0)</f>
        <v>0</v>
      </c>
      <c r="AT52" s="33">
        <f>IF(P52=1,$D52*садики!H$13/$AH52,0)</f>
        <v>0</v>
      </c>
      <c r="AU52" s="33">
        <f>IF(Q52=1,$D52*садики!H$14/$AH52,0)</f>
        <v>0</v>
      </c>
      <c r="AV52" s="68">
        <f>IF(R52=1,$D52*садики!H$15/$AH52,0)</f>
        <v>0</v>
      </c>
      <c r="AW52" s="78">
        <f t="shared" si="1"/>
        <v>0</v>
      </c>
      <c r="AX52" s="19">
        <f t="shared" si="2"/>
        <v>0</v>
      </c>
      <c r="AY52" s="19">
        <f t="shared" si="3"/>
        <v>0</v>
      </c>
      <c r="AZ52" s="19">
        <f t="shared" si="4"/>
        <v>0</v>
      </c>
      <c r="BA52" s="19">
        <f t="shared" si="5"/>
        <v>0</v>
      </c>
      <c r="BB52" s="19">
        <f t="shared" si="6"/>
        <v>0</v>
      </c>
      <c r="BC52" s="19">
        <f t="shared" si="7"/>
        <v>0</v>
      </c>
      <c r="BD52" s="19">
        <f t="shared" si="8"/>
        <v>0</v>
      </c>
      <c r="BE52" s="19">
        <f t="shared" si="9"/>
        <v>0</v>
      </c>
      <c r="BF52" s="19">
        <f t="shared" si="10"/>
        <v>0</v>
      </c>
      <c r="BG52" s="19">
        <f t="shared" si="11"/>
        <v>0</v>
      </c>
      <c r="BH52" s="19">
        <f t="shared" si="12"/>
        <v>0</v>
      </c>
      <c r="BI52" s="19">
        <f t="shared" si="13"/>
        <v>0</v>
      </c>
      <c r="BJ52" s="79">
        <f t="shared" si="14"/>
        <v>0</v>
      </c>
      <c r="BK52" s="25">
        <f t="shared" si="15"/>
        <v>0</v>
      </c>
      <c r="BL52" s="36">
        <f>IF($E52=1,садики!K$2,0)+IF($F52=1,садики!K$3,0)+IF($G52=1,садики!K$4,0)+IF($H52=1,садики!K$5,0)+IF($I52=1,садики!K$6,0)+IF($J52=1,садики!K$7,0)+IF($K52=1,садики!K$8,0)+IF($L52=1,садики!K$9,0)+IF($M52=1,садики!K$10,0)+IF($N52=1,садики!K$11,0)+IF($O52=1,садики!K$12,0)+IF($P52=1,садики!K$13,0)+IF($Q52=1,садики!K$14,0)+IF($R52=1,садики!K$15,0)</f>
        <v>0</v>
      </c>
      <c r="BM52" s="5">
        <f t="shared" si="18"/>
        <v>0</v>
      </c>
      <c r="BN52" s="60">
        <f t="shared" si="17"/>
        <v>0</v>
      </c>
    </row>
    <row r="53" spans="1:66" ht="12.75" customHeight="1" x14ac:dyDescent="0.2">
      <c r="A53" s="52">
        <v>51</v>
      </c>
      <c r="B53" s="8" t="s">
        <v>54</v>
      </c>
      <c r="C53" s="7" t="s">
        <v>49</v>
      </c>
      <c r="D53" s="53">
        <v>1244</v>
      </c>
      <c r="E53" s="28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42"/>
      <c r="S53" s="64">
        <f>IF($E53=1,садики!E$2,0)+IF($F53=1,садики!E$3,0)+IF($G53=1,садики!E$4,0)+IF($H53=1,садики!E$5,0)+IF($I53=1,садики!E$6,0)+IF($J53=1,садики!E$7,0)+IF($K53=1,садики!E$8,0)+IF($L53=1,садики!E$9,0)+IF($M53=1,садики!E$10,0)+IF($N53=1,садики!E$11,0)+IF($O53=1,садики!E$12,0)+IF($P53=1,садики!E$13,0)+IF($Q53=1,садики!E$14,0)+IF($R53=1,садики!E$15,0)</f>
        <v>0</v>
      </c>
      <c r="T53" s="67">
        <f>IF(E53=1,$D53*садики!E$2/$S53,0)</f>
        <v>0</v>
      </c>
      <c r="U53" s="33">
        <f>IF(F53=1,$D53*садики!E$3/$S53,0)</f>
        <v>0</v>
      </c>
      <c r="V53" s="33">
        <f>IF(G53=1,$D53*садики!E$4/$S53,0)</f>
        <v>0</v>
      </c>
      <c r="W53" s="33">
        <f>IF(H53=1,$D53*садики!E$5/$S53,0)</f>
        <v>0</v>
      </c>
      <c r="X53" s="33">
        <f>IF(I53=1,$D53*садики!E$6/$S53,0)</f>
        <v>0</v>
      </c>
      <c r="Y53" s="33">
        <f>IF(J53=1,$D53*садики!E$7/$S53,0)</f>
        <v>0</v>
      </c>
      <c r="Z53" s="33">
        <f>IF(K53=1,$D53*садики!E$8/$S53,0)</f>
        <v>0</v>
      </c>
      <c r="AA53" s="33">
        <f>IF(L53=1,$D53*садики!E$9/$S53,0)</f>
        <v>0</v>
      </c>
      <c r="AB53" s="33">
        <f>IF(M53=1,$D53*садики!E$10/$S53,0)</f>
        <v>0</v>
      </c>
      <c r="AC53" s="33">
        <f>IF(N53=1,$D53*садики!E$11/$S53,0)</f>
        <v>0</v>
      </c>
      <c r="AD53" s="33">
        <f>IF(O53=1,$D53*садики!E$12/$S53,0)</f>
        <v>0</v>
      </c>
      <c r="AE53" s="33">
        <f>IF(P53=1,$D53*садики!E$13/$S53,0)</f>
        <v>0</v>
      </c>
      <c r="AF53" s="33">
        <f>IF(Q53=1,$D53*садики!E$14/$S53,0)</f>
        <v>0</v>
      </c>
      <c r="AG53" s="68">
        <f>IF(R53=1,$D53*садики!E$15/$S53,0)</f>
        <v>0</v>
      </c>
      <c r="AH53" s="72">
        <f>IF($E53=1,садики!H$2,0)+IF($F53=1,садики!H$3,0)+IF($G53=1,садики!H$4,0)+IF($H53=1,садики!H$5,0)+IF($I53=1,садики!H$6,0)+IF($J53=1,садики!H$7,0)+IF($K53=1,садики!H$8,0)+IF($L53=1,садики!H$9,0)+IF($M53=1,садики!H$10,0)+IF($N53=1,садики!H$11,0)+IF($O53=1,садики!H$12,0)+IF($P53=1,садики!H$13,0)+IF($Q53=1,садики!H$14,0)+IF($R53=1,садики!H$15,0)</f>
        <v>0</v>
      </c>
      <c r="AI53" s="67">
        <f>IF(E53=1,$D53*садики!H$2/$AH53,0)</f>
        <v>0</v>
      </c>
      <c r="AJ53" s="33">
        <f>IF(F53=1,$D53*садики!H$3/$AH53,0)</f>
        <v>0</v>
      </c>
      <c r="AK53" s="33">
        <f>IF(G53=1,$D53*садики!H$4/$AH53,0)</f>
        <v>0</v>
      </c>
      <c r="AL53" s="33">
        <f>IF(H53=1,$D53*садики!H$5/$AH53,0)</f>
        <v>0</v>
      </c>
      <c r="AM53" s="33">
        <f>IF(I53=1,$D53*садики!H$6/$AH53,0)</f>
        <v>0</v>
      </c>
      <c r="AN53" s="33">
        <f>IF(J53=1,$D53*садики!H$7/$AH53,0)</f>
        <v>0</v>
      </c>
      <c r="AO53" s="33">
        <f>IF(K53=1,$D53*садики!H$8/$AH53,0)</f>
        <v>0</v>
      </c>
      <c r="AP53" s="33">
        <f>IF(L53=1,$D53*садики!H$9/$AH53,0)</f>
        <v>0</v>
      </c>
      <c r="AQ53" s="33">
        <f>IF(M53=1,$D53*садики!H$10/$AH53,0)</f>
        <v>0</v>
      </c>
      <c r="AR53" s="33">
        <f>IF(N53=1,$D53*садики!H$11/$AH53,0)</f>
        <v>0</v>
      </c>
      <c r="AS53" s="33">
        <f>IF(O53=1,$D53*садики!H$12/$AH53,0)</f>
        <v>0</v>
      </c>
      <c r="AT53" s="33">
        <f>IF(P53=1,$D53*садики!H$13/$AH53,0)</f>
        <v>0</v>
      </c>
      <c r="AU53" s="33">
        <f>IF(Q53=1,$D53*садики!H$14/$AH53,0)</f>
        <v>0</v>
      </c>
      <c r="AV53" s="68">
        <f>IF(R53=1,$D53*садики!H$15/$AH53,0)</f>
        <v>0</v>
      </c>
      <c r="AW53" s="78">
        <f t="shared" si="1"/>
        <v>0</v>
      </c>
      <c r="AX53" s="19">
        <f t="shared" si="2"/>
        <v>0</v>
      </c>
      <c r="AY53" s="19">
        <f t="shared" si="3"/>
        <v>0</v>
      </c>
      <c r="AZ53" s="19">
        <f t="shared" si="4"/>
        <v>0</v>
      </c>
      <c r="BA53" s="19">
        <f t="shared" si="5"/>
        <v>0</v>
      </c>
      <c r="BB53" s="19">
        <f t="shared" si="6"/>
        <v>0</v>
      </c>
      <c r="BC53" s="19">
        <f t="shared" si="7"/>
        <v>0</v>
      </c>
      <c r="BD53" s="19">
        <f t="shared" si="8"/>
        <v>0</v>
      </c>
      <c r="BE53" s="19">
        <f t="shared" si="9"/>
        <v>0</v>
      </c>
      <c r="BF53" s="19">
        <f t="shared" si="10"/>
        <v>0</v>
      </c>
      <c r="BG53" s="19">
        <f t="shared" si="11"/>
        <v>0</v>
      </c>
      <c r="BH53" s="19">
        <f t="shared" si="12"/>
        <v>0</v>
      </c>
      <c r="BI53" s="19">
        <f t="shared" si="13"/>
        <v>0</v>
      </c>
      <c r="BJ53" s="79">
        <f t="shared" si="14"/>
        <v>0</v>
      </c>
      <c r="BK53" s="25">
        <f t="shared" si="15"/>
        <v>0</v>
      </c>
      <c r="BL53" s="36">
        <f>IF($E53=1,садики!K$2,0)+IF($F53=1,садики!K$3,0)+IF($G53=1,садики!K$4,0)+IF($H53=1,садики!K$5,0)+IF($I53=1,садики!K$6,0)+IF($J53=1,садики!K$7,0)+IF($K53=1,садики!K$8,0)+IF($L53=1,садики!K$9,0)+IF($M53=1,садики!K$10,0)+IF($N53=1,садики!K$11,0)+IF($O53=1,садики!K$12,0)+IF($P53=1,садики!K$13,0)+IF($Q53=1,садики!K$14,0)+IF($R53=1,садики!K$15,0)</f>
        <v>0</v>
      </c>
      <c r="BM53" s="5">
        <f t="shared" si="18"/>
        <v>0</v>
      </c>
      <c r="BN53" s="60">
        <f t="shared" si="17"/>
        <v>0</v>
      </c>
    </row>
    <row r="54" spans="1:66" ht="12.75" customHeight="1" x14ac:dyDescent="0.2">
      <c r="A54" s="52">
        <v>52</v>
      </c>
      <c r="B54" s="8" t="s">
        <v>31</v>
      </c>
      <c r="C54" s="7" t="s">
        <v>49</v>
      </c>
      <c r="D54" s="53">
        <v>335</v>
      </c>
      <c r="E54" s="28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42"/>
      <c r="S54" s="64">
        <f>IF($E54=1,садики!E$2,0)+IF($F54=1,садики!E$3,0)+IF($G54=1,садики!E$4,0)+IF($H54=1,садики!E$5,0)+IF($I54=1,садики!E$6,0)+IF($J54=1,садики!E$7,0)+IF($K54=1,садики!E$8,0)+IF($L54=1,садики!E$9,0)+IF($M54=1,садики!E$10,0)+IF($N54=1,садики!E$11,0)+IF($O54=1,садики!E$12,0)+IF($P54=1,садики!E$13,0)+IF($Q54=1,садики!E$14,0)+IF($R54=1,садики!E$15,0)</f>
        <v>0</v>
      </c>
      <c r="T54" s="67">
        <f>IF(E54=1,$D54*садики!E$2/$S54,0)</f>
        <v>0</v>
      </c>
      <c r="U54" s="33">
        <f>IF(F54=1,$D54*садики!E$3/$S54,0)</f>
        <v>0</v>
      </c>
      <c r="V54" s="33">
        <f>IF(G54=1,$D54*садики!E$4/$S54,0)</f>
        <v>0</v>
      </c>
      <c r="W54" s="33">
        <f>IF(H54=1,$D54*садики!E$5/$S54,0)</f>
        <v>0</v>
      </c>
      <c r="X54" s="33">
        <f>IF(I54=1,$D54*садики!E$6/$S54,0)</f>
        <v>0</v>
      </c>
      <c r="Y54" s="33">
        <f>IF(J54=1,$D54*садики!E$7/$S54,0)</f>
        <v>0</v>
      </c>
      <c r="Z54" s="33">
        <f>IF(K54=1,$D54*садики!E$8/$S54,0)</f>
        <v>0</v>
      </c>
      <c r="AA54" s="33">
        <f>IF(L54=1,$D54*садики!E$9/$S54,0)</f>
        <v>0</v>
      </c>
      <c r="AB54" s="33">
        <f>IF(M54=1,$D54*садики!E$10/$S54,0)</f>
        <v>0</v>
      </c>
      <c r="AC54" s="33">
        <f>IF(N54=1,$D54*садики!E$11/$S54,0)</f>
        <v>0</v>
      </c>
      <c r="AD54" s="33">
        <f>IF(O54=1,$D54*садики!E$12/$S54,0)</f>
        <v>0</v>
      </c>
      <c r="AE54" s="33">
        <f>IF(P54=1,$D54*садики!E$13/$S54,0)</f>
        <v>0</v>
      </c>
      <c r="AF54" s="33">
        <f>IF(Q54=1,$D54*садики!E$14/$S54,0)</f>
        <v>0</v>
      </c>
      <c r="AG54" s="68">
        <f>IF(R54=1,$D54*садики!E$15/$S54,0)</f>
        <v>0</v>
      </c>
      <c r="AH54" s="72">
        <f>IF($E54=1,садики!H$2,0)+IF($F54=1,садики!H$3,0)+IF($G54=1,садики!H$4,0)+IF($H54=1,садики!H$5,0)+IF($I54=1,садики!H$6,0)+IF($J54=1,садики!H$7,0)+IF($K54=1,садики!H$8,0)+IF($L54=1,садики!H$9,0)+IF($M54=1,садики!H$10,0)+IF($N54=1,садики!H$11,0)+IF($O54=1,садики!H$12,0)+IF($P54=1,садики!H$13,0)+IF($Q54=1,садики!H$14,0)+IF($R54=1,садики!H$15,0)</f>
        <v>0</v>
      </c>
      <c r="AI54" s="67">
        <f>IF(E54=1,$D54*садики!H$2/$AH54,0)</f>
        <v>0</v>
      </c>
      <c r="AJ54" s="33">
        <f>IF(F54=1,$D54*садики!H$3/$AH54,0)</f>
        <v>0</v>
      </c>
      <c r="AK54" s="33">
        <f>IF(G54=1,$D54*садики!H$4/$AH54,0)</f>
        <v>0</v>
      </c>
      <c r="AL54" s="33">
        <f>IF(H54=1,$D54*садики!H$5/$AH54,0)</f>
        <v>0</v>
      </c>
      <c r="AM54" s="33">
        <f>IF(I54=1,$D54*садики!H$6/$AH54,0)</f>
        <v>0</v>
      </c>
      <c r="AN54" s="33">
        <f>IF(J54=1,$D54*садики!H$7/$AH54,0)</f>
        <v>0</v>
      </c>
      <c r="AO54" s="33">
        <f>IF(K54=1,$D54*садики!H$8/$AH54,0)</f>
        <v>0</v>
      </c>
      <c r="AP54" s="33">
        <f>IF(L54=1,$D54*садики!H$9/$AH54,0)</f>
        <v>0</v>
      </c>
      <c r="AQ54" s="33">
        <f>IF(M54=1,$D54*садики!H$10/$AH54,0)</f>
        <v>0</v>
      </c>
      <c r="AR54" s="33">
        <f>IF(N54=1,$D54*садики!H$11/$AH54,0)</f>
        <v>0</v>
      </c>
      <c r="AS54" s="33">
        <f>IF(O54=1,$D54*садики!H$12/$AH54,0)</f>
        <v>0</v>
      </c>
      <c r="AT54" s="33">
        <f>IF(P54=1,$D54*садики!H$13/$AH54,0)</f>
        <v>0</v>
      </c>
      <c r="AU54" s="33">
        <f>IF(Q54=1,$D54*садики!H$14/$AH54,0)</f>
        <v>0</v>
      </c>
      <c r="AV54" s="68">
        <f>IF(R54=1,$D54*садики!H$15/$AH54,0)</f>
        <v>0</v>
      </c>
      <c r="AW54" s="78">
        <f t="shared" si="1"/>
        <v>0</v>
      </c>
      <c r="AX54" s="19">
        <f t="shared" si="2"/>
        <v>0</v>
      </c>
      <c r="AY54" s="19">
        <f t="shared" si="3"/>
        <v>0</v>
      </c>
      <c r="AZ54" s="19">
        <f t="shared" si="4"/>
        <v>0</v>
      </c>
      <c r="BA54" s="19">
        <f t="shared" si="5"/>
        <v>0</v>
      </c>
      <c r="BB54" s="19">
        <f t="shared" si="6"/>
        <v>0</v>
      </c>
      <c r="BC54" s="19">
        <f t="shared" si="7"/>
        <v>0</v>
      </c>
      <c r="BD54" s="19">
        <f t="shared" si="8"/>
        <v>0</v>
      </c>
      <c r="BE54" s="19">
        <f t="shared" si="9"/>
        <v>0</v>
      </c>
      <c r="BF54" s="19">
        <f t="shared" si="10"/>
        <v>0</v>
      </c>
      <c r="BG54" s="19">
        <f t="shared" si="11"/>
        <v>0</v>
      </c>
      <c r="BH54" s="19">
        <f t="shared" si="12"/>
        <v>0</v>
      </c>
      <c r="BI54" s="19">
        <f t="shared" si="13"/>
        <v>0</v>
      </c>
      <c r="BJ54" s="79">
        <f t="shared" si="14"/>
        <v>0</v>
      </c>
      <c r="BK54" s="25">
        <f t="shared" si="15"/>
        <v>0</v>
      </c>
      <c r="BL54" s="36">
        <f>IF($E54=1,садики!K$2,0)+IF($F54=1,садики!K$3,0)+IF($G54=1,садики!K$4,0)+IF($H54=1,садики!K$5,0)+IF($I54=1,садики!K$6,0)+IF($J54=1,садики!K$7,0)+IF($K54=1,садики!K$8,0)+IF($L54=1,садики!K$9,0)+IF($M54=1,садики!K$10,0)+IF($N54=1,садики!K$11,0)+IF($O54=1,садики!K$12,0)+IF($P54=1,садики!K$13,0)+IF($Q54=1,садики!K$14,0)+IF($R54=1,садики!K$15,0)</f>
        <v>0</v>
      </c>
      <c r="BM54" s="5">
        <f t="shared" si="18"/>
        <v>0</v>
      </c>
      <c r="BN54" s="60">
        <f t="shared" si="17"/>
        <v>0</v>
      </c>
    </row>
    <row r="55" spans="1:66" ht="12.75" customHeight="1" x14ac:dyDescent="0.2">
      <c r="A55" s="52">
        <v>53</v>
      </c>
      <c r="B55" s="8" t="s">
        <v>55</v>
      </c>
      <c r="C55" s="7" t="s">
        <v>49</v>
      </c>
      <c r="D55" s="53">
        <v>268</v>
      </c>
      <c r="E55" s="28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42"/>
      <c r="S55" s="64">
        <f>IF($E55=1,садики!E$2,0)+IF($F55=1,садики!E$3,0)+IF($G55=1,садики!E$4,0)+IF($H55=1,садики!E$5,0)+IF($I55=1,садики!E$6,0)+IF($J55=1,садики!E$7,0)+IF($K55=1,садики!E$8,0)+IF($L55=1,садики!E$9,0)+IF($M55=1,садики!E$10,0)+IF($N55=1,садики!E$11,0)+IF($O55=1,садики!E$12,0)+IF($P55=1,садики!E$13,0)+IF($Q55=1,садики!E$14,0)+IF($R55=1,садики!E$15,0)</f>
        <v>0</v>
      </c>
      <c r="T55" s="67">
        <f>IF(E55=1,$D55*садики!E$2/$S55,0)</f>
        <v>0</v>
      </c>
      <c r="U55" s="33">
        <f>IF(F55=1,$D55*садики!E$3/$S55,0)</f>
        <v>0</v>
      </c>
      <c r="V55" s="33">
        <f>IF(G55=1,$D55*садики!E$4/$S55,0)</f>
        <v>0</v>
      </c>
      <c r="W55" s="33">
        <f>IF(H55=1,$D55*садики!E$5/$S55,0)</f>
        <v>0</v>
      </c>
      <c r="X55" s="33">
        <f>IF(I55=1,$D55*садики!E$6/$S55,0)</f>
        <v>0</v>
      </c>
      <c r="Y55" s="33">
        <f>IF(J55=1,$D55*садики!E$7/$S55,0)</f>
        <v>0</v>
      </c>
      <c r="Z55" s="33">
        <f>IF(K55=1,$D55*садики!E$8/$S55,0)</f>
        <v>0</v>
      </c>
      <c r="AA55" s="33">
        <f>IF(L55=1,$D55*садики!E$9/$S55,0)</f>
        <v>0</v>
      </c>
      <c r="AB55" s="33">
        <f>IF(M55=1,$D55*садики!E$10/$S55,0)</f>
        <v>0</v>
      </c>
      <c r="AC55" s="33">
        <f>IF(N55=1,$D55*садики!E$11/$S55,0)</f>
        <v>0</v>
      </c>
      <c r="AD55" s="33">
        <f>IF(O55=1,$D55*садики!E$12/$S55,0)</f>
        <v>0</v>
      </c>
      <c r="AE55" s="33">
        <f>IF(P55=1,$D55*садики!E$13/$S55,0)</f>
        <v>0</v>
      </c>
      <c r="AF55" s="33">
        <f>IF(Q55=1,$D55*садики!E$14/$S55,0)</f>
        <v>0</v>
      </c>
      <c r="AG55" s="68">
        <f>IF(R55=1,$D55*садики!E$15/$S55,0)</f>
        <v>0</v>
      </c>
      <c r="AH55" s="72">
        <f>IF($E55=1,садики!H$2,0)+IF($F55=1,садики!H$3,0)+IF($G55=1,садики!H$4,0)+IF($H55=1,садики!H$5,0)+IF($I55=1,садики!H$6,0)+IF($J55=1,садики!H$7,0)+IF($K55=1,садики!H$8,0)+IF($L55=1,садики!H$9,0)+IF($M55=1,садики!H$10,0)+IF($N55=1,садики!H$11,0)+IF($O55=1,садики!H$12,0)+IF($P55=1,садики!H$13,0)+IF($Q55=1,садики!H$14,0)+IF($R55=1,садики!H$15,0)</f>
        <v>0</v>
      </c>
      <c r="AI55" s="67">
        <f>IF(E55=1,$D55*садики!H$2/$AH55,0)</f>
        <v>0</v>
      </c>
      <c r="AJ55" s="33">
        <f>IF(F55=1,$D55*садики!H$3/$AH55,0)</f>
        <v>0</v>
      </c>
      <c r="AK55" s="33">
        <f>IF(G55=1,$D55*садики!H$4/$AH55,0)</f>
        <v>0</v>
      </c>
      <c r="AL55" s="33">
        <f>IF(H55=1,$D55*садики!H$5/$AH55,0)</f>
        <v>0</v>
      </c>
      <c r="AM55" s="33">
        <f>IF(I55=1,$D55*садики!H$6/$AH55,0)</f>
        <v>0</v>
      </c>
      <c r="AN55" s="33">
        <f>IF(J55=1,$D55*садики!H$7/$AH55,0)</f>
        <v>0</v>
      </c>
      <c r="AO55" s="33">
        <f>IF(K55=1,$D55*садики!H$8/$AH55,0)</f>
        <v>0</v>
      </c>
      <c r="AP55" s="33">
        <f>IF(L55=1,$D55*садики!H$9/$AH55,0)</f>
        <v>0</v>
      </c>
      <c r="AQ55" s="33">
        <f>IF(M55=1,$D55*садики!H$10/$AH55,0)</f>
        <v>0</v>
      </c>
      <c r="AR55" s="33">
        <f>IF(N55=1,$D55*садики!H$11/$AH55,0)</f>
        <v>0</v>
      </c>
      <c r="AS55" s="33">
        <f>IF(O55=1,$D55*садики!H$12/$AH55,0)</f>
        <v>0</v>
      </c>
      <c r="AT55" s="33">
        <f>IF(P55=1,$D55*садики!H$13/$AH55,0)</f>
        <v>0</v>
      </c>
      <c r="AU55" s="33">
        <f>IF(Q55=1,$D55*садики!H$14/$AH55,0)</f>
        <v>0</v>
      </c>
      <c r="AV55" s="68">
        <f>IF(R55=1,$D55*садики!H$15/$AH55,0)</f>
        <v>0</v>
      </c>
      <c r="AW55" s="78">
        <f t="shared" si="1"/>
        <v>0</v>
      </c>
      <c r="AX55" s="19">
        <f t="shared" si="2"/>
        <v>0</v>
      </c>
      <c r="AY55" s="19">
        <f>AVERAGE(V55,AK55)</f>
        <v>0</v>
      </c>
      <c r="AZ55" s="19">
        <f t="shared" si="4"/>
        <v>0</v>
      </c>
      <c r="BA55" s="19">
        <f t="shared" si="5"/>
        <v>0</v>
      </c>
      <c r="BB55" s="19">
        <f t="shared" si="6"/>
        <v>0</v>
      </c>
      <c r="BC55" s="19">
        <f t="shared" si="7"/>
        <v>0</v>
      </c>
      <c r="BD55" s="19">
        <f t="shared" si="8"/>
        <v>0</v>
      </c>
      <c r="BE55" s="19">
        <f t="shared" si="9"/>
        <v>0</v>
      </c>
      <c r="BF55" s="19">
        <f t="shared" si="10"/>
        <v>0</v>
      </c>
      <c r="BG55" s="19">
        <f t="shared" si="11"/>
        <v>0</v>
      </c>
      <c r="BH55" s="19">
        <f t="shared" si="12"/>
        <v>0</v>
      </c>
      <c r="BI55" s="19">
        <f t="shared" si="13"/>
        <v>0</v>
      </c>
      <c r="BJ55" s="79">
        <f t="shared" si="14"/>
        <v>0</v>
      </c>
      <c r="BK55" s="25">
        <f t="shared" si="15"/>
        <v>0</v>
      </c>
      <c r="BL55" s="36">
        <f>IF($E55=1,садики!K$2,0)+IF($F55=1,садики!K$3,0)+IF($G55=1,садики!K$4,0)+IF($H55=1,садики!K$5,0)+IF($I55=1,садики!K$6,0)+IF($J55=1,садики!K$7,0)+IF($K55=1,садики!K$8,0)+IF($L55=1,садики!K$9,0)+IF($M55=1,садики!K$10,0)+IF($N55=1,садики!K$11,0)+IF($O55=1,садики!K$12,0)+IF($P55=1,садики!K$13,0)+IF($Q55=1,садики!K$14,0)+IF($R55=1,садики!K$15,0)</f>
        <v>0</v>
      </c>
      <c r="BM55" s="5">
        <f t="shared" si="18"/>
        <v>0</v>
      </c>
      <c r="BN55" s="60">
        <f t="shared" si="17"/>
        <v>0</v>
      </c>
    </row>
    <row r="56" spans="1:66" ht="12.75" customHeight="1" x14ac:dyDescent="0.2">
      <c r="A56" s="52">
        <v>54</v>
      </c>
      <c r="B56" s="8" t="s">
        <v>56</v>
      </c>
      <c r="C56" s="7" t="s">
        <v>49</v>
      </c>
      <c r="D56" s="53">
        <v>394</v>
      </c>
      <c r="E56" s="28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42"/>
      <c r="S56" s="64">
        <f>IF($E56=1,садики!E$2,0)+IF($F56=1,садики!E$3,0)+IF($G56=1,садики!E$4,0)+IF($H56=1,садики!E$5,0)+IF($I56=1,садики!E$6,0)+IF($J56=1,садики!E$7,0)+IF($K56=1,садики!E$8,0)+IF($L56=1,садики!E$9,0)+IF($M56=1,садики!E$10,0)+IF($N56=1,садики!E$11,0)+IF($O56=1,садики!E$12,0)+IF($P56=1,садики!E$13,0)+IF($Q56=1,садики!E$14,0)+IF($R56=1,садики!E$15,0)</f>
        <v>0</v>
      </c>
      <c r="T56" s="67">
        <f>IF(E56=1,$D56*садики!E$2/$S56,0)</f>
        <v>0</v>
      </c>
      <c r="U56" s="33">
        <f>IF(F56=1,$D56*садики!E$3/$S56,0)</f>
        <v>0</v>
      </c>
      <c r="V56" s="33">
        <f>IF(G56=1,$D56*садики!E$4/$S56,0)</f>
        <v>0</v>
      </c>
      <c r="W56" s="33">
        <f>IF(H56=1,$D56*садики!E$5/$S56,0)</f>
        <v>0</v>
      </c>
      <c r="X56" s="33">
        <f>IF(I56=1,$D56*садики!E$6/$S56,0)</f>
        <v>0</v>
      </c>
      <c r="Y56" s="33">
        <f>IF(J56=1,$D56*садики!E$7/$S56,0)</f>
        <v>0</v>
      </c>
      <c r="Z56" s="33">
        <f>IF(K56=1,$D56*садики!E$8/$S56,0)</f>
        <v>0</v>
      </c>
      <c r="AA56" s="33">
        <f>IF(L56=1,$D56*садики!E$9/$S56,0)</f>
        <v>0</v>
      </c>
      <c r="AB56" s="33">
        <f>IF(M56=1,$D56*садики!E$10/$S56,0)</f>
        <v>0</v>
      </c>
      <c r="AC56" s="33">
        <f>IF(N56=1,$D56*садики!E$11/$S56,0)</f>
        <v>0</v>
      </c>
      <c r="AD56" s="33">
        <f>IF(O56=1,$D56*садики!E$12/$S56,0)</f>
        <v>0</v>
      </c>
      <c r="AE56" s="33">
        <f>IF(P56=1,$D56*садики!E$13/$S56,0)</f>
        <v>0</v>
      </c>
      <c r="AF56" s="33">
        <f>IF(Q56=1,$D56*садики!E$14/$S56,0)</f>
        <v>0</v>
      </c>
      <c r="AG56" s="68">
        <f>IF(R56=1,$D56*садики!E$15/$S56,0)</f>
        <v>0</v>
      </c>
      <c r="AH56" s="72">
        <f>IF($E56=1,садики!H$2,0)+IF($F56=1,садики!H$3,0)+IF($G56=1,садики!H$4,0)+IF($H56=1,садики!H$5,0)+IF($I56=1,садики!H$6,0)+IF($J56=1,садики!H$7,0)+IF($K56=1,садики!H$8,0)+IF($L56=1,садики!H$9,0)+IF($M56=1,садики!H$10,0)+IF($N56=1,садики!H$11,0)+IF($O56=1,садики!H$12,0)+IF($P56=1,садики!H$13,0)+IF($Q56=1,садики!H$14,0)+IF($R56=1,садики!H$15,0)</f>
        <v>0</v>
      </c>
      <c r="AI56" s="67">
        <f>IF(E56=1,$D56*садики!H$2/$AH56,0)</f>
        <v>0</v>
      </c>
      <c r="AJ56" s="33">
        <f>IF(F56=1,$D56*садики!H$3/$AH56,0)</f>
        <v>0</v>
      </c>
      <c r="AK56" s="33">
        <f>IF(G56=1,$D56*садики!H$4/$AH56,0)</f>
        <v>0</v>
      </c>
      <c r="AL56" s="33">
        <f>IF(H56=1,$D56*садики!H$5/$AH56,0)</f>
        <v>0</v>
      </c>
      <c r="AM56" s="33">
        <f>IF(I56=1,$D56*садики!H$6/$AH56,0)</f>
        <v>0</v>
      </c>
      <c r="AN56" s="33">
        <f>IF(J56=1,$D56*садики!H$7/$AH56,0)</f>
        <v>0</v>
      </c>
      <c r="AO56" s="33">
        <f>IF(K56=1,$D56*садики!H$8/$AH56,0)</f>
        <v>0</v>
      </c>
      <c r="AP56" s="33">
        <f>IF(L56=1,$D56*садики!H$9/$AH56,0)</f>
        <v>0</v>
      </c>
      <c r="AQ56" s="33">
        <f>IF(M56=1,$D56*садики!H$10/$AH56,0)</f>
        <v>0</v>
      </c>
      <c r="AR56" s="33">
        <f>IF(N56=1,$D56*садики!H$11/$AH56,0)</f>
        <v>0</v>
      </c>
      <c r="AS56" s="33">
        <f>IF(O56=1,$D56*садики!H$12/$AH56,0)</f>
        <v>0</v>
      </c>
      <c r="AT56" s="33">
        <f>IF(P56=1,$D56*садики!H$13/$AH56,0)</f>
        <v>0</v>
      </c>
      <c r="AU56" s="33">
        <f>IF(Q56=1,$D56*садики!H$14/$AH56,0)</f>
        <v>0</v>
      </c>
      <c r="AV56" s="68">
        <f>IF(R56=1,$D56*садики!H$15/$AH56,0)</f>
        <v>0</v>
      </c>
      <c r="AW56" s="78">
        <f t="shared" si="1"/>
        <v>0</v>
      </c>
      <c r="AX56" s="19">
        <f t="shared" si="2"/>
        <v>0</v>
      </c>
      <c r="AY56" s="19">
        <f t="shared" si="3"/>
        <v>0</v>
      </c>
      <c r="AZ56" s="19">
        <f t="shared" si="4"/>
        <v>0</v>
      </c>
      <c r="BA56" s="19">
        <f t="shared" si="5"/>
        <v>0</v>
      </c>
      <c r="BB56" s="19">
        <f t="shared" si="6"/>
        <v>0</v>
      </c>
      <c r="BC56" s="19">
        <f t="shared" si="7"/>
        <v>0</v>
      </c>
      <c r="BD56" s="19">
        <f t="shared" si="8"/>
        <v>0</v>
      </c>
      <c r="BE56" s="19">
        <f t="shared" si="9"/>
        <v>0</v>
      </c>
      <c r="BF56" s="19">
        <f t="shared" si="10"/>
        <v>0</v>
      </c>
      <c r="BG56" s="19">
        <f t="shared" si="11"/>
        <v>0</v>
      </c>
      <c r="BH56" s="19">
        <f t="shared" si="12"/>
        <v>0</v>
      </c>
      <c r="BI56" s="19">
        <f t="shared" si="13"/>
        <v>0</v>
      </c>
      <c r="BJ56" s="79">
        <f t="shared" si="14"/>
        <v>0</v>
      </c>
      <c r="BK56" s="25">
        <f t="shared" si="15"/>
        <v>0</v>
      </c>
      <c r="BL56" s="36">
        <f>IF($E56=1,садики!K$2,0)+IF($F56=1,садики!K$3,0)+IF($G56=1,садики!K$4,0)+IF($H56=1,садики!K$5,0)+IF($I56=1,садики!K$6,0)+IF($J56=1,садики!K$7,0)+IF($K56=1,садики!K$8,0)+IF($L56=1,садики!K$9,0)+IF($M56=1,садики!K$10,0)+IF($N56=1,садики!K$11,0)+IF($O56=1,садики!K$12,0)+IF($P56=1,садики!K$13,0)+IF($Q56=1,садики!K$14,0)+IF($R56=1,садики!K$15,0)</f>
        <v>0</v>
      </c>
      <c r="BM56" s="5">
        <f t="shared" si="18"/>
        <v>0</v>
      </c>
      <c r="BN56" s="60">
        <f t="shared" si="17"/>
        <v>0</v>
      </c>
    </row>
    <row r="57" spans="1:66" ht="12.75" customHeight="1" x14ac:dyDescent="0.2">
      <c r="A57" s="52">
        <v>55</v>
      </c>
      <c r="B57" s="8" t="s">
        <v>57</v>
      </c>
      <c r="C57" s="7" t="s">
        <v>49</v>
      </c>
      <c r="D57" s="53">
        <v>619</v>
      </c>
      <c r="E57" s="28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42"/>
      <c r="S57" s="64">
        <f>IF($E57=1,садики!E$2,0)+IF($F57=1,садики!E$3,0)+IF($G57=1,садики!E$4,0)+IF($H57=1,садики!E$5,0)+IF($I57=1,садики!E$6,0)+IF($J57=1,садики!E$7,0)+IF($K57=1,садики!E$8,0)+IF($L57=1,садики!E$9,0)+IF($M57=1,садики!E$10,0)+IF($N57=1,садики!E$11,0)+IF($O57=1,садики!E$12,0)+IF($P57=1,садики!E$13,0)+IF($Q57=1,садики!E$14,0)+IF($R57=1,садики!E$15,0)</f>
        <v>0</v>
      </c>
      <c r="T57" s="67">
        <f>IF(E57=1,$D57*садики!E$2/$S57,0)</f>
        <v>0</v>
      </c>
      <c r="U57" s="33">
        <f>IF(F57=1,$D57*садики!E$3/$S57,0)</f>
        <v>0</v>
      </c>
      <c r="V57" s="33">
        <f>IF(G57=1,$D57*садики!E$4/$S57,0)</f>
        <v>0</v>
      </c>
      <c r="W57" s="33">
        <f>IF(H57=1,$D57*садики!E$5/$S57,0)</f>
        <v>0</v>
      </c>
      <c r="X57" s="33">
        <f>IF(I57=1,$D57*садики!E$6/$S57,0)</f>
        <v>0</v>
      </c>
      <c r="Y57" s="33">
        <f>IF(J57=1,$D57*садики!E$7/$S57,0)</f>
        <v>0</v>
      </c>
      <c r="Z57" s="33">
        <f>IF(K57=1,$D57*садики!E$8/$S57,0)</f>
        <v>0</v>
      </c>
      <c r="AA57" s="33">
        <f>IF(L57=1,$D57*садики!E$9/$S57,0)</f>
        <v>0</v>
      </c>
      <c r="AB57" s="33">
        <f>IF(M57=1,$D57*садики!E$10/$S57,0)</f>
        <v>0</v>
      </c>
      <c r="AC57" s="33">
        <f>IF(N57=1,$D57*садики!E$11/$S57,0)</f>
        <v>0</v>
      </c>
      <c r="AD57" s="33">
        <f>IF(O57=1,$D57*садики!E$12/$S57,0)</f>
        <v>0</v>
      </c>
      <c r="AE57" s="33">
        <f>IF(P57=1,$D57*садики!E$13/$S57,0)</f>
        <v>0</v>
      </c>
      <c r="AF57" s="33">
        <f>IF(Q57=1,$D57*садики!E$14/$S57,0)</f>
        <v>0</v>
      </c>
      <c r="AG57" s="68">
        <f>IF(R57=1,$D57*садики!E$15/$S57,0)</f>
        <v>0</v>
      </c>
      <c r="AH57" s="72">
        <f>IF($E57=1,садики!H$2,0)+IF($F57=1,садики!H$3,0)+IF($G57=1,садики!H$4,0)+IF($H57=1,садики!H$5,0)+IF($I57=1,садики!H$6,0)+IF($J57=1,садики!H$7,0)+IF($K57=1,садики!H$8,0)+IF($L57=1,садики!H$9,0)+IF($M57=1,садики!H$10,0)+IF($N57=1,садики!H$11,0)+IF($O57=1,садики!H$12,0)+IF($P57=1,садики!H$13,0)+IF($Q57=1,садики!H$14,0)+IF($R57=1,садики!H$15,0)</f>
        <v>0</v>
      </c>
      <c r="AI57" s="67">
        <f>IF(E57=1,$D57*садики!H$2/$AH57,0)</f>
        <v>0</v>
      </c>
      <c r="AJ57" s="33">
        <f>IF(F57=1,$D57*садики!H$3/$AH57,0)</f>
        <v>0</v>
      </c>
      <c r="AK57" s="33">
        <f>IF(G57=1,$D57*садики!H$4/$AH57,0)</f>
        <v>0</v>
      </c>
      <c r="AL57" s="33">
        <f>IF(H57=1,$D57*садики!H$5/$AH57,0)</f>
        <v>0</v>
      </c>
      <c r="AM57" s="33">
        <f>IF(I57=1,$D57*садики!H$6/$AH57,0)</f>
        <v>0</v>
      </c>
      <c r="AN57" s="33">
        <f>IF(J57=1,$D57*садики!H$7/$AH57,0)</f>
        <v>0</v>
      </c>
      <c r="AO57" s="33">
        <f>IF(K57=1,$D57*садики!H$8/$AH57,0)</f>
        <v>0</v>
      </c>
      <c r="AP57" s="33">
        <f>IF(L57=1,$D57*садики!H$9/$AH57,0)</f>
        <v>0</v>
      </c>
      <c r="AQ57" s="33">
        <f>IF(M57=1,$D57*садики!H$10/$AH57,0)</f>
        <v>0</v>
      </c>
      <c r="AR57" s="33">
        <f>IF(N57=1,$D57*садики!H$11/$AH57,0)</f>
        <v>0</v>
      </c>
      <c r="AS57" s="33">
        <f>IF(O57=1,$D57*садики!H$12/$AH57,0)</f>
        <v>0</v>
      </c>
      <c r="AT57" s="33">
        <f>IF(P57=1,$D57*садики!H$13/$AH57,0)</f>
        <v>0</v>
      </c>
      <c r="AU57" s="33">
        <f>IF(Q57=1,$D57*садики!H$14/$AH57,0)</f>
        <v>0</v>
      </c>
      <c r="AV57" s="68">
        <f>IF(R57=1,$D57*садики!H$15/$AH57,0)</f>
        <v>0</v>
      </c>
      <c r="AW57" s="78">
        <f t="shared" si="1"/>
        <v>0</v>
      </c>
      <c r="AX57" s="19">
        <f t="shared" si="2"/>
        <v>0</v>
      </c>
      <c r="AY57" s="19">
        <f t="shared" si="3"/>
        <v>0</v>
      </c>
      <c r="AZ57" s="19">
        <f t="shared" si="4"/>
        <v>0</v>
      </c>
      <c r="BA57" s="19">
        <f t="shared" si="5"/>
        <v>0</v>
      </c>
      <c r="BB57" s="19">
        <f t="shared" si="6"/>
        <v>0</v>
      </c>
      <c r="BC57" s="19">
        <f t="shared" si="7"/>
        <v>0</v>
      </c>
      <c r="BD57" s="19">
        <f t="shared" si="8"/>
        <v>0</v>
      </c>
      <c r="BE57" s="19">
        <f t="shared" si="9"/>
        <v>0</v>
      </c>
      <c r="BF57" s="19">
        <f t="shared" si="10"/>
        <v>0</v>
      </c>
      <c r="BG57" s="19">
        <f t="shared" si="11"/>
        <v>0</v>
      </c>
      <c r="BH57" s="19">
        <f t="shared" si="12"/>
        <v>0</v>
      </c>
      <c r="BI57" s="19">
        <f t="shared" si="13"/>
        <v>0</v>
      </c>
      <c r="BJ57" s="79">
        <f t="shared" si="14"/>
        <v>0</v>
      </c>
      <c r="BK57" s="25">
        <f t="shared" si="15"/>
        <v>0</v>
      </c>
      <c r="BL57" s="36">
        <f>IF($E57=1,садики!K$2,0)+IF($F57=1,садики!K$3,0)+IF($G57=1,садики!K$4,0)+IF($H57=1,садики!K$5,0)+IF($I57=1,садики!K$6,0)+IF($J57=1,садики!K$7,0)+IF($K57=1,садики!K$8,0)+IF($L57=1,садики!K$9,0)+IF($M57=1,садики!K$10,0)+IF($N57=1,садики!K$11,0)+IF($O57=1,садики!K$12,0)+IF($P57=1,садики!K$13,0)+IF($Q57=1,садики!K$14,0)+IF($R57=1,садики!K$15,0)</f>
        <v>0</v>
      </c>
      <c r="BM57" s="5">
        <f t="shared" si="18"/>
        <v>0</v>
      </c>
      <c r="BN57" s="60">
        <f t="shared" si="17"/>
        <v>0</v>
      </c>
    </row>
    <row r="58" spans="1:66" ht="12.75" customHeight="1" x14ac:dyDescent="0.2">
      <c r="A58" s="52">
        <v>56</v>
      </c>
      <c r="B58" s="8" t="s">
        <v>58</v>
      </c>
      <c r="C58" s="7" t="s">
        <v>49</v>
      </c>
      <c r="D58" s="53">
        <v>622</v>
      </c>
      <c r="E58" s="28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42"/>
      <c r="S58" s="64">
        <f>IF($E58=1,садики!E$2,0)+IF($F58=1,садики!E$3,0)+IF($G58=1,садики!E$4,0)+IF($H58=1,садики!E$5,0)+IF($I58=1,садики!E$6,0)+IF($J58=1,садики!E$7,0)+IF($K58=1,садики!E$8,0)+IF($L58=1,садики!E$9,0)+IF($M58=1,садики!E$10,0)+IF($N58=1,садики!E$11,0)+IF($O58=1,садики!E$12,0)+IF($P58=1,садики!E$13,0)+IF($Q58=1,садики!E$14,0)+IF($R58=1,садики!E$15,0)</f>
        <v>0</v>
      </c>
      <c r="T58" s="67">
        <f>IF(E58=1,$D58*садики!E$2/$S58,0)</f>
        <v>0</v>
      </c>
      <c r="U58" s="33">
        <f>IF(F58=1,$D58*садики!E$3/$S58,0)</f>
        <v>0</v>
      </c>
      <c r="V58" s="33">
        <f>IF(G58=1,$D58*садики!E$4/$S58,0)</f>
        <v>0</v>
      </c>
      <c r="W58" s="33">
        <f>IF(H58=1,$D58*садики!E$5/$S58,0)</f>
        <v>0</v>
      </c>
      <c r="X58" s="33">
        <f>IF(I58=1,$D58*садики!E$6/$S58,0)</f>
        <v>0</v>
      </c>
      <c r="Y58" s="33">
        <f>IF(J58=1,$D58*садики!E$7/$S58,0)</f>
        <v>0</v>
      </c>
      <c r="Z58" s="33">
        <f>IF(K58=1,$D58*садики!E$8/$S58,0)</f>
        <v>0</v>
      </c>
      <c r="AA58" s="33">
        <f>IF(L58=1,$D58*садики!E$9/$S58,0)</f>
        <v>0</v>
      </c>
      <c r="AB58" s="33">
        <f>IF(M58=1,$D58*садики!E$10/$S58,0)</f>
        <v>0</v>
      </c>
      <c r="AC58" s="33">
        <f>IF(N58=1,$D58*садики!E$11/$S58,0)</f>
        <v>0</v>
      </c>
      <c r="AD58" s="33">
        <f>IF(O58=1,$D58*садики!E$12/$S58,0)</f>
        <v>0</v>
      </c>
      <c r="AE58" s="33">
        <f>IF(P58=1,$D58*садики!E$13/$S58,0)</f>
        <v>0</v>
      </c>
      <c r="AF58" s="33">
        <f>IF(Q58=1,$D58*садики!E$14/$S58,0)</f>
        <v>0</v>
      </c>
      <c r="AG58" s="68">
        <f>IF(R58=1,$D58*садики!E$15/$S58,0)</f>
        <v>0</v>
      </c>
      <c r="AH58" s="72">
        <f>IF($E58=1,садики!H$2,0)+IF($F58=1,садики!H$3,0)+IF($G58=1,садики!H$4,0)+IF($H58=1,садики!H$5,0)+IF($I58=1,садики!H$6,0)+IF($J58=1,садики!H$7,0)+IF($K58=1,садики!H$8,0)+IF($L58=1,садики!H$9,0)+IF($M58=1,садики!H$10,0)+IF($N58=1,садики!H$11,0)+IF($O58=1,садики!H$12,0)+IF($P58=1,садики!H$13,0)+IF($Q58=1,садики!H$14,0)+IF($R58=1,садики!H$15,0)</f>
        <v>0</v>
      </c>
      <c r="AI58" s="67">
        <f>IF(E58=1,$D58*садики!H$2/$AH58,0)</f>
        <v>0</v>
      </c>
      <c r="AJ58" s="33">
        <f>IF(F58=1,$D58*садики!H$3/$AH58,0)</f>
        <v>0</v>
      </c>
      <c r="AK58" s="33">
        <f>IF(G58=1,$D58*садики!H$4/$AH58,0)</f>
        <v>0</v>
      </c>
      <c r="AL58" s="33">
        <f>IF(H58=1,$D58*садики!H$5/$AH58,0)</f>
        <v>0</v>
      </c>
      <c r="AM58" s="33">
        <f>IF(I58=1,$D58*садики!H$6/$AH58,0)</f>
        <v>0</v>
      </c>
      <c r="AN58" s="33">
        <f>IF(J58=1,$D58*садики!H$7/$AH58,0)</f>
        <v>0</v>
      </c>
      <c r="AO58" s="33">
        <f>IF(K58=1,$D58*садики!H$8/$AH58,0)</f>
        <v>0</v>
      </c>
      <c r="AP58" s="33">
        <f>IF(L58=1,$D58*садики!H$9/$AH58,0)</f>
        <v>0</v>
      </c>
      <c r="AQ58" s="33">
        <f>IF(M58=1,$D58*садики!H$10/$AH58,0)</f>
        <v>0</v>
      </c>
      <c r="AR58" s="33">
        <f>IF(N58=1,$D58*садики!H$11/$AH58,0)</f>
        <v>0</v>
      </c>
      <c r="AS58" s="33">
        <f>IF(O58=1,$D58*садики!H$12/$AH58,0)</f>
        <v>0</v>
      </c>
      <c r="AT58" s="33">
        <f>IF(P58=1,$D58*садики!H$13/$AH58,0)</f>
        <v>0</v>
      </c>
      <c r="AU58" s="33">
        <f>IF(Q58=1,$D58*садики!H$14/$AH58,0)</f>
        <v>0</v>
      </c>
      <c r="AV58" s="68">
        <f>IF(R58=1,$D58*садики!H$15/$AH58,0)</f>
        <v>0</v>
      </c>
      <c r="AW58" s="78">
        <f t="shared" si="1"/>
        <v>0</v>
      </c>
      <c r="AX58" s="19">
        <f t="shared" si="2"/>
        <v>0</v>
      </c>
      <c r="AY58" s="19">
        <f t="shared" si="3"/>
        <v>0</v>
      </c>
      <c r="AZ58" s="19">
        <f t="shared" si="4"/>
        <v>0</v>
      </c>
      <c r="BA58" s="19">
        <f t="shared" si="5"/>
        <v>0</v>
      </c>
      <c r="BB58" s="19">
        <f t="shared" si="6"/>
        <v>0</v>
      </c>
      <c r="BC58" s="19">
        <f t="shared" si="7"/>
        <v>0</v>
      </c>
      <c r="BD58" s="19">
        <f t="shared" si="8"/>
        <v>0</v>
      </c>
      <c r="BE58" s="19">
        <f t="shared" si="9"/>
        <v>0</v>
      </c>
      <c r="BF58" s="19">
        <f t="shared" si="10"/>
        <v>0</v>
      </c>
      <c r="BG58" s="19">
        <f t="shared" si="11"/>
        <v>0</v>
      </c>
      <c r="BH58" s="19">
        <f t="shared" si="12"/>
        <v>0</v>
      </c>
      <c r="BI58" s="19">
        <f t="shared" si="13"/>
        <v>0</v>
      </c>
      <c r="BJ58" s="79">
        <f t="shared" si="14"/>
        <v>0</v>
      </c>
      <c r="BK58" s="25">
        <f t="shared" si="15"/>
        <v>0</v>
      </c>
      <c r="BL58" s="36">
        <f>IF($E58=1,садики!K$2,0)+IF($F58=1,садики!K$3,0)+IF($G58=1,садики!K$4,0)+IF($H58=1,садики!K$5,0)+IF($I58=1,садики!K$6,0)+IF($J58=1,садики!K$7,0)+IF($K58=1,садики!K$8,0)+IF($L58=1,садики!K$9,0)+IF($M58=1,садики!K$10,0)+IF($N58=1,садики!K$11,0)+IF($O58=1,садики!K$12,0)+IF($P58=1,садики!K$13,0)+IF($Q58=1,садики!K$14,0)+IF($R58=1,садики!K$15,0)</f>
        <v>0</v>
      </c>
      <c r="BM58" s="5">
        <f t="shared" si="18"/>
        <v>0</v>
      </c>
      <c r="BN58" s="60">
        <f t="shared" si="17"/>
        <v>0</v>
      </c>
    </row>
    <row r="59" spans="1:66" ht="12.75" customHeight="1" x14ac:dyDescent="0.2">
      <c r="A59" s="52">
        <v>57</v>
      </c>
      <c r="B59" s="8" t="s">
        <v>59</v>
      </c>
      <c r="C59" s="7" t="s">
        <v>36</v>
      </c>
      <c r="D59" s="53">
        <v>263</v>
      </c>
      <c r="E59" s="28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42"/>
      <c r="S59" s="64">
        <f>IF($E59=1,садики!E$2,0)+IF($F59=1,садики!E$3,0)+IF($G59=1,садики!E$4,0)+IF($H59=1,садики!E$5,0)+IF($I59=1,садики!E$6,0)+IF($J59=1,садики!E$7,0)+IF($K59=1,садики!E$8,0)+IF($L59=1,садики!E$9,0)+IF($M59=1,садики!E$10,0)+IF($N59=1,садики!E$11,0)+IF($O59=1,садики!E$12,0)+IF($P59=1,садики!E$13,0)+IF($Q59=1,садики!E$14,0)+IF($R59=1,садики!E$15,0)</f>
        <v>0</v>
      </c>
      <c r="T59" s="67">
        <f>IF(E59=1,$D59*садики!E$2/$S59,0)</f>
        <v>0</v>
      </c>
      <c r="U59" s="33">
        <f>IF(F59=1,$D59*садики!E$3/$S59,0)</f>
        <v>0</v>
      </c>
      <c r="V59" s="33">
        <f>IF(G59=1,$D59*садики!E$4/$S59,0)</f>
        <v>0</v>
      </c>
      <c r="W59" s="33">
        <f>IF(H59=1,$D59*садики!E$5/$S59,0)</f>
        <v>0</v>
      </c>
      <c r="X59" s="33">
        <f>IF(I59=1,$D59*садики!E$6/$S59,0)</f>
        <v>0</v>
      </c>
      <c r="Y59" s="33">
        <f>IF(J59=1,$D59*садики!E$7/$S59,0)</f>
        <v>0</v>
      </c>
      <c r="Z59" s="33">
        <f>IF(K59=1,$D59*садики!E$8/$S59,0)</f>
        <v>0</v>
      </c>
      <c r="AA59" s="33">
        <f>IF(L59=1,$D59*садики!E$9/$S59,0)</f>
        <v>0</v>
      </c>
      <c r="AB59" s="33">
        <f>IF(M59=1,$D59*садики!E$10/$S59,0)</f>
        <v>0</v>
      </c>
      <c r="AC59" s="33">
        <f>IF(N59=1,$D59*садики!E$11/$S59,0)</f>
        <v>0</v>
      </c>
      <c r="AD59" s="33">
        <f>IF(O59=1,$D59*садики!E$12/$S59,0)</f>
        <v>0</v>
      </c>
      <c r="AE59" s="33">
        <f>IF(P59=1,$D59*садики!E$13/$S59,0)</f>
        <v>0</v>
      </c>
      <c r="AF59" s="33">
        <f>IF(Q59=1,$D59*садики!E$14/$S59,0)</f>
        <v>0</v>
      </c>
      <c r="AG59" s="68">
        <f>IF(R59=1,$D59*садики!E$15/$S59,0)</f>
        <v>0</v>
      </c>
      <c r="AH59" s="72">
        <f>IF($E59=1,садики!H$2,0)+IF($F59=1,садики!H$3,0)+IF($G59=1,садики!H$4,0)+IF($H59=1,садики!H$5,0)+IF($I59=1,садики!H$6,0)+IF($J59=1,садики!H$7,0)+IF($K59=1,садики!H$8,0)+IF($L59=1,садики!H$9,0)+IF($M59=1,садики!H$10,0)+IF($N59=1,садики!H$11,0)+IF($O59=1,садики!H$12,0)+IF($P59=1,садики!H$13,0)+IF($Q59=1,садики!H$14,0)+IF($R59=1,садики!H$15,0)</f>
        <v>0</v>
      </c>
      <c r="AI59" s="67">
        <f>IF(E59=1,$D59*садики!H$2/$AH59,0)</f>
        <v>0</v>
      </c>
      <c r="AJ59" s="33">
        <f>IF(F59=1,$D59*садики!H$3/$AH59,0)</f>
        <v>0</v>
      </c>
      <c r="AK59" s="33">
        <f>IF(G59=1,$D59*садики!H$4/$AH59,0)</f>
        <v>0</v>
      </c>
      <c r="AL59" s="33">
        <f>IF(H59=1,$D59*садики!H$5/$AH59,0)</f>
        <v>0</v>
      </c>
      <c r="AM59" s="33">
        <f>IF(I59=1,$D59*садики!H$6/$AH59,0)</f>
        <v>0</v>
      </c>
      <c r="AN59" s="33">
        <f>IF(J59=1,$D59*садики!H$7/$AH59,0)</f>
        <v>0</v>
      </c>
      <c r="AO59" s="33">
        <f>IF(K59=1,$D59*садики!H$8/$AH59,0)</f>
        <v>0</v>
      </c>
      <c r="AP59" s="33">
        <f>IF(L59=1,$D59*садики!H$9/$AH59,0)</f>
        <v>0</v>
      </c>
      <c r="AQ59" s="33">
        <f>IF(M59=1,$D59*садики!H$10/$AH59,0)</f>
        <v>0</v>
      </c>
      <c r="AR59" s="33">
        <f>IF(N59=1,$D59*садики!H$11/$AH59,0)</f>
        <v>0</v>
      </c>
      <c r="AS59" s="33">
        <f>IF(O59=1,$D59*садики!H$12/$AH59,0)</f>
        <v>0</v>
      </c>
      <c r="AT59" s="33">
        <f>IF(P59=1,$D59*садики!H$13/$AH59,0)</f>
        <v>0</v>
      </c>
      <c r="AU59" s="33">
        <f>IF(Q59=1,$D59*садики!H$14/$AH59,0)</f>
        <v>0</v>
      </c>
      <c r="AV59" s="68">
        <f>IF(R59=1,$D59*садики!H$15/$AH59,0)</f>
        <v>0</v>
      </c>
      <c r="AW59" s="78">
        <f t="shared" si="1"/>
        <v>0</v>
      </c>
      <c r="AX59" s="19">
        <f t="shared" si="2"/>
        <v>0</v>
      </c>
      <c r="AY59" s="19">
        <f t="shared" si="3"/>
        <v>0</v>
      </c>
      <c r="AZ59" s="19">
        <f t="shared" si="4"/>
        <v>0</v>
      </c>
      <c r="BA59" s="19">
        <f t="shared" si="5"/>
        <v>0</v>
      </c>
      <c r="BB59" s="19">
        <f t="shared" si="6"/>
        <v>0</v>
      </c>
      <c r="BC59" s="19">
        <f t="shared" si="7"/>
        <v>0</v>
      </c>
      <c r="BD59" s="19">
        <f t="shared" si="8"/>
        <v>0</v>
      </c>
      <c r="BE59" s="19">
        <f t="shared" si="9"/>
        <v>0</v>
      </c>
      <c r="BF59" s="19">
        <f t="shared" si="10"/>
        <v>0</v>
      </c>
      <c r="BG59" s="19">
        <f t="shared" si="11"/>
        <v>0</v>
      </c>
      <c r="BH59" s="19">
        <f t="shared" si="12"/>
        <v>0</v>
      </c>
      <c r="BI59" s="19">
        <f t="shared" si="13"/>
        <v>0</v>
      </c>
      <c r="BJ59" s="79">
        <f t="shared" si="14"/>
        <v>0</v>
      </c>
      <c r="BK59" s="25">
        <f t="shared" si="15"/>
        <v>0</v>
      </c>
      <c r="BL59" s="36">
        <f>IF($E59=1,садики!K$2,0)+IF($F59=1,садики!K$3,0)+IF($G59=1,садики!K$4,0)+IF($H59=1,садики!K$5,0)+IF($I59=1,садики!K$6,0)+IF($J59=1,садики!K$7,0)+IF($K59=1,садики!K$8,0)+IF($L59=1,садики!K$9,0)+IF($M59=1,садики!K$10,0)+IF($N59=1,садики!K$11,0)+IF($O59=1,садики!K$12,0)+IF($P59=1,садики!K$13,0)+IF($Q59=1,садики!K$14,0)+IF($R59=1,садики!K$15,0)</f>
        <v>0</v>
      </c>
      <c r="BM59" s="5">
        <f t="shared" si="18"/>
        <v>0</v>
      </c>
      <c r="BN59" s="60">
        <f t="shared" si="17"/>
        <v>0</v>
      </c>
    </row>
    <row r="60" spans="1:66" ht="12.75" customHeight="1" x14ac:dyDescent="0.2">
      <c r="A60" s="52">
        <v>58</v>
      </c>
      <c r="B60" s="8" t="s">
        <v>60</v>
      </c>
      <c r="C60" s="7" t="s">
        <v>36</v>
      </c>
      <c r="D60" s="53">
        <v>401</v>
      </c>
      <c r="E60" s="28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42"/>
      <c r="S60" s="64">
        <f>IF($E60=1,садики!E$2,0)+IF($F60=1,садики!E$3,0)+IF($G60=1,садики!E$4,0)+IF($H60=1,садики!E$5,0)+IF($I60=1,садики!E$6,0)+IF($J60=1,садики!E$7,0)+IF($K60=1,садики!E$8,0)+IF($L60=1,садики!E$9,0)+IF($M60=1,садики!E$10,0)+IF($N60=1,садики!E$11,0)+IF($O60=1,садики!E$12,0)+IF($P60=1,садики!E$13,0)+IF($Q60=1,садики!E$14,0)+IF($R60=1,садики!E$15,0)</f>
        <v>0</v>
      </c>
      <c r="T60" s="67">
        <f>IF(E60=1,$D60*садики!E$2/$S60,0)</f>
        <v>0</v>
      </c>
      <c r="U60" s="33">
        <f>IF(F60=1,$D60*садики!E$3/$S60,0)</f>
        <v>0</v>
      </c>
      <c r="V60" s="33">
        <f>IF(G60=1,$D60*садики!E$4/$S60,0)</f>
        <v>0</v>
      </c>
      <c r="W60" s="33">
        <f>IF(H60=1,$D60*садики!E$5/$S60,0)</f>
        <v>0</v>
      </c>
      <c r="X60" s="33">
        <f>IF(I60=1,$D60*садики!E$6/$S60,0)</f>
        <v>0</v>
      </c>
      <c r="Y60" s="33">
        <f>IF(J60=1,$D60*садики!E$7/$S60,0)</f>
        <v>0</v>
      </c>
      <c r="Z60" s="33">
        <f>IF(K60=1,$D60*садики!E$8/$S60,0)</f>
        <v>0</v>
      </c>
      <c r="AA60" s="33">
        <f>IF(L60=1,$D60*садики!E$9/$S60,0)</f>
        <v>0</v>
      </c>
      <c r="AB60" s="33">
        <f>IF(M60=1,$D60*садики!E$10/$S60,0)</f>
        <v>0</v>
      </c>
      <c r="AC60" s="33">
        <f>IF(N60=1,$D60*садики!E$11/$S60,0)</f>
        <v>0</v>
      </c>
      <c r="AD60" s="33">
        <f>IF(O60=1,$D60*садики!E$12/$S60,0)</f>
        <v>0</v>
      </c>
      <c r="AE60" s="33">
        <f>IF(P60=1,$D60*садики!E$13/$S60,0)</f>
        <v>0</v>
      </c>
      <c r="AF60" s="33">
        <f>IF(Q60=1,$D60*садики!E$14/$S60,0)</f>
        <v>0</v>
      </c>
      <c r="AG60" s="68">
        <f>IF(R60=1,$D60*садики!E$15/$S60,0)</f>
        <v>0</v>
      </c>
      <c r="AH60" s="72">
        <f>IF($E60=1,садики!H$2,0)+IF($F60=1,садики!H$3,0)+IF($G60=1,садики!H$4,0)+IF($H60=1,садики!H$5,0)+IF($I60=1,садики!H$6,0)+IF($J60=1,садики!H$7,0)+IF($K60=1,садики!H$8,0)+IF($L60=1,садики!H$9,0)+IF($M60=1,садики!H$10,0)+IF($N60=1,садики!H$11,0)+IF($O60=1,садики!H$12,0)+IF($P60=1,садики!H$13,0)+IF($Q60=1,садики!H$14,0)+IF($R60=1,садики!H$15,0)</f>
        <v>0</v>
      </c>
      <c r="AI60" s="67">
        <f>IF(E60=1,$D60*садики!H$2/$AH60,0)</f>
        <v>0</v>
      </c>
      <c r="AJ60" s="33">
        <f>IF(F60=1,$D60*садики!H$3/$AH60,0)</f>
        <v>0</v>
      </c>
      <c r="AK60" s="33">
        <f>IF(G60=1,$D60*садики!H$4/$AH60,0)</f>
        <v>0</v>
      </c>
      <c r="AL60" s="33">
        <f>IF(H60=1,$D60*садики!H$5/$AH60,0)</f>
        <v>0</v>
      </c>
      <c r="AM60" s="33">
        <f>IF(I60=1,$D60*садики!H$6/$AH60,0)</f>
        <v>0</v>
      </c>
      <c r="AN60" s="33">
        <f>IF(J60=1,$D60*садики!H$7/$AH60,0)</f>
        <v>0</v>
      </c>
      <c r="AO60" s="33">
        <f>IF(K60=1,$D60*садики!H$8/$AH60,0)</f>
        <v>0</v>
      </c>
      <c r="AP60" s="33">
        <f>IF(L60=1,$D60*садики!H$9/$AH60,0)</f>
        <v>0</v>
      </c>
      <c r="AQ60" s="33">
        <f>IF(M60=1,$D60*садики!H$10/$AH60,0)</f>
        <v>0</v>
      </c>
      <c r="AR60" s="33">
        <f>IF(N60=1,$D60*садики!H$11/$AH60,0)</f>
        <v>0</v>
      </c>
      <c r="AS60" s="33">
        <f>IF(O60=1,$D60*садики!H$12/$AH60,0)</f>
        <v>0</v>
      </c>
      <c r="AT60" s="33">
        <f>IF(P60=1,$D60*садики!H$13/$AH60,0)</f>
        <v>0</v>
      </c>
      <c r="AU60" s="33">
        <f>IF(Q60=1,$D60*садики!H$14/$AH60,0)</f>
        <v>0</v>
      </c>
      <c r="AV60" s="68">
        <f>IF(R60=1,$D60*садики!H$15/$AH60,0)</f>
        <v>0</v>
      </c>
      <c r="AW60" s="78">
        <f t="shared" si="1"/>
        <v>0</v>
      </c>
      <c r="AX60" s="19">
        <f t="shared" si="2"/>
        <v>0</v>
      </c>
      <c r="AY60" s="19">
        <f t="shared" si="3"/>
        <v>0</v>
      </c>
      <c r="AZ60" s="19">
        <f t="shared" si="4"/>
        <v>0</v>
      </c>
      <c r="BA60" s="19">
        <f t="shared" si="5"/>
        <v>0</v>
      </c>
      <c r="BB60" s="19">
        <f t="shared" si="6"/>
        <v>0</v>
      </c>
      <c r="BC60" s="19">
        <f t="shared" si="7"/>
        <v>0</v>
      </c>
      <c r="BD60" s="19">
        <f t="shared" si="8"/>
        <v>0</v>
      </c>
      <c r="BE60" s="19">
        <f t="shared" si="9"/>
        <v>0</v>
      </c>
      <c r="BF60" s="19">
        <f t="shared" si="10"/>
        <v>0</v>
      </c>
      <c r="BG60" s="19">
        <f t="shared" si="11"/>
        <v>0</v>
      </c>
      <c r="BH60" s="19">
        <f t="shared" si="12"/>
        <v>0</v>
      </c>
      <c r="BI60" s="19">
        <f t="shared" si="13"/>
        <v>0</v>
      </c>
      <c r="BJ60" s="79">
        <f t="shared" si="14"/>
        <v>0</v>
      </c>
      <c r="BK60" s="25">
        <f t="shared" si="15"/>
        <v>0</v>
      </c>
      <c r="BL60" s="36">
        <f>IF($E60=1,садики!K$2,0)+IF($F60=1,садики!K$3,0)+IF($G60=1,садики!K$4,0)+IF($H60=1,садики!K$5,0)+IF($I60=1,садики!K$6,0)+IF($J60=1,садики!K$7,0)+IF($K60=1,садики!K$8,0)+IF($L60=1,садики!K$9,0)+IF($M60=1,садики!K$10,0)+IF($N60=1,садики!K$11,0)+IF($O60=1,садики!K$12,0)+IF($P60=1,садики!K$13,0)+IF($Q60=1,садики!K$14,0)+IF($R60=1,садики!K$15,0)</f>
        <v>0</v>
      </c>
      <c r="BM60" s="5">
        <f t="shared" si="18"/>
        <v>0</v>
      </c>
      <c r="BN60" s="60">
        <f t="shared" si="17"/>
        <v>0</v>
      </c>
    </row>
    <row r="61" spans="1:66" ht="12.75" customHeight="1" x14ac:dyDescent="0.2">
      <c r="A61" s="52">
        <v>59</v>
      </c>
      <c r="B61" s="8" t="s">
        <v>21</v>
      </c>
      <c r="C61" s="7" t="s">
        <v>61</v>
      </c>
      <c r="D61" s="53">
        <v>603</v>
      </c>
      <c r="E61" s="28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42"/>
      <c r="S61" s="64">
        <f>IF($E61=1,садики!E$2,0)+IF($F61=1,садики!E$3,0)+IF($G61=1,садики!E$4,0)+IF($H61=1,садики!E$5,0)+IF($I61=1,садики!E$6,0)+IF($J61=1,садики!E$7,0)+IF($K61=1,садики!E$8,0)+IF($L61=1,садики!E$9,0)+IF($M61=1,садики!E$10,0)+IF($N61=1,садики!E$11,0)+IF($O61=1,садики!E$12,0)+IF($P61=1,садики!E$13,0)+IF($Q61=1,садики!E$14,0)+IF($R61=1,садики!E$15,0)</f>
        <v>0</v>
      </c>
      <c r="T61" s="67">
        <f>IF(E61=1,$D61*садики!E$2/$S61,0)</f>
        <v>0</v>
      </c>
      <c r="U61" s="33">
        <f>IF(F61=1,$D61*садики!E$3/$S61,0)</f>
        <v>0</v>
      </c>
      <c r="V61" s="33">
        <f>IF(G61=1,$D61*садики!E$4/$S61,0)</f>
        <v>0</v>
      </c>
      <c r="W61" s="33">
        <f>IF(H61=1,$D61*садики!E$5/$S61,0)</f>
        <v>0</v>
      </c>
      <c r="X61" s="33">
        <f>IF(I61=1,$D61*садики!E$6/$S61,0)</f>
        <v>0</v>
      </c>
      <c r="Y61" s="33">
        <f>IF(J61=1,$D61*садики!E$7/$S61,0)</f>
        <v>0</v>
      </c>
      <c r="Z61" s="33">
        <f>IF(K61=1,$D61*садики!E$8/$S61,0)</f>
        <v>0</v>
      </c>
      <c r="AA61" s="33">
        <f>IF(L61=1,$D61*садики!E$9/$S61,0)</f>
        <v>0</v>
      </c>
      <c r="AB61" s="33">
        <f>IF(M61=1,$D61*садики!E$10/$S61,0)</f>
        <v>0</v>
      </c>
      <c r="AC61" s="33">
        <f>IF(N61=1,$D61*садики!E$11/$S61,0)</f>
        <v>0</v>
      </c>
      <c r="AD61" s="33">
        <f>IF(O61=1,$D61*садики!E$12/$S61,0)</f>
        <v>0</v>
      </c>
      <c r="AE61" s="33">
        <f>IF(P61=1,$D61*садики!E$13/$S61,0)</f>
        <v>0</v>
      </c>
      <c r="AF61" s="33">
        <f>IF(Q61=1,$D61*садики!E$14/$S61,0)</f>
        <v>0</v>
      </c>
      <c r="AG61" s="68">
        <f>IF(R61=1,$D61*садики!E$15/$S61,0)</f>
        <v>0</v>
      </c>
      <c r="AH61" s="72">
        <f>IF($E61=1,садики!H$2,0)+IF($F61=1,садики!H$3,0)+IF($G61=1,садики!H$4,0)+IF($H61=1,садики!H$5,0)+IF($I61=1,садики!H$6,0)+IF($J61=1,садики!H$7,0)+IF($K61=1,садики!H$8,0)+IF($L61=1,садики!H$9,0)+IF($M61=1,садики!H$10,0)+IF($N61=1,садики!H$11,0)+IF($O61=1,садики!H$12,0)+IF($P61=1,садики!H$13,0)+IF($Q61=1,садики!H$14,0)+IF($R61=1,садики!H$15,0)</f>
        <v>0</v>
      </c>
      <c r="AI61" s="67">
        <f>IF(E61=1,$D61*садики!H$2/$AH61,0)</f>
        <v>0</v>
      </c>
      <c r="AJ61" s="33">
        <f>IF(F61=1,$D61*садики!H$3/$AH61,0)</f>
        <v>0</v>
      </c>
      <c r="AK61" s="33">
        <f>IF(G61=1,$D61*садики!H$4/$AH61,0)</f>
        <v>0</v>
      </c>
      <c r="AL61" s="33">
        <f>IF(H61=1,$D61*садики!H$5/$AH61,0)</f>
        <v>0</v>
      </c>
      <c r="AM61" s="33">
        <f>IF(I61=1,$D61*садики!H$6/$AH61,0)</f>
        <v>0</v>
      </c>
      <c r="AN61" s="33">
        <f>IF(J61=1,$D61*садики!H$7/$AH61,0)</f>
        <v>0</v>
      </c>
      <c r="AO61" s="33">
        <f>IF(K61=1,$D61*садики!H$8/$AH61,0)</f>
        <v>0</v>
      </c>
      <c r="AP61" s="33">
        <f>IF(L61=1,$D61*садики!H$9/$AH61,0)</f>
        <v>0</v>
      </c>
      <c r="AQ61" s="33">
        <f>IF(M61=1,$D61*садики!H$10/$AH61,0)</f>
        <v>0</v>
      </c>
      <c r="AR61" s="33">
        <f>IF(N61=1,$D61*садики!H$11/$AH61,0)</f>
        <v>0</v>
      </c>
      <c r="AS61" s="33">
        <f>IF(O61=1,$D61*садики!H$12/$AH61,0)</f>
        <v>0</v>
      </c>
      <c r="AT61" s="33">
        <f>IF(P61=1,$D61*садики!H$13/$AH61,0)</f>
        <v>0</v>
      </c>
      <c r="AU61" s="33">
        <f>IF(Q61=1,$D61*садики!H$14/$AH61,0)</f>
        <v>0</v>
      </c>
      <c r="AV61" s="68">
        <f>IF(R61=1,$D61*садики!H$15/$AH61,0)</f>
        <v>0</v>
      </c>
      <c r="AW61" s="78">
        <f t="shared" si="1"/>
        <v>0</v>
      </c>
      <c r="AX61" s="19">
        <f t="shared" si="2"/>
        <v>0</v>
      </c>
      <c r="AY61" s="19">
        <f t="shared" si="3"/>
        <v>0</v>
      </c>
      <c r="AZ61" s="19">
        <f t="shared" si="4"/>
        <v>0</v>
      </c>
      <c r="BA61" s="19">
        <f t="shared" si="5"/>
        <v>0</v>
      </c>
      <c r="BB61" s="19">
        <f t="shared" si="6"/>
        <v>0</v>
      </c>
      <c r="BC61" s="19">
        <f t="shared" si="7"/>
        <v>0</v>
      </c>
      <c r="BD61" s="19">
        <f t="shared" si="8"/>
        <v>0</v>
      </c>
      <c r="BE61" s="19">
        <f t="shared" si="9"/>
        <v>0</v>
      </c>
      <c r="BF61" s="19">
        <f t="shared" si="10"/>
        <v>0</v>
      </c>
      <c r="BG61" s="19">
        <f t="shared" si="11"/>
        <v>0</v>
      </c>
      <c r="BH61" s="19">
        <f t="shared" si="12"/>
        <v>0</v>
      </c>
      <c r="BI61" s="19">
        <f t="shared" si="13"/>
        <v>0</v>
      </c>
      <c r="BJ61" s="79">
        <f t="shared" si="14"/>
        <v>0</v>
      </c>
      <c r="BK61" s="25">
        <f t="shared" si="15"/>
        <v>0</v>
      </c>
      <c r="BL61" s="36">
        <f>IF($E61=1,садики!K$2,0)+IF($F61=1,садики!K$3,0)+IF($G61=1,садики!K$4,0)+IF($H61=1,садики!K$5,0)+IF($I61=1,садики!K$6,0)+IF($J61=1,садики!K$7,0)+IF($K61=1,садики!K$8,0)+IF($L61=1,садики!K$9,0)+IF($M61=1,садики!K$10,0)+IF($N61=1,садики!K$11,0)+IF($O61=1,садики!K$12,0)+IF($P61=1,садики!K$13,0)+IF($Q61=1,садики!K$14,0)+IF($R61=1,садики!K$15,0)</f>
        <v>0</v>
      </c>
      <c r="BM61" s="5">
        <f t="shared" si="18"/>
        <v>0</v>
      </c>
      <c r="BN61" s="60">
        <f t="shared" si="17"/>
        <v>0</v>
      </c>
    </row>
    <row r="62" spans="1:66" ht="12.75" customHeight="1" x14ac:dyDescent="0.2">
      <c r="A62" s="52">
        <v>60</v>
      </c>
      <c r="B62" s="8" t="s">
        <v>51</v>
      </c>
      <c r="C62" s="7" t="s">
        <v>61</v>
      </c>
      <c r="D62" s="53">
        <v>320</v>
      </c>
      <c r="E62" s="28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42"/>
      <c r="S62" s="64">
        <f>IF($E62=1,садики!E$2,0)+IF($F62=1,садики!E$3,0)+IF($G62=1,садики!E$4,0)+IF($H62=1,садики!E$5,0)+IF($I62=1,садики!E$6,0)+IF($J62=1,садики!E$7,0)+IF($K62=1,садики!E$8,0)+IF($L62=1,садики!E$9,0)+IF($M62=1,садики!E$10,0)+IF($N62=1,садики!E$11,0)+IF($O62=1,садики!E$12,0)+IF($P62=1,садики!E$13,0)+IF($Q62=1,садики!E$14,0)+IF($R62=1,садики!E$15,0)</f>
        <v>0</v>
      </c>
      <c r="T62" s="67">
        <f>IF(E62=1,$D62*садики!E$2/$S62,0)</f>
        <v>0</v>
      </c>
      <c r="U62" s="33">
        <f>IF(F62=1,$D62*садики!E$3/$S62,0)</f>
        <v>0</v>
      </c>
      <c r="V62" s="33">
        <f>IF(G62=1,$D62*садики!E$4/$S62,0)</f>
        <v>0</v>
      </c>
      <c r="W62" s="33">
        <f>IF(H62=1,$D62*садики!E$5/$S62,0)</f>
        <v>0</v>
      </c>
      <c r="X62" s="33">
        <f>IF(I62=1,$D62*садики!E$6/$S62,0)</f>
        <v>0</v>
      </c>
      <c r="Y62" s="33">
        <f>IF(J62=1,$D62*садики!E$7/$S62,0)</f>
        <v>0</v>
      </c>
      <c r="Z62" s="33">
        <f>IF(K62=1,$D62*садики!E$8/$S62,0)</f>
        <v>0</v>
      </c>
      <c r="AA62" s="33">
        <f>IF(L62=1,$D62*садики!E$9/$S62,0)</f>
        <v>0</v>
      </c>
      <c r="AB62" s="33">
        <f>IF(M62=1,$D62*садики!E$10/$S62,0)</f>
        <v>0</v>
      </c>
      <c r="AC62" s="33">
        <f>IF(N62=1,$D62*садики!E$11/$S62,0)</f>
        <v>0</v>
      </c>
      <c r="AD62" s="33">
        <f>IF(O62=1,$D62*садики!E$12/$S62,0)</f>
        <v>0</v>
      </c>
      <c r="AE62" s="33">
        <f>IF(P62=1,$D62*садики!E$13/$S62,0)</f>
        <v>0</v>
      </c>
      <c r="AF62" s="33">
        <f>IF(Q62=1,$D62*садики!E$14/$S62,0)</f>
        <v>0</v>
      </c>
      <c r="AG62" s="68">
        <f>IF(R62=1,$D62*садики!E$15/$S62,0)</f>
        <v>0</v>
      </c>
      <c r="AH62" s="72">
        <f>IF($E62=1,садики!H$2,0)+IF($F62=1,садики!H$3,0)+IF($G62=1,садики!H$4,0)+IF($H62=1,садики!H$5,0)+IF($I62=1,садики!H$6,0)+IF($J62=1,садики!H$7,0)+IF($K62=1,садики!H$8,0)+IF($L62=1,садики!H$9,0)+IF($M62=1,садики!H$10,0)+IF($N62=1,садики!H$11,0)+IF($O62=1,садики!H$12,0)+IF($P62=1,садики!H$13,0)+IF($Q62=1,садики!H$14,0)+IF($R62=1,садики!H$15,0)</f>
        <v>0</v>
      </c>
      <c r="AI62" s="67">
        <f>IF(E62=1,$D62*садики!H$2/$AH62,0)</f>
        <v>0</v>
      </c>
      <c r="AJ62" s="33">
        <f>IF(F62=1,$D62*садики!H$3/$AH62,0)</f>
        <v>0</v>
      </c>
      <c r="AK62" s="33">
        <f>IF(G62=1,$D62*садики!H$4/$AH62,0)</f>
        <v>0</v>
      </c>
      <c r="AL62" s="33">
        <f>IF(H62=1,$D62*садики!H$5/$AH62,0)</f>
        <v>0</v>
      </c>
      <c r="AM62" s="33">
        <f>IF(I62=1,$D62*садики!H$6/$AH62,0)</f>
        <v>0</v>
      </c>
      <c r="AN62" s="33">
        <f>IF(J62=1,$D62*садики!H$7/$AH62,0)</f>
        <v>0</v>
      </c>
      <c r="AO62" s="33">
        <f>IF(K62=1,$D62*садики!H$8/$AH62,0)</f>
        <v>0</v>
      </c>
      <c r="AP62" s="33">
        <f>IF(L62=1,$D62*садики!H$9/$AH62,0)</f>
        <v>0</v>
      </c>
      <c r="AQ62" s="33">
        <f>IF(M62=1,$D62*садики!H$10/$AH62,0)</f>
        <v>0</v>
      </c>
      <c r="AR62" s="33">
        <f>IF(N62=1,$D62*садики!H$11/$AH62,0)</f>
        <v>0</v>
      </c>
      <c r="AS62" s="33">
        <f>IF(O62=1,$D62*садики!H$12/$AH62,0)</f>
        <v>0</v>
      </c>
      <c r="AT62" s="33">
        <f>IF(P62=1,$D62*садики!H$13/$AH62,0)</f>
        <v>0</v>
      </c>
      <c r="AU62" s="33">
        <f>IF(Q62=1,$D62*садики!H$14/$AH62,0)</f>
        <v>0</v>
      </c>
      <c r="AV62" s="68">
        <f>IF(R62=1,$D62*садики!H$15/$AH62,0)</f>
        <v>0</v>
      </c>
      <c r="AW62" s="78">
        <f t="shared" si="1"/>
        <v>0</v>
      </c>
      <c r="AX62" s="19">
        <f t="shared" si="2"/>
        <v>0</v>
      </c>
      <c r="AY62" s="19">
        <f t="shared" si="3"/>
        <v>0</v>
      </c>
      <c r="AZ62" s="19">
        <f t="shared" si="4"/>
        <v>0</v>
      </c>
      <c r="BA62" s="19">
        <f t="shared" si="5"/>
        <v>0</v>
      </c>
      <c r="BB62" s="19">
        <f t="shared" si="6"/>
        <v>0</v>
      </c>
      <c r="BC62" s="19">
        <f t="shared" si="7"/>
        <v>0</v>
      </c>
      <c r="BD62" s="19">
        <f t="shared" si="8"/>
        <v>0</v>
      </c>
      <c r="BE62" s="19">
        <f t="shared" si="9"/>
        <v>0</v>
      </c>
      <c r="BF62" s="19">
        <f t="shared" si="10"/>
        <v>0</v>
      </c>
      <c r="BG62" s="19">
        <f t="shared" si="11"/>
        <v>0</v>
      </c>
      <c r="BH62" s="19">
        <f t="shared" si="12"/>
        <v>0</v>
      </c>
      <c r="BI62" s="19">
        <f t="shared" si="13"/>
        <v>0</v>
      </c>
      <c r="BJ62" s="79">
        <f t="shared" si="14"/>
        <v>0</v>
      </c>
      <c r="BK62" s="25">
        <f t="shared" si="15"/>
        <v>0</v>
      </c>
      <c r="BL62" s="36">
        <f>IF($E62=1,садики!K$2,0)+IF($F62=1,садики!K$3,0)+IF($G62=1,садики!K$4,0)+IF($H62=1,садики!K$5,0)+IF($I62=1,садики!K$6,0)+IF($J62=1,садики!K$7,0)+IF($K62=1,садики!K$8,0)+IF($L62=1,садики!K$9,0)+IF($M62=1,садики!K$10,0)+IF($N62=1,садики!K$11,0)+IF($O62=1,садики!K$12,0)+IF($P62=1,садики!K$13,0)+IF($Q62=1,садики!K$14,0)+IF($R62=1,садики!K$15,0)</f>
        <v>0</v>
      </c>
      <c r="BM62" s="5">
        <f t="shared" si="18"/>
        <v>0</v>
      </c>
      <c r="BN62" s="60">
        <f t="shared" si="17"/>
        <v>0</v>
      </c>
    </row>
    <row r="63" spans="1:66" ht="12.75" customHeight="1" x14ac:dyDescent="0.2">
      <c r="A63" s="52">
        <v>61</v>
      </c>
      <c r="B63" s="8" t="s">
        <v>29</v>
      </c>
      <c r="C63" s="7" t="s">
        <v>61</v>
      </c>
      <c r="D63" s="53">
        <v>539</v>
      </c>
      <c r="E63" s="28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42"/>
      <c r="S63" s="64">
        <f>IF($E63=1,садики!E$2,0)+IF($F63=1,садики!E$3,0)+IF($G63=1,садики!E$4,0)+IF($H63=1,садики!E$5,0)+IF($I63=1,садики!E$6,0)+IF($J63=1,садики!E$7,0)+IF($K63=1,садики!E$8,0)+IF($L63=1,садики!E$9,0)+IF($M63=1,садики!E$10,0)+IF($N63=1,садики!E$11,0)+IF($O63=1,садики!E$12,0)+IF($P63=1,садики!E$13,0)+IF($Q63=1,садики!E$14,0)+IF($R63=1,садики!E$15,0)</f>
        <v>0</v>
      </c>
      <c r="T63" s="67">
        <f>IF(E63=1,$D63*садики!E$2/$S63,0)</f>
        <v>0</v>
      </c>
      <c r="U63" s="33">
        <f>IF(F63=1,$D63*садики!E$3/$S63,0)</f>
        <v>0</v>
      </c>
      <c r="V63" s="33">
        <f>IF(G63=1,$D63*садики!E$4/$S63,0)</f>
        <v>0</v>
      </c>
      <c r="W63" s="33">
        <f>IF(H63=1,$D63*садики!E$5/$S63,0)</f>
        <v>0</v>
      </c>
      <c r="X63" s="33">
        <f>IF(I63=1,$D63*садики!E$6/$S63,0)</f>
        <v>0</v>
      </c>
      <c r="Y63" s="33">
        <f>IF(J63=1,$D63*садики!E$7/$S63,0)</f>
        <v>0</v>
      </c>
      <c r="Z63" s="33">
        <f>IF(K63=1,$D63*садики!E$8/$S63,0)</f>
        <v>0</v>
      </c>
      <c r="AA63" s="33">
        <f>IF(L63=1,$D63*садики!E$9/$S63,0)</f>
        <v>0</v>
      </c>
      <c r="AB63" s="33">
        <f>IF(M63=1,$D63*садики!E$10/$S63,0)</f>
        <v>0</v>
      </c>
      <c r="AC63" s="33">
        <f>IF(N63=1,$D63*садики!E$11/$S63,0)</f>
        <v>0</v>
      </c>
      <c r="AD63" s="33">
        <f>IF(O63=1,$D63*садики!E$12/$S63,0)</f>
        <v>0</v>
      </c>
      <c r="AE63" s="33">
        <f>IF(P63=1,$D63*садики!E$13/$S63,0)</f>
        <v>0</v>
      </c>
      <c r="AF63" s="33">
        <f>IF(Q63=1,$D63*садики!E$14/$S63,0)</f>
        <v>0</v>
      </c>
      <c r="AG63" s="68">
        <f>IF(R63=1,$D63*садики!E$15/$S63,0)</f>
        <v>0</v>
      </c>
      <c r="AH63" s="72">
        <f>IF($E63=1,садики!H$2,0)+IF($F63=1,садики!H$3,0)+IF($G63=1,садики!H$4,0)+IF($H63=1,садики!H$5,0)+IF($I63=1,садики!H$6,0)+IF($J63=1,садики!H$7,0)+IF($K63=1,садики!H$8,0)+IF($L63=1,садики!H$9,0)+IF($M63=1,садики!H$10,0)+IF($N63=1,садики!H$11,0)+IF($O63=1,садики!H$12,0)+IF($P63=1,садики!H$13,0)+IF($Q63=1,садики!H$14,0)+IF($R63=1,садики!H$15,0)</f>
        <v>0</v>
      </c>
      <c r="AI63" s="67">
        <f>IF(E63=1,$D63*садики!H$2/$AH63,0)</f>
        <v>0</v>
      </c>
      <c r="AJ63" s="33">
        <f>IF(F63=1,$D63*садики!H$3/$AH63,0)</f>
        <v>0</v>
      </c>
      <c r="AK63" s="33">
        <f>IF(G63=1,$D63*садики!H$4/$AH63,0)</f>
        <v>0</v>
      </c>
      <c r="AL63" s="33">
        <f>IF(H63=1,$D63*садики!H$5/$AH63,0)</f>
        <v>0</v>
      </c>
      <c r="AM63" s="33">
        <f>IF(I63=1,$D63*садики!H$6/$AH63,0)</f>
        <v>0</v>
      </c>
      <c r="AN63" s="33">
        <f>IF(J63=1,$D63*садики!H$7/$AH63,0)</f>
        <v>0</v>
      </c>
      <c r="AO63" s="33">
        <f>IF(K63=1,$D63*садики!H$8/$AH63,0)</f>
        <v>0</v>
      </c>
      <c r="AP63" s="33">
        <f>IF(L63=1,$D63*садики!H$9/$AH63,0)</f>
        <v>0</v>
      </c>
      <c r="AQ63" s="33">
        <f>IF(M63=1,$D63*садики!H$10/$AH63,0)</f>
        <v>0</v>
      </c>
      <c r="AR63" s="33">
        <f>IF(N63=1,$D63*садики!H$11/$AH63,0)</f>
        <v>0</v>
      </c>
      <c r="AS63" s="33">
        <f>IF(O63=1,$D63*садики!H$12/$AH63,0)</f>
        <v>0</v>
      </c>
      <c r="AT63" s="33">
        <f>IF(P63=1,$D63*садики!H$13/$AH63,0)</f>
        <v>0</v>
      </c>
      <c r="AU63" s="33">
        <f>IF(Q63=1,$D63*садики!H$14/$AH63,0)</f>
        <v>0</v>
      </c>
      <c r="AV63" s="68">
        <f>IF(R63=1,$D63*садики!H$15/$AH63,0)</f>
        <v>0</v>
      </c>
      <c r="AW63" s="78">
        <f t="shared" si="1"/>
        <v>0</v>
      </c>
      <c r="AX63" s="19">
        <f t="shared" si="2"/>
        <v>0</v>
      </c>
      <c r="AY63" s="19">
        <f t="shared" si="3"/>
        <v>0</v>
      </c>
      <c r="AZ63" s="19">
        <f t="shared" si="4"/>
        <v>0</v>
      </c>
      <c r="BA63" s="19">
        <f t="shared" si="5"/>
        <v>0</v>
      </c>
      <c r="BB63" s="19">
        <f t="shared" si="6"/>
        <v>0</v>
      </c>
      <c r="BC63" s="19">
        <f t="shared" si="7"/>
        <v>0</v>
      </c>
      <c r="BD63" s="19">
        <f t="shared" si="8"/>
        <v>0</v>
      </c>
      <c r="BE63" s="19">
        <f t="shared" si="9"/>
        <v>0</v>
      </c>
      <c r="BF63" s="19">
        <f t="shared" si="10"/>
        <v>0</v>
      </c>
      <c r="BG63" s="19">
        <f t="shared" si="11"/>
        <v>0</v>
      </c>
      <c r="BH63" s="19">
        <f t="shared" si="12"/>
        <v>0</v>
      </c>
      <c r="BI63" s="19">
        <f t="shared" si="13"/>
        <v>0</v>
      </c>
      <c r="BJ63" s="79">
        <f t="shared" si="14"/>
        <v>0</v>
      </c>
      <c r="BK63" s="25">
        <f t="shared" si="15"/>
        <v>0</v>
      </c>
      <c r="BL63" s="36">
        <f>IF($E63=1,садики!K$2,0)+IF($F63=1,садики!K$3,0)+IF($G63=1,садики!K$4,0)+IF($H63=1,садики!K$5,0)+IF($I63=1,садики!K$6,0)+IF($J63=1,садики!K$7,0)+IF($K63=1,садики!K$8,0)+IF($L63=1,садики!K$9,0)+IF($M63=1,садики!K$10,0)+IF($N63=1,садики!K$11,0)+IF($O63=1,садики!K$12,0)+IF($P63=1,садики!K$13,0)+IF($Q63=1,садики!K$14,0)+IF($R63=1,садики!K$15,0)</f>
        <v>0</v>
      </c>
      <c r="BM63" s="5">
        <f t="shared" si="18"/>
        <v>0</v>
      </c>
      <c r="BN63" s="60">
        <f t="shared" si="17"/>
        <v>0</v>
      </c>
    </row>
    <row r="64" spans="1:66" ht="12.75" customHeight="1" x14ac:dyDescent="0.2">
      <c r="A64" s="52">
        <v>62</v>
      </c>
      <c r="B64" s="8" t="s">
        <v>62</v>
      </c>
      <c r="C64" s="7" t="s">
        <v>36</v>
      </c>
      <c r="D64" s="53">
        <v>308</v>
      </c>
      <c r="E64" s="28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42"/>
      <c r="S64" s="64">
        <f>IF($E64=1,садики!E$2,0)+IF($F64=1,садики!E$3,0)+IF($G64=1,садики!E$4,0)+IF($H64=1,садики!E$5,0)+IF($I64=1,садики!E$6,0)+IF($J64=1,садики!E$7,0)+IF($K64=1,садики!E$8,0)+IF($L64=1,садики!E$9,0)+IF($M64=1,садики!E$10,0)+IF($N64=1,садики!E$11,0)+IF($O64=1,садики!E$12,0)+IF($P64=1,садики!E$13,0)+IF($Q64=1,садики!E$14,0)+IF($R64=1,садики!E$15,0)</f>
        <v>0</v>
      </c>
      <c r="T64" s="67">
        <f>IF(E64=1,$D64*садики!E$2/$S64,0)</f>
        <v>0</v>
      </c>
      <c r="U64" s="33">
        <f>IF(F64=1,$D64*садики!E$3/$S64,0)</f>
        <v>0</v>
      </c>
      <c r="V64" s="33">
        <f>IF(G64=1,$D64*садики!E$4/$S64,0)</f>
        <v>0</v>
      </c>
      <c r="W64" s="33">
        <f>IF(H64=1,$D64*садики!E$5/$S64,0)</f>
        <v>0</v>
      </c>
      <c r="X64" s="33">
        <f>IF(I64=1,$D64*садики!E$6/$S64,0)</f>
        <v>0</v>
      </c>
      <c r="Y64" s="33">
        <f>IF(J64=1,$D64*садики!E$7/$S64,0)</f>
        <v>0</v>
      </c>
      <c r="Z64" s="33">
        <f>IF(K64=1,$D64*садики!E$8/$S64,0)</f>
        <v>0</v>
      </c>
      <c r="AA64" s="33">
        <f>IF(L64=1,$D64*садики!E$9/$S64,0)</f>
        <v>0</v>
      </c>
      <c r="AB64" s="33">
        <f>IF(M64=1,$D64*садики!E$10/$S64,0)</f>
        <v>0</v>
      </c>
      <c r="AC64" s="33">
        <f>IF(N64=1,$D64*садики!E$11/$S64,0)</f>
        <v>0</v>
      </c>
      <c r="AD64" s="33">
        <f>IF(O64=1,$D64*садики!E$12/$S64,0)</f>
        <v>0</v>
      </c>
      <c r="AE64" s="33">
        <f>IF(P64=1,$D64*садики!E$13/$S64,0)</f>
        <v>0</v>
      </c>
      <c r="AF64" s="33">
        <f>IF(Q64=1,$D64*садики!E$14/$S64,0)</f>
        <v>0</v>
      </c>
      <c r="AG64" s="68">
        <f>IF(R64=1,$D64*садики!E$15/$S64,0)</f>
        <v>0</v>
      </c>
      <c r="AH64" s="72">
        <f>IF($E64=1,садики!H$2,0)+IF($F64=1,садики!H$3,0)+IF($G64=1,садики!H$4,0)+IF($H64=1,садики!H$5,0)+IF($I64=1,садики!H$6,0)+IF($J64=1,садики!H$7,0)+IF($K64=1,садики!H$8,0)+IF($L64=1,садики!H$9,0)+IF($M64=1,садики!H$10,0)+IF($N64=1,садики!H$11,0)+IF($O64=1,садики!H$12,0)+IF($P64=1,садики!H$13,0)+IF($Q64=1,садики!H$14,0)+IF($R64=1,садики!H$15,0)</f>
        <v>0</v>
      </c>
      <c r="AI64" s="67">
        <f>IF(E64=1,$D64*садики!H$2/$AH64,0)</f>
        <v>0</v>
      </c>
      <c r="AJ64" s="33">
        <f>IF(F64=1,$D64*садики!H$3/$AH64,0)</f>
        <v>0</v>
      </c>
      <c r="AK64" s="33">
        <f>IF(G64=1,$D64*садики!H$4/$AH64,0)</f>
        <v>0</v>
      </c>
      <c r="AL64" s="33">
        <f>IF(H64=1,$D64*садики!H$5/$AH64,0)</f>
        <v>0</v>
      </c>
      <c r="AM64" s="33">
        <f>IF(I64=1,$D64*садики!H$6/$AH64,0)</f>
        <v>0</v>
      </c>
      <c r="AN64" s="33">
        <f>IF(J64=1,$D64*садики!H$7/$AH64,0)</f>
        <v>0</v>
      </c>
      <c r="AO64" s="33">
        <f>IF(K64=1,$D64*садики!H$8/$AH64,0)</f>
        <v>0</v>
      </c>
      <c r="AP64" s="33">
        <f>IF(L64=1,$D64*садики!H$9/$AH64,0)</f>
        <v>0</v>
      </c>
      <c r="AQ64" s="33">
        <f>IF(M64=1,$D64*садики!H$10/$AH64,0)</f>
        <v>0</v>
      </c>
      <c r="AR64" s="33">
        <f>IF(N64=1,$D64*садики!H$11/$AH64,0)</f>
        <v>0</v>
      </c>
      <c r="AS64" s="33">
        <f>IF(O64=1,$D64*садики!H$12/$AH64,0)</f>
        <v>0</v>
      </c>
      <c r="AT64" s="33">
        <f>IF(P64=1,$D64*садики!H$13/$AH64,0)</f>
        <v>0</v>
      </c>
      <c r="AU64" s="33">
        <f>IF(Q64=1,$D64*садики!H$14/$AH64,0)</f>
        <v>0</v>
      </c>
      <c r="AV64" s="68">
        <f>IF(R64=1,$D64*садики!H$15/$AH64,0)</f>
        <v>0</v>
      </c>
      <c r="AW64" s="78">
        <f t="shared" si="1"/>
        <v>0</v>
      </c>
      <c r="AX64" s="19">
        <f t="shared" si="2"/>
        <v>0</v>
      </c>
      <c r="AY64" s="19">
        <f t="shared" si="3"/>
        <v>0</v>
      </c>
      <c r="AZ64" s="19">
        <f t="shared" si="4"/>
        <v>0</v>
      </c>
      <c r="BA64" s="19">
        <f t="shared" si="5"/>
        <v>0</v>
      </c>
      <c r="BB64" s="19">
        <f t="shared" si="6"/>
        <v>0</v>
      </c>
      <c r="BC64" s="19">
        <f t="shared" si="7"/>
        <v>0</v>
      </c>
      <c r="BD64" s="19">
        <f t="shared" si="8"/>
        <v>0</v>
      </c>
      <c r="BE64" s="19">
        <f t="shared" si="9"/>
        <v>0</v>
      </c>
      <c r="BF64" s="19">
        <f t="shared" si="10"/>
        <v>0</v>
      </c>
      <c r="BG64" s="19">
        <f t="shared" si="11"/>
        <v>0</v>
      </c>
      <c r="BH64" s="19">
        <f t="shared" si="12"/>
        <v>0</v>
      </c>
      <c r="BI64" s="19">
        <f t="shared" si="13"/>
        <v>0</v>
      </c>
      <c r="BJ64" s="79">
        <f t="shared" si="14"/>
        <v>0</v>
      </c>
      <c r="BK64" s="25">
        <f t="shared" si="15"/>
        <v>0</v>
      </c>
      <c r="BL64" s="36">
        <f>IF($E64=1,садики!K$2,0)+IF($F64=1,садики!K$3,0)+IF($G64=1,садики!K$4,0)+IF($H64=1,садики!K$5,0)+IF($I64=1,садики!K$6,0)+IF($J64=1,садики!K$7,0)+IF($K64=1,садики!K$8,0)+IF($L64=1,садики!K$9,0)+IF($M64=1,садики!K$10,0)+IF($N64=1,садики!K$11,0)+IF($O64=1,садики!K$12,0)+IF($P64=1,садики!K$13,0)+IF($Q64=1,садики!K$14,0)+IF($R64=1,садики!K$15,0)</f>
        <v>0</v>
      </c>
      <c r="BM64" s="5">
        <f t="shared" si="18"/>
        <v>0</v>
      </c>
      <c r="BN64" s="60">
        <f t="shared" si="17"/>
        <v>0</v>
      </c>
    </row>
    <row r="65" spans="1:66" ht="12.75" customHeight="1" x14ac:dyDescent="0.2">
      <c r="A65" s="52">
        <v>63</v>
      </c>
      <c r="B65" s="8" t="s">
        <v>63</v>
      </c>
      <c r="C65" s="7" t="s">
        <v>36</v>
      </c>
      <c r="D65" s="53">
        <v>91</v>
      </c>
      <c r="E65" s="28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42"/>
      <c r="S65" s="64">
        <f>IF($E65=1,садики!E$2,0)+IF($F65=1,садики!E$3,0)+IF($G65=1,садики!E$4,0)+IF($H65=1,садики!E$5,0)+IF($I65=1,садики!E$6,0)+IF($J65=1,садики!E$7,0)+IF($K65=1,садики!E$8,0)+IF($L65=1,садики!E$9,0)+IF($M65=1,садики!E$10,0)+IF($N65=1,садики!E$11,0)+IF($O65=1,садики!E$12,0)+IF($P65=1,садики!E$13,0)+IF($Q65=1,садики!E$14,0)+IF($R65=1,садики!E$15,0)</f>
        <v>0</v>
      </c>
      <c r="T65" s="67">
        <f>IF(E65=1,$D65*садики!E$2/$S65,0)</f>
        <v>0</v>
      </c>
      <c r="U65" s="33">
        <f>IF(F65=1,$D65*садики!E$3/$S65,0)</f>
        <v>0</v>
      </c>
      <c r="V65" s="33">
        <f>IF(G65=1,$D65*садики!E$4/$S65,0)</f>
        <v>0</v>
      </c>
      <c r="W65" s="33">
        <f>IF(H65=1,$D65*садики!E$5/$S65,0)</f>
        <v>0</v>
      </c>
      <c r="X65" s="33">
        <f>IF(I65=1,$D65*садики!E$6/$S65,0)</f>
        <v>0</v>
      </c>
      <c r="Y65" s="33">
        <f>IF(J65=1,$D65*садики!E$7/$S65,0)</f>
        <v>0</v>
      </c>
      <c r="Z65" s="33">
        <f>IF(K65=1,$D65*садики!E$8/$S65,0)</f>
        <v>0</v>
      </c>
      <c r="AA65" s="33">
        <f>IF(L65=1,$D65*садики!E$9/$S65,0)</f>
        <v>0</v>
      </c>
      <c r="AB65" s="33">
        <f>IF(M65=1,$D65*садики!E$10/$S65,0)</f>
        <v>0</v>
      </c>
      <c r="AC65" s="33">
        <f>IF(N65=1,$D65*садики!E$11/$S65,0)</f>
        <v>0</v>
      </c>
      <c r="AD65" s="33">
        <f>IF(O65=1,$D65*садики!E$12/$S65,0)</f>
        <v>0</v>
      </c>
      <c r="AE65" s="33">
        <f>IF(P65=1,$D65*садики!E$13/$S65,0)</f>
        <v>0</v>
      </c>
      <c r="AF65" s="33">
        <f>IF(Q65=1,$D65*садики!E$14/$S65,0)</f>
        <v>0</v>
      </c>
      <c r="AG65" s="68">
        <f>IF(R65=1,$D65*садики!E$15/$S65,0)</f>
        <v>0</v>
      </c>
      <c r="AH65" s="72">
        <f>IF($E65=1,садики!H$2,0)+IF($F65=1,садики!H$3,0)+IF($G65=1,садики!H$4,0)+IF($H65=1,садики!H$5,0)+IF($I65=1,садики!H$6,0)+IF($J65=1,садики!H$7,0)+IF($K65=1,садики!H$8,0)+IF($L65=1,садики!H$9,0)+IF($M65=1,садики!H$10,0)+IF($N65=1,садики!H$11,0)+IF($O65=1,садики!H$12,0)+IF($P65=1,садики!H$13,0)+IF($Q65=1,садики!H$14,0)+IF($R65=1,садики!H$15,0)</f>
        <v>0</v>
      </c>
      <c r="AI65" s="67">
        <f>IF(E65=1,$D65*садики!H$2/$AH65,0)</f>
        <v>0</v>
      </c>
      <c r="AJ65" s="33">
        <f>IF(F65=1,$D65*садики!H$3/$AH65,0)</f>
        <v>0</v>
      </c>
      <c r="AK65" s="33">
        <f>IF(G65=1,$D65*садики!H$4/$AH65,0)</f>
        <v>0</v>
      </c>
      <c r="AL65" s="33">
        <f>IF(H65=1,$D65*садики!H$5/$AH65,0)</f>
        <v>0</v>
      </c>
      <c r="AM65" s="33">
        <f>IF(I65=1,$D65*садики!H$6/$AH65,0)</f>
        <v>0</v>
      </c>
      <c r="AN65" s="33">
        <f>IF(J65=1,$D65*садики!H$7/$AH65,0)</f>
        <v>0</v>
      </c>
      <c r="AO65" s="33">
        <f>IF(K65=1,$D65*садики!H$8/$AH65,0)</f>
        <v>0</v>
      </c>
      <c r="AP65" s="33">
        <f>IF(L65=1,$D65*садики!H$9/$AH65,0)</f>
        <v>0</v>
      </c>
      <c r="AQ65" s="33">
        <f>IF(M65=1,$D65*садики!H$10/$AH65,0)</f>
        <v>0</v>
      </c>
      <c r="AR65" s="33">
        <f>IF(N65=1,$D65*садики!H$11/$AH65,0)</f>
        <v>0</v>
      </c>
      <c r="AS65" s="33">
        <f>IF(O65=1,$D65*садики!H$12/$AH65,0)</f>
        <v>0</v>
      </c>
      <c r="AT65" s="33">
        <f>IF(P65=1,$D65*садики!H$13/$AH65,0)</f>
        <v>0</v>
      </c>
      <c r="AU65" s="33">
        <f>IF(Q65=1,$D65*садики!H$14/$AH65,0)</f>
        <v>0</v>
      </c>
      <c r="AV65" s="68">
        <f>IF(R65=1,$D65*садики!H$15/$AH65,0)</f>
        <v>0</v>
      </c>
      <c r="AW65" s="78">
        <f t="shared" si="1"/>
        <v>0</v>
      </c>
      <c r="AX65" s="19">
        <f t="shared" si="2"/>
        <v>0</v>
      </c>
      <c r="AY65" s="19">
        <f t="shared" si="3"/>
        <v>0</v>
      </c>
      <c r="AZ65" s="19">
        <f t="shared" si="4"/>
        <v>0</v>
      </c>
      <c r="BA65" s="19">
        <f t="shared" si="5"/>
        <v>0</v>
      </c>
      <c r="BB65" s="19">
        <f t="shared" si="6"/>
        <v>0</v>
      </c>
      <c r="BC65" s="19">
        <f t="shared" si="7"/>
        <v>0</v>
      </c>
      <c r="BD65" s="19">
        <f t="shared" si="8"/>
        <v>0</v>
      </c>
      <c r="BE65" s="19">
        <f t="shared" si="9"/>
        <v>0</v>
      </c>
      <c r="BF65" s="19">
        <f t="shared" si="10"/>
        <v>0</v>
      </c>
      <c r="BG65" s="19">
        <f t="shared" si="11"/>
        <v>0</v>
      </c>
      <c r="BH65" s="19">
        <f t="shared" si="12"/>
        <v>0</v>
      </c>
      <c r="BI65" s="19">
        <f t="shared" si="13"/>
        <v>0</v>
      </c>
      <c r="BJ65" s="79">
        <f t="shared" si="14"/>
        <v>0</v>
      </c>
      <c r="BK65" s="25">
        <f t="shared" si="15"/>
        <v>0</v>
      </c>
      <c r="BL65" s="36">
        <f>IF($E65=1,садики!K$2,0)+IF($F65=1,садики!K$3,0)+IF($G65=1,садики!K$4,0)+IF($H65=1,садики!K$5,0)+IF($I65=1,садики!K$6,0)+IF($J65=1,садики!K$7,0)+IF($K65=1,садики!K$8,0)+IF($L65=1,садики!K$9,0)+IF($M65=1,садики!K$10,0)+IF($N65=1,садики!K$11,0)+IF($O65=1,садики!K$12,0)+IF($P65=1,садики!K$13,0)+IF($Q65=1,садики!K$14,0)+IF($R65=1,садики!K$15,0)</f>
        <v>0</v>
      </c>
      <c r="BM65" s="5">
        <f t="shared" si="18"/>
        <v>0</v>
      </c>
      <c r="BN65" s="60">
        <f t="shared" si="17"/>
        <v>0</v>
      </c>
    </row>
    <row r="66" spans="1:66" ht="12.75" customHeight="1" x14ac:dyDescent="0.2">
      <c r="A66" s="52">
        <v>64</v>
      </c>
      <c r="B66" s="8" t="s">
        <v>64</v>
      </c>
      <c r="C66" s="7" t="s">
        <v>36</v>
      </c>
      <c r="D66" s="53">
        <v>365</v>
      </c>
      <c r="E66" s="28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42"/>
      <c r="S66" s="64">
        <f>IF($E66=1,садики!E$2,0)+IF($F66=1,садики!E$3,0)+IF($G66=1,садики!E$4,0)+IF($H66=1,садики!E$5,0)+IF($I66=1,садики!E$6,0)+IF($J66=1,садики!E$7,0)+IF($K66=1,садики!E$8,0)+IF($L66=1,садики!E$9,0)+IF($M66=1,садики!E$10,0)+IF($N66=1,садики!E$11,0)+IF($O66=1,садики!E$12,0)+IF($P66=1,садики!E$13,0)+IF($Q66=1,садики!E$14,0)+IF($R66=1,садики!E$15,0)</f>
        <v>0</v>
      </c>
      <c r="T66" s="67">
        <f>IF(E66=1,$D66*садики!E$2/$S66,0)</f>
        <v>0</v>
      </c>
      <c r="U66" s="33">
        <f>IF(F66=1,$D66*садики!E$3/$S66,0)</f>
        <v>0</v>
      </c>
      <c r="V66" s="33">
        <f>IF(G66=1,$D66*садики!E$4/$S66,0)</f>
        <v>0</v>
      </c>
      <c r="W66" s="33">
        <f>IF(H66=1,$D66*садики!E$5/$S66,0)</f>
        <v>0</v>
      </c>
      <c r="X66" s="33">
        <f>IF(I66=1,$D66*садики!E$6/$S66,0)</f>
        <v>0</v>
      </c>
      <c r="Y66" s="33">
        <f>IF(J66=1,$D66*садики!E$7/$S66,0)</f>
        <v>0</v>
      </c>
      <c r="Z66" s="33">
        <f>IF(K66=1,$D66*садики!E$8/$S66,0)</f>
        <v>0</v>
      </c>
      <c r="AA66" s="33">
        <f>IF(L66=1,$D66*садики!E$9/$S66,0)</f>
        <v>0</v>
      </c>
      <c r="AB66" s="33">
        <f>IF(M66=1,$D66*садики!E$10/$S66,0)</f>
        <v>0</v>
      </c>
      <c r="AC66" s="33">
        <f>IF(N66=1,$D66*садики!E$11/$S66,0)</f>
        <v>0</v>
      </c>
      <c r="AD66" s="33">
        <f>IF(O66=1,$D66*садики!E$12/$S66,0)</f>
        <v>0</v>
      </c>
      <c r="AE66" s="33">
        <f>IF(P66=1,$D66*садики!E$13/$S66,0)</f>
        <v>0</v>
      </c>
      <c r="AF66" s="33">
        <f>IF(Q66=1,$D66*садики!E$14/$S66,0)</f>
        <v>0</v>
      </c>
      <c r="AG66" s="68">
        <f>IF(R66=1,$D66*садики!E$15/$S66,0)</f>
        <v>0</v>
      </c>
      <c r="AH66" s="72">
        <f>IF($E66=1,садики!H$2,0)+IF($F66=1,садики!H$3,0)+IF($G66=1,садики!H$4,0)+IF($H66=1,садики!H$5,0)+IF($I66=1,садики!H$6,0)+IF($J66=1,садики!H$7,0)+IF($K66=1,садики!H$8,0)+IF($L66=1,садики!H$9,0)+IF($M66=1,садики!H$10,0)+IF($N66=1,садики!H$11,0)+IF($O66=1,садики!H$12,0)+IF($P66=1,садики!H$13,0)+IF($Q66=1,садики!H$14,0)+IF($R66=1,садики!H$15,0)</f>
        <v>0</v>
      </c>
      <c r="AI66" s="67">
        <f>IF(E66=1,$D66*садики!H$2/$AH66,0)</f>
        <v>0</v>
      </c>
      <c r="AJ66" s="33">
        <f>IF(F66=1,$D66*садики!H$3/$AH66,0)</f>
        <v>0</v>
      </c>
      <c r="AK66" s="33">
        <f>IF(G66=1,$D66*садики!H$4/$AH66,0)</f>
        <v>0</v>
      </c>
      <c r="AL66" s="33">
        <f>IF(H66=1,$D66*садики!H$5/$AH66,0)</f>
        <v>0</v>
      </c>
      <c r="AM66" s="33">
        <f>IF(I66=1,$D66*садики!H$6/$AH66,0)</f>
        <v>0</v>
      </c>
      <c r="AN66" s="33">
        <f>IF(J66=1,$D66*садики!H$7/$AH66,0)</f>
        <v>0</v>
      </c>
      <c r="AO66" s="33">
        <f>IF(K66=1,$D66*садики!H$8/$AH66,0)</f>
        <v>0</v>
      </c>
      <c r="AP66" s="33">
        <f>IF(L66=1,$D66*садики!H$9/$AH66,0)</f>
        <v>0</v>
      </c>
      <c r="AQ66" s="33">
        <f>IF(M66=1,$D66*садики!H$10/$AH66,0)</f>
        <v>0</v>
      </c>
      <c r="AR66" s="33">
        <f>IF(N66=1,$D66*садики!H$11/$AH66,0)</f>
        <v>0</v>
      </c>
      <c r="AS66" s="33">
        <f>IF(O66=1,$D66*садики!H$12/$AH66,0)</f>
        <v>0</v>
      </c>
      <c r="AT66" s="33">
        <f>IF(P66=1,$D66*садики!H$13/$AH66,0)</f>
        <v>0</v>
      </c>
      <c r="AU66" s="33">
        <f>IF(Q66=1,$D66*садики!H$14/$AH66,0)</f>
        <v>0</v>
      </c>
      <c r="AV66" s="68">
        <f>IF(R66=1,$D66*садики!H$15/$AH66,0)</f>
        <v>0</v>
      </c>
      <c r="AW66" s="78">
        <f t="shared" si="1"/>
        <v>0</v>
      </c>
      <c r="AX66" s="19">
        <f t="shared" si="2"/>
        <v>0</v>
      </c>
      <c r="AY66" s="19">
        <f t="shared" si="3"/>
        <v>0</v>
      </c>
      <c r="AZ66" s="19">
        <f t="shared" si="4"/>
        <v>0</v>
      </c>
      <c r="BA66" s="19">
        <f t="shared" si="5"/>
        <v>0</v>
      </c>
      <c r="BB66" s="19">
        <f t="shared" si="6"/>
        <v>0</v>
      </c>
      <c r="BC66" s="19">
        <f t="shared" si="7"/>
        <v>0</v>
      </c>
      <c r="BD66" s="19">
        <f t="shared" si="8"/>
        <v>0</v>
      </c>
      <c r="BE66" s="19">
        <f t="shared" si="9"/>
        <v>0</v>
      </c>
      <c r="BF66" s="19">
        <f t="shared" si="10"/>
        <v>0</v>
      </c>
      <c r="BG66" s="19">
        <f t="shared" si="11"/>
        <v>0</v>
      </c>
      <c r="BH66" s="19">
        <f t="shared" si="12"/>
        <v>0</v>
      </c>
      <c r="BI66" s="19">
        <f t="shared" si="13"/>
        <v>0</v>
      </c>
      <c r="BJ66" s="79">
        <f t="shared" si="14"/>
        <v>0</v>
      </c>
      <c r="BK66" s="25">
        <f t="shared" si="15"/>
        <v>0</v>
      </c>
      <c r="BL66" s="36">
        <f>IF($E66=1,садики!K$2,0)+IF($F66=1,садики!K$3,0)+IF($G66=1,садики!K$4,0)+IF($H66=1,садики!K$5,0)+IF($I66=1,садики!K$6,0)+IF($J66=1,садики!K$7,0)+IF($K66=1,садики!K$8,0)+IF($L66=1,садики!K$9,0)+IF($M66=1,садики!K$10,0)+IF($N66=1,садики!K$11,0)+IF($O66=1,садики!K$12,0)+IF($P66=1,садики!K$13,0)+IF($Q66=1,садики!K$14,0)+IF($R66=1,садики!K$15,0)</f>
        <v>0</v>
      </c>
      <c r="BM66" s="5">
        <f t="shared" si="18"/>
        <v>0</v>
      </c>
      <c r="BN66" s="60">
        <f t="shared" si="17"/>
        <v>0</v>
      </c>
    </row>
    <row r="67" spans="1:66" ht="12.75" customHeight="1" x14ac:dyDescent="0.2">
      <c r="A67" s="52">
        <v>65</v>
      </c>
      <c r="B67" s="8" t="s">
        <v>65</v>
      </c>
      <c r="C67" s="7" t="s">
        <v>36</v>
      </c>
      <c r="D67" s="53">
        <v>508</v>
      </c>
      <c r="E67" s="28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42"/>
      <c r="S67" s="64">
        <f>IF($E67=1,садики!E$2,0)+IF($F67=1,садики!E$3,0)+IF($G67=1,садики!E$4,0)+IF($H67=1,садики!E$5,0)+IF($I67=1,садики!E$6,0)+IF($J67=1,садики!E$7,0)+IF($K67=1,садики!E$8,0)+IF($L67=1,садики!E$9,0)+IF($M67=1,садики!E$10,0)+IF($N67=1,садики!E$11,0)+IF($O67=1,садики!E$12,0)+IF($P67=1,садики!E$13,0)+IF($Q67=1,садики!E$14,0)+IF($R67=1,садики!E$15,0)</f>
        <v>0</v>
      </c>
      <c r="T67" s="67">
        <f>IF(E67=1,$D67*садики!E$2/$S67,0)</f>
        <v>0</v>
      </c>
      <c r="U67" s="33">
        <f>IF(F67=1,$D67*садики!E$3/$S67,0)</f>
        <v>0</v>
      </c>
      <c r="V67" s="33">
        <f>IF(G67=1,$D67*садики!E$4/$S67,0)</f>
        <v>0</v>
      </c>
      <c r="W67" s="33">
        <f>IF(H67=1,$D67*садики!E$5/$S67,0)</f>
        <v>0</v>
      </c>
      <c r="X67" s="33">
        <f>IF(I67=1,$D67*садики!E$6/$S67,0)</f>
        <v>0</v>
      </c>
      <c r="Y67" s="33">
        <f>IF(J67=1,$D67*садики!E$7/$S67,0)</f>
        <v>0</v>
      </c>
      <c r="Z67" s="33">
        <f>IF(K67=1,$D67*садики!E$8/$S67,0)</f>
        <v>0</v>
      </c>
      <c r="AA67" s="33">
        <f>IF(L67=1,$D67*садики!E$9/$S67,0)</f>
        <v>0</v>
      </c>
      <c r="AB67" s="33">
        <f>IF(M67=1,$D67*садики!E$10/$S67,0)</f>
        <v>0</v>
      </c>
      <c r="AC67" s="33">
        <f>IF(N67=1,$D67*садики!E$11/$S67,0)</f>
        <v>0</v>
      </c>
      <c r="AD67" s="33">
        <f>IF(O67=1,$D67*садики!E$12/$S67,0)</f>
        <v>0</v>
      </c>
      <c r="AE67" s="33">
        <f>IF(P67=1,$D67*садики!E$13/$S67,0)</f>
        <v>0</v>
      </c>
      <c r="AF67" s="33">
        <f>IF(Q67=1,$D67*садики!E$14/$S67,0)</f>
        <v>0</v>
      </c>
      <c r="AG67" s="68">
        <f>IF(R67=1,$D67*садики!E$15/$S67,0)</f>
        <v>0</v>
      </c>
      <c r="AH67" s="72">
        <f>IF($E67=1,садики!H$2,0)+IF($F67=1,садики!H$3,0)+IF($G67=1,садики!H$4,0)+IF($H67=1,садики!H$5,0)+IF($I67=1,садики!H$6,0)+IF($J67=1,садики!H$7,0)+IF($K67=1,садики!H$8,0)+IF($L67=1,садики!H$9,0)+IF($M67=1,садики!H$10,0)+IF($N67=1,садики!H$11,0)+IF($O67=1,садики!H$12,0)+IF($P67=1,садики!H$13,0)+IF($Q67=1,садики!H$14,0)+IF($R67=1,садики!H$15,0)</f>
        <v>0</v>
      </c>
      <c r="AI67" s="67">
        <f>IF(E67=1,$D67*садики!H$2/$AH67,0)</f>
        <v>0</v>
      </c>
      <c r="AJ67" s="33">
        <f>IF(F67=1,$D67*садики!H$3/$AH67,0)</f>
        <v>0</v>
      </c>
      <c r="AK67" s="33">
        <f>IF(G67=1,$D67*садики!H$4/$AH67,0)</f>
        <v>0</v>
      </c>
      <c r="AL67" s="33">
        <f>IF(H67=1,$D67*садики!H$5/$AH67,0)</f>
        <v>0</v>
      </c>
      <c r="AM67" s="33">
        <f>IF(I67=1,$D67*садики!H$6/$AH67,0)</f>
        <v>0</v>
      </c>
      <c r="AN67" s="33">
        <f>IF(J67=1,$D67*садики!H$7/$AH67,0)</f>
        <v>0</v>
      </c>
      <c r="AO67" s="33">
        <f>IF(K67=1,$D67*садики!H$8/$AH67,0)</f>
        <v>0</v>
      </c>
      <c r="AP67" s="33">
        <f>IF(L67=1,$D67*садики!H$9/$AH67,0)</f>
        <v>0</v>
      </c>
      <c r="AQ67" s="33">
        <f>IF(M67=1,$D67*садики!H$10/$AH67,0)</f>
        <v>0</v>
      </c>
      <c r="AR67" s="33">
        <f>IF(N67=1,$D67*садики!H$11/$AH67,0)</f>
        <v>0</v>
      </c>
      <c r="AS67" s="33">
        <f>IF(O67=1,$D67*садики!H$12/$AH67,0)</f>
        <v>0</v>
      </c>
      <c r="AT67" s="33">
        <f>IF(P67=1,$D67*садики!H$13/$AH67,0)</f>
        <v>0</v>
      </c>
      <c r="AU67" s="33">
        <f>IF(Q67=1,$D67*садики!H$14/$AH67,0)</f>
        <v>0</v>
      </c>
      <c r="AV67" s="68">
        <f>IF(R67=1,$D67*садики!H$15/$AH67,0)</f>
        <v>0</v>
      </c>
      <c r="AW67" s="78">
        <f t="shared" si="1"/>
        <v>0</v>
      </c>
      <c r="AX67" s="19">
        <f t="shared" si="2"/>
        <v>0</v>
      </c>
      <c r="AY67" s="19">
        <f t="shared" si="3"/>
        <v>0</v>
      </c>
      <c r="AZ67" s="19">
        <f t="shared" si="4"/>
        <v>0</v>
      </c>
      <c r="BA67" s="19">
        <f t="shared" si="5"/>
        <v>0</v>
      </c>
      <c r="BB67" s="19">
        <f t="shared" si="6"/>
        <v>0</v>
      </c>
      <c r="BC67" s="19">
        <f t="shared" si="7"/>
        <v>0</v>
      </c>
      <c r="BD67" s="19">
        <f t="shared" si="8"/>
        <v>0</v>
      </c>
      <c r="BE67" s="19">
        <f t="shared" si="9"/>
        <v>0</v>
      </c>
      <c r="BF67" s="19">
        <f t="shared" si="10"/>
        <v>0</v>
      </c>
      <c r="BG67" s="19">
        <f t="shared" si="11"/>
        <v>0</v>
      </c>
      <c r="BH67" s="19">
        <f t="shared" si="12"/>
        <v>0</v>
      </c>
      <c r="BI67" s="19">
        <f t="shared" si="13"/>
        <v>0</v>
      </c>
      <c r="BJ67" s="79">
        <f t="shared" si="14"/>
        <v>0</v>
      </c>
      <c r="BK67" s="25">
        <f t="shared" si="15"/>
        <v>0</v>
      </c>
      <c r="BL67" s="36">
        <f>IF($E67=1,садики!K$2,0)+IF($F67=1,садики!K$3,0)+IF($G67=1,садики!K$4,0)+IF($H67=1,садики!K$5,0)+IF($I67=1,садики!K$6,0)+IF($J67=1,садики!K$7,0)+IF($K67=1,садики!K$8,0)+IF($L67=1,садики!K$9,0)+IF($M67=1,садики!K$10,0)+IF($N67=1,садики!K$11,0)+IF($O67=1,садики!K$12,0)+IF($P67=1,садики!K$13,0)+IF($Q67=1,садики!K$14,0)+IF($R67=1,садики!K$15,0)</f>
        <v>0</v>
      </c>
      <c r="BM67" s="5">
        <f t="shared" si="18"/>
        <v>0</v>
      </c>
      <c r="BN67" s="60">
        <f t="shared" si="17"/>
        <v>0</v>
      </c>
    </row>
    <row r="68" spans="1:66" ht="12.75" customHeight="1" x14ac:dyDescent="0.2">
      <c r="A68" s="52">
        <v>66</v>
      </c>
      <c r="B68" s="8" t="s">
        <v>66</v>
      </c>
      <c r="C68" s="7" t="s">
        <v>61</v>
      </c>
      <c r="D68" s="53">
        <v>603</v>
      </c>
      <c r="E68" s="28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42"/>
      <c r="S68" s="64">
        <f>IF($E68=1,садики!E$2,0)+IF($F68=1,садики!E$3,0)+IF($G68=1,садики!E$4,0)+IF($H68=1,садики!E$5,0)+IF($I68=1,садики!E$6,0)+IF($J68=1,садики!E$7,0)+IF($K68=1,садики!E$8,0)+IF($L68=1,садики!E$9,0)+IF($M68=1,садики!E$10,0)+IF($N68=1,садики!E$11,0)+IF($O68=1,садики!E$12,0)+IF($P68=1,садики!E$13,0)+IF($Q68=1,садики!E$14,0)+IF($R68=1,садики!E$15,0)</f>
        <v>0</v>
      </c>
      <c r="T68" s="67">
        <f>IF(E68=1,$D68*садики!E$2/$S68,0)</f>
        <v>0</v>
      </c>
      <c r="U68" s="33">
        <f>IF(F68=1,$D68*садики!E$3/$S68,0)</f>
        <v>0</v>
      </c>
      <c r="V68" s="33">
        <f>IF(G68=1,$D68*садики!E$4/$S68,0)</f>
        <v>0</v>
      </c>
      <c r="W68" s="33">
        <f>IF(H68=1,$D68*садики!E$5/$S68,0)</f>
        <v>0</v>
      </c>
      <c r="X68" s="33">
        <f>IF(I68=1,$D68*садики!E$6/$S68,0)</f>
        <v>0</v>
      </c>
      <c r="Y68" s="33">
        <f>IF(J68=1,$D68*садики!E$7/$S68,0)</f>
        <v>0</v>
      </c>
      <c r="Z68" s="33">
        <f>IF(K68=1,$D68*садики!E$8/$S68,0)</f>
        <v>0</v>
      </c>
      <c r="AA68" s="33">
        <f>IF(L68=1,$D68*садики!E$9/$S68,0)</f>
        <v>0</v>
      </c>
      <c r="AB68" s="33">
        <f>IF(M68=1,$D68*садики!E$10/$S68,0)</f>
        <v>0</v>
      </c>
      <c r="AC68" s="33">
        <f>IF(N68=1,$D68*садики!E$11/$S68,0)</f>
        <v>0</v>
      </c>
      <c r="AD68" s="33">
        <f>IF(O68=1,$D68*садики!E$12/$S68,0)</f>
        <v>0</v>
      </c>
      <c r="AE68" s="33">
        <f>IF(P68=1,$D68*садики!E$13/$S68,0)</f>
        <v>0</v>
      </c>
      <c r="AF68" s="33">
        <f>IF(Q68=1,$D68*садики!E$14/$S68,0)</f>
        <v>0</v>
      </c>
      <c r="AG68" s="68">
        <f>IF(R68=1,$D68*садики!E$15/$S68,0)</f>
        <v>0</v>
      </c>
      <c r="AH68" s="72">
        <f>IF($E68=1,садики!H$2,0)+IF($F68=1,садики!H$3,0)+IF($G68=1,садики!H$4,0)+IF($H68=1,садики!H$5,0)+IF($I68=1,садики!H$6,0)+IF($J68=1,садики!H$7,0)+IF($K68=1,садики!H$8,0)+IF($L68=1,садики!H$9,0)+IF($M68=1,садики!H$10,0)+IF($N68=1,садики!H$11,0)+IF($O68=1,садики!H$12,0)+IF($P68=1,садики!H$13,0)+IF($Q68=1,садики!H$14,0)+IF($R68=1,садики!H$15,0)</f>
        <v>0</v>
      </c>
      <c r="AI68" s="67">
        <f>IF(E68=1,$D68*садики!H$2/$AH68,0)</f>
        <v>0</v>
      </c>
      <c r="AJ68" s="33">
        <f>IF(F68=1,$D68*садики!H$3/$AH68,0)</f>
        <v>0</v>
      </c>
      <c r="AK68" s="33">
        <f>IF(G68=1,$D68*садики!H$4/$AH68,0)</f>
        <v>0</v>
      </c>
      <c r="AL68" s="33">
        <f>IF(H68=1,$D68*садики!H$5/$AH68,0)</f>
        <v>0</v>
      </c>
      <c r="AM68" s="33">
        <f>IF(I68=1,$D68*садики!H$6/$AH68,0)</f>
        <v>0</v>
      </c>
      <c r="AN68" s="33">
        <f>IF(J68=1,$D68*садики!H$7/$AH68,0)</f>
        <v>0</v>
      </c>
      <c r="AO68" s="33">
        <f>IF(K68=1,$D68*садики!H$8/$AH68,0)</f>
        <v>0</v>
      </c>
      <c r="AP68" s="33">
        <f>IF(L68=1,$D68*садики!H$9/$AH68,0)</f>
        <v>0</v>
      </c>
      <c r="AQ68" s="33">
        <f>IF(M68=1,$D68*садики!H$10/$AH68,0)</f>
        <v>0</v>
      </c>
      <c r="AR68" s="33">
        <f>IF(N68=1,$D68*садики!H$11/$AH68,0)</f>
        <v>0</v>
      </c>
      <c r="AS68" s="33">
        <f>IF(O68=1,$D68*садики!H$12/$AH68,0)</f>
        <v>0</v>
      </c>
      <c r="AT68" s="33">
        <f>IF(P68=1,$D68*садики!H$13/$AH68,0)</f>
        <v>0</v>
      </c>
      <c r="AU68" s="33">
        <f>IF(Q68=1,$D68*садики!H$14/$AH68,0)</f>
        <v>0</v>
      </c>
      <c r="AV68" s="68">
        <f>IF(R68=1,$D68*садики!H$15/$AH68,0)</f>
        <v>0</v>
      </c>
      <c r="AW68" s="78">
        <f t="shared" ref="AW68:AW124" si="19">AVERAGE(T68,AI68)</f>
        <v>0</v>
      </c>
      <c r="AX68" s="19">
        <f t="shared" ref="AX68:AX124" si="20">AVERAGE(U68,AJ68)</f>
        <v>0</v>
      </c>
      <c r="AY68" s="19">
        <f t="shared" ref="AY68:AY124" si="21">AVERAGE(V68,AK68)</f>
        <v>0</v>
      </c>
      <c r="AZ68" s="19">
        <f t="shared" ref="AZ68:AZ124" si="22">AVERAGE(W68,AL68)</f>
        <v>0</v>
      </c>
      <c r="BA68" s="19">
        <f t="shared" ref="BA68:BA124" si="23">AVERAGE(X68,AM68)</f>
        <v>0</v>
      </c>
      <c r="BB68" s="19">
        <f t="shared" ref="BB68:BB124" si="24">AVERAGE(Y68,AN68)</f>
        <v>0</v>
      </c>
      <c r="BC68" s="19">
        <f t="shared" ref="BC68:BC124" si="25">AVERAGE(Z68,AO68)</f>
        <v>0</v>
      </c>
      <c r="BD68" s="19">
        <f t="shared" ref="BD68:BD124" si="26">AVERAGE(AA68,AP68)</f>
        <v>0</v>
      </c>
      <c r="BE68" s="19">
        <f t="shared" ref="BE68:BE124" si="27">AVERAGE(AB68,AQ68)</f>
        <v>0</v>
      </c>
      <c r="BF68" s="19">
        <f t="shared" ref="BF68:BF124" si="28">AVERAGE(AC68,AR68)</f>
        <v>0</v>
      </c>
      <c r="BG68" s="19">
        <f t="shared" ref="BG68:BG124" si="29">AVERAGE(AD68,AS68)</f>
        <v>0</v>
      </c>
      <c r="BH68" s="19">
        <f t="shared" ref="BH68:BH124" si="30">AVERAGE(AE68,AT68)</f>
        <v>0</v>
      </c>
      <c r="BI68" s="19">
        <f t="shared" ref="BI68:BI124" si="31">AVERAGE(AF68,AU68)</f>
        <v>0</v>
      </c>
      <c r="BJ68" s="79">
        <f t="shared" ref="BJ68:BJ124" si="32">AVERAGE(AG68,AV68)</f>
        <v>0</v>
      </c>
      <c r="BK68" s="25">
        <f t="shared" ref="BK68:BK124" si="33">SUM(E68:R68)</f>
        <v>0</v>
      </c>
      <c r="BL68" s="36">
        <f>IF($E68=1,садики!K$2,0)+IF($F68=1,садики!K$3,0)+IF($G68=1,садики!K$4,0)+IF($H68=1,садики!K$5,0)+IF($I68=1,садики!K$6,0)+IF($J68=1,садики!K$7,0)+IF($K68=1,садики!K$8,0)+IF($L68=1,садики!K$9,0)+IF($M68=1,садики!K$10,0)+IF($N68=1,садики!K$11,0)+IF($O68=1,садики!K$12,0)+IF($P68=1,садики!K$13,0)+IF($Q68=1,садики!K$14,0)+IF($R68=1,садики!K$15,0)</f>
        <v>0</v>
      </c>
      <c r="BM68" s="5">
        <f t="shared" si="18"/>
        <v>0</v>
      </c>
      <c r="BN68" s="60">
        <f t="shared" ref="BN68:BN124" si="34">BM68*D68</f>
        <v>0</v>
      </c>
    </row>
    <row r="69" spans="1:66" ht="12.75" customHeight="1" x14ac:dyDescent="0.2">
      <c r="A69" s="52">
        <v>67</v>
      </c>
      <c r="B69" s="8" t="s">
        <v>28</v>
      </c>
      <c r="C69" s="7" t="s">
        <v>61</v>
      </c>
      <c r="D69" s="53">
        <v>715</v>
      </c>
      <c r="E69" s="28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42"/>
      <c r="S69" s="64">
        <f>IF($E69=1,садики!E$2,0)+IF($F69=1,садики!E$3,0)+IF($G69=1,садики!E$4,0)+IF($H69=1,садики!E$5,0)+IF($I69=1,садики!E$6,0)+IF($J69=1,садики!E$7,0)+IF($K69=1,садики!E$8,0)+IF($L69=1,садики!E$9,0)+IF($M69=1,садики!E$10,0)+IF($N69=1,садики!E$11,0)+IF($O69=1,садики!E$12,0)+IF($P69=1,садики!E$13,0)+IF($Q69=1,садики!E$14,0)+IF($R69=1,садики!E$15,0)</f>
        <v>0</v>
      </c>
      <c r="T69" s="67">
        <f>IF(E69=1,$D69*садики!E$2/$S69,0)</f>
        <v>0</v>
      </c>
      <c r="U69" s="33">
        <f>IF(F69=1,$D69*садики!E$3/$S69,0)</f>
        <v>0</v>
      </c>
      <c r="V69" s="33">
        <f>IF(G69=1,$D69*садики!E$4/$S69,0)</f>
        <v>0</v>
      </c>
      <c r="W69" s="33">
        <f>IF(H69=1,$D69*садики!E$5/$S69,0)</f>
        <v>0</v>
      </c>
      <c r="X69" s="33">
        <f>IF(I69=1,$D69*садики!E$6/$S69,0)</f>
        <v>0</v>
      </c>
      <c r="Y69" s="33">
        <f>IF(J69=1,$D69*садики!E$7/$S69,0)</f>
        <v>0</v>
      </c>
      <c r="Z69" s="33">
        <f>IF(K69=1,$D69*садики!E$8/$S69,0)</f>
        <v>0</v>
      </c>
      <c r="AA69" s="33">
        <f>IF(L69=1,$D69*садики!E$9/$S69,0)</f>
        <v>0</v>
      </c>
      <c r="AB69" s="33">
        <f>IF(M69=1,$D69*садики!E$10/$S69,0)</f>
        <v>0</v>
      </c>
      <c r="AC69" s="33">
        <f>IF(N69=1,$D69*садики!E$11/$S69,0)</f>
        <v>0</v>
      </c>
      <c r="AD69" s="33">
        <f>IF(O69=1,$D69*садики!E$12/$S69,0)</f>
        <v>0</v>
      </c>
      <c r="AE69" s="33">
        <f>IF(P69=1,$D69*садики!E$13/$S69,0)</f>
        <v>0</v>
      </c>
      <c r="AF69" s="33">
        <f>IF(Q69=1,$D69*садики!E$14/$S69,0)</f>
        <v>0</v>
      </c>
      <c r="AG69" s="68">
        <f>IF(R69=1,$D69*садики!E$15/$S69,0)</f>
        <v>0</v>
      </c>
      <c r="AH69" s="72">
        <f>IF($E69=1,садики!H$2,0)+IF($F69=1,садики!H$3,0)+IF($G69=1,садики!H$4,0)+IF($H69=1,садики!H$5,0)+IF($I69=1,садики!H$6,0)+IF($J69=1,садики!H$7,0)+IF($K69=1,садики!H$8,0)+IF($L69=1,садики!H$9,0)+IF($M69=1,садики!H$10,0)+IF($N69=1,садики!H$11,0)+IF($O69=1,садики!H$12,0)+IF($P69=1,садики!H$13,0)+IF($Q69=1,садики!H$14,0)+IF($R69=1,садики!H$15,0)</f>
        <v>0</v>
      </c>
      <c r="AI69" s="67">
        <f>IF(E69=1,$D69*садики!H$2/$AH69,0)</f>
        <v>0</v>
      </c>
      <c r="AJ69" s="33">
        <f>IF(F69=1,$D69*садики!H$3/$AH69,0)</f>
        <v>0</v>
      </c>
      <c r="AK69" s="33">
        <f>IF(G69=1,$D69*садики!H$4/$AH69,0)</f>
        <v>0</v>
      </c>
      <c r="AL69" s="33">
        <f>IF(H69=1,$D69*садики!H$5/$AH69,0)</f>
        <v>0</v>
      </c>
      <c r="AM69" s="33">
        <f>IF(I69=1,$D69*садики!H$6/$AH69,0)</f>
        <v>0</v>
      </c>
      <c r="AN69" s="33">
        <f>IF(J69=1,$D69*садики!H$7/$AH69,0)</f>
        <v>0</v>
      </c>
      <c r="AO69" s="33">
        <f>IF(K69=1,$D69*садики!H$8/$AH69,0)</f>
        <v>0</v>
      </c>
      <c r="AP69" s="33">
        <f>IF(L69=1,$D69*садики!H$9/$AH69,0)</f>
        <v>0</v>
      </c>
      <c r="AQ69" s="33">
        <f>IF(M69=1,$D69*садики!H$10/$AH69,0)</f>
        <v>0</v>
      </c>
      <c r="AR69" s="33">
        <f>IF(N69=1,$D69*садики!H$11/$AH69,0)</f>
        <v>0</v>
      </c>
      <c r="AS69" s="33">
        <f>IF(O69=1,$D69*садики!H$12/$AH69,0)</f>
        <v>0</v>
      </c>
      <c r="AT69" s="33">
        <f>IF(P69=1,$D69*садики!H$13/$AH69,0)</f>
        <v>0</v>
      </c>
      <c r="AU69" s="33">
        <f>IF(Q69=1,$D69*садики!H$14/$AH69,0)</f>
        <v>0</v>
      </c>
      <c r="AV69" s="68">
        <f>IF(R69=1,$D69*садики!H$15/$AH69,0)</f>
        <v>0</v>
      </c>
      <c r="AW69" s="78">
        <f t="shared" si="19"/>
        <v>0</v>
      </c>
      <c r="AX69" s="19">
        <f t="shared" si="20"/>
        <v>0</v>
      </c>
      <c r="AY69" s="19">
        <f t="shared" si="21"/>
        <v>0</v>
      </c>
      <c r="AZ69" s="19">
        <f t="shared" si="22"/>
        <v>0</v>
      </c>
      <c r="BA69" s="19">
        <f t="shared" si="23"/>
        <v>0</v>
      </c>
      <c r="BB69" s="19">
        <f t="shared" si="24"/>
        <v>0</v>
      </c>
      <c r="BC69" s="19">
        <f t="shared" si="25"/>
        <v>0</v>
      </c>
      <c r="BD69" s="19">
        <f t="shared" si="26"/>
        <v>0</v>
      </c>
      <c r="BE69" s="19">
        <f t="shared" si="27"/>
        <v>0</v>
      </c>
      <c r="BF69" s="19">
        <f t="shared" si="28"/>
        <v>0</v>
      </c>
      <c r="BG69" s="19">
        <f t="shared" si="29"/>
        <v>0</v>
      </c>
      <c r="BH69" s="19">
        <f t="shared" si="30"/>
        <v>0</v>
      </c>
      <c r="BI69" s="19">
        <f t="shared" si="31"/>
        <v>0</v>
      </c>
      <c r="BJ69" s="79">
        <f t="shared" si="32"/>
        <v>0</v>
      </c>
      <c r="BK69" s="25">
        <f t="shared" si="33"/>
        <v>0</v>
      </c>
      <c r="BL69" s="36">
        <f>IF($E69=1,садики!K$2,0)+IF($F69=1,садики!K$3,0)+IF($G69=1,садики!K$4,0)+IF($H69=1,садики!K$5,0)+IF($I69=1,садики!K$6,0)+IF($J69=1,садики!K$7,0)+IF($K69=1,садики!K$8,0)+IF($L69=1,садики!K$9,0)+IF($M69=1,садики!K$10,0)+IF($N69=1,садики!K$11,0)+IF($O69=1,садики!K$12,0)+IF($P69=1,садики!K$13,0)+IF($Q69=1,садики!K$14,0)+IF($R69=1,садики!K$15,0)</f>
        <v>0</v>
      </c>
      <c r="BM69" s="5">
        <f t="shared" si="18"/>
        <v>0</v>
      </c>
      <c r="BN69" s="60">
        <f t="shared" si="34"/>
        <v>0</v>
      </c>
    </row>
    <row r="70" spans="1:66" ht="12.75" customHeight="1" x14ac:dyDescent="0.2">
      <c r="A70" s="52">
        <v>68</v>
      </c>
      <c r="B70" s="8" t="s">
        <v>24</v>
      </c>
      <c r="C70" s="7" t="s">
        <v>61</v>
      </c>
      <c r="D70" s="53">
        <v>781</v>
      </c>
      <c r="E70" s="28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42"/>
      <c r="S70" s="64">
        <f>IF($E70=1,садики!E$2,0)+IF($F70=1,садики!E$3,0)+IF($G70=1,садики!E$4,0)+IF($H70=1,садики!E$5,0)+IF($I70=1,садики!E$6,0)+IF($J70=1,садики!E$7,0)+IF($K70=1,садики!E$8,0)+IF($L70=1,садики!E$9,0)+IF($M70=1,садики!E$10,0)+IF($N70=1,садики!E$11,0)+IF($O70=1,садики!E$12,0)+IF($P70=1,садики!E$13,0)+IF($Q70=1,садики!E$14,0)+IF($R70=1,садики!E$15,0)</f>
        <v>0</v>
      </c>
      <c r="T70" s="67">
        <f>IF(E70=1,$D70*садики!E$2/$S70,0)</f>
        <v>0</v>
      </c>
      <c r="U70" s="33">
        <f>IF(F70=1,$D70*садики!E$3/$S70,0)</f>
        <v>0</v>
      </c>
      <c r="V70" s="33">
        <f>IF(G70=1,$D70*садики!E$4/$S70,0)</f>
        <v>0</v>
      </c>
      <c r="W70" s="33">
        <f>IF(H70=1,$D70*садики!E$5/$S70,0)</f>
        <v>0</v>
      </c>
      <c r="X70" s="33">
        <f>IF(I70=1,$D70*садики!E$6/$S70,0)</f>
        <v>0</v>
      </c>
      <c r="Y70" s="33">
        <f>IF(J70=1,$D70*садики!E$7/$S70,0)</f>
        <v>0</v>
      </c>
      <c r="Z70" s="33">
        <f>IF(K70=1,$D70*садики!E$8/$S70,0)</f>
        <v>0</v>
      </c>
      <c r="AA70" s="33">
        <f>IF(L70=1,$D70*садики!E$9/$S70,0)</f>
        <v>0</v>
      </c>
      <c r="AB70" s="33">
        <f>IF(M70=1,$D70*садики!E$10/$S70,0)</f>
        <v>0</v>
      </c>
      <c r="AC70" s="33">
        <f>IF(N70=1,$D70*садики!E$11/$S70,0)</f>
        <v>0</v>
      </c>
      <c r="AD70" s="33">
        <f>IF(O70=1,$D70*садики!E$12/$S70,0)</f>
        <v>0</v>
      </c>
      <c r="AE70" s="33">
        <f>IF(P70=1,$D70*садики!E$13/$S70,0)</f>
        <v>0</v>
      </c>
      <c r="AF70" s="33">
        <f>IF(Q70=1,$D70*садики!E$14/$S70,0)</f>
        <v>0</v>
      </c>
      <c r="AG70" s="68">
        <f>IF(R70=1,$D70*садики!E$15/$S70,0)</f>
        <v>0</v>
      </c>
      <c r="AH70" s="72">
        <f>IF($E70=1,садики!H$2,0)+IF($F70=1,садики!H$3,0)+IF($G70=1,садики!H$4,0)+IF($H70=1,садики!H$5,0)+IF($I70=1,садики!H$6,0)+IF($J70=1,садики!H$7,0)+IF($K70=1,садики!H$8,0)+IF($L70=1,садики!H$9,0)+IF($M70=1,садики!H$10,0)+IF($N70=1,садики!H$11,0)+IF($O70=1,садики!H$12,0)+IF($P70=1,садики!H$13,0)+IF($Q70=1,садики!H$14,0)+IF($R70=1,садики!H$15,0)</f>
        <v>0</v>
      </c>
      <c r="AI70" s="67">
        <f>IF(E70=1,$D70*садики!H$2/$AH70,0)</f>
        <v>0</v>
      </c>
      <c r="AJ70" s="33">
        <f>IF(F70=1,$D70*садики!H$3/$AH70,0)</f>
        <v>0</v>
      </c>
      <c r="AK70" s="33">
        <f>IF(G70=1,$D70*садики!H$4/$AH70,0)</f>
        <v>0</v>
      </c>
      <c r="AL70" s="33">
        <f>IF(H70=1,$D70*садики!H$5/$AH70,0)</f>
        <v>0</v>
      </c>
      <c r="AM70" s="33">
        <f>IF(I70=1,$D70*садики!H$6/$AH70,0)</f>
        <v>0</v>
      </c>
      <c r="AN70" s="33">
        <f>IF(J70=1,$D70*садики!H$7/$AH70,0)</f>
        <v>0</v>
      </c>
      <c r="AO70" s="33">
        <f>IF(K70=1,$D70*садики!H$8/$AH70,0)</f>
        <v>0</v>
      </c>
      <c r="AP70" s="33">
        <f>IF(L70=1,$D70*садики!H$9/$AH70,0)</f>
        <v>0</v>
      </c>
      <c r="AQ70" s="33">
        <f>IF(M70=1,$D70*садики!H$10/$AH70,0)</f>
        <v>0</v>
      </c>
      <c r="AR70" s="33">
        <f>IF(N70=1,$D70*садики!H$11/$AH70,0)</f>
        <v>0</v>
      </c>
      <c r="AS70" s="33">
        <f>IF(O70=1,$D70*садики!H$12/$AH70,0)</f>
        <v>0</v>
      </c>
      <c r="AT70" s="33">
        <f>IF(P70=1,$D70*садики!H$13/$AH70,0)</f>
        <v>0</v>
      </c>
      <c r="AU70" s="33">
        <f>IF(Q70=1,$D70*садики!H$14/$AH70,0)</f>
        <v>0</v>
      </c>
      <c r="AV70" s="68">
        <f>IF(R70=1,$D70*садики!H$15/$AH70,0)</f>
        <v>0</v>
      </c>
      <c r="AW70" s="78">
        <f t="shared" si="19"/>
        <v>0</v>
      </c>
      <c r="AX70" s="19">
        <f t="shared" si="20"/>
        <v>0</v>
      </c>
      <c r="AY70" s="19">
        <f t="shared" si="21"/>
        <v>0</v>
      </c>
      <c r="AZ70" s="19">
        <f t="shared" si="22"/>
        <v>0</v>
      </c>
      <c r="BA70" s="19">
        <f t="shared" si="23"/>
        <v>0</v>
      </c>
      <c r="BB70" s="19">
        <f t="shared" si="24"/>
        <v>0</v>
      </c>
      <c r="BC70" s="19">
        <f t="shared" si="25"/>
        <v>0</v>
      </c>
      <c r="BD70" s="19">
        <f t="shared" si="26"/>
        <v>0</v>
      </c>
      <c r="BE70" s="19">
        <f t="shared" si="27"/>
        <v>0</v>
      </c>
      <c r="BF70" s="19">
        <f t="shared" si="28"/>
        <v>0</v>
      </c>
      <c r="BG70" s="19">
        <f t="shared" si="29"/>
        <v>0</v>
      </c>
      <c r="BH70" s="19">
        <f t="shared" si="30"/>
        <v>0</v>
      </c>
      <c r="BI70" s="19">
        <f t="shared" si="31"/>
        <v>0</v>
      </c>
      <c r="BJ70" s="79">
        <f t="shared" si="32"/>
        <v>0</v>
      </c>
      <c r="BK70" s="25">
        <f t="shared" si="33"/>
        <v>0</v>
      </c>
      <c r="BL70" s="36">
        <f>IF($E70=1,садики!K$2,0)+IF($F70=1,садики!K$3,0)+IF($G70=1,садики!K$4,0)+IF($H70=1,садики!K$5,0)+IF($I70=1,садики!K$6,0)+IF($J70=1,садики!K$7,0)+IF($K70=1,садики!K$8,0)+IF($L70=1,садики!K$9,0)+IF($M70=1,садики!K$10,0)+IF($N70=1,садики!K$11,0)+IF($O70=1,садики!K$12,0)+IF($P70=1,садики!K$13,0)+IF($Q70=1,садики!K$14,0)+IF($R70=1,садики!K$15,0)</f>
        <v>0</v>
      </c>
      <c r="BM70" s="5">
        <f t="shared" si="18"/>
        <v>0</v>
      </c>
      <c r="BN70" s="60">
        <f t="shared" si="34"/>
        <v>0</v>
      </c>
    </row>
    <row r="71" spans="1:66" ht="12.75" customHeight="1" x14ac:dyDescent="0.2">
      <c r="A71" s="52">
        <v>69</v>
      </c>
      <c r="B71" s="8" t="s">
        <v>25</v>
      </c>
      <c r="C71" s="7" t="s">
        <v>61</v>
      </c>
      <c r="D71" s="53">
        <v>743</v>
      </c>
      <c r="E71" s="28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42"/>
      <c r="S71" s="64">
        <f>IF($E71=1,садики!E$2,0)+IF($F71=1,садики!E$3,0)+IF($G71=1,садики!E$4,0)+IF($H71=1,садики!E$5,0)+IF($I71=1,садики!E$6,0)+IF($J71=1,садики!E$7,0)+IF($K71=1,садики!E$8,0)+IF($L71=1,садики!E$9,0)+IF($M71=1,садики!E$10,0)+IF($N71=1,садики!E$11,0)+IF($O71=1,садики!E$12,0)+IF($P71=1,садики!E$13,0)+IF($Q71=1,садики!E$14,0)+IF($R71=1,садики!E$15,0)</f>
        <v>0</v>
      </c>
      <c r="T71" s="67">
        <f>IF(E71=1,$D71*садики!E$2/$S71,0)</f>
        <v>0</v>
      </c>
      <c r="U71" s="33">
        <f>IF(F71=1,$D71*садики!E$3/$S71,0)</f>
        <v>0</v>
      </c>
      <c r="V71" s="33">
        <f>IF(G71=1,$D71*садики!E$4/$S71,0)</f>
        <v>0</v>
      </c>
      <c r="W71" s="33">
        <f>IF(H71=1,$D71*садики!E$5/$S71,0)</f>
        <v>0</v>
      </c>
      <c r="X71" s="33">
        <f>IF(I71=1,$D71*садики!E$6/$S71,0)</f>
        <v>0</v>
      </c>
      <c r="Y71" s="33">
        <f>IF(J71=1,$D71*садики!E$7/$S71,0)</f>
        <v>0</v>
      </c>
      <c r="Z71" s="33">
        <f>IF(K71=1,$D71*садики!E$8/$S71,0)</f>
        <v>0</v>
      </c>
      <c r="AA71" s="33">
        <f>IF(L71=1,$D71*садики!E$9/$S71,0)</f>
        <v>0</v>
      </c>
      <c r="AB71" s="33">
        <f>IF(M71=1,$D71*садики!E$10/$S71,0)</f>
        <v>0</v>
      </c>
      <c r="AC71" s="33">
        <f>IF(N71=1,$D71*садики!E$11/$S71,0)</f>
        <v>0</v>
      </c>
      <c r="AD71" s="33">
        <f>IF(O71=1,$D71*садики!E$12/$S71,0)</f>
        <v>0</v>
      </c>
      <c r="AE71" s="33">
        <f>IF(P71=1,$D71*садики!E$13/$S71,0)</f>
        <v>0</v>
      </c>
      <c r="AF71" s="33">
        <f>IF(Q71=1,$D71*садики!E$14/$S71,0)</f>
        <v>0</v>
      </c>
      <c r="AG71" s="68">
        <f>IF(R71=1,$D71*садики!E$15/$S71,0)</f>
        <v>0</v>
      </c>
      <c r="AH71" s="72">
        <f>IF($E71=1,садики!H$2,0)+IF($F71=1,садики!H$3,0)+IF($G71=1,садики!H$4,0)+IF($H71=1,садики!H$5,0)+IF($I71=1,садики!H$6,0)+IF($J71=1,садики!H$7,0)+IF($K71=1,садики!H$8,0)+IF($L71=1,садики!H$9,0)+IF($M71=1,садики!H$10,0)+IF($N71=1,садики!H$11,0)+IF($O71=1,садики!H$12,0)+IF($P71=1,садики!H$13,0)+IF($Q71=1,садики!H$14,0)+IF($R71=1,садики!H$15,0)</f>
        <v>0</v>
      </c>
      <c r="AI71" s="67">
        <f>IF(E71=1,$D71*садики!H$2/$AH71,0)</f>
        <v>0</v>
      </c>
      <c r="AJ71" s="33">
        <f>IF(F71=1,$D71*садики!H$3/$AH71,0)</f>
        <v>0</v>
      </c>
      <c r="AK71" s="33">
        <f>IF(G71=1,$D71*садики!H$4/$AH71,0)</f>
        <v>0</v>
      </c>
      <c r="AL71" s="33">
        <f>IF(H71=1,$D71*садики!H$5/$AH71,0)</f>
        <v>0</v>
      </c>
      <c r="AM71" s="33">
        <f>IF(I71=1,$D71*садики!H$6/$AH71,0)</f>
        <v>0</v>
      </c>
      <c r="AN71" s="33">
        <f>IF(J71=1,$D71*садики!H$7/$AH71,0)</f>
        <v>0</v>
      </c>
      <c r="AO71" s="33">
        <f>IF(K71=1,$D71*садики!H$8/$AH71,0)</f>
        <v>0</v>
      </c>
      <c r="AP71" s="33">
        <f>IF(L71=1,$D71*садики!H$9/$AH71,0)</f>
        <v>0</v>
      </c>
      <c r="AQ71" s="33">
        <f>IF(M71=1,$D71*садики!H$10/$AH71,0)</f>
        <v>0</v>
      </c>
      <c r="AR71" s="33">
        <f>IF(N71=1,$D71*садики!H$11/$AH71,0)</f>
        <v>0</v>
      </c>
      <c r="AS71" s="33">
        <f>IF(O71=1,$D71*садики!H$12/$AH71,0)</f>
        <v>0</v>
      </c>
      <c r="AT71" s="33">
        <f>IF(P71=1,$D71*садики!H$13/$AH71,0)</f>
        <v>0</v>
      </c>
      <c r="AU71" s="33">
        <f>IF(Q71=1,$D71*садики!H$14/$AH71,0)</f>
        <v>0</v>
      </c>
      <c r="AV71" s="68">
        <f>IF(R71=1,$D71*садики!H$15/$AH71,0)</f>
        <v>0</v>
      </c>
      <c r="AW71" s="78">
        <f t="shared" si="19"/>
        <v>0</v>
      </c>
      <c r="AX71" s="19">
        <f t="shared" si="20"/>
        <v>0</v>
      </c>
      <c r="AY71" s="19">
        <f t="shared" si="21"/>
        <v>0</v>
      </c>
      <c r="AZ71" s="19">
        <f t="shared" si="22"/>
        <v>0</v>
      </c>
      <c r="BA71" s="19">
        <f t="shared" si="23"/>
        <v>0</v>
      </c>
      <c r="BB71" s="19">
        <f t="shared" si="24"/>
        <v>0</v>
      </c>
      <c r="BC71" s="19">
        <f t="shared" si="25"/>
        <v>0</v>
      </c>
      <c r="BD71" s="19">
        <f t="shared" si="26"/>
        <v>0</v>
      </c>
      <c r="BE71" s="19">
        <f t="shared" si="27"/>
        <v>0</v>
      </c>
      <c r="BF71" s="19">
        <f t="shared" si="28"/>
        <v>0</v>
      </c>
      <c r="BG71" s="19">
        <f t="shared" si="29"/>
        <v>0</v>
      </c>
      <c r="BH71" s="19">
        <f t="shared" si="30"/>
        <v>0</v>
      </c>
      <c r="BI71" s="19">
        <f t="shared" si="31"/>
        <v>0</v>
      </c>
      <c r="BJ71" s="79">
        <f t="shared" si="32"/>
        <v>0</v>
      </c>
      <c r="BK71" s="25">
        <f t="shared" si="33"/>
        <v>0</v>
      </c>
      <c r="BL71" s="36">
        <f>IF($E71=1,садики!K$2,0)+IF($F71=1,садики!K$3,0)+IF($G71=1,садики!K$4,0)+IF($H71=1,садики!K$5,0)+IF($I71=1,садики!K$6,0)+IF($J71=1,садики!K$7,0)+IF($K71=1,садики!K$8,0)+IF($L71=1,садики!K$9,0)+IF($M71=1,садики!K$10,0)+IF($N71=1,садики!K$11,0)+IF($O71=1,садики!K$12,0)+IF($P71=1,садики!K$13,0)+IF($Q71=1,садики!K$14,0)+IF($R71=1,садики!K$15,0)</f>
        <v>0</v>
      </c>
      <c r="BM71" s="5">
        <f t="shared" si="18"/>
        <v>0</v>
      </c>
      <c r="BN71" s="60">
        <f t="shared" si="34"/>
        <v>0</v>
      </c>
    </row>
    <row r="72" spans="1:66" ht="12.75" customHeight="1" x14ac:dyDescent="0.2">
      <c r="A72" s="52">
        <v>70</v>
      </c>
      <c r="B72" s="8" t="s">
        <v>26</v>
      </c>
      <c r="C72" s="7" t="s">
        <v>61</v>
      </c>
      <c r="D72" s="53">
        <v>745</v>
      </c>
      <c r="E72" s="28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42"/>
      <c r="S72" s="64">
        <f>IF($E72=1,садики!E$2,0)+IF($F72=1,садики!E$3,0)+IF($G72=1,садики!E$4,0)+IF($H72=1,садики!E$5,0)+IF($I72=1,садики!E$6,0)+IF($J72=1,садики!E$7,0)+IF($K72=1,садики!E$8,0)+IF($L72=1,садики!E$9,0)+IF($M72=1,садики!E$10,0)+IF($N72=1,садики!E$11,0)+IF($O72=1,садики!E$12,0)+IF($P72=1,садики!E$13,0)+IF($Q72=1,садики!E$14,0)+IF($R72=1,садики!E$15,0)</f>
        <v>0</v>
      </c>
      <c r="T72" s="67">
        <f>IF(E72=1,$D72*садики!E$2/$S72,0)</f>
        <v>0</v>
      </c>
      <c r="U72" s="33">
        <f>IF(F72=1,$D72*садики!E$3/$S72,0)</f>
        <v>0</v>
      </c>
      <c r="V72" s="33">
        <f>IF(G72=1,$D72*садики!E$4/$S72,0)</f>
        <v>0</v>
      </c>
      <c r="W72" s="33">
        <f>IF(H72=1,$D72*садики!E$5/$S72,0)</f>
        <v>0</v>
      </c>
      <c r="X72" s="33">
        <f>IF(I72=1,$D72*садики!E$6/$S72,0)</f>
        <v>0</v>
      </c>
      <c r="Y72" s="33">
        <f>IF(J72=1,$D72*садики!E$7/$S72,0)</f>
        <v>0</v>
      </c>
      <c r="Z72" s="33">
        <f>IF(K72=1,$D72*садики!E$8/$S72,0)</f>
        <v>0</v>
      </c>
      <c r="AA72" s="33">
        <f>IF(L72=1,$D72*садики!E$9/$S72,0)</f>
        <v>0</v>
      </c>
      <c r="AB72" s="33">
        <f>IF(M72=1,$D72*садики!E$10/$S72,0)</f>
        <v>0</v>
      </c>
      <c r="AC72" s="33">
        <f>IF(N72=1,$D72*садики!E$11/$S72,0)</f>
        <v>0</v>
      </c>
      <c r="AD72" s="33">
        <f>IF(O72=1,$D72*садики!E$12/$S72,0)</f>
        <v>0</v>
      </c>
      <c r="AE72" s="33">
        <f>IF(P72=1,$D72*садики!E$13/$S72,0)</f>
        <v>0</v>
      </c>
      <c r="AF72" s="33">
        <f>IF(Q72=1,$D72*садики!E$14/$S72,0)</f>
        <v>0</v>
      </c>
      <c r="AG72" s="68">
        <f>IF(R72=1,$D72*садики!E$15/$S72,0)</f>
        <v>0</v>
      </c>
      <c r="AH72" s="72">
        <f>IF($E72=1,садики!H$2,0)+IF($F72=1,садики!H$3,0)+IF($G72=1,садики!H$4,0)+IF($H72=1,садики!H$5,0)+IF($I72=1,садики!H$6,0)+IF($J72=1,садики!H$7,0)+IF($K72=1,садики!H$8,0)+IF($L72=1,садики!H$9,0)+IF($M72=1,садики!H$10,0)+IF($N72=1,садики!H$11,0)+IF($O72=1,садики!H$12,0)+IF($P72=1,садики!H$13,0)+IF($Q72=1,садики!H$14,0)+IF($R72=1,садики!H$15,0)</f>
        <v>0</v>
      </c>
      <c r="AI72" s="67">
        <f>IF(E72=1,$D72*садики!H$2/$AH72,0)</f>
        <v>0</v>
      </c>
      <c r="AJ72" s="33">
        <f>IF(F72=1,$D72*садики!H$3/$AH72,0)</f>
        <v>0</v>
      </c>
      <c r="AK72" s="33">
        <f>IF(G72=1,$D72*садики!H$4/$AH72,0)</f>
        <v>0</v>
      </c>
      <c r="AL72" s="33">
        <f>IF(H72=1,$D72*садики!H$5/$AH72,0)</f>
        <v>0</v>
      </c>
      <c r="AM72" s="33">
        <f>IF(I72=1,$D72*садики!H$6/$AH72,0)</f>
        <v>0</v>
      </c>
      <c r="AN72" s="33">
        <f>IF(J72=1,$D72*садики!H$7/$AH72,0)</f>
        <v>0</v>
      </c>
      <c r="AO72" s="33">
        <f>IF(K72=1,$D72*садики!H$8/$AH72,0)</f>
        <v>0</v>
      </c>
      <c r="AP72" s="33">
        <f>IF(L72=1,$D72*садики!H$9/$AH72,0)</f>
        <v>0</v>
      </c>
      <c r="AQ72" s="33">
        <f>IF(M72=1,$D72*садики!H$10/$AH72,0)</f>
        <v>0</v>
      </c>
      <c r="AR72" s="33">
        <f>IF(N72=1,$D72*садики!H$11/$AH72,0)</f>
        <v>0</v>
      </c>
      <c r="AS72" s="33">
        <f>IF(O72=1,$D72*садики!H$12/$AH72,0)</f>
        <v>0</v>
      </c>
      <c r="AT72" s="33">
        <f>IF(P72=1,$D72*садики!H$13/$AH72,0)</f>
        <v>0</v>
      </c>
      <c r="AU72" s="33">
        <f>IF(Q72=1,$D72*садики!H$14/$AH72,0)</f>
        <v>0</v>
      </c>
      <c r="AV72" s="68">
        <f>IF(R72=1,$D72*садики!H$15/$AH72,0)</f>
        <v>0</v>
      </c>
      <c r="AW72" s="78">
        <f t="shared" si="19"/>
        <v>0</v>
      </c>
      <c r="AX72" s="19">
        <f t="shared" si="20"/>
        <v>0</v>
      </c>
      <c r="AY72" s="19">
        <f t="shared" si="21"/>
        <v>0</v>
      </c>
      <c r="AZ72" s="19">
        <f t="shared" si="22"/>
        <v>0</v>
      </c>
      <c r="BA72" s="19">
        <f t="shared" si="23"/>
        <v>0</v>
      </c>
      <c r="BB72" s="19">
        <f t="shared" si="24"/>
        <v>0</v>
      </c>
      <c r="BC72" s="19">
        <f t="shared" si="25"/>
        <v>0</v>
      </c>
      <c r="BD72" s="19">
        <f t="shared" si="26"/>
        <v>0</v>
      </c>
      <c r="BE72" s="19">
        <f t="shared" si="27"/>
        <v>0</v>
      </c>
      <c r="BF72" s="19">
        <f t="shared" si="28"/>
        <v>0</v>
      </c>
      <c r="BG72" s="19">
        <f t="shared" si="29"/>
        <v>0</v>
      </c>
      <c r="BH72" s="19">
        <f t="shared" si="30"/>
        <v>0</v>
      </c>
      <c r="BI72" s="19">
        <f t="shared" si="31"/>
        <v>0</v>
      </c>
      <c r="BJ72" s="79">
        <f t="shared" si="32"/>
        <v>0</v>
      </c>
      <c r="BK72" s="25">
        <f t="shared" si="33"/>
        <v>0</v>
      </c>
      <c r="BL72" s="36">
        <f>IF($E72=1,садики!K$2,0)+IF($F72=1,садики!K$3,0)+IF($G72=1,садики!K$4,0)+IF($H72=1,садики!K$5,0)+IF($I72=1,садики!K$6,0)+IF($J72=1,садики!K$7,0)+IF($K72=1,садики!K$8,0)+IF($L72=1,садики!K$9,0)+IF($M72=1,садики!K$10,0)+IF($N72=1,садики!K$11,0)+IF($O72=1,садики!K$12,0)+IF($P72=1,садики!K$13,0)+IF($Q72=1,садики!K$14,0)+IF($R72=1,садики!K$15,0)</f>
        <v>0</v>
      </c>
      <c r="BM72" s="5">
        <f t="shared" si="18"/>
        <v>0</v>
      </c>
      <c r="BN72" s="60">
        <f t="shared" si="34"/>
        <v>0</v>
      </c>
    </row>
    <row r="73" spans="1:66" ht="12.75" customHeight="1" x14ac:dyDescent="0.2">
      <c r="A73" s="52">
        <v>71</v>
      </c>
      <c r="B73" s="8" t="s">
        <v>27</v>
      </c>
      <c r="C73" s="7" t="s">
        <v>61</v>
      </c>
      <c r="D73" s="53">
        <v>418</v>
      </c>
      <c r="E73" s="28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42"/>
      <c r="S73" s="64">
        <f>IF($E73=1,садики!E$2,0)+IF($F73=1,садики!E$3,0)+IF($G73=1,садики!E$4,0)+IF($H73=1,садики!E$5,0)+IF($I73=1,садики!E$6,0)+IF($J73=1,садики!E$7,0)+IF($K73=1,садики!E$8,0)+IF($L73=1,садики!E$9,0)+IF($M73=1,садики!E$10,0)+IF($N73=1,садики!E$11,0)+IF($O73=1,садики!E$12,0)+IF($P73=1,садики!E$13,0)+IF($Q73=1,садики!E$14,0)+IF($R73=1,садики!E$15,0)</f>
        <v>0</v>
      </c>
      <c r="T73" s="67">
        <f>IF(E73=1,$D73*садики!E$2/$S73,0)</f>
        <v>0</v>
      </c>
      <c r="U73" s="33">
        <f>IF(F73=1,$D73*садики!E$3/$S73,0)</f>
        <v>0</v>
      </c>
      <c r="V73" s="33">
        <f>IF(G73=1,$D73*садики!E$4/$S73,0)</f>
        <v>0</v>
      </c>
      <c r="W73" s="33">
        <f>IF(H73=1,$D73*садики!E$5/$S73,0)</f>
        <v>0</v>
      </c>
      <c r="X73" s="33">
        <f>IF(I73=1,$D73*садики!E$6/$S73,0)</f>
        <v>0</v>
      </c>
      <c r="Y73" s="33">
        <f>IF(J73=1,$D73*садики!E$7/$S73,0)</f>
        <v>0</v>
      </c>
      <c r="Z73" s="33">
        <f>IF(K73=1,$D73*садики!E$8/$S73,0)</f>
        <v>0</v>
      </c>
      <c r="AA73" s="33">
        <f>IF(L73=1,$D73*садики!E$9/$S73,0)</f>
        <v>0</v>
      </c>
      <c r="AB73" s="33">
        <f>IF(M73=1,$D73*садики!E$10/$S73,0)</f>
        <v>0</v>
      </c>
      <c r="AC73" s="33">
        <f>IF(N73=1,$D73*садики!E$11/$S73,0)</f>
        <v>0</v>
      </c>
      <c r="AD73" s="33">
        <f>IF(O73=1,$D73*садики!E$12/$S73,0)</f>
        <v>0</v>
      </c>
      <c r="AE73" s="33">
        <f>IF(P73=1,$D73*садики!E$13/$S73,0)</f>
        <v>0</v>
      </c>
      <c r="AF73" s="33">
        <f>IF(Q73=1,$D73*садики!E$14/$S73,0)</f>
        <v>0</v>
      </c>
      <c r="AG73" s="68">
        <f>IF(R73=1,$D73*садики!E$15/$S73,0)</f>
        <v>0</v>
      </c>
      <c r="AH73" s="72">
        <f>IF($E73=1,садики!H$2,0)+IF($F73=1,садики!H$3,0)+IF($G73=1,садики!H$4,0)+IF($H73=1,садики!H$5,0)+IF($I73=1,садики!H$6,0)+IF($J73=1,садики!H$7,0)+IF($K73=1,садики!H$8,0)+IF($L73=1,садики!H$9,0)+IF($M73=1,садики!H$10,0)+IF($N73=1,садики!H$11,0)+IF($O73=1,садики!H$12,0)+IF($P73=1,садики!H$13,0)+IF($Q73=1,садики!H$14,0)+IF($R73=1,садики!H$15,0)</f>
        <v>0</v>
      </c>
      <c r="AI73" s="67">
        <f>IF(E73=1,$D73*садики!H$2/$AH73,0)</f>
        <v>0</v>
      </c>
      <c r="AJ73" s="33">
        <f>IF(F73=1,$D73*садики!H$3/$AH73,0)</f>
        <v>0</v>
      </c>
      <c r="AK73" s="33">
        <f>IF(G73=1,$D73*садики!H$4/$AH73,0)</f>
        <v>0</v>
      </c>
      <c r="AL73" s="33">
        <f>IF(H73=1,$D73*садики!H$5/$AH73,0)</f>
        <v>0</v>
      </c>
      <c r="AM73" s="33">
        <f>IF(I73=1,$D73*садики!H$6/$AH73,0)</f>
        <v>0</v>
      </c>
      <c r="AN73" s="33">
        <f>IF(J73=1,$D73*садики!H$7/$AH73,0)</f>
        <v>0</v>
      </c>
      <c r="AO73" s="33">
        <f>IF(K73=1,$D73*садики!H$8/$AH73,0)</f>
        <v>0</v>
      </c>
      <c r="AP73" s="33">
        <f>IF(L73=1,$D73*садики!H$9/$AH73,0)</f>
        <v>0</v>
      </c>
      <c r="AQ73" s="33">
        <f>IF(M73=1,$D73*садики!H$10/$AH73,0)</f>
        <v>0</v>
      </c>
      <c r="AR73" s="33">
        <f>IF(N73=1,$D73*садики!H$11/$AH73,0)</f>
        <v>0</v>
      </c>
      <c r="AS73" s="33">
        <f>IF(O73=1,$D73*садики!H$12/$AH73,0)</f>
        <v>0</v>
      </c>
      <c r="AT73" s="33">
        <f>IF(P73=1,$D73*садики!H$13/$AH73,0)</f>
        <v>0</v>
      </c>
      <c r="AU73" s="33">
        <f>IF(Q73=1,$D73*садики!H$14/$AH73,0)</f>
        <v>0</v>
      </c>
      <c r="AV73" s="68">
        <f>IF(R73=1,$D73*садики!H$15/$AH73,0)</f>
        <v>0</v>
      </c>
      <c r="AW73" s="78">
        <f t="shared" si="19"/>
        <v>0</v>
      </c>
      <c r="AX73" s="19">
        <f t="shared" si="20"/>
        <v>0</v>
      </c>
      <c r="AY73" s="19">
        <f t="shared" si="21"/>
        <v>0</v>
      </c>
      <c r="AZ73" s="19">
        <f t="shared" si="22"/>
        <v>0</v>
      </c>
      <c r="BA73" s="19">
        <f t="shared" si="23"/>
        <v>0</v>
      </c>
      <c r="BB73" s="19">
        <f t="shared" si="24"/>
        <v>0</v>
      </c>
      <c r="BC73" s="19">
        <f t="shared" si="25"/>
        <v>0</v>
      </c>
      <c r="BD73" s="19">
        <f t="shared" si="26"/>
        <v>0</v>
      </c>
      <c r="BE73" s="19">
        <f t="shared" si="27"/>
        <v>0</v>
      </c>
      <c r="BF73" s="19">
        <f t="shared" si="28"/>
        <v>0</v>
      </c>
      <c r="BG73" s="19">
        <f t="shared" si="29"/>
        <v>0</v>
      </c>
      <c r="BH73" s="19">
        <f t="shared" si="30"/>
        <v>0</v>
      </c>
      <c r="BI73" s="19">
        <f t="shared" si="31"/>
        <v>0</v>
      </c>
      <c r="BJ73" s="79">
        <f t="shared" si="32"/>
        <v>0</v>
      </c>
      <c r="BK73" s="25">
        <f t="shared" si="33"/>
        <v>0</v>
      </c>
      <c r="BL73" s="36">
        <f>IF($E73=1,садики!K$2,0)+IF($F73=1,садики!K$3,0)+IF($G73=1,садики!K$4,0)+IF($H73=1,садики!K$5,0)+IF($I73=1,садики!K$6,0)+IF($J73=1,садики!K$7,0)+IF($K73=1,садики!K$8,0)+IF($L73=1,садики!K$9,0)+IF($M73=1,садики!K$10,0)+IF($N73=1,садики!K$11,0)+IF($O73=1,садики!K$12,0)+IF($P73=1,садики!K$13,0)+IF($Q73=1,садики!K$14,0)+IF($R73=1,садики!K$15,0)</f>
        <v>0</v>
      </c>
      <c r="BM73" s="5">
        <f t="shared" si="18"/>
        <v>0</v>
      </c>
      <c r="BN73" s="60">
        <f t="shared" si="34"/>
        <v>0</v>
      </c>
    </row>
    <row r="74" spans="1:66" ht="12.75" customHeight="1" x14ac:dyDescent="0.2">
      <c r="A74" s="52">
        <v>72</v>
      </c>
      <c r="B74" s="8" t="s">
        <v>67</v>
      </c>
      <c r="C74" s="7" t="s">
        <v>61</v>
      </c>
      <c r="D74" s="53">
        <v>457</v>
      </c>
      <c r="E74" s="28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42"/>
      <c r="S74" s="64">
        <f>IF($E74=1,садики!E$2,0)+IF($F74=1,садики!E$3,0)+IF($G74=1,садики!E$4,0)+IF($H74=1,садики!E$5,0)+IF($I74=1,садики!E$6,0)+IF($J74=1,садики!E$7,0)+IF($K74=1,садики!E$8,0)+IF($L74=1,садики!E$9,0)+IF($M74=1,садики!E$10,0)+IF($N74=1,садики!E$11,0)+IF($O74=1,садики!E$12,0)+IF($P74=1,садики!E$13,0)+IF($Q74=1,садики!E$14,0)+IF($R74=1,садики!E$15,0)</f>
        <v>0</v>
      </c>
      <c r="T74" s="67">
        <f>IF(E74=1,$D74*садики!E$2/$S74,0)</f>
        <v>0</v>
      </c>
      <c r="U74" s="33">
        <f>IF(F74=1,$D74*садики!E$3/$S74,0)</f>
        <v>0</v>
      </c>
      <c r="V74" s="33">
        <f>IF(G74=1,$D74*садики!E$4/$S74,0)</f>
        <v>0</v>
      </c>
      <c r="W74" s="33">
        <f>IF(H74=1,$D74*садики!E$5/$S74,0)</f>
        <v>0</v>
      </c>
      <c r="X74" s="33">
        <f>IF(I74=1,$D74*садики!E$6/$S74,0)</f>
        <v>0</v>
      </c>
      <c r="Y74" s="33">
        <f>IF(J74=1,$D74*садики!E$7/$S74,0)</f>
        <v>0</v>
      </c>
      <c r="Z74" s="33">
        <f>IF(K74=1,$D74*садики!E$8/$S74,0)</f>
        <v>0</v>
      </c>
      <c r="AA74" s="33">
        <f>IF(L74=1,$D74*садики!E$9/$S74,0)</f>
        <v>0</v>
      </c>
      <c r="AB74" s="33">
        <f>IF(M74=1,$D74*садики!E$10/$S74,0)</f>
        <v>0</v>
      </c>
      <c r="AC74" s="33">
        <f>IF(N74=1,$D74*садики!E$11/$S74,0)</f>
        <v>0</v>
      </c>
      <c r="AD74" s="33">
        <f>IF(O74=1,$D74*садики!E$12/$S74,0)</f>
        <v>0</v>
      </c>
      <c r="AE74" s="33">
        <f>IF(P74=1,$D74*садики!E$13/$S74,0)</f>
        <v>0</v>
      </c>
      <c r="AF74" s="33">
        <f>IF(Q74=1,$D74*садики!E$14/$S74,0)</f>
        <v>0</v>
      </c>
      <c r="AG74" s="68">
        <f>IF(R74=1,$D74*садики!E$15/$S74,0)</f>
        <v>0</v>
      </c>
      <c r="AH74" s="72">
        <f>IF($E74=1,садики!H$2,0)+IF($F74=1,садики!H$3,0)+IF($G74=1,садики!H$4,0)+IF($H74=1,садики!H$5,0)+IF($I74=1,садики!H$6,0)+IF($J74=1,садики!H$7,0)+IF($K74=1,садики!H$8,0)+IF($L74=1,садики!H$9,0)+IF($M74=1,садики!H$10,0)+IF($N74=1,садики!H$11,0)+IF($O74=1,садики!H$12,0)+IF($P74=1,садики!H$13,0)+IF($Q74=1,садики!H$14,0)+IF($R74=1,садики!H$15,0)</f>
        <v>0</v>
      </c>
      <c r="AI74" s="67">
        <f>IF(E74=1,$D74*садики!H$2/$AH74,0)</f>
        <v>0</v>
      </c>
      <c r="AJ74" s="33">
        <f>IF(F74=1,$D74*садики!H$3/$AH74,0)</f>
        <v>0</v>
      </c>
      <c r="AK74" s="33">
        <f>IF(G74=1,$D74*садики!H$4/$AH74,0)</f>
        <v>0</v>
      </c>
      <c r="AL74" s="33">
        <f>IF(H74=1,$D74*садики!H$5/$AH74,0)</f>
        <v>0</v>
      </c>
      <c r="AM74" s="33">
        <f>IF(I74=1,$D74*садики!H$6/$AH74,0)</f>
        <v>0</v>
      </c>
      <c r="AN74" s="33">
        <f>IF(J74=1,$D74*садики!H$7/$AH74,0)</f>
        <v>0</v>
      </c>
      <c r="AO74" s="33">
        <f>IF(K74=1,$D74*садики!H$8/$AH74,0)</f>
        <v>0</v>
      </c>
      <c r="AP74" s="33">
        <f>IF(L74=1,$D74*садики!H$9/$AH74,0)</f>
        <v>0</v>
      </c>
      <c r="AQ74" s="33">
        <f>IF(M74=1,$D74*садики!H$10/$AH74,0)</f>
        <v>0</v>
      </c>
      <c r="AR74" s="33">
        <f>IF(N74=1,$D74*садики!H$11/$AH74,0)</f>
        <v>0</v>
      </c>
      <c r="AS74" s="33">
        <f>IF(O74=1,$D74*садики!H$12/$AH74,0)</f>
        <v>0</v>
      </c>
      <c r="AT74" s="33">
        <f>IF(P74=1,$D74*садики!H$13/$AH74,0)</f>
        <v>0</v>
      </c>
      <c r="AU74" s="33">
        <f>IF(Q74=1,$D74*садики!H$14/$AH74,0)</f>
        <v>0</v>
      </c>
      <c r="AV74" s="68">
        <f>IF(R74=1,$D74*садики!H$15/$AH74,0)</f>
        <v>0</v>
      </c>
      <c r="AW74" s="78">
        <f t="shared" si="19"/>
        <v>0</v>
      </c>
      <c r="AX74" s="19">
        <f t="shared" si="20"/>
        <v>0</v>
      </c>
      <c r="AY74" s="19">
        <f t="shared" si="21"/>
        <v>0</v>
      </c>
      <c r="AZ74" s="19">
        <f t="shared" si="22"/>
        <v>0</v>
      </c>
      <c r="BA74" s="19">
        <f t="shared" si="23"/>
        <v>0</v>
      </c>
      <c r="BB74" s="19">
        <f t="shared" si="24"/>
        <v>0</v>
      </c>
      <c r="BC74" s="19">
        <f t="shared" si="25"/>
        <v>0</v>
      </c>
      <c r="BD74" s="19">
        <f t="shared" si="26"/>
        <v>0</v>
      </c>
      <c r="BE74" s="19">
        <f t="shared" si="27"/>
        <v>0</v>
      </c>
      <c r="BF74" s="19">
        <f t="shared" si="28"/>
        <v>0</v>
      </c>
      <c r="BG74" s="19">
        <f t="shared" si="29"/>
        <v>0</v>
      </c>
      <c r="BH74" s="19">
        <f t="shared" si="30"/>
        <v>0</v>
      </c>
      <c r="BI74" s="19">
        <f t="shared" si="31"/>
        <v>0</v>
      </c>
      <c r="BJ74" s="79">
        <f t="shared" si="32"/>
        <v>0</v>
      </c>
      <c r="BK74" s="25">
        <f t="shared" si="33"/>
        <v>0</v>
      </c>
      <c r="BL74" s="36">
        <f>IF($E74=1,садики!K$2,0)+IF($F74=1,садики!K$3,0)+IF($G74=1,садики!K$4,0)+IF($H74=1,садики!K$5,0)+IF($I74=1,садики!K$6,0)+IF($J74=1,садики!K$7,0)+IF($K74=1,садики!K$8,0)+IF($L74=1,садики!K$9,0)+IF($M74=1,садики!K$10,0)+IF($N74=1,садики!K$11,0)+IF($O74=1,садики!K$12,0)+IF($P74=1,садики!K$13,0)+IF($Q74=1,садики!K$14,0)+IF($R74=1,садики!K$15,0)</f>
        <v>0</v>
      </c>
      <c r="BM74" s="5">
        <f t="shared" si="18"/>
        <v>0</v>
      </c>
      <c r="BN74" s="60">
        <f t="shared" si="34"/>
        <v>0</v>
      </c>
    </row>
    <row r="75" spans="1:66" ht="12.75" customHeight="1" x14ac:dyDescent="0.2">
      <c r="A75" s="52">
        <v>73</v>
      </c>
      <c r="B75" s="8" t="s">
        <v>54</v>
      </c>
      <c r="C75" s="7" t="s">
        <v>61</v>
      </c>
      <c r="D75" s="53">
        <v>383</v>
      </c>
      <c r="E75" s="28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42"/>
      <c r="S75" s="64">
        <f>IF($E75=1,садики!E$2,0)+IF($F75=1,садики!E$3,0)+IF($G75=1,садики!E$4,0)+IF($H75=1,садики!E$5,0)+IF($I75=1,садики!E$6,0)+IF($J75=1,садики!E$7,0)+IF($K75=1,садики!E$8,0)+IF($L75=1,садики!E$9,0)+IF($M75=1,садики!E$10,0)+IF($N75=1,садики!E$11,0)+IF($O75=1,садики!E$12,0)+IF($P75=1,садики!E$13,0)+IF($Q75=1,садики!E$14,0)+IF($R75=1,садики!E$15,0)</f>
        <v>0</v>
      </c>
      <c r="T75" s="67">
        <f>IF(E75=1,$D75*садики!E$2/$S75,0)</f>
        <v>0</v>
      </c>
      <c r="U75" s="33">
        <f>IF(F75=1,$D75*садики!E$3/$S75,0)</f>
        <v>0</v>
      </c>
      <c r="V75" s="33">
        <f>IF(G75=1,$D75*садики!E$4/$S75,0)</f>
        <v>0</v>
      </c>
      <c r="W75" s="33">
        <f>IF(H75=1,$D75*садики!E$5/$S75,0)</f>
        <v>0</v>
      </c>
      <c r="X75" s="33">
        <f>IF(I75=1,$D75*садики!E$6/$S75,0)</f>
        <v>0</v>
      </c>
      <c r="Y75" s="33">
        <f>IF(J75=1,$D75*садики!E$7/$S75,0)</f>
        <v>0</v>
      </c>
      <c r="Z75" s="33">
        <f>IF(K75=1,$D75*садики!E$8/$S75,0)</f>
        <v>0</v>
      </c>
      <c r="AA75" s="33">
        <f>IF(L75=1,$D75*садики!E$9/$S75,0)</f>
        <v>0</v>
      </c>
      <c r="AB75" s="33">
        <f>IF(M75=1,$D75*садики!E$10/$S75,0)</f>
        <v>0</v>
      </c>
      <c r="AC75" s="33">
        <f>IF(N75=1,$D75*садики!E$11/$S75,0)</f>
        <v>0</v>
      </c>
      <c r="AD75" s="33">
        <f>IF(O75=1,$D75*садики!E$12/$S75,0)</f>
        <v>0</v>
      </c>
      <c r="AE75" s="33">
        <f>IF(P75=1,$D75*садики!E$13/$S75,0)</f>
        <v>0</v>
      </c>
      <c r="AF75" s="33">
        <f>IF(Q75=1,$D75*садики!E$14/$S75,0)</f>
        <v>0</v>
      </c>
      <c r="AG75" s="68">
        <f>IF(R75=1,$D75*садики!E$15/$S75,0)</f>
        <v>0</v>
      </c>
      <c r="AH75" s="72">
        <f>IF($E75=1,садики!H$2,0)+IF($F75=1,садики!H$3,0)+IF($G75=1,садики!H$4,0)+IF($H75=1,садики!H$5,0)+IF($I75=1,садики!H$6,0)+IF($J75=1,садики!H$7,0)+IF($K75=1,садики!H$8,0)+IF($L75=1,садики!H$9,0)+IF($M75=1,садики!H$10,0)+IF($N75=1,садики!H$11,0)+IF($O75=1,садики!H$12,0)+IF($P75=1,садики!H$13,0)+IF($Q75=1,садики!H$14,0)+IF($R75=1,садики!H$15,0)</f>
        <v>0</v>
      </c>
      <c r="AI75" s="67">
        <f>IF(E75=1,$D75*садики!H$2/$AH75,0)</f>
        <v>0</v>
      </c>
      <c r="AJ75" s="33">
        <f>IF(F75=1,$D75*садики!H$3/$AH75,0)</f>
        <v>0</v>
      </c>
      <c r="AK75" s="33">
        <f>IF(G75=1,$D75*садики!H$4/$AH75,0)</f>
        <v>0</v>
      </c>
      <c r="AL75" s="33">
        <f>IF(H75=1,$D75*садики!H$5/$AH75,0)</f>
        <v>0</v>
      </c>
      <c r="AM75" s="33">
        <f>IF(I75=1,$D75*садики!H$6/$AH75,0)</f>
        <v>0</v>
      </c>
      <c r="AN75" s="33">
        <f>IF(J75=1,$D75*садики!H$7/$AH75,0)</f>
        <v>0</v>
      </c>
      <c r="AO75" s="33">
        <f>IF(K75=1,$D75*садики!H$8/$AH75,0)</f>
        <v>0</v>
      </c>
      <c r="AP75" s="33">
        <f>IF(L75=1,$D75*садики!H$9/$AH75,0)</f>
        <v>0</v>
      </c>
      <c r="AQ75" s="33">
        <f>IF(M75=1,$D75*садики!H$10/$AH75,0)</f>
        <v>0</v>
      </c>
      <c r="AR75" s="33">
        <f>IF(N75=1,$D75*садики!H$11/$AH75,0)</f>
        <v>0</v>
      </c>
      <c r="AS75" s="33">
        <f>IF(O75=1,$D75*садики!H$12/$AH75,0)</f>
        <v>0</v>
      </c>
      <c r="AT75" s="33">
        <f>IF(P75=1,$D75*садики!H$13/$AH75,0)</f>
        <v>0</v>
      </c>
      <c r="AU75" s="33">
        <f>IF(Q75=1,$D75*садики!H$14/$AH75,0)</f>
        <v>0</v>
      </c>
      <c r="AV75" s="68">
        <f>IF(R75=1,$D75*садики!H$15/$AH75,0)</f>
        <v>0</v>
      </c>
      <c r="AW75" s="78">
        <f t="shared" si="19"/>
        <v>0</v>
      </c>
      <c r="AX75" s="19">
        <f t="shared" si="20"/>
        <v>0</v>
      </c>
      <c r="AY75" s="19">
        <f t="shared" si="21"/>
        <v>0</v>
      </c>
      <c r="AZ75" s="19">
        <f t="shared" si="22"/>
        <v>0</v>
      </c>
      <c r="BA75" s="19">
        <f t="shared" si="23"/>
        <v>0</v>
      </c>
      <c r="BB75" s="19">
        <f t="shared" si="24"/>
        <v>0</v>
      </c>
      <c r="BC75" s="19">
        <f t="shared" si="25"/>
        <v>0</v>
      </c>
      <c r="BD75" s="19">
        <f t="shared" si="26"/>
        <v>0</v>
      </c>
      <c r="BE75" s="19">
        <f t="shared" si="27"/>
        <v>0</v>
      </c>
      <c r="BF75" s="19">
        <f t="shared" si="28"/>
        <v>0</v>
      </c>
      <c r="BG75" s="19">
        <f t="shared" si="29"/>
        <v>0</v>
      </c>
      <c r="BH75" s="19">
        <f t="shared" si="30"/>
        <v>0</v>
      </c>
      <c r="BI75" s="19">
        <f t="shared" si="31"/>
        <v>0</v>
      </c>
      <c r="BJ75" s="79">
        <f t="shared" si="32"/>
        <v>0</v>
      </c>
      <c r="BK75" s="25">
        <f t="shared" si="33"/>
        <v>0</v>
      </c>
      <c r="BL75" s="36">
        <f>IF($E75=1,садики!K$2,0)+IF($F75=1,садики!K$3,0)+IF($G75=1,садики!K$4,0)+IF($H75=1,садики!K$5,0)+IF($I75=1,садики!K$6,0)+IF($J75=1,садики!K$7,0)+IF($K75=1,садики!K$8,0)+IF($L75=1,садики!K$9,0)+IF($M75=1,садики!K$10,0)+IF($N75=1,садики!K$11,0)+IF($O75=1,садики!K$12,0)+IF($P75=1,садики!K$13,0)+IF($Q75=1,садики!K$14,0)+IF($R75=1,садики!K$15,0)</f>
        <v>0</v>
      </c>
      <c r="BM75" s="5">
        <f t="shared" si="18"/>
        <v>0</v>
      </c>
      <c r="BN75" s="60">
        <f t="shared" si="34"/>
        <v>0</v>
      </c>
    </row>
    <row r="76" spans="1:66" ht="12.75" customHeight="1" x14ac:dyDescent="0.2">
      <c r="A76" s="52">
        <v>74</v>
      </c>
      <c r="B76" s="8" t="s">
        <v>10</v>
      </c>
      <c r="C76" s="7" t="s">
        <v>68</v>
      </c>
      <c r="D76" s="53">
        <v>561</v>
      </c>
      <c r="E76" s="28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42"/>
      <c r="S76" s="64">
        <f>IF($E76=1,садики!E$2,0)+IF($F76=1,садики!E$3,0)+IF($G76=1,садики!E$4,0)+IF($H76=1,садики!E$5,0)+IF($I76=1,садики!E$6,0)+IF($J76=1,садики!E$7,0)+IF($K76=1,садики!E$8,0)+IF($L76=1,садики!E$9,0)+IF($M76=1,садики!E$10,0)+IF($N76=1,садики!E$11,0)+IF($O76=1,садики!E$12,0)+IF($P76=1,садики!E$13,0)+IF($Q76=1,садики!E$14,0)+IF($R76=1,садики!E$15,0)</f>
        <v>0</v>
      </c>
      <c r="T76" s="67">
        <f>IF(E76=1,$D76*садики!E$2/$S76,0)</f>
        <v>0</v>
      </c>
      <c r="U76" s="33">
        <f>IF(F76=1,$D76*садики!E$3/$S76,0)</f>
        <v>0</v>
      </c>
      <c r="V76" s="33">
        <f>IF(G76=1,$D76*садики!E$4/$S76,0)</f>
        <v>0</v>
      </c>
      <c r="W76" s="33">
        <f>IF(H76=1,$D76*садики!E$5/$S76,0)</f>
        <v>0</v>
      </c>
      <c r="X76" s="33">
        <f>IF(I76=1,$D76*садики!E$6/$S76,0)</f>
        <v>0</v>
      </c>
      <c r="Y76" s="33">
        <f>IF(J76=1,$D76*садики!E$7/$S76,0)</f>
        <v>0</v>
      </c>
      <c r="Z76" s="33">
        <f>IF(K76=1,$D76*садики!E$8/$S76,0)</f>
        <v>0</v>
      </c>
      <c r="AA76" s="33">
        <f>IF(L76=1,$D76*садики!E$9/$S76,0)</f>
        <v>0</v>
      </c>
      <c r="AB76" s="33">
        <f>IF(M76=1,$D76*садики!E$10/$S76,0)</f>
        <v>0</v>
      </c>
      <c r="AC76" s="33">
        <f>IF(N76=1,$D76*садики!E$11/$S76,0)</f>
        <v>0</v>
      </c>
      <c r="AD76" s="33">
        <f>IF(O76=1,$D76*садики!E$12/$S76,0)</f>
        <v>0</v>
      </c>
      <c r="AE76" s="33">
        <f>IF(P76=1,$D76*садики!E$13/$S76,0)</f>
        <v>0</v>
      </c>
      <c r="AF76" s="33">
        <f>IF(Q76=1,$D76*садики!E$14/$S76,0)</f>
        <v>0</v>
      </c>
      <c r="AG76" s="68">
        <f>IF(R76=1,$D76*садики!E$15/$S76,0)</f>
        <v>0</v>
      </c>
      <c r="AH76" s="72">
        <f>IF($E76=1,садики!H$2,0)+IF($F76=1,садики!H$3,0)+IF($G76=1,садики!H$4,0)+IF($H76=1,садики!H$5,0)+IF($I76=1,садики!H$6,0)+IF($J76=1,садики!H$7,0)+IF($K76=1,садики!H$8,0)+IF($L76=1,садики!H$9,0)+IF($M76=1,садики!H$10,0)+IF($N76=1,садики!H$11,0)+IF($O76=1,садики!H$12,0)+IF($P76=1,садики!H$13,0)+IF($Q76=1,садики!H$14,0)+IF($R76=1,садики!H$15,0)</f>
        <v>0</v>
      </c>
      <c r="AI76" s="67">
        <f>IF(E76=1,$D76*садики!H$2/$AH76,0)</f>
        <v>0</v>
      </c>
      <c r="AJ76" s="33">
        <f>IF(F76=1,$D76*садики!H$3/$AH76,0)</f>
        <v>0</v>
      </c>
      <c r="AK76" s="33">
        <f>IF(G76=1,$D76*садики!H$4/$AH76,0)</f>
        <v>0</v>
      </c>
      <c r="AL76" s="33">
        <f>IF(H76=1,$D76*садики!H$5/$AH76,0)</f>
        <v>0</v>
      </c>
      <c r="AM76" s="33">
        <f>IF(I76=1,$D76*садики!H$6/$AH76,0)</f>
        <v>0</v>
      </c>
      <c r="AN76" s="33">
        <f>IF(J76=1,$D76*садики!H$7/$AH76,0)</f>
        <v>0</v>
      </c>
      <c r="AO76" s="33">
        <f>IF(K76=1,$D76*садики!H$8/$AH76,0)</f>
        <v>0</v>
      </c>
      <c r="AP76" s="33">
        <f>IF(L76=1,$D76*садики!H$9/$AH76,0)</f>
        <v>0</v>
      </c>
      <c r="AQ76" s="33">
        <f>IF(M76=1,$D76*садики!H$10/$AH76,0)</f>
        <v>0</v>
      </c>
      <c r="AR76" s="33">
        <f>IF(N76=1,$D76*садики!H$11/$AH76,0)</f>
        <v>0</v>
      </c>
      <c r="AS76" s="33">
        <f>IF(O76=1,$D76*садики!H$12/$AH76,0)</f>
        <v>0</v>
      </c>
      <c r="AT76" s="33">
        <f>IF(P76=1,$D76*садики!H$13/$AH76,0)</f>
        <v>0</v>
      </c>
      <c r="AU76" s="33">
        <f>IF(Q76=1,$D76*садики!H$14/$AH76,0)</f>
        <v>0</v>
      </c>
      <c r="AV76" s="68">
        <f>IF(R76=1,$D76*садики!H$15/$AH76,0)</f>
        <v>0</v>
      </c>
      <c r="AW76" s="78">
        <f t="shared" si="19"/>
        <v>0</v>
      </c>
      <c r="AX76" s="19">
        <f t="shared" si="20"/>
        <v>0</v>
      </c>
      <c r="AY76" s="19">
        <f t="shared" si="21"/>
        <v>0</v>
      </c>
      <c r="AZ76" s="19">
        <f t="shared" si="22"/>
        <v>0</v>
      </c>
      <c r="BA76" s="19">
        <f t="shared" si="23"/>
        <v>0</v>
      </c>
      <c r="BB76" s="19">
        <f t="shared" si="24"/>
        <v>0</v>
      </c>
      <c r="BC76" s="19">
        <f t="shared" si="25"/>
        <v>0</v>
      </c>
      <c r="BD76" s="19">
        <f t="shared" si="26"/>
        <v>0</v>
      </c>
      <c r="BE76" s="19">
        <f t="shared" si="27"/>
        <v>0</v>
      </c>
      <c r="BF76" s="19">
        <f t="shared" si="28"/>
        <v>0</v>
      </c>
      <c r="BG76" s="19">
        <f t="shared" si="29"/>
        <v>0</v>
      </c>
      <c r="BH76" s="19">
        <f t="shared" si="30"/>
        <v>0</v>
      </c>
      <c r="BI76" s="19">
        <f t="shared" si="31"/>
        <v>0</v>
      </c>
      <c r="BJ76" s="79">
        <f t="shared" si="32"/>
        <v>0</v>
      </c>
      <c r="BK76" s="25">
        <f t="shared" si="33"/>
        <v>0</v>
      </c>
      <c r="BL76" s="36">
        <f>IF($E76=1,садики!K$2,0)+IF($F76=1,садики!K$3,0)+IF($G76=1,садики!K$4,0)+IF($H76=1,садики!K$5,0)+IF($I76=1,садики!K$6,0)+IF($J76=1,садики!K$7,0)+IF($K76=1,садики!K$8,0)+IF($L76=1,садики!K$9,0)+IF($M76=1,садики!K$10,0)+IF($N76=1,садики!K$11,0)+IF($O76=1,садики!K$12,0)+IF($P76=1,садики!K$13,0)+IF($Q76=1,садики!K$14,0)+IF($R76=1,садики!K$15,0)</f>
        <v>0</v>
      </c>
      <c r="BM76" s="5">
        <f t="shared" si="18"/>
        <v>0</v>
      </c>
      <c r="BN76" s="60">
        <f t="shared" si="34"/>
        <v>0</v>
      </c>
    </row>
    <row r="77" spans="1:66" ht="12.75" customHeight="1" x14ac:dyDescent="0.2">
      <c r="A77" s="52">
        <v>75</v>
      </c>
      <c r="B77" s="8" t="s">
        <v>69</v>
      </c>
      <c r="C77" s="7" t="s">
        <v>68</v>
      </c>
      <c r="D77" s="53">
        <v>407</v>
      </c>
      <c r="E77" s="28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42"/>
      <c r="S77" s="64">
        <f>IF($E77=1,садики!E$2,0)+IF($F77=1,садики!E$3,0)+IF($G77=1,садики!E$4,0)+IF($H77=1,садики!E$5,0)+IF($I77=1,садики!E$6,0)+IF($J77=1,садики!E$7,0)+IF($K77=1,садики!E$8,0)+IF($L77=1,садики!E$9,0)+IF($M77=1,садики!E$10,0)+IF($N77=1,садики!E$11,0)+IF($O77=1,садики!E$12,0)+IF($P77=1,садики!E$13,0)+IF($Q77=1,садики!E$14,0)+IF($R77=1,садики!E$15,0)</f>
        <v>0</v>
      </c>
      <c r="T77" s="67">
        <f>IF(E77=1,$D77*садики!E$2/$S77,0)</f>
        <v>0</v>
      </c>
      <c r="U77" s="33">
        <f>IF(F77=1,$D77*садики!E$3/$S77,0)</f>
        <v>0</v>
      </c>
      <c r="V77" s="33">
        <f>IF(G77=1,$D77*садики!E$4/$S77,0)</f>
        <v>0</v>
      </c>
      <c r="W77" s="33">
        <f>IF(H77=1,$D77*садики!E$5/$S77,0)</f>
        <v>0</v>
      </c>
      <c r="X77" s="33">
        <f>IF(I77=1,$D77*садики!E$6/$S77,0)</f>
        <v>0</v>
      </c>
      <c r="Y77" s="33">
        <f>IF(J77=1,$D77*садики!E$7/$S77,0)</f>
        <v>0</v>
      </c>
      <c r="Z77" s="33">
        <f>IF(K77=1,$D77*садики!E$8/$S77,0)</f>
        <v>0</v>
      </c>
      <c r="AA77" s="33">
        <f>IF(L77=1,$D77*садики!E$9/$S77,0)</f>
        <v>0</v>
      </c>
      <c r="AB77" s="33">
        <f>IF(M77=1,$D77*садики!E$10/$S77,0)</f>
        <v>0</v>
      </c>
      <c r="AC77" s="33">
        <f>IF(N77=1,$D77*садики!E$11/$S77,0)</f>
        <v>0</v>
      </c>
      <c r="AD77" s="33">
        <f>IF(O77=1,$D77*садики!E$12/$S77,0)</f>
        <v>0</v>
      </c>
      <c r="AE77" s="33">
        <f>IF(P77=1,$D77*садики!E$13/$S77,0)</f>
        <v>0</v>
      </c>
      <c r="AF77" s="33">
        <f>IF(Q77=1,$D77*садики!E$14/$S77,0)</f>
        <v>0</v>
      </c>
      <c r="AG77" s="68">
        <f>IF(R77=1,$D77*садики!E$15/$S77,0)</f>
        <v>0</v>
      </c>
      <c r="AH77" s="72">
        <f>IF($E77=1,садики!H$2,0)+IF($F77=1,садики!H$3,0)+IF($G77=1,садики!H$4,0)+IF($H77=1,садики!H$5,0)+IF($I77=1,садики!H$6,0)+IF($J77=1,садики!H$7,0)+IF($K77=1,садики!H$8,0)+IF($L77=1,садики!H$9,0)+IF($M77=1,садики!H$10,0)+IF($N77=1,садики!H$11,0)+IF($O77=1,садики!H$12,0)+IF($P77=1,садики!H$13,0)+IF($Q77=1,садики!H$14,0)+IF($R77=1,садики!H$15,0)</f>
        <v>0</v>
      </c>
      <c r="AI77" s="67">
        <f>IF(E77=1,$D77*садики!H$2/$AH77,0)</f>
        <v>0</v>
      </c>
      <c r="AJ77" s="33">
        <f>IF(F77=1,$D77*садики!H$3/$AH77,0)</f>
        <v>0</v>
      </c>
      <c r="AK77" s="33">
        <f>IF(G77=1,$D77*садики!H$4/$AH77,0)</f>
        <v>0</v>
      </c>
      <c r="AL77" s="33">
        <f>IF(H77=1,$D77*садики!H$5/$AH77,0)</f>
        <v>0</v>
      </c>
      <c r="AM77" s="33">
        <f>IF(I77=1,$D77*садики!H$6/$AH77,0)</f>
        <v>0</v>
      </c>
      <c r="AN77" s="33">
        <f>IF(J77=1,$D77*садики!H$7/$AH77,0)</f>
        <v>0</v>
      </c>
      <c r="AO77" s="33">
        <f>IF(K77=1,$D77*садики!H$8/$AH77,0)</f>
        <v>0</v>
      </c>
      <c r="AP77" s="33">
        <f>IF(L77=1,$D77*садики!H$9/$AH77,0)</f>
        <v>0</v>
      </c>
      <c r="AQ77" s="33">
        <f>IF(M77=1,$D77*садики!H$10/$AH77,0)</f>
        <v>0</v>
      </c>
      <c r="AR77" s="33">
        <f>IF(N77=1,$D77*садики!H$11/$AH77,0)</f>
        <v>0</v>
      </c>
      <c r="AS77" s="33">
        <f>IF(O77=1,$D77*садики!H$12/$AH77,0)</f>
        <v>0</v>
      </c>
      <c r="AT77" s="33">
        <f>IF(P77=1,$D77*садики!H$13/$AH77,0)</f>
        <v>0</v>
      </c>
      <c r="AU77" s="33">
        <f>IF(Q77=1,$D77*садики!H$14/$AH77,0)</f>
        <v>0</v>
      </c>
      <c r="AV77" s="68">
        <f>IF(R77=1,$D77*садики!H$15/$AH77,0)</f>
        <v>0</v>
      </c>
      <c r="AW77" s="78">
        <f t="shared" si="19"/>
        <v>0</v>
      </c>
      <c r="AX77" s="19">
        <f t="shared" si="20"/>
        <v>0</v>
      </c>
      <c r="AY77" s="19">
        <f t="shared" si="21"/>
        <v>0</v>
      </c>
      <c r="AZ77" s="19">
        <f t="shared" si="22"/>
        <v>0</v>
      </c>
      <c r="BA77" s="19">
        <f t="shared" si="23"/>
        <v>0</v>
      </c>
      <c r="BB77" s="19">
        <f t="shared" si="24"/>
        <v>0</v>
      </c>
      <c r="BC77" s="19">
        <f t="shared" si="25"/>
        <v>0</v>
      </c>
      <c r="BD77" s="19">
        <f t="shared" si="26"/>
        <v>0</v>
      </c>
      <c r="BE77" s="19">
        <f t="shared" si="27"/>
        <v>0</v>
      </c>
      <c r="BF77" s="19">
        <f t="shared" si="28"/>
        <v>0</v>
      </c>
      <c r="BG77" s="19">
        <f t="shared" si="29"/>
        <v>0</v>
      </c>
      <c r="BH77" s="19">
        <f t="shared" si="30"/>
        <v>0</v>
      </c>
      <c r="BI77" s="19">
        <f t="shared" si="31"/>
        <v>0</v>
      </c>
      <c r="BJ77" s="79">
        <f t="shared" si="32"/>
        <v>0</v>
      </c>
      <c r="BK77" s="25">
        <f t="shared" si="33"/>
        <v>0</v>
      </c>
      <c r="BL77" s="36">
        <f>IF($E77=1,садики!K$2,0)+IF($F77=1,садики!K$3,0)+IF($G77=1,садики!K$4,0)+IF($H77=1,садики!K$5,0)+IF($I77=1,садики!K$6,0)+IF($J77=1,садики!K$7,0)+IF($K77=1,садики!K$8,0)+IF($L77=1,садики!K$9,0)+IF($M77=1,садики!K$10,0)+IF($N77=1,садики!K$11,0)+IF($O77=1,садики!K$12,0)+IF($P77=1,садики!K$13,0)+IF($Q77=1,садики!K$14,0)+IF($R77=1,садики!K$15,0)</f>
        <v>0</v>
      </c>
      <c r="BM77" s="5">
        <f t="shared" si="18"/>
        <v>0</v>
      </c>
      <c r="BN77" s="60">
        <f t="shared" si="34"/>
        <v>0</v>
      </c>
    </row>
    <row r="78" spans="1:66" ht="12.75" customHeight="1" x14ac:dyDescent="0.2">
      <c r="A78" s="52">
        <v>76</v>
      </c>
      <c r="B78" s="8" t="s">
        <v>70</v>
      </c>
      <c r="C78" s="7" t="s">
        <v>68</v>
      </c>
      <c r="D78" s="53">
        <v>408</v>
      </c>
      <c r="E78" s="28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42"/>
      <c r="S78" s="64">
        <f>IF($E78=1,садики!E$2,0)+IF($F78=1,садики!E$3,0)+IF($G78=1,садики!E$4,0)+IF($H78=1,садики!E$5,0)+IF($I78=1,садики!E$6,0)+IF($J78=1,садики!E$7,0)+IF($K78=1,садики!E$8,0)+IF($L78=1,садики!E$9,0)+IF($M78=1,садики!E$10,0)+IF($N78=1,садики!E$11,0)+IF($O78=1,садики!E$12,0)+IF($P78=1,садики!E$13,0)+IF($Q78=1,садики!E$14,0)+IF($R78=1,садики!E$15,0)</f>
        <v>0</v>
      </c>
      <c r="T78" s="67">
        <f>IF(E78=1,$D78*садики!E$2/$S78,0)</f>
        <v>0</v>
      </c>
      <c r="U78" s="33">
        <f>IF(F78=1,$D78*садики!E$3/$S78,0)</f>
        <v>0</v>
      </c>
      <c r="V78" s="33">
        <f>IF(G78=1,$D78*садики!E$4/$S78,0)</f>
        <v>0</v>
      </c>
      <c r="W78" s="33">
        <f>IF(H78=1,$D78*садики!E$5/$S78,0)</f>
        <v>0</v>
      </c>
      <c r="X78" s="33">
        <f>IF(I78=1,$D78*садики!E$6/$S78,0)</f>
        <v>0</v>
      </c>
      <c r="Y78" s="33">
        <f>IF(J78=1,$D78*садики!E$7/$S78,0)</f>
        <v>0</v>
      </c>
      <c r="Z78" s="33">
        <f>IF(K78=1,$D78*садики!E$8/$S78,0)</f>
        <v>0</v>
      </c>
      <c r="AA78" s="33">
        <f>IF(L78=1,$D78*садики!E$9/$S78,0)</f>
        <v>0</v>
      </c>
      <c r="AB78" s="33">
        <f>IF(M78=1,$D78*садики!E$10/$S78,0)</f>
        <v>0</v>
      </c>
      <c r="AC78" s="33">
        <f>IF(N78=1,$D78*садики!E$11/$S78,0)</f>
        <v>0</v>
      </c>
      <c r="AD78" s="33">
        <f>IF(O78=1,$D78*садики!E$12/$S78,0)</f>
        <v>0</v>
      </c>
      <c r="AE78" s="33">
        <f>IF(P78=1,$D78*садики!E$13/$S78,0)</f>
        <v>0</v>
      </c>
      <c r="AF78" s="33">
        <f>IF(Q78=1,$D78*садики!E$14/$S78,0)</f>
        <v>0</v>
      </c>
      <c r="AG78" s="68">
        <f>IF(R78=1,$D78*садики!E$15/$S78,0)</f>
        <v>0</v>
      </c>
      <c r="AH78" s="72">
        <f>IF($E78=1,садики!H$2,0)+IF($F78=1,садики!H$3,0)+IF($G78=1,садики!H$4,0)+IF($H78=1,садики!H$5,0)+IF($I78=1,садики!H$6,0)+IF($J78=1,садики!H$7,0)+IF($K78=1,садики!H$8,0)+IF($L78=1,садики!H$9,0)+IF($M78=1,садики!H$10,0)+IF($N78=1,садики!H$11,0)+IF($O78=1,садики!H$12,0)+IF($P78=1,садики!H$13,0)+IF($Q78=1,садики!H$14,0)+IF($R78=1,садики!H$15,0)</f>
        <v>0</v>
      </c>
      <c r="AI78" s="67">
        <f>IF(E78=1,$D78*садики!H$2/$AH78,0)</f>
        <v>0</v>
      </c>
      <c r="AJ78" s="33">
        <f>IF(F78=1,$D78*садики!H$3/$AH78,0)</f>
        <v>0</v>
      </c>
      <c r="AK78" s="33">
        <f>IF(G78=1,$D78*садики!H$4/$AH78,0)</f>
        <v>0</v>
      </c>
      <c r="AL78" s="33">
        <f>IF(H78=1,$D78*садики!H$5/$AH78,0)</f>
        <v>0</v>
      </c>
      <c r="AM78" s="33">
        <f>IF(I78=1,$D78*садики!H$6/$AH78,0)</f>
        <v>0</v>
      </c>
      <c r="AN78" s="33">
        <f>IF(J78=1,$D78*садики!H$7/$AH78,0)</f>
        <v>0</v>
      </c>
      <c r="AO78" s="33">
        <f>IF(K78=1,$D78*садики!H$8/$AH78,0)</f>
        <v>0</v>
      </c>
      <c r="AP78" s="33">
        <f>IF(L78=1,$D78*садики!H$9/$AH78,0)</f>
        <v>0</v>
      </c>
      <c r="AQ78" s="33">
        <f>IF(M78=1,$D78*садики!H$10/$AH78,0)</f>
        <v>0</v>
      </c>
      <c r="AR78" s="33">
        <f>IF(N78=1,$D78*садики!H$11/$AH78,0)</f>
        <v>0</v>
      </c>
      <c r="AS78" s="33">
        <f>IF(O78=1,$D78*садики!H$12/$AH78,0)</f>
        <v>0</v>
      </c>
      <c r="AT78" s="33">
        <f>IF(P78=1,$D78*садики!H$13/$AH78,0)</f>
        <v>0</v>
      </c>
      <c r="AU78" s="33">
        <f>IF(Q78=1,$D78*садики!H$14/$AH78,0)</f>
        <v>0</v>
      </c>
      <c r="AV78" s="68">
        <f>IF(R78=1,$D78*садики!H$15/$AH78,0)</f>
        <v>0</v>
      </c>
      <c r="AW78" s="78">
        <f t="shared" si="19"/>
        <v>0</v>
      </c>
      <c r="AX78" s="19">
        <f t="shared" si="20"/>
        <v>0</v>
      </c>
      <c r="AY78" s="19">
        <f t="shared" si="21"/>
        <v>0</v>
      </c>
      <c r="AZ78" s="19">
        <f t="shared" si="22"/>
        <v>0</v>
      </c>
      <c r="BA78" s="19">
        <f t="shared" si="23"/>
        <v>0</v>
      </c>
      <c r="BB78" s="19">
        <f t="shared" si="24"/>
        <v>0</v>
      </c>
      <c r="BC78" s="19">
        <f t="shared" si="25"/>
        <v>0</v>
      </c>
      <c r="BD78" s="19">
        <f t="shared" si="26"/>
        <v>0</v>
      </c>
      <c r="BE78" s="19">
        <f t="shared" si="27"/>
        <v>0</v>
      </c>
      <c r="BF78" s="19">
        <f t="shared" si="28"/>
        <v>0</v>
      </c>
      <c r="BG78" s="19">
        <f t="shared" si="29"/>
        <v>0</v>
      </c>
      <c r="BH78" s="19">
        <f t="shared" si="30"/>
        <v>0</v>
      </c>
      <c r="BI78" s="19">
        <f t="shared" si="31"/>
        <v>0</v>
      </c>
      <c r="BJ78" s="79">
        <f t="shared" si="32"/>
        <v>0</v>
      </c>
      <c r="BK78" s="25">
        <f t="shared" si="33"/>
        <v>0</v>
      </c>
      <c r="BL78" s="36">
        <f>IF($E78=1,садики!K$2,0)+IF($F78=1,садики!K$3,0)+IF($G78=1,садики!K$4,0)+IF($H78=1,садики!K$5,0)+IF($I78=1,садики!K$6,0)+IF($J78=1,садики!K$7,0)+IF($K78=1,садики!K$8,0)+IF($L78=1,садики!K$9,0)+IF($M78=1,садики!K$10,0)+IF($N78=1,садики!K$11,0)+IF($O78=1,садики!K$12,0)+IF($P78=1,садики!K$13,0)+IF($Q78=1,садики!K$14,0)+IF($R78=1,садики!K$15,0)</f>
        <v>0</v>
      </c>
      <c r="BM78" s="5">
        <f t="shared" si="18"/>
        <v>0</v>
      </c>
      <c r="BN78" s="60">
        <f t="shared" si="34"/>
        <v>0</v>
      </c>
    </row>
    <row r="79" spans="1:66" ht="12.75" customHeight="1" x14ac:dyDescent="0.2">
      <c r="A79" s="52">
        <v>77</v>
      </c>
      <c r="B79" s="8" t="s">
        <v>71</v>
      </c>
      <c r="C79" s="7" t="s">
        <v>68</v>
      </c>
      <c r="D79" s="53">
        <v>1257</v>
      </c>
      <c r="E79" s="28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42"/>
      <c r="S79" s="64">
        <f>IF($E79=1,садики!E$2,0)+IF($F79=1,садики!E$3,0)+IF($G79=1,садики!E$4,0)+IF($H79=1,садики!E$5,0)+IF($I79=1,садики!E$6,0)+IF($J79=1,садики!E$7,0)+IF($K79=1,садики!E$8,0)+IF($L79=1,садики!E$9,0)+IF($M79=1,садики!E$10,0)+IF($N79=1,садики!E$11,0)+IF($O79=1,садики!E$12,0)+IF($P79=1,садики!E$13,0)+IF($Q79=1,садики!E$14,0)+IF($R79=1,садики!E$15,0)</f>
        <v>0</v>
      </c>
      <c r="T79" s="67">
        <f>IF(E79=1,$D79*садики!E$2/$S79,0)</f>
        <v>0</v>
      </c>
      <c r="U79" s="33">
        <f>IF(F79=1,$D79*садики!E$3/$S79,0)</f>
        <v>0</v>
      </c>
      <c r="V79" s="33">
        <f>IF(G79=1,$D79*садики!E$4/$S79,0)</f>
        <v>0</v>
      </c>
      <c r="W79" s="33">
        <f>IF(H79=1,$D79*садики!E$5/$S79,0)</f>
        <v>0</v>
      </c>
      <c r="X79" s="33">
        <f>IF(I79=1,$D79*садики!E$6/$S79,0)</f>
        <v>0</v>
      </c>
      <c r="Y79" s="33">
        <f>IF(J79=1,$D79*садики!E$7/$S79,0)</f>
        <v>0</v>
      </c>
      <c r="Z79" s="33">
        <f>IF(K79=1,$D79*садики!E$8/$S79,0)</f>
        <v>0</v>
      </c>
      <c r="AA79" s="33">
        <f>IF(L79=1,$D79*садики!E$9/$S79,0)</f>
        <v>0</v>
      </c>
      <c r="AB79" s="33">
        <f>IF(M79=1,$D79*садики!E$10/$S79,0)</f>
        <v>0</v>
      </c>
      <c r="AC79" s="33">
        <f>IF(N79=1,$D79*садики!E$11/$S79,0)</f>
        <v>0</v>
      </c>
      <c r="AD79" s="33">
        <f>IF(O79=1,$D79*садики!E$12/$S79,0)</f>
        <v>0</v>
      </c>
      <c r="AE79" s="33">
        <f>IF(P79=1,$D79*садики!E$13/$S79,0)</f>
        <v>0</v>
      </c>
      <c r="AF79" s="33">
        <f>IF(Q79=1,$D79*садики!E$14/$S79,0)</f>
        <v>0</v>
      </c>
      <c r="AG79" s="68">
        <f>IF(R79=1,$D79*садики!E$15/$S79,0)</f>
        <v>0</v>
      </c>
      <c r="AH79" s="72">
        <f>IF($E79=1,садики!H$2,0)+IF($F79=1,садики!H$3,0)+IF($G79=1,садики!H$4,0)+IF($H79=1,садики!H$5,0)+IF($I79=1,садики!H$6,0)+IF($J79=1,садики!H$7,0)+IF($K79=1,садики!H$8,0)+IF($L79=1,садики!H$9,0)+IF($M79=1,садики!H$10,0)+IF($N79=1,садики!H$11,0)+IF($O79=1,садики!H$12,0)+IF($P79=1,садики!H$13,0)+IF($Q79=1,садики!H$14,0)+IF($R79=1,садики!H$15,0)</f>
        <v>0</v>
      </c>
      <c r="AI79" s="67">
        <f>IF(E79=1,$D79*садики!H$2/$AH79,0)</f>
        <v>0</v>
      </c>
      <c r="AJ79" s="33">
        <f>IF(F79=1,$D79*садики!H$3/$AH79,0)</f>
        <v>0</v>
      </c>
      <c r="AK79" s="33">
        <f>IF(G79=1,$D79*садики!H$4/$AH79,0)</f>
        <v>0</v>
      </c>
      <c r="AL79" s="33">
        <f>IF(H79=1,$D79*садики!H$5/$AH79,0)</f>
        <v>0</v>
      </c>
      <c r="AM79" s="33">
        <f>IF(I79=1,$D79*садики!H$6/$AH79,0)</f>
        <v>0</v>
      </c>
      <c r="AN79" s="33">
        <f>IF(J79=1,$D79*садики!H$7/$AH79,0)</f>
        <v>0</v>
      </c>
      <c r="AO79" s="33">
        <f>IF(K79=1,$D79*садики!H$8/$AH79,0)</f>
        <v>0</v>
      </c>
      <c r="AP79" s="33">
        <f>IF(L79=1,$D79*садики!H$9/$AH79,0)</f>
        <v>0</v>
      </c>
      <c r="AQ79" s="33">
        <f>IF(M79=1,$D79*садики!H$10/$AH79,0)</f>
        <v>0</v>
      </c>
      <c r="AR79" s="33">
        <f>IF(N79=1,$D79*садики!H$11/$AH79,0)</f>
        <v>0</v>
      </c>
      <c r="AS79" s="33">
        <f>IF(O79=1,$D79*садики!H$12/$AH79,0)</f>
        <v>0</v>
      </c>
      <c r="AT79" s="33">
        <f>IF(P79=1,$D79*садики!H$13/$AH79,0)</f>
        <v>0</v>
      </c>
      <c r="AU79" s="33">
        <f>IF(Q79=1,$D79*садики!H$14/$AH79,0)</f>
        <v>0</v>
      </c>
      <c r="AV79" s="68">
        <f>IF(R79=1,$D79*садики!H$15/$AH79,0)</f>
        <v>0</v>
      </c>
      <c r="AW79" s="78">
        <f t="shared" si="19"/>
        <v>0</v>
      </c>
      <c r="AX79" s="19">
        <f t="shared" si="20"/>
        <v>0</v>
      </c>
      <c r="AY79" s="19">
        <f t="shared" si="21"/>
        <v>0</v>
      </c>
      <c r="AZ79" s="19">
        <f t="shared" si="22"/>
        <v>0</v>
      </c>
      <c r="BA79" s="19">
        <f t="shared" si="23"/>
        <v>0</v>
      </c>
      <c r="BB79" s="19">
        <f t="shared" si="24"/>
        <v>0</v>
      </c>
      <c r="BC79" s="19">
        <f t="shared" si="25"/>
        <v>0</v>
      </c>
      <c r="BD79" s="19">
        <f t="shared" si="26"/>
        <v>0</v>
      </c>
      <c r="BE79" s="19">
        <f t="shared" si="27"/>
        <v>0</v>
      </c>
      <c r="BF79" s="19">
        <f t="shared" si="28"/>
        <v>0</v>
      </c>
      <c r="BG79" s="19">
        <f t="shared" si="29"/>
        <v>0</v>
      </c>
      <c r="BH79" s="19">
        <f t="shared" si="30"/>
        <v>0</v>
      </c>
      <c r="BI79" s="19">
        <f t="shared" si="31"/>
        <v>0</v>
      </c>
      <c r="BJ79" s="79">
        <f t="shared" si="32"/>
        <v>0</v>
      </c>
      <c r="BK79" s="25">
        <f t="shared" si="33"/>
        <v>0</v>
      </c>
      <c r="BL79" s="36">
        <f>IF($E79=1,садики!K$2,0)+IF($F79=1,садики!K$3,0)+IF($G79=1,садики!K$4,0)+IF($H79=1,садики!K$5,0)+IF($I79=1,садики!K$6,0)+IF($J79=1,садики!K$7,0)+IF($K79=1,садики!K$8,0)+IF($L79=1,садики!K$9,0)+IF($M79=1,садики!K$10,0)+IF($N79=1,садики!K$11,0)+IF($O79=1,садики!K$12,0)+IF($P79=1,садики!K$13,0)+IF($Q79=1,садики!K$14,0)+IF($R79=1,садики!K$15,0)</f>
        <v>0</v>
      </c>
      <c r="BM79" s="5">
        <f t="shared" ref="BM79:BM124" si="35">IF(BK79&lt;&gt;0,BL79/BK79,0)</f>
        <v>0</v>
      </c>
      <c r="BN79" s="60">
        <f t="shared" si="34"/>
        <v>0</v>
      </c>
    </row>
    <row r="80" spans="1:66" ht="12.75" customHeight="1" x14ac:dyDescent="0.2">
      <c r="A80" s="52">
        <v>78</v>
      </c>
      <c r="B80" s="8" t="s">
        <v>72</v>
      </c>
      <c r="C80" s="7" t="s">
        <v>8</v>
      </c>
      <c r="D80" s="53">
        <v>1135</v>
      </c>
      <c r="E80" s="28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42"/>
      <c r="S80" s="64">
        <f>IF($E80=1,садики!E$2,0)+IF($F80=1,садики!E$3,0)+IF($G80=1,садики!E$4,0)+IF($H80=1,садики!E$5,0)+IF($I80=1,садики!E$6,0)+IF($J80=1,садики!E$7,0)+IF($K80=1,садики!E$8,0)+IF($L80=1,садики!E$9,0)+IF($M80=1,садики!E$10,0)+IF($N80=1,садики!E$11,0)+IF($O80=1,садики!E$12,0)+IF($P80=1,садики!E$13,0)+IF($Q80=1,садики!E$14,0)+IF($R80=1,садики!E$15,0)</f>
        <v>0</v>
      </c>
      <c r="T80" s="67">
        <f>IF(E80=1,$D80*садики!E$2/$S80,0)</f>
        <v>0</v>
      </c>
      <c r="U80" s="33">
        <f>IF(F80=1,$D80*садики!E$3/$S80,0)</f>
        <v>0</v>
      </c>
      <c r="V80" s="33">
        <f>IF(G80=1,$D80*садики!E$4/$S80,0)</f>
        <v>0</v>
      </c>
      <c r="W80" s="33">
        <f>IF(H80=1,$D80*садики!E$5/$S80,0)</f>
        <v>0</v>
      </c>
      <c r="X80" s="33">
        <f>IF(I80=1,$D80*садики!E$6/$S80,0)</f>
        <v>0</v>
      </c>
      <c r="Y80" s="33">
        <f>IF(J80=1,$D80*садики!E$7/$S80,0)</f>
        <v>0</v>
      </c>
      <c r="Z80" s="33">
        <f>IF(K80=1,$D80*садики!E$8/$S80,0)</f>
        <v>0</v>
      </c>
      <c r="AA80" s="33">
        <f>IF(L80=1,$D80*садики!E$9/$S80,0)</f>
        <v>0</v>
      </c>
      <c r="AB80" s="33">
        <f>IF(M80=1,$D80*садики!E$10/$S80,0)</f>
        <v>0</v>
      </c>
      <c r="AC80" s="33">
        <f>IF(N80=1,$D80*садики!E$11/$S80,0)</f>
        <v>0</v>
      </c>
      <c r="AD80" s="33">
        <f>IF(O80=1,$D80*садики!E$12/$S80,0)</f>
        <v>0</v>
      </c>
      <c r="AE80" s="33">
        <f>IF(P80=1,$D80*садики!E$13/$S80,0)</f>
        <v>0</v>
      </c>
      <c r="AF80" s="33">
        <f>IF(Q80=1,$D80*садики!E$14/$S80,0)</f>
        <v>0</v>
      </c>
      <c r="AG80" s="68">
        <f>IF(R80=1,$D80*садики!E$15/$S80,0)</f>
        <v>0</v>
      </c>
      <c r="AH80" s="72">
        <f>IF($E80=1,садики!H$2,0)+IF($F80=1,садики!H$3,0)+IF($G80=1,садики!H$4,0)+IF($H80=1,садики!H$5,0)+IF($I80=1,садики!H$6,0)+IF($J80=1,садики!H$7,0)+IF($K80=1,садики!H$8,0)+IF($L80=1,садики!H$9,0)+IF($M80=1,садики!H$10,0)+IF($N80=1,садики!H$11,0)+IF($O80=1,садики!H$12,0)+IF($P80=1,садики!H$13,0)+IF($Q80=1,садики!H$14,0)+IF($R80=1,садики!H$15,0)</f>
        <v>0</v>
      </c>
      <c r="AI80" s="67">
        <f>IF(E80=1,$D80*садики!H$2/$AH80,0)</f>
        <v>0</v>
      </c>
      <c r="AJ80" s="33">
        <f>IF(F80=1,$D80*садики!H$3/$AH80,0)</f>
        <v>0</v>
      </c>
      <c r="AK80" s="33">
        <f>IF(G80=1,$D80*садики!H$4/$AH80,0)</f>
        <v>0</v>
      </c>
      <c r="AL80" s="33">
        <f>IF(H80=1,$D80*садики!H$5/$AH80,0)</f>
        <v>0</v>
      </c>
      <c r="AM80" s="33">
        <f>IF(I80=1,$D80*садики!H$6/$AH80,0)</f>
        <v>0</v>
      </c>
      <c r="AN80" s="33">
        <f>IF(J80=1,$D80*садики!H$7/$AH80,0)</f>
        <v>0</v>
      </c>
      <c r="AO80" s="33">
        <f>IF(K80=1,$D80*садики!H$8/$AH80,0)</f>
        <v>0</v>
      </c>
      <c r="AP80" s="33">
        <f>IF(L80=1,$D80*садики!H$9/$AH80,0)</f>
        <v>0</v>
      </c>
      <c r="AQ80" s="33">
        <f>IF(M80=1,$D80*садики!H$10/$AH80,0)</f>
        <v>0</v>
      </c>
      <c r="AR80" s="33">
        <f>IF(N80=1,$D80*садики!H$11/$AH80,0)</f>
        <v>0</v>
      </c>
      <c r="AS80" s="33">
        <f>IF(O80=1,$D80*садики!H$12/$AH80,0)</f>
        <v>0</v>
      </c>
      <c r="AT80" s="33">
        <f>IF(P80=1,$D80*садики!H$13/$AH80,0)</f>
        <v>0</v>
      </c>
      <c r="AU80" s="33">
        <f>IF(Q80=1,$D80*садики!H$14/$AH80,0)</f>
        <v>0</v>
      </c>
      <c r="AV80" s="68">
        <f>IF(R80=1,$D80*садики!H$15/$AH80,0)</f>
        <v>0</v>
      </c>
      <c r="AW80" s="78">
        <f t="shared" si="19"/>
        <v>0</v>
      </c>
      <c r="AX80" s="19">
        <f t="shared" si="20"/>
        <v>0</v>
      </c>
      <c r="AY80" s="19">
        <f t="shared" si="21"/>
        <v>0</v>
      </c>
      <c r="AZ80" s="19">
        <f t="shared" si="22"/>
        <v>0</v>
      </c>
      <c r="BA80" s="19">
        <f t="shared" si="23"/>
        <v>0</v>
      </c>
      <c r="BB80" s="19">
        <f t="shared" si="24"/>
        <v>0</v>
      </c>
      <c r="BC80" s="19">
        <f t="shared" si="25"/>
        <v>0</v>
      </c>
      <c r="BD80" s="19">
        <f t="shared" si="26"/>
        <v>0</v>
      </c>
      <c r="BE80" s="19">
        <f t="shared" si="27"/>
        <v>0</v>
      </c>
      <c r="BF80" s="19">
        <f t="shared" si="28"/>
        <v>0</v>
      </c>
      <c r="BG80" s="19">
        <f t="shared" si="29"/>
        <v>0</v>
      </c>
      <c r="BH80" s="19">
        <f t="shared" si="30"/>
        <v>0</v>
      </c>
      <c r="BI80" s="19">
        <f t="shared" si="31"/>
        <v>0</v>
      </c>
      <c r="BJ80" s="79">
        <f t="shared" si="32"/>
        <v>0</v>
      </c>
      <c r="BK80" s="25">
        <f t="shared" si="33"/>
        <v>0</v>
      </c>
      <c r="BL80" s="36">
        <f>IF($E80=1,садики!K$2,0)+IF($F80=1,садики!K$3,0)+IF($G80=1,садики!K$4,0)+IF($H80=1,садики!K$5,0)+IF($I80=1,садики!K$6,0)+IF($J80=1,садики!K$7,0)+IF($K80=1,садики!K$8,0)+IF($L80=1,садики!K$9,0)+IF($M80=1,садики!K$10,0)+IF($N80=1,садики!K$11,0)+IF($O80=1,садики!K$12,0)+IF($P80=1,садики!K$13,0)+IF($Q80=1,садики!K$14,0)+IF($R80=1,садики!K$15,0)</f>
        <v>0</v>
      </c>
      <c r="BM80" s="5">
        <f t="shared" si="35"/>
        <v>0</v>
      </c>
      <c r="BN80" s="60">
        <f t="shared" si="34"/>
        <v>0</v>
      </c>
    </row>
    <row r="81" spans="1:66" ht="12.75" customHeight="1" x14ac:dyDescent="0.2">
      <c r="A81" s="52">
        <v>79</v>
      </c>
      <c r="B81" s="8" t="s">
        <v>73</v>
      </c>
      <c r="C81" s="7" t="s">
        <v>8</v>
      </c>
      <c r="D81" s="53">
        <v>936</v>
      </c>
      <c r="E81" s="28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42"/>
      <c r="S81" s="64">
        <f>IF($E81=1,садики!E$2,0)+IF($F81=1,садики!E$3,0)+IF($G81=1,садики!E$4,0)+IF($H81=1,садики!E$5,0)+IF($I81=1,садики!E$6,0)+IF($J81=1,садики!E$7,0)+IF($K81=1,садики!E$8,0)+IF($L81=1,садики!E$9,0)+IF($M81=1,садики!E$10,0)+IF($N81=1,садики!E$11,0)+IF($O81=1,садики!E$12,0)+IF($P81=1,садики!E$13,0)+IF($Q81=1,садики!E$14,0)+IF($R81=1,садики!E$15,0)</f>
        <v>0</v>
      </c>
      <c r="T81" s="67">
        <f>IF(E81=1,$D81*садики!E$2/$S81,0)</f>
        <v>0</v>
      </c>
      <c r="U81" s="33">
        <f>IF(F81=1,$D81*садики!E$3/$S81,0)</f>
        <v>0</v>
      </c>
      <c r="V81" s="33">
        <f>IF(G81=1,$D81*садики!E$4/$S81,0)</f>
        <v>0</v>
      </c>
      <c r="W81" s="33">
        <f>IF(H81=1,$D81*садики!E$5/$S81,0)</f>
        <v>0</v>
      </c>
      <c r="X81" s="33">
        <f>IF(I81=1,$D81*садики!E$6/$S81,0)</f>
        <v>0</v>
      </c>
      <c r="Y81" s="33">
        <f>IF(J81=1,$D81*садики!E$7/$S81,0)</f>
        <v>0</v>
      </c>
      <c r="Z81" s="33">
        <f>IF(K81=1,$D81*садики!E$8/$S81,0)</f>
        <v>0</v>
      </c>
      <c r="AA81" s="33">
        <f>IF(L81=1,$D81*садики!E$9/$S81,0)</f>
        <v>0</v>
      </c>
      <c r="AB81" s="33">
        <f>IF(M81=1,$D81*садики!E$10/$S81,0)</f>
        <v>0</v>
      </c>
      <c r="AC81" s="33">
        <f>IF(N81=1,$D81*садики!E$11/$S81,0)</f>
        <v>0</v>
      </c>
      <c r="AD81" s="33">
        <f>IF(O81=1,$D81*садики!E$12/$S81,0)</f>
        <v>0</v>
      </c>
      <c r="AE81" s="33">
        <f>IF(P81=1,$D81*садики!E$13/$S81,0)</f>
        <v>0</v>
      </c>
      <c r="AF81" s="33">
        <f>IF(Q81=1,$D81*садики!E$14/$S81,0)</f>
        <v>0</v>
      </c>
      <c r="AG81" s="68">
        <f>IF(R81=1,$D81*садики!E$15/$S81,0)</f>
        <v>0</v>
      </c>
      <c r="AH81" s="72">
        <f>IF($E81=1,садики!H$2,0)+IF($F81=1,садики!H$3,0)+IF($G81=1,садики!H$4,0)+IF($H81=1,садики!H$5,0)+IF($I81=1,садики!H$6,0)+IF($J81=1,садики!H$7,0)+IF($K81=1,садики!H$8,0)+IF($L81=1,садики!H$9,0)+IF($M81=1,садики!H$10,0)+IF($N81=1,садики!H$11,0)+IF($O81=1,садики!H$12,0)+IF($P81=1,садики!H$13,0)+IF($Q81=1,садики!H$14,0)+IF($R81=1,садики!H$15,0)</f>
        <v>0</v>
      </c>
      <c r="AI81" s="67">
        <f>IF(E81=1,$D81*садики!H$2/$AH81,0)</f>
        <v>0</v>
      </c>
      <c r="AJ81" s="33">
        <f>IF(F81=1,$D81*садики!H$3/$AH81,0)</f>
        <v>0</v>
      </c>
      <c r="AK81" s="33">
        <f>IF(G81=1,$D81*садики!H$4/$AH81,0)</f>
        <v>0</v>
      </c>
      <c r="AL81" s="33">
        <f>IF(H81=1,$D81*садики!H$5/$AH81,0)</f>
        <v>0</v>
      </c>
      <c r="AM81" s="33">
        <f>IF(I81=1,$D81*садики!H$6/$AH81,0)</f>
        <v>0</v>
      </c>
      <c r="AN81" s="33">
        <f>IF(J81=1,$D81*садики!H$7/$AH81,0)</f>
        <v>0</v>
      </c>
      <c r="AO81" s="33">
        <f>IF(K81=1,$D81*садики!H$8/$AH81,0)</f>
        <v>0</v>
      </c>
      <c r="AP81" s="33">
        <f>IF(L81=1,$D81*садики!H$9/$AH81,0)</f>
        <v>0</v>
      </c>
      <c r="AQ81" s="33">
        <f>IF(M81=1,$D81*садики!H$10/$AH81,0)</f>
        <v>0</v>
      </c>
      <c r="AR81" s="33">
        <f>IF(N81=1,$D81*садики!H$11/$AH81,0)</f>
        <v>0</v>
      </c>
      <c r="AS81" s="33">
        <f>IF(O81=1,$D81*садики!H$12/$AH81,0)</f>
        <v>0</v>
      </c>
      <c r="AT81" s="33">
        <f>IF(P81=1,$D81*садики!H$13/$AH81,0)</f>
        <v>0</v>
      </c>
      <c r="AU81" s="33">
        <f>IF(Q81=1,$D81*садики!H$14/$AH81,0)</f>
        <v>0</v>
      </c>
      <c r="AV81" s="68">
        <f>IF(R81=1,$D81*садики!H$15/$AH81,0)</f>
        <v>0</v>
      </c>
      <c r="AW81" s="78">
        <f t="shared" si="19"/>
        <v>0</v>
      </c>
      <c r="AX81" s="19">
        <f t="shared" si="20"/>
        <v>0</v>
      </c>
      <c r="AY81" s="19">
        <f t="shared" si="21"/>
        <v>0</v>
      </c>
      <c r="AZ81" s="19">
        <f t="shared" si="22"/>
        <v>0</v>
      </c>
      <c r="BA81" s="19">
        <f t="shared" si="23"/>
        <v>0</v>
      </c>
      <c r="BB81" s="19">
        <f t="shared" si="24"/>
        <v>0</v>
      </c>
      <c r="BC81" s="19">
        <f t="shared" si="25"/>
        <v>0</v>
      </c>
      <c r="BD81" s="19">
        <f t="shared" si="26"/>
        <v>0</v>
      </c>
      <c r="BE81" s="19">
        <f t="shared" si="27"/>
        <v>0</v>
      </c>
      <c r="BF81" s="19">
        <f t="shared" si="28"/>
        <v>0</v>
      </c>
      <c r="BG81" s="19">
        <f t="shared" si="29"/>
        <v>0</v>
      </c>
      <c r="BH81" s="19">
        <f t="shared" si="30"/>
        <v>0</v>
      </c>
      <c r="BI81" s="19">
        <f t="shared" si="31"/>
        <v>0</v>
      </c>
      <c r="BJ81" s="79">
        <f t="shared" si="32"/>
        <v>0</v>
      </c>
      <c r="BK81" s="25">
        <f t="shared" si="33"/>
        <v>0</v>
      </c>
      <c r="BL81" s="36">
        <f>IF($E81=1,садики!K$2,0)+IF($F81=1,садики!K$3,0)+IF($G81=1,садики!K$4,0)+IF($H81=1,садики!K$5,0)+IF($I81=1,садики!K$6,0)+IF($J81=1,садики!K$7,0)+IF($K81=1,садики!K$8,0)+IF($L81=1,садики!K$9,0)+IF($M81=1,садики!K$10,0)+IF($N81=1,садики!K$11,0)+IF($O81=1,садики!K$12,0)+IF($P81=1,садики!K$13,0)+IF($Q81=1,садики!K$14,0)+IF($R81=1,садики!K$15,0)</f>
        <v>0</v>
      </c>
      <c r="BM81" s="5">
        <f t="shared" si="35"/>
        <v>0</v>
      </c>
      <c r="BN81" s="60">
        <f t="shared" si="34"/>
        <v>0</v>
      </c>
    </row>
    <row r="82" spans="1:66" ht="12.75" customHeight="1" x14ac:dyDescent="0.2">
      <c r="A82" s="52">
        <v>80</v>
      </c>
      <c r="B82" s="8" t="s">
        <v>74</v>
      </c>
      <c r="C82" s="7" t="s">
        <v>8</v>
      </c>
      <c r="D82" s="53">
        <v>614</v>
      </c>
      <c r="E82" s="28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42"/>
      <c r="S82" s="64">
        <f>IF($E82=1,садики!E$2,0)+IF($F82=1,садики!E$3,0)+IF($G82=1,садики!E$4,0)+IF($H82=1,садики!E$5,0)+IF($I82=1,садики!E$6,0)+IF($J82=1,садики!E$7,0)+IF($K82=1,садики!E$8,0)+IF($L82=1,садики!E$9,0)+IF($M82=1,садики!E$10,0)+IF($N82=1,садики!E$11,0)+IF($O82=1,садики!E$12,0)+IF($P82=1,садики!E$13,0)+IF($Q82=1,садики!E$14,0)+IF($R82=1,садики!E$15,0)</f>
        <v>0</v>
      </c>
      <c r="T82" s="67">
        <f>IF(E82=1,$D82*садики!E$2/$S82,0)</f>
        <v>0</v>
      </c>
      <c r="U82" s="33">
        <f>IF(F82=1,$D82*садики!E$3/$S82,0)</f>
        <v>0</v>
      </c>
      <c r="V82" s="33">
        <f>IF(G82=1,$D82*садики!E$4/$S82,0)</f>
        <v>0</v>
      </c>
      <c r="W82" s="33">
        <f>IF(H82=1,$D82*садики!E$5/$S82,0)</f>
        <v>0</v>
      </c>
      <c r="X82" s="33">
        <f>IF(I82=1,$D82*садики!E$6/$S82,0)</f>
        <v>0</v>
      </c>
      <c r="Y82" s="33">
        <f>IF(J82=1,$D82*садики!E$7/$S82,0)</f>
        <v>0</v>
      </c>
      <c r="Z82" s="33">
        <f>IF(K82=1,$D82*садики!E$8/$S82,0)</f>
        <v>0</v>
      </c>
      <c r="AA82" s="33">
        <f>IF(L82=1,$D82*садики!E$9/$S82,0)</f>
        <v>0</v>
      </c>
      <c r="AB82" s="33">
        <f>IF(M82=1,$D82*садики!E$10/$S82,0)</f>
        <v>0</v>
      </c>
      <c r="AC82" s="33">
        <f>IF(N82=1,$D82*садики!E$11/$S82,0)</f>
        <v>0</v>
      </c>
      <c r="AD82" s="33">
        <f>IF(O82=1,$D82*садики!E$12/$S82,0)</f>
        <v>0</v>
      </c>
      <c r="AE82" s="33">
        <f>IF(P82=1,$D82*садики!E$13/$S82,0)</f>
        <v>0</v>
      </c>
      <c r="AF82" s="33">
        <f>IF(Q82=1,$D82*садики!E$14/$S82,0)</f>
        <v>0</v>
      </c>
      <c r="AG82" s="68">
        <f>IF(R82=1,$D82*садики!E$15/$S82,0)</f>
        <v>0</v>
      </c>
      <c r="AH82" s="72">
        <f>IF($E82=1,садики!H$2,0)+IF($F82=1,садики!H$3,0)+IF($G82=1,садики!H$4,0)+IF($H82=1,садики!H$5,0)+IF($I82=1,садики!H$6,0)+IF($J82=1,садики!H$7,0)+IF($K82=1,садики!H$8,0)+IF($L82=1,садики!H$9,0)+IF($M82=1,садики!H$10,0)+IF($N82=1,садики!H$11,0)+IF($O82=1,садики!H$12,0)+IF($P82=1,садики!H$13,0)+IF($Q82=1,садики!H$14,0)+IF($R82=1,садики!H$15,0)</f>
        <v>0</v>
      </c>
      <c r="AI82" s="67">
        <f>IF(E82=1,$D82*садики!H$2/$AH82,0)</f>
        <v>0</v>
      </c>
      <c r="AJ82" s="33">
        <f>IF(F82=1,$D82*садики!H$3/$AH82,0)</f>
        <v>0</v>
      </c>
      <c r="AK82" s="33">
        <f>IF(G82=1,$D82*садики!H$4/$AH82,0)</f>
        <v>0</v>
      </c>
      <c r="AL82" s="33">
        <f>IF(H82=1,$D82*садики!H$5/$AH82,0)</f>
        <v>0</v>
      </c>
      <c r="AM82" s="33">
        <f>IF(I82=1,$D82*садики!H$6/$AH82,0)</f>
        <v>0</v>
      </c>
      <c r="AN82" s="33">
        <f>IF(J82=1,$D82*садики!H$7/$AH82,0)</f>
        <v>0</v>
      </c>
      <c r="AO82" s="33">
        <f>IF(K82=1,$D82*садики!H$8/$AH82,0)</f>
        <v>0</v>
      </c>
      <c r="AP82" s="33">
        <f>IF(L82=1,$D82*садики!H$9/$AH82,0)</f>
        <v>0</v>
      </c>
      <c r="AQ82" s="33">
        <f>IF(M82=1,$D82*садики!H$10/$AH82,0)</f>
        <v>0</v>
      </c>
      <c r="AR82" s="33">
        <f>IF(N82=1,$D82*садики!H$11/$AH82,0)</f>
        <v>0</v>
      </c>
      <c r="AS82" s="33">
        <f>IF(O82=1,$D82*садики!H$12/$AH82,0)</f>
        <v>0</v>
      </c>
      <c r="AT82" s="33">
        <f>IF(P82=1,$D82*садики!H$13/$AH82,0)</f>
        <v>0</v>
      </c>
      <c r="AU82" s="33">
        <f>IF(Q82=1,$D82*садики!H$14/$AH82,0)</f>
        <v>0</v>
      </c>
      <c r="AV82" s="68">
        <f>IF(R82=1,$D82*садики!H$15/$AH82,0)</f>
        <v>0</v>
      </c>
      <c r="AW82" s="78">
        <f t="shared" si="19"/>
        <v>0</v>
      </c>
      <c r="AX82" s="19">
        <f t="shared" si="20"/>
        <v>0</v>
      </c>
      <c r="AY82" s="19">
        <f t="shared" si="21"/>
        <v>0</v>
      </c>
      <c r="AZ82" s="19">
        <f t="shared" si="22"/>
        <v>0</v>
      </c>
      <c r="BA82" s="19">
        <f t="shared" si="23"/>
        <v>0</v>
      </c>
      <c r="BB82" s="19">
        <f t="shared" si="24"/>
        <v>0</v>
      </c>
      <c r="BC82" s="19">
        <f t="shared" si="25"/>
        <v>0</v>
      </c>
      <c r="BD82" s="19">
        <f t="shared" si="26"/>
        <v>0</v>
      </c>
      <c r="BE82" s="19">
        <f t="shared" si="27"/>
        <v>0</v>
      </c>
      <c r="BF82" s="19">
        <f t="shared" si="28"/>
        <v>0</v>
      </c>
      <c r="BG82" s="19">
        <f t="shared" si="29"/>
        <v>0</v>
      </c>
      <c r="BH82" s="19">
        <f t="shared" si="30"/>
        <v>0</v>
      </c>
      <c r="BI82" s="19">
        <f t="shared" si="31"/>
        <v>0</v>
      </c>
      <c r="BJ82" s="79">
        <f t="shared" si="32"/>
        <v>0</v>
      </c>
      <c r="BK82" s="25">
        <f t="shared" si="33"/>
        <v>0</v>
      </c>
      <c r="BL82" s="36">
        <f>IF($E82=1,садики!K$2,0)+IF($F82=1,садики!K$3,0)+IF($G82=1,садики!K$4,0)+IF($H82=1,садики!K$5,0)+IF($I82=1,садики!K$6,0)+IF($J82=1,садики!K$7,0)+IF($K82=1,садики!K$8,0)+IF($L82=1,садики!K$9,0)+IF($M82=1,садики!K$10,0)+IF($N82=1,садики!K$11,0)+IF($O82=1,садики!K$12,0)+IF($P82=1,садики!K$13,0)+IF($Q82=1,садики!K$14,0)+IF($R82=1,садики!K$15,0)</f>
        <v>0</v>
      </c>
      <c r="BM82" s="5">
        <f t="shared" si="35"/>
        <v>0</v>
      </c>
      <c r="BN82" s="60">
        <f t="shared" si="34"/>
        <v>0</v>
      </c>
    </row>
    <row r="83" spans="1:66" ht="12.75" customHeight="1" x14ac:dyDescent="0.2">
      <c r="A83" s="52">
        <v>81</v>
      </c>
      <c r="B83" s="8" t="s">
        <v>75</v>
      </c>
      <c r="C83" s="7" t="s">
        <v>8</v>
      </c>
      <c r="D83" s="53">
        <v>291</v>
      </c>
      <c r="E83" s="28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42"/>
      <c r="S83" s="64">
        <f>IF($E83=1,садики!E$2,0)+IF($F83=1,садики!E$3,0)+IF($G83=1,садики!E$4,0)+IF($H83=1,садики!E$5,0)+IF($I83=1,садики!E$6,0)+IF($J83=1,садики!E$7,0)+IF($K83=1,садики!E$8,0)+IF($L83=1,садики!E$9,0)+IF($M83=1,садики!E$10,0)+IF($N83=1,садики!E$11,0)+IF($O83=1,садики!E$12,0)+IF($P83=1,садики!E$13,0)+IF($Q83=1,садики!E$14,0)+IF($R83=1,садики!E$15,0)</f>
        <v>0</v>
      </c>
      <c r="T83" s="67">
        <f>IF(E83=1,$D83*садики!E$2/$S83,0)</f>
        <v>0</v>
      </c>
      <c r="U83" s="33">
        <f>IF(F83=1,$D83*садики!E$3/$S83,0)</f>
        <v>0</v>
      </c>
      <c r="V83" s="33">
        <f>IF(G83=1,$D83*садики!E$4/$S83,0)</f>
        <v>0</v>
      </c>
      <c r="W83" s="33">
        <f>IF(H83=1,$D83*садики!E$5/$S83,0)</f>
        <v>0</v>
      </c>
      <c r="X83" s="33">
        <f>IF(I83=1,$D83*садики!E$6/$S83,0)</f>
        <v>0</v>
      </c>
      <c r="Y83" s="33">
        <f>IF(J83=1,$D83*садики!E$7/$S83,0)</f>
        <v>0</v>
      </c>
      <c r="Z83" s="33">
        <f>IF(K83=1,$D83*садики!E$8/$S83,0)</f>
        <v>0</v>
      </c>
      <c r="AA83" s="33">
        <f>IF(L83=1,$D83*садики!E$9/$S83,0)</f>
        <v>0</v>
      </c>
      <c r="AB83" s="33">
        <f>IF(M83=1,$D83*садики!E$10/$S83,0)</f>
        <v>0</v>
      </c>
      <c r="AC83" s="33">
        <f>IF(N83=1,$D83*садики!E$11/$S83,0)</f>
        <v>0</v>
      </c>
      <c r="AD83" s="33">
        <f>IF(O83=1,$D83*садики!E$12/$S83,0)</f>
        <v>0</v>
      </c>
      <c r="AE83" s="33">
        <f>IF(P83=1,$D83*садики!E$13/$S83,0)</f>
        <v>0</v>
      </c>
      <c r="AF83" s="33">
        <f>IF(Q83=1,$D83*садики!E$14/$S83,0)</f>
        <v>0</v>
      </c>
      <c r="AG83" s="68">
        <f>IF(R83=1,$D83*садики!E$15/$S83,0)</f>
        <v>0</v>
      </c>
      <c r="AH83" s="72">
        <f>IF($E83=1,садики!H$2,0)+IF($F83=1,садики!H$3,0)+IF($G83=1,садики!H$4,0)+IF($H83=1,садики!H$5,0)+IF($I83=1,садики!H$6,0)+IF($J83=1,садики!H$7,0)+IF($K83=1,садики!H$8,0)+IF($L83=1,садики!H$9,0)+IF($M83=1,садики!H$10,0)+IF($N83=1,садики!H$11,0)+IF($O83=1,садики!H$12,0)+IF($P83=1,садики!H$13,0)+IF($Q83=1,садики!H$14,0)+IF($R83=1,садики!H$15,0)</f>
        <v>0</v>
      </c>
      <c r="AI83" s="67">
        <f>IF(E83=1,$D83*садики!H$2/$AH83,0)</f>
        <v>0</v>
      </c>
      <c r="AJ83" s="33">
        <f>IF(F83=1,$D83*садики!H$3/$AH83,0)</f>
        <v>0</v>
      </c>
      <c r="AK83" s="33">
        <f>IF(G83=1,$D83*садики!H$4/$AH83,0)</f>
        <v>0</v>
      </c>
      <c r="AL83" s="33">
        <f>IF(H83=1,$D83*садики!H$5/$AH83,0)</f>
        <v>0</v>
      </c>
      <c r="AM83" s="33">
        <f>IF(I83=1,$D83*садики!H$6/$AH83,0)</f>
        <v>0</v>
      </c>
      <c r="AN83" s="33">
        <f>IF(J83=1,$D83*садики!H$7/$AH83,0)</f>
        <v>0</v>
      </c>
      <c r="AO83" s="33">
        <f>IF(K83=1,$D83*садики!H$8/$AH83,0)</f>
        <v>0</v>
      </c>
      <c r="AP83" s="33">
        <f>IF(L83=1,$D83*садики!H$9/$AH83,0)</f>
        <v>0</v>
      </c>
      <c r="AQ83" s="33">
        <f>IF(M83=1,$D83*садики!H$10/$AH83,0)</f>
        <v>0</v>
      </c>
      <c r="AR83" s="33">
        <f>IF(N83=1,$D83*садики!H$11/$AH83,0)</f>
        <v>0</v>
      </c>
      <c r="AS83" s="33">
        <f>IF(O83=1,$D83*садики!H$12/$AH83,0)</f>
        <v>0</v>
      </c>
      <c r="AT83" s="33">
        <f>IF(P83=1,$D83*садики!H$13/$AH83,0)</f>
        <v>0</v>
      </c>
      <c r="AU83" s="33">
        <f>IF(Q83=1,$D83*садики!H$14/$AH83,0)</f>
        <v>0</v>
      </c>
      <c r="AV83" s="68">
        <f>IF(R83=1,$D83*садики!H$15/$AH83,0)</f>
        <v>0</v>
      </c>
      <c r="AW83" s="78">
        <f t="shared" si="19"/>
        <v>0</v>
      </c>
      <c r="AX83" s="19">
        <f t="shared" si="20"/>
        <v>0</v>
      </c>
      <c r="AY83" s="19">
        <f t="shared" si="21"/>
        <v>0</v>
      </c>
      <c r="AZ83" s="19">
        <f t="shared" si="22"/>
        <v>0</v>
      </c>
      <c r="BA83" s="19">
        <f t="shared" si="23"/>
        <v>0</v>
      </c>
      <c r="BB83" s="19">
        <f t="shared" si="24"/>
        <v>0</v>
      </c>
      <c r="BC83" s="19">
        <f t="shared" si="25"/>
        <v>0</v>
      </c>
      <c r="BD83" s="19">
        <f t="shared" si="26"/>
        <v>0</v>
      </c>
      <c r="BE83" s="19">
        <f t="shared" si="27"/>
        <v>0</v>
      </c>
      <c r="BF83" s="19">
        <f t="shared" si="28"/>
        <v>0</v>
      </c>
      <c r="BG83" s="19">
        <f t="shared" si="29"/>
        <v>0</v>
      </c>
      <c r="BH83" s="19">
        <f t="shared" si="30"/>
        <v>0</v>
      </c>
      <c r="BI83" s="19">
        <f t="shared" si="31"/>
        <v>0</v>
      </c>
      <c r="BJ83" s="79">
        <f t="shared" si="32"/>
        <v>0</v>
      </c>
      <c r="BK83" s="25">
        <f t="shared" si="33"/>
        <v>0</v>
      </c>
      <c r="BL83" s="36">
        <f>IF($E83=1,садики!K$2,0)+IF($F83=1,садики!K$3,0)+IF($G83=1,садики!K$4,0)+IF($H83=1,садики!K$5,0)+IF($I83=1,садики!K$6,0)+IF($J83=1,садики!K$7,0)+IF($K83=1,садики!K$8,0)+IF($L83=1,садики!K$9,0)+IF($M83=1,садики!K$10,0)+IF($N83=1,садики!K$11,0)+IF($O83=1,садики!K$12,0)+IF($P83=1,садики!K$13,0)+IF($Q83=1,садики!K$14,0)+IF($R83=1,садики!K$15,0)</f>
        <v>0</v>
      </c>
      <c r="BM83" s="5">
        <f t="shared" si="35"/>
        <v>0</v>
      </c>
      <c r="BN83" s="60">
        <f t="shared" si="34"/>
        <v>0</v>
      </c>
    </row>
    <row r="84" spans="1:66" ht="12.75" customHeight="1" x14ac:dyDescent="0.2">
      <c r="A84" s="52">
        <v>82</v>
      </c>
      <c r="B84" s="8" t="s">
        <v>76</v>
      </c>
      <c r="C84" s="7" t="s">
        <v>8</v>
      </c>
      <c r="D84" s="53">
        <v>231</v>
      </c>
      <c r="E84" s="28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42"/>
      <c r="S84" s="64">
        <f>IF($E84=1,садики!E$2,0)+IF($F84=1,садики!E$3,0)+IF($G84=1,садики!E$4,0)+IF($H84=1,садики!E$5,0)+IF($I84=1,садики!E$6,0)+IF($J84=1,садики!E$7,0)+IF($K84=1,садики!E$8,0)+IF($L84=1,садики!E$9,0)+IF($M84=1,садики!E$10,0)+IF($N84=1,садики!E$11,0)+IF($O84=1,садики!E$12,0)+IF($P84=1,садики!E$13,0)+IF($Q84=1,садики!E$14,0)+IF($R84=1,садики!E$15,0)</f>
        <v>0</v>
      </c>
      <c r="T84" s="67">
        <f>IF(E84=1,$D84*садики!E$2/$S84,0)</f>
        <v>0</v>
      </c>
      <c r="U84" s="33">
        <f>IF(F84=1,$D84*садики!E$3/$S84,0)</f>
        <v>0</v>
      </c>
      <c r="V84" s="33">
        <f>IF(G84=1,$D84*садики!E$4/$S84,0)</f>
        <v>0</v>
      </c>
      <c r="W84" s="33">
        <f>IF(H84=1,$D84*садики!E$5/$S84,0)</f>
        <v>0</v>
      </c>
      <c r="X84" s="33">
        <f>IF(I84=1,$D84*садики!E$6/$S84,0)</f>
        <v>0</v>
      </c>
      <c r="Y84" s="33">
        <f>IF(J84=1,$D84*садики!E$7/$S84,0)</f>
        <v>0</v>
      </c>
      <c r="Z84" s="33">
        <f>IF(K84=1,$D84*садики!E$8/$S84,0)</f>
        <v>0</v>
      </c>
      <c r="AA84" s="33">
        <f>IF(L84=1,$D84*садики!E$9/$S84,0)</f>
        <v>0</v>
      </c>
      <c r="AB84" s="33">
        <f>IF(M84=1,$D84*садики!E$10/$S84,0)</f>
        <v>0</v>
      </c>
      <c r="AC84" s="33">
        <f>IF(N84=1,$D84*садики!E$11/$S84,0)</f>
        <v>0</v>
      </c>
      <c r="AD84" s="33">
        <f>IF(O84=1,$D84*садики!E$12/$S84,0)</f>
        <v>0</v>
      </c>
      <c r="AE84" s="33">
        <f>IF(P84=1,$D84*садики!E$13/$S84,0)</f>
        <v>0</v>
      </c>
      <c r="AF84" s="33">
        <f>IF(Q84=1,$D84*садики!E$14/$S84,0)</f>
        <v>0</v>
      </c>
      <c r="AG84" s="68">
        <f>IF(R84=1,$D84*садики!E$15/$S84,0)</f>
        <v>0</v>
      </c>
      <c r="AH84" s="72">
        <f>IF($E84=1,садики!H$2,0)+IF($F84=1,садики!H$3,0)+IF($G84=1,садики!H$4,0)+IF($H84=1,садики!H$5,0)+IF($I84=1,садики!H$6,0)+IF($J84=1,садики!H$7,0)+IF($K84=1,садики!H$8,0)+IF($L84=1,садики!H$9,0)+IF($M84=1,садики!H$10,0)+IF($N84=1,садики!H$11,0)+IF($O84=1,садики!H$12,0)+IF($P84=1,садики!H$13,0)+IF($Q84=1,садики!H$14,0)+IF($R84=1,садики!H$15,0)</f>
        <v>0</v>
      </c>
      <c r="AI84" s="67">
        <f>IF(E84=1,$D84*садики!H$2/$AH84,0)</f>
        <v>0</v>
      </c>
      <c r="AJ84" s="33">
        <f>IF(F84=1,$D84*садики!H$3/$AH84,0)</f>
        <v>0</v>
      </c>
      <c r="AK84" s="33">
        <f>IF(G84=1,$D84*садики!H$4/$AH84,0)</f>
        <v>0</v>
      </c>
      <c r="AL84" s="33">
        <f>IF(H84=1,$D84*садики!H$5/$AH84,0)</f>
        <v>0</v>
      </c>
      <c r="AM84" s="33">
        <f>IF(I84=1,$D84*садики!H$6/$AH84,0)</f>
        <v>0</v>
      </c>
      <c r="AN84" s="33">
        <f>IF(J84=1,$D84*садики!H$7/$AH84,0)</f>
        <v>0</v>
      </c>
      <c r="AO84" s="33">
        <f>IF(K84=1,$D84*садики!H$8/$AH84,0)</f>
        <v>0</v>
      </c>
      <c r="AP84" s="33">
        <f>IF(L84=1,$D84*садики!H$9/$AH84,0)</f>
        <v>0</v>
      </c>
      <c r="AQ84" s="33">
        <f>IF(M84=1,$D84*садики!H$10/$AH84,0)</f>
        <v>0</v>
      </c>
      <c r="AR84" s="33">
        <f>IF(N84=1,$D84*садики!H$11/$AH84,0)</f>
        <v>0</v>
      </c>
      <c r="AS84" s="33">
        <f>IF(O84=1,$D84*садики!H$12/$AH84,0)</f>
        <v>0</v>
      </c>
      <c r="AT84" s="33">
        <f>IF(P84=1,$D84*садики!H$13/$AH84,0)</f>
        <v>0</v>
      </c>
      <c r="AU84" s="33">
        <f>IF(Q84=1,$D84*садики!H$14/$AH84,0)</f>
        <v>0</v>
      </c>
      <c r="AV84" s="68">
        <f>IF(R84=1,$D84*садики!H$15/$AH84,0)</f>
        <v>0</v>
      </c>
      <c r="AW84" s="78">
        <f t="shared" si="19"/>
        <v>0</v>
      </c>
      <c r="AX84" s="19">
        <f t="shared" si="20"/>
        <v>0</v>
      </c>
      <c r="AY84" s="19">
        <f t="shared" si="21"/>
        <v>0</v>
      </c>
      <c r="AZ84" s="19">
        <f t="shared" si="22"/>
        <v>0</v>
      </c>
      <c r="BA84" s="19">
        <f t="shared" si="23"/>
        <v>0</v>
      </c>
      <c r="BB84" s="19">
        <f t="shared" si="24"/>
        <v>0</v>
      </c>
      <c r="BC84" s="19">
        <f t="shared" si="25"/>
        <v>0</v>
      </c>
      <c r="BD84" s="19">
        <f t="shared" si="26"/>
        <v>0</v>
      </c>
      <c r="BE84" s="19">
        <f t="shared" si="27"/>
        <v>0</v>
      </c>
      <c r="BF84" s="19">
        <f t="shared" si="28"/>
        <v>0</v>
      </c>
      <c r="BG84" s="19">
        <f t="shared" si="29"/>
        <v>0</v>
      </c>
      <c r="BH84" s="19">
        <f t="shared" si="30"/>
        <v>0</v>
      </c>
      <c r="BI84" s="19">
        <f t="shared" si="31"/>
        <v>0</v>
      </c>
      <c r="BJ84" s="79">
        <f t="shared" si="32"/>
        <v>0</v>
      </c>
      <c r="BK84" s="25">
        <f t="shared" si="33"/>
        <v>0</v>
      </c>
      <c r="BL84" s="36">
        <f>IF($E84=1,садики!K$2,0)+IF($F84=1,садики!K$3,0)+IF($G84=1,садики!K$4,0)+IF($H84=1,садики!K$5,0)+IF($I84=1,садики!K$6,0)+IF($J84=1,садики!K$7,0)+IF($K84=1,садики!K$8,0)+IF($L84=1,садики!K$9,0)+IF($M84=1,садики!K$10,0)+IF($N84=1,садики!K$11,0)+IF($O84=1,садики!K$12,0)+IF($P84=1,садики!K$13,0)+IF($Q84=1,садики!K$14,0)+IF($R84=1,садики!K$15,0)</f>
        <v>0</v>
      </c>
      <c r="BM84" s="5">
        <f t="shared" si="35"/>
        <v>0</v>
      </c>
      <c r="BN84" s="60">
        <f t="shared" si="34"/>
        <v>0</v>
      </c>
    </row>
    <row r="85" spans="1:66" ht="12.75" customHeight="1" x14ac:dyDescent="0.2">
      <c r="A85" s="52">
        <v>83</v>
      </c>
      <c r="B85" s="8" t="s">
        <v>20</v>
      </c>
      <c r="C85" s="7" t="s">
        <v>8</v>
      </c>
      <c r="D85" s="53">
        <v>301</v>
      </c>
      <c r="E85" s="28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42"/>
      <c r="S85" s="64">
        <f>IF($E85=1,садики!E$2,0)+IF($F85=1,садики!E$3,0)+IF($G85=1,садики!E$4,0)+IF($H85=1,садики!E$5,0)+IF($I85=1,садики!E$6,0)+IF($J85=1,садики!E$7,0)+IF($K85=1,садики!E$8,0)+IF($L85=1,садики!E$9,0)+IF($M85=1,садики!E$10,0)+IF($N85=1,садики!E$11,0)+IF($O85=1,садики!E$12,0)+IF($P85=1,садики!E$13,0)+IF($Q85=1,садики!E$14,0)+IF($R85=1,садики!E$15,0)</f>
        <v>0</v>
      </c>
      <c r="T85" s="67">
        <f>IF(E85=1,$D85*садики!E$2/$S85,0)</f>
        <v>0</v>
      </c>
      <c r="U85" s="33">
        <f>IF(F85=1,$D85*садики!E$3/$S85,0)</f>
        <v>0</v>
      </c>
      <c r="V85" s="33">
        <f>IF(G85=1,$D85*садики!E$4/$S85,0)</f>
        <v>0</v>
      </c>
      <c r="W85" s="33">
        <f>IF(H85=1,$D85*садики!E$5/$S85,0)</f>
        <v>0</v>
      </c>
      <c r="X85" s="33">
        <f>IF(I85=1,$D85*садики!E$6/$S85,0)</f>
        <v>0</v>
      </c>
      <c r="Y85" s="33">
        <f>IF(J85=1,$D85*садики!E$7/$S85,0)</f>
        <v>0</v>
      </c>
      <c r="Z85" s="33">
        <f>IF(K85=1,$D85*садики!E$8/$S85,0)</f>
        <v>0</v>
      </c>
      <c r="AA85" s="33">
        <f>IF(L85=1,$D85*садики!E$9/$S85,0)</f>
        <v>0</v>
      </c>
      <c r="AB85" s="33">
        <f>IF(M85=1,$D85*садики!E$10/$S85,0)</f>
        <v>0</v>
      </c>
      <c r="AC85" s="33">
        <f>IF(N85=1,$D85*садики!E$11/$S85,0)</f>
        <v>0</v>
      </c>
      <c r="AD85" s="33">
        <f>IF(O85=1,$D85*садики!E$12/$S85,0)</f>
        <v>0</v>
      </c>
      <c r="AE85" s="33">
        <f>IF(P85=1,$D85*садики!E$13/$S85,0)</f>
        <v>0</v>
      </c>
      <c r="AF85" s="33">
        <f>IF(Q85=1,$D85*садики!E$14/$S85,0)</f>
        <v>0</v>
      </c>
      <c r="AG85" s="68">
        <f>IF(R85=1,$D85*садики!E$15/$S85,0)</f>
        <v>0</v>
      </c>
      <c r="AH85" s="72">
        <f>IF($E85=1,садики!H$2,0)+IF($F85=1,садики!H$3,0)+IF($G85=1,садики!H$4,0)+IF($H85=1,садики!H$5,0)+IF($I85=1,садики!H$6,0)+IF($J85=1,садики!H$7,0)+IF($K85=1,садики!H$8,0)+IF($L85=1,садики!H$9,0)+IF($M85=1,садики!H$10,0)+IF($N85=1,садики!H$11,0)+IF($O85=1,садики!H$12,0)+IF($P85=1,садики!H$13,0)+IF($Q85=1,садики!H$14,0)+IF($R85=1,садики!H$15,0)</f>
        <v>0</v>
      </c>
      <c r="AI85" s="67">
        <f>IF(E85=1,$D85*садики!H$2/$AH85,0)</f>
        <v>0</v>
      </c>
      <c r="AJ85" s="33">
        <f>IF(F85=1,$D85*садики!H$3/$AH85,0)</f>
        <v>0</v>
      </c>
      <c r="AK85" s="33">
        <f>IF(G85=1,$D85*садики!H$4/$AH85,0)</f>
        <v>0</v>
      </c>
      <c r="AL85" s="33">
        <f>IF(H85=1,$D85*садики!H$5/$AH85,0)</f>
        <v>0</v>
      </c>
      <c r="AM85" s="33">
        <f>IF(I85=1,$D85*садики!H$6/$AH85,0)</f>
        <v>0</v>
      </c>
      <c r="AN85" s="33">
        <f>IF(J85=1,$D85*садики!H$7/$AH85,0)</f>
        <v>0</v>
      </c>
      <c r="AO85" s="33">
        <f>IF(K85=1,$D85*садики!H$8/$AH85,0)</f>
        <v>0</v>
      </c>
      <c r="AP85" s="33">
        <f>IF(L85=1,$D85*садики!H$9/$AH85,0)</f>
        <v>0</v>
      </c>
      <c r="AQ85" s="33">
        <f>IF(M85=1,$D85*садики!H$10/$AH85,0)</f>
        <v>0</v>
      </c>
      <c r="AR85" s="33">
        <f>IF(N85=1,$D85*садики!H$11/$AH85,0)</f>
        <v>0</v>
      </c>
      <c r="AS85" s="33">
        <f>IF(O85=1,$D85*садики!H$12/$AH85,0)</f>
        <v>0</v>
      </c>
      <c r="AT85" s="33">
        <f>IF(P85=1,$D85*садики!H$13/$AH85,0)</f>
        <v>0</v>
      </c>
      <c r="AU85" s="33">
        <f>IF(Q85=1,$D85*садики!H$14/$AH85,0)</f>
        <v>0</v>
      </c>
      <c r="AV85" s="68">
        <f>IF(R85=1,$D85*садики!H$15/$AH85,0)</f>
        <v>0</v>
      </c>
      <c r="AW85" s="78">
        <f t="shared" si="19"/>
        <v>0</v>
      </c>
      <c r="AX85" s="19">
        <f t="shared" si="20"/>
        <v>0</v>
      </c>
      <c r="AY85" s="19">
        <f t="shared" si="21"/>
        <v>0</v>
      </c>
      <c r="AZ85" s="19">
        <f t="shared" si="22"/>
        <v>0</v>
      </c>
      <c r="BA85" s="19">
        <f t="shared" si="23"/>
        <v>0</v>
      </c>
      <c r="BB85" s="19">
        <f t="shared" si="24"/>
        <v>0</v>
      </c>
      <c r="BC85" s="19">
        <f t="shared" si="25"/>
        <v>0</v>
      </c>
      <c r="BD85" s="19">
        <f t="shared" si="26"/>
        <v>0</v>
      </c>
      <c r="BE85" s="19">
        <f t="shared" si="27"/>
        <v>0</v>
      </c>
      <c r="BF85" s="19">
        <f t="shared" si="28"/>
        <v>0</v>
      </c>
      <c r="BG85" s="19">
        <f t="shared" si="29"/>
        <v>0</v>
      </c>
      <c r="BH85" s="19">
        <f t="shared" si="30"/>
        <v>0</v>
      </c>
      <c r="BI85" s="19">
        <f t="shared" si="31"/>
        <v>0</v>
      </c>
      <c r="BJ85" s="79">
        <f t="shared" si="32"/>
        <v>0</v>
      </c>
      <c r="BK85" s="25">
        <f t="shared" si="33"/>
        <v>0</v>
      </c>
      <c r="BL85" s="36">
        <f>IF($E85=1,садики!K$2,0)+IF($F85=1,садики!K$3,0)+IF($G85=1,садики!K$4,0)+IF($H85=1,садики!K$5,0)+IF($I85=1,садики!K$6,0)+IF($J85=1,садики!K$7,0)+IF($K85=1,садики!K$8,0)+IF($L85=1,садики!K$9,0)+IF($M85=1,садики!K$10,0)+IF($N85=1,садики!K$11,0)+IF($O85=1,садики!K$12,0)+IF($P85=1,садики!K$13,0)+IF($Q85=1,садики!K$14,0)+IF($R85=1,садики!K$15,0)</f>
        <v>0</v>
      </c>
      <c r="BM85" s="5">
        <f t="shared" si="35"/>
        <v>0</v>
      </c>
      <c r="BN85" s="60">
        <f t="shared" si="34"/>
        <v>0</v>
      </c>
    </row>
    <row r="86" spans="1:66" ht="12.75" customHeight="1" x14ac:dyDescent="0.2">
      <c r="A86" s="52">
        <v>84</v>
      </c>
      <c r="B86" s="8" t="s">
        <v>77</v>
      </c>
      <c r="C86" s="7" t="s">
        <v>8</v>
      </c>
      <c r="D86" s="53">
        <v>503</v>
      </c>
      <c r="E86" s="28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42"/>
      <c r="S86" s="64">
        <f>IF($E86=1,садики!E$2,0)+IF($F86=1,садики!E$3,0)+IF($G86=1,садики!E$4,0)+IF($H86=1,садики!E$5,0)+IF($I86=1,садики!E$6,0)+IF($J86=1,садики!E$7,0)+IF($K86=1,садики!E$8,0)+IF($L86=1,садики!E$9,0)+IF($M86=1,садики!E$10,0)+IF($N86=1,садики!E$11,0)+IF($O86=1,садики!E$12,0)+IF($P86=1,садики!E$13,0)+IF($Q86=1,садики!E$14,0)+IF($R86=1,садики!E$15,0)</f>
        <v>0</v>
      </c>
      <c r="T86" s="67">
        <f>IF(E86=1,$D86*садики!E$2/$S86,0)</f>
        <v>0</v>
      </c>
      <c r="U86" s="33">
        <f>IF(F86=1,$D86*садики!E$3/$S86,0)</f>
        <v>0</v>
      </c>
      <c r="V86" s="33">
        <f>IF(G86=1,$D86*садики!E$4/$S86,0)</f>
        <v>0</v>
      </c>
      <c r="W86" s="33">
        <f>IF(H86=1,$D86*садики!E$5/$S86,0)</f>
        <v>0</v>
      </c>
      <c r="X86" s="33">
        <f>IF(I86=1,$D86*садики!E$6/$S86,0)</f>
        <v>0</v>
      </c>
      <c r="Y86" s="33">
        <f>IF(J86=1,$D86*садики!E$7/$S86,0)</f>
        <v>0</v>
      </c>
      <c r="Z86" s="33">
        <f>IF(K86=1,$D86*садики!E$8/$S86,0)</f>
        <v>0</v>
      </c>
      <c r="AA86" s="33">
        <f>IF(L86=1,$D86*садики!E$9/$S86,0)</f>
        <v>0</v>
      </c>
      <c r="AB86" s="33">
        <f>IF(M86=1,$D86*садики!E$10/$S86,0)</f>
        <v>0</v>
      </c>
      <c r="AC86" s="33">
        <f>IF(N86=1,$D86*садики!E$11/$S86,0)</f>
        <v>0</v>
      </c>
      <c r="AD86" s="33">
        <f>IF(O86=1,$D86*садики!E$12/$S86,0)</f>
        <v>0</v>
      </c>
      <c r="AE86" s="33">
        <f>IF(P86=1,$D86*садики!E$13/$S86,0)</f>
        <v>0</v>
      </c>
      <c r="AF86" s="33">
        <f>IF(Q86=1,$D86*садики!E$14/$S86,0)</f>
        <v>0</v>
      </c>
      <c r="AG86" s="68">
        <f>IF(R86=1,$D86*садики!E$15/$S86,0)</f>
        <v>0</v>
      </c>
      <c r="AH86" s="72">
        <f>IF($E86=1,садики!H$2,0)+IF($F86=1,садики!H$3,0)+IF($G86=1,садики!H$4,0)+IF($H86=1,садики!H$5,0)+IF($I86=1,садики!H$6,0)+IF($J86=1,садики!H$7,0)+IF($K86=1,садики!H$8,0)+IF($L86=1,садики!H$9,0)+IF($M86=1,садики!H$10,0)+IF($N86=1,садики!H$11,0)+IF($O86=1,садики!H$12,0)+IF($P86=1,садики!H$13,0)+IF($Q86=1,садики!H$14,0)+IF($R86=1,садики!H$15,0)</f>
        <v>0</v>
      </c>
      <c r="AI86" s="67">
        <f>IF(E86=1,$D86*садики!H$2/$AH86,0)</f>
        <v>0</v>
      </c>
      <c r="AJ86" s="33">
        <f>IF(F86=1,$D86*садики!H$3/$AH86,0)</f>
        <v>0</v>
      </c>
      <c r="AK86" s="33">
        <f>IF(G86=1,$D86*садики!H$4/$AH86,0)</f>
        <v>0</v>
      </c>
      <c r="AL86" s="33">
        <f>IF(H86=1,$D86*садики!H$5/$AH86,0)</f>
        <v>0</v>
      </c>
      <c r="AM86" s="33">
        <f>IF(I86=1,$D86*садики!H$6/$AH86,0)</f>
        <v>0</v>
      </c>
      <c r="AN86" s="33">
        <f>IF(J86=1,$D86*садики!H$7/$AH86,0)</f>
        <v>0</v>
      </c>
      <c r="AO86" s="33">
        <f>IF(K86=1,$D86*садики!H$8/$AH86,0)</f>
        <v>0</v>
      </c>
      <c r="AP86" s="33">
        <f>IF(L86=1,$D86*садики!H$9/$AH86,0)</f>
        <v>0</v>
      </c>
      <c r="AQ86" s="33">
        <f>IF(M86=1,$D86*садики!H$10/$AH86,0)</f>
        <v>0</v>
      </c>
      <c r="AR86" s="33">
        <f>IF(N86=1,$D86*садики!H$11/$AH86,0)</f>
        <v>0</v>
      </c>
      <c r="AS86" s="33">
        <f>IF(O86=1,$D86*садики!H$12/$AH86,0)</f>
        <v>0</v>
      </c>
      <c r="AT86" s="33">
        <f>IF(P86=1,$D86*садики!H$13/$AH86,0)</f>
        <v>0</v>
      </c>
      <c r="AU86" s="33">
        <f>IF(Q86=1,$D86*садики!H$14/$AH86,0)</f>
        <v>0</v>
      </c>
      <c r="AV86" s="68">
        <f>IF(R86=1,$D86*садики!H$15/$AH86,0)</f>
        <v>0</v>
      </c>
      <c r="AW86" s="78">
        <f t="shared" si="19"/>
        <v>0</v>
      </c>
      <c r="AX86" s="19">
        <f t="shared" si="20"/>
        <v>0</v>
      </c>
      <c r="AY86" s="19">
        <f t="shared" si="21"/>
        <v>0</v>
      </c>
      <c r="AZ86" s="19">
        <f t="shared" si="22"/>
        <v>0</v>
      </c>
      <c r="BA86" s="19">
        <f t="shared" si="23"/>
        <v>0</v>
      </c>
      <c r="BB86" s="19">
        <f t="shared" si="24"/>
        <v>0</v>
      </c>
      <c r="BC86" s="19">
        <f t="shared" si="25"/>
        <v>0</v>
      </c>
      <c r="BD86" s="19">
        <f t="shared" si="26"/>
        <v>0</v>
      </c>
      <c r="BE86" s="19">
        <f t="shared" si="27"/>
        <v>0</v>
      </c>
      <c r="BF86" s="19">
        <f t="shared" si="28"/>
        <v>0</v>
      </c>
      <c r="BG86" s="19">
        <f t="shared" si="29"/>
        <v>0</v>
      </c>
      <c r="BH86" s="19">
        <f t="shared" si="30"/>
        <v>0</v>
      </c>
      <c r="BI86" s="19">
        <f t="shared" si="31"/>
        <v>0</v>
      </c>
      <c r="BJ86" s="79">
        <f t="shared" si="32"/>
        <v>0</v>
      </c>
      <c r="BK86" s="25">
        <f t="shared" si="33"/>
        <v>0</v>
      </c>
      <c r="BL86" s="36">
        <f>IF($E86=1,садики!K$2,0)+IF($F86=1,садики!K$3,0)+IF($G86=1,садики!K$4,0)+IF($H86=1,садики!K$5,0)+IF($I86=1,садики!K$6,0)+IF($J86=1,садики!K$7,0)+IF($K86=1,садики!K$8,0)+IF($L86=1,садики!K$9,0)+IF($M86=1,садики!K$10,0)+IF($N86=1,садики!K$11,0)+IF($O86=1,садики!K$12,0)+IF($P86=1,садики!K$13,0)+IF($Q86=1,садики!K$14,0)+IF($R86=1,садики!K$15,0)</f>
        <v>0</v>
      </c>
      <c r="BM86" s="5">
        <f t="shared" si="35"/>
        <v>0</v>
      </c>
      <c r="BN86" s="60">
        <f t="shared" si="34"/>
        <v>0</v>
      </c>
    </row>
    <row r="87" spans="1:66" ht="12.75" customHeight="1" x14ac:dyDescent="0.2">
      <c r="A87" s="52">
        <v>85</v>
      </c>
      <c r="B87" s="8" t="s">
        <v>78</v>
      </c>
      <c r="C87" s="7" t="s">
        <v>8</v>
      </c>
      <c r="D87" s="53">
        <v>1143</v>
      </c>
      <c r="E87" s="28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42"/>
      <c r="S87" s="64">
        <f>IF($E87=1,садики!E$2,0)+IF($F87=1,садики!E$3,0)+IF($G87=1,садики!E$4,0)+IF($H87=1,садики!E$5,0)+IF($I87=1,садики!E$6,0)+IF($J87=1,садики!E$7,0)+IF($K87=1,садики!E$8,0)+IF($L87=1,садики!E$9,0)+IF($M87=1,садики!E$10,0)+IF($N87=1,садики!E$11,0)+IF($O87=1,садики!E$12,0)+IF($P87=1,садики!E$13,0)+IF($Q87=1,садики!E$14,0)+IF($R87=1,садики!E$15,0)</f>
        <v>0</v>
      </c>
      <c r="T87" s="67">
        <f>IF(E87=1,$D87*садики!E$2/$S87,0)</f>
        <v>0</v>
      </c>
      <c r="U87" s="33">
        <f>IF(F87=1,$D87*садики!E$3/$S87,0)</f>
        <v>0</v>
      </c>
      <c r="V87" s="33">
        <f>IF(G87=1,$D87*садики!E$4/$S87,0)</f>
        <v>0</v>
      </c>
      <c r="W87" s="33">
        <f>IF(H87=1,$D87*садики!E$5/$S87,0)</f>
        <v>0</v>
      </c>
      <c r="X87" s="33">
        <f>IF(I87=1,$D87*садики!E$6/$S87,0)</f>
        <v>0</v>
      </c>
      <c r="Y87" s="33">
        <f>IF(J87=1,$D87*садики!E$7/$S87,0)</f>
        <v>0</v>
      </c>
      <c r="Z87" s="33">
        <f>IF(K87=1,$D87*садики!E$8/$S87,0)</f>
        <v>0</v>
      </c>
      <c r="AA87" s="33">
        <f>IF(L87=1,$D87*садики!E$9/$S87,0)</f>
        <v>0</v>
      </c>
      <c r="AB87" s="33">
        <f>IF(M87=1,$D87*садики!E$10/$S87,0)</f>
        <v>0</v>
      </c>
      <c r="AC87" s="33">
        <f>IF(N87=1,$D87*садики!E$11/$S87,0)</f>
        <v>0</v>
      </c>
      <c r="AD87" s="33">
        <f>IF(O87=1,$D87*садики!E$12/$S87,0)</f>
        <v>0</v>
      </c>
      <c r="AE87" s="33">
        <f>IF(P87=1,$D87*садики!E$13/$S87,0)</f>
        <v>0</v>
      </c>
      <c r="AF87" s="33">
        <f>IF(Q87=1,$D87*садики!E$14/$S87,0)</f>
        <v>0</v>
      </c>
      <c r="AG87" s="68">
        <f>IF(R87=1,$D87*садики!E$15/$S87,0)</f>
        <v>0</v>
      </c>
      <c r="AH87" s="72">
        <f>IF($E87=1,садики!H$2,0)+IF($F87=1,садики!H$3,0)+IF($G87=1,садики!H$4,0)+IF($H87=1,садики!H$5,0)+IF($I87=1,садики!H$6,0)+IF($J87=1,садики!H$7,0)+IF($K87=1,садики!H$8,0)+IF($L87=1,садики!H$9,0)+IF($M87=1,садики!H$10,0)+IF($N87=1,садики!H$11,0)+IF($O87=1,садики!H$12,0)+IF($P87=1,садики!H$13,0)+IF($Q87=1,садики!H$14,0)+IF($R87=1,садики!H$15,0)</f>
        <v>0</v>
      </c>
      <c r="AI87" s="67">
        <f>IF(E87=1,$D87*садики!H$2/$AH87,0)</f>
        <v>0</v>
      </c>
      <c r="AJ87" s="33">
        <f>IF(F87=1,$D87*садики!H$3/$AH87,0)</f>
        <v>0</v>
      </c>
      <c r="AK87" s="33">
        <f>IF(G87=1,$D87*садики!H$4/$AH87,0)</f>
        <v>0</v>
      </c>
      <c r="AL87" s="33">
        <f>IF(H87=1,$D87*садики!H$5/$AH87,0)</f>
        <v>0</v>
      </c>
      <c r="AM87" s="33">
        <f>IF(I87=1,$D87*садики!H$6/$AH87,0)</f>
        <v>0</v>
      </c>
      <c r="AN87" s="33">
        <f>IF(J87=1,$D87*садики!H$7/$AH87,0)</f>
        <v>0</v>
      </c>
      <c r="AO87" s="33">
        <f>IF(K87=1,$D87*садики!H$8/$AH87,0)</f>
        <v>0</v>
      </c>
      <c r="AP87" s="33">
        <f>IF(L87=1,$D87*садики!H$9/$AH87,0)</f>
        <v>0</v>
      </c>
      <c r="AQ87" s="33">
        <f>IF(M87=1,$D87*садики!H$10/$AH87,0)</f>
        <v>0</v>
      </c>
      <c r="AR87" s="33">
        <f>IF(N87=1,$D87*садики!H$11/$AH87,0)</f>
        <v>0</v>
      </c>
      <c r="AS87" s="33">
        <f>IF(O87=1,$D87*садики!H$12/$AH87,0)</f>
        <v>0</v>
      </c>
      <c r="AT87" s="33">
        <f>IF(P87=1,$D87*садики!H$13/$AH87,0)</f>
        <v>0</v>
      </c>
      <c r="AU87" s="33">
        <f>IF(Q87=1,$D87*садики!H$14/$AH87,0)</f>
        <v>0</v>
      </c>
      <c r="AV87" s="68">
        <f>IF(R87=1,$D87*садики!H$15/$AH87,0)</f>
        <v>0</v>
      </c>
      <c r="AW87" s="78">
        <f t="shared" si="19"/>
        <v>0</v>
      </c>
      <c r="AX87" s="19">
        <f t="shared" si="20"/>
        <v>0</v>
      </c>
      <c r="AY87" s="19">
        <f t="shared" si="21"/>
        <v>0</v>
      </c>
      <c r="AZ87" s="19">
        <f t="shared" si="22"/>
        <v>0</v>
      </c>
      <c r="BA87" s="19">
        <f t="shared" si="23"/>
        <v>0</v>
      </c>
      <c r="BB87" s="19">
        <f t="shared" si="24"/>
        <v>0</v>
      </c>
      <c r="BC87" s="19">
        <f t="shared" si="25"/>
        <v>0</v>
      </c>
      <c r="BD87" s="19">
        <f t="shared" si="26"/>
        <v>0</v>
      </c>
      <c r="BE87" s="19">
        <f t="shared" si="27"/>
        <v>0</v>
      </c>
      <c r="BF87" s="19">
        <f t="shared" si="28"/>
        <v>0</v>
      </c>
      <c r="BG87" s="19">
        <f t="shared" si="29"/>
        <v>0</v>
      </c>
      <c r="BH87" s="19">
        <f t="shared" si="30"/>
        <v>0</v>
      </c>
      <c r="BI87" s="19">
        <f t="shared" si="31"/>
        <v>0</v>
      </c>
      <c r="BJ87" s="79">
        <f t="shared" si="32"/>
        <v>0</v>
      </c>
      <c r="BK87" s="25">
        <f t="shared" si="33"/>
        <v>0</v>
      </c>
      <c r="BL87" s="36">
        <f>IF($E87=1,садики!K$2,0)+IF($F87=1,садики!K$3,0)+IF($G87=1,садики!K$4,0)+IF($H87=1,садики!K$5,0)+IF($I87=1,садики!K$6,0)+IF($J87=1,садики!K$7,0)+IF($K87=1,садики!K$8,0)+IF($L87=1,садики!K$9,0)+IF($M87=1,садики!K$10,0)+IF($N87=1,садики!K$11,0)+IF($O87=1,садики!K$12,0)+IF($P87=1,садики!K$13,0)+IF($Q87=1,садики!K$14,0)+IF($R87=1,садики!K$15,0)</f>
        <v>0</v>
      </c>
      <c r="BM87" s="5">
        <f t="shared" si="35"/>
        <v>0</v>
      </c>
      <c r="BN87" s="60">
        <f t="shared" si="34"/>
        <v>0</v>
      </c>
    </row>
    <row r="88" spans="1:66" ht="12.75" customHeight="1" x14ac:dyDescent="0.2">
      <c r="A88" s="52">
        <v>86</v>
      </c>
      <c r="B88" s="8" t="s">
        <v>79</v>
      </c>
      <c r="C88" s="7" t="s">
        <v>8</v>
      </c>
      <c r="D88" s="53">
        <v>234</v>
      </c>
      <c r="E88" s="28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42"/>
      <c r="S88" s="64">
        <f>IF($E88=1,садики!E$2,0)+IF($F88=1,садики!E$3,0)+IF($G88=1,садики!E$4,0)+IF($H88=1,садики!E$5,0)+IF($I88=1,садики!E$6,0)+IF($J88=1,садики!E$7,0)+IF($K88=1,садики!E$8,0)+IF($L88=1,садики!E$9,0)+IF($M88=1,садики!E$10,0)+IF($N88=1,садики!E$11,0)+IF($O88=1,садики!E$12,0)+IF($P88=1,садики!E$13,0)+IF($Q88=1,садики!E$14,0)+IF($R88=1,садики!E$15,0)</f>
        <v>0</v>
      </c>
      <c r="T88" s="67">
        <f>IF(E88=1,$D88*садики!E$2/$S88,0)</f>
        <v>0</v>
      </c>
      <c r="U88" s="33">
        <f>IF(F88=1,$D88*садики!E$3/$S88,0)</f>
        <v>0</v>
      </c>
      <c r="V88" s="33">
        <f>IF(G88=1,$D88*садики!E$4/$S88,0)</f>
        <v>0</v>
      </c>
      <c r="W88" s="33">
        <f>IF(H88=1,$D88*садики!E$5/$S88,0)</f>
        <v>0</v>
      </c>
      <c r="X88" s="33">
        <f>IF(I88=1,$D88*садики!E$6/$S88,0)</f>
        <v>0</v>
      </c>
      <c r="Y88" s="33">
        <f>IF(J88=1,$D88*садики!E$7/$S88,0)</f>
        <v>0</v>
      </c>
      <c r="Z88" s="33">
        <f>IF(K88=1,$D88*садики!E$8/$S88,0)</f>
        <v>0</v>
      </c>
      <c r="AA88" s="33">
        <f>IF(L88=1,$D88*садики!E$9/$S88,0)</f>
        <v>0</v>
      </c>
      <c r="AB88" s="33">
        <f>IF(M88=1,$D88*садики!E$10/$S88,0)</f>
        <v>0</v>
      </c>
      <c r="AC88" s="33">
        <f>IF(N88=1,$D88*садики!E$11/$S88,0)</f>
        <v>0</v>
      </c>
      <c r="AD88" s="33">
        <f>IF(O88=1,$D88*садики!E$12/$S88,0)</f>
        <v>0</v>
      </c>
      <c r="AE88" s="33">
        <f>IF(P88=1,$D88*садики!E$13/$S88,0)</f>
        <v>0</v>
      </c>
      <c r="AF88" s="33">
        <f>IF(Q88=1,$D88*садики!E$14/$S88,0)</f>
        <v>0</v>
      </c>
      <c r="AG88" s="68">
        <f>IF(R88=1,$D88*садики!E$15/$S88,0)</f>
        <v>0</v>
      </c>
      <c r="AH88" s="72">
        <f>IF($E88=1,садики!H$2,0)+IF($F88=1,садики!H$3,0)+IF($G88=1,садики!H$4,0)+IF($H88=1,садики!H$5,0)+IF($I88=1,садики!H$6,0)+IF($J88=1,садики!H$7,0)+IF($K88=1,садики!H$8,0)+IF($L88=1,садики!H$9,0)+IF($M88=1,садики!H$10,0)+IF($N88=1,садики!H$11,0)+IF($O88=1,садики!H$12,0)+IF($P88=1,садики!H$13,0)+IF($Q88=1,садики!H$14,0)+IF($R88=1,садики!H$15,0)</f>
        <v>0</v>
      </c>
      <c r="AI88" s="67">
        <f>IF(E88=1,$D88*садики!H$2/$AH88,0)</f>
        <v>0</v>
      </c>
      <c r="AJ88" s="33">
        <f>IF(F88=1,$D88*садики!H$3/$AH88,0)</f>
        <v>0</v>
      </c>
      <c r="AK88" s="33">
        <f>IF(G88=1,$D88*садики!H$4/$AH88,0)</f>
        <v>0</v>
      </c>
      <c r="AL88" s="33">
        <f>IF(H88=1,$D88*садики!H$5/$AH88,0)</f>
        <v>0</v>
      </c>
      <c r="AM88" s="33">
        <f>IF(I88=1,$D88*садики!H$6/$AH88,0)</f>
        <v>0</v>
      </c>
      <c r="AN88" s="33">
        <f>IF(J88=1,$D88*садики!H$7/$AH88,0)</f>
        <v>0</v>
      </c>
      <c r="AO88" s="33">
        <f>IF(K88=1,$D88*садики!H$8/$AH88,0)</f>
        <v>0</v>
      </c>
      <c r="AP88" s="33">
        <f>IF(L88=1,$D88*садики!H$9/$AH88,0)</f>
        <v>0</v>
      </c>
      <c r="AQ88" s="33">
        <f>IF(M88=1,$D88*садики!H$10/$AH88,0)</f>
        <v>0</v>
      </c>
      <c r="AR88" s="33">
        <f>IF(N88=1,$D88*садики!H$11/$AH88,0)</f>
        <v>0</v>
      </c>
      <c r="AS88" s="33">
        <f>IF(O88=1,$D88*садики!H$12/$AH88,0)</f>
        <v>0</v>
      </c>
      <c r="AT88" s="33">
        <f>IF(P88=1,$D88*садики!H$13/$AH88,0)</f>
        <v>0</v>
      </c>
      <c r="AU88" s="33">
        <f>IF(Q88=1,$D88*садики!H$14/$AH88,0)</f>
        <v>0</v>
      </c>
      <c r="AV88" s="68">
        <f>IF(R88=1,$D88*садики!H$15/$AH88,0)</f>
        <v>0</v>
      </c>
      <c r="AW88" s="78">
        <f t="shared" si="19"/>
        <v>0</v>
      </c>
      <c r="AX88" s="19">
        <f t="shared" si="20"/>
        <v>0</v>
      </c>
      <c r="AY88" s="19">
        <f t="shared" si="21"/>
        <v>0</v>
      </c>
      <c r="AZ88" s="19">
        <f t="shared" si="22"/>
        <v>0</v>
      </c>
      <c r="BA88" s="19">
        <f t="shared" si="23"/>
        <v>0</v>
      </c>
      <c r="BB88" s="19">
        <f t="shared" si="24"/>
        <v>0</v>
      </c>
      <c r="BC88" s="19">
        <f t="shared" si="25"/>
        <v>0</v>
      </c>
      <c r="BD88" s="19">
        <f t="shared" si="26"/>
        <v>0</v>
      </c>
      <c r="BE88" s="19">
        <f t="shared" si="27"/>
        <v>0</v>
      </c>
      <c r="BF88" s="19">
        <f t="shared" si="28"/>
        <v>0</v>
      </c>
      <c r="BG88" s="19">
        <f t="shared" si="29"/>
        <v>0</v>
      </c>
      <c r="BH88" s="19">
        <f t="shared" si="30"/>
        <v>0</v>
      </c>
      <c r="BI88" s="19">
        <f t="shared" si="31"/>
        <v>0</v>
      </c>
      <c r="BJ88" s="79">
        <f t="shared" si="32"/>
        <v>0</v>
      </c>
      <c r="BK88" s="25">
        <f t="shared" si="33"/>
        <v>0</v>
      </c>
      <c r="BL88" s="36">
        <f>IF($E88=1,садики!K$2,0)+IF($F88=1,садики!K$3,0)+IF($G88=1,садики!K$4,0)+IF($H88=1,садики!K$5,0)+IF($I88=1,садики!K$6,0)+IF($J88=1,садики!K$7,0)+IF($K88=1,садики!K$8,0)+IF($L88=1,садики!K$9,0)+IF($M88=1,садики!K$10,0)+IF($N88=1,садики!K$11,0)+IF($O88=1,садики!K$12,0)+IF($P88=1,садики!K$13,0)+IF($Q88=1,садики!K$14,0)+IF($R88=1,садики!K$15,0)</f>
        <v>0</v>
      </c>
      <c r="BM88" s="5">
        <f t="shared" si="35"/>
        <v>0</v>
      </c>
      <c r="BN88" s="60">
        <f t="shared" si="34"/>
        <v>0</v>
      </c>
    </row>
    <row r="89" spans="1:66" ht="12.75" customHeight="1" x14ac:dyDescent="0.2">
      <c r="A89" s="52">
        <v>87</v>
      </c>
      <c r="B89" s="8" t="s">
        <v>80</v>
      </c>
      <c r="C89" s="7" t="s">
        <v>8</v>
      </c>
      <c r="D89" s="53">
        <v>348</v>
      </c>
      <c r="E89" s="28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42"/>
      <c r="S89" s="64">
        <f>IF($E89=1,садики!E$2,0)+IF($F89=1,садики!E$3,0)+IF($G89=1,садики!E$4,0)+IF($H89=1,садики!E$5,0)+IF($I89=1,садики!E$6,0)+IF($J89=1,садики!E$7,0)+IF($K89=1,садики!E$8,0)+IF($L89=1,садики!E$9,0)+IF($M89=1,садики!E$10,0)+IF($N89=1,садики!E$11,0)+IF($O89=1,садики!E$12,0)+IF($P89=1,садики!E$13,0)+IF($Q89=1,садики!E$14,0)+IF($R89=1,садики!E$15,0)</f>
        <v>0</v>
      </c>
      <c r="T89" s="67">
        <f>IF(E89=1,$D89*садики!E$2/$S89,0)</f>
        <v>0</v>
      </c>
      <c r="U89" s="33">
        <f>IF(F89=1,$D89*садики!E$3/$S89,0)</f>
        <v>0</v>
      </c>
      <c r="V89" s="33">
        <f>IF(G89=1,$D89*садики!E$4/$S89,0)</f>
        <v>0</v>
      </c>
      <c r="W89" s="33">
        <f>IF(H89=1,$D89*садики!E$5/$S89,0)</f>
        <v>0</v>
      </c>
      <c r="X89" s="33">
        <f>IF(I89=1,$D89*садики!E$6/$S89,0)</f>
        <v>0</v>
      </c>
      <c r="Y89" s="33">
        <f>IF(J89=1,$D89*садики!E$7/$S89,0)</f>
        <v>0</v>
      </c>
      <c r="Z89" s="33">
        <f>IF(K89=1,$D89*садики!E$8/$S89,0)</f>
        <v>0</v>
      </c>
      <c r="AA89" s="33">
        <f>IF(L89=1,$D89*садики!E$9/$S89,0)</f>
        <v>0</v>
      </c>
      <c r="AB89" s="33">
        <f>IF(M89=1,$D89*садики!E$10/$S89,0)</f>
        <v>0</v>
      </c>
      <c r="AC89" s="33">
        <f>IF(N89=1,$D89*садики!E$11/$S89,0)</f>
        <v>0</v>
      </c>
      <c r="AD89" s="33">
        <f>IF(O89=1,$D89*садики!E$12/$S89,0)</f>
        <v>0</v>
      </c>
      <c r="AE89" s="33">
        <f>IF(P89=1,$D89*садики!E$13/$S89,0)</f>
        <v>0</v>
      </c>
      <c r="AF89" s="33">
        <f>IF(Q89=1,$D89*садики!E$14/$S89,0)</f>
        <v>0</v>
      </c>
      <c r="AG89" s="68">
        <f>IF(R89=1,$D89*садики!E$15/$S89,0)</f>
        <v>0</v>
      </c>
      <c r="AH89" s="72">
        <f>IF($E89=1,садики!H$2,0)+IF($F89=1,садики!H$3,0)+IF($G89=1,садики!H$4,0)+IF($H89=1,садики!H$5,0)+IF($I89=1,садики!H$6,0)+IF($J89=1,садики!H$7,0)+IF($K89=1,садики!H$8,0)+IF($L89=1,садики!H$9,0)+IF($M89=1,садики!H$10,0)+IF($N89=1,садики!H$11,0)+IF($O89=1,садики!H$12,0)+IF($P89=1,садики!H$13,0)+IF($Q89=1,садики!H$14,0)+IF($R89=1,садики!H$15,0)</f>
        <v>0</v>
      </c>
      <c r="AI89" s="67">
        <f>IF(E89=1,$D89*садики!H$2/$AH89,0)</f>
        <v>0</v>
      </c>
      <c r="AJ89" s="33">
        <f>IF(F89=1,$D89*садики!H$3/$AH89,0)</f>
        <v>0</v>
      </c>
      <c r="AK89" s="33">
        <f>IF(G89=1,$D89*садики!H$4/$AH89,0)</f>
        <v>0</v>
      </c>
      <c r="AL89" s="33">
        <f>IF(H89=1,$D89*садики!H$5/$AH89,0)</f>
        <v>0</v>
      </c>
      <c r="AM89" s="33">
        <f>IF(I89=1,$D89*садики!H$6/$AH89,0)</f>
        <v>0</v>
      </c>
      <c r="AN89" s="33">
        <f>IF(J89=1,$D89*садики!H$7/$AH89,0)</f>
        <v>0</v>
      </c>
      <c r="AO89" s="33">
        <f>IF(K89=1,$D89*садики!H$8/$AH89,0)</f>
        <v>0</v>
      </c>
      <c r="AP89" s="33">
        <f>IF(L89=1,$D89*садики!H$9/$AH89,0)</f>
        <v>0</v>
      </c>
      <c r="AQ89" s="33">
        <f>IF(M89=1,$D89*садики!H$10/$AH89,0)</f>
        <v>0</v>
      </c>
      <c r="AR89" s="33">
        <f>IF(N89=1,$D89*садики!H$11/$AH89,0)</f>
        <v>0</v>
      </c>
      <c r="AS89" s="33">
        <f>IF(O89=1,$D89*садики!H$12/$AH89,0)</f>
        <v>0</v>
      </c>
      <c r="AT89" s="33">
        <f>IF(P89=1,$D89*садики!H$13/$AH89,0)</f>
        <v>0</v>
      </c>
      <c r="AU89" s="33">
        <f>IF(Q89=1,$D89*садики!H$14/$AH89,0)</f>
        <v>0</v>
      </c>
      <c r="AV89" s="68">
        <f>IF(R89=1,$D89*садики!H$15/$AH89,0)</f>
        <v>0</v>
      </c>
      <c r="AW89" s="78">
        <f t="shared" si="19"/>
        <v>0</v>
      </c>
      <c r="AX89" s="19">
        <f t="shared" si="20"/>
        <v>0</v>
      </c>
      <c r="AY89" s="19">
        <f t="shared" si="21"/>
        <v>0</v>
      </c>
      <c r="AZ89" s="19">
        <f t="shared" si="22"/>
        <v>0</v>
      </c>
      <c r="BA89" s="19">
        <f t="shared" si="23"/>
        <v>0</v>
      </c>
      <c r="BB89" s="19">
        <f t="shared" si="24"/>
        <v>0</v>
      </c>
      <c r="BC89" s="19">
        <f t="shared" si="25"/>
        <v>0</v>
      </c>
      <c r="BD89" s="19">
        <f t="shared" si="26"/>
        <v>0</v>
      </c>
      <c r="BE89" s="19">
        <f t="shared" si="27"/>
        <v>0</v>
      </c>
      <c r="BF89" s="19">
        <f t="shared" si="28"/>
        <v>0</v>
      </c>
      <c r="BG89" s="19">
        <f t="shared" si="29"/>
        <v>0</v>
      </c>
      <c r="BH89" s="19">
        <f t="shared" si="30"/>
        <v>0</v>
      </c>
      <c r="BI89" s="19">
        <f t="shared" si="31"/>
        <v>0</v>
      </c>
      <c r="BJ89" s="79">
        <f t="shared" si="32"/>
        <v>0</v>
      </c>
      <c r="BK89" s="25">
        <f t="shared" si="33"/>
        <v>0</v>
      </c>
      <c r="BL89" s="36">
        <f>IF($E89=1,садики!K$2,0)+IF($F89=1,садики!K$3,0)+IF($G89=1,садики!K$4,0)+IF($H89=1,садики!K$5,0)+IF($I89=1,садики!K$6,0)+IF($J89=1,садики!K$7,0)+IF($K89=1,садики!K$8,0)+IF($L89=1,садики!K$9,0)+IF($M89=1,садики!K$10,0)+IF($N89=1,садики!K$11,0)+IF($O89=1,садики!K$12,0)+IF($P89=1,садики!K$13,0)+IF($Q89=1,садики!K$14,0)+IF($R89=1,садики!K$15,0)</f>
        <v>0</v>
      </c>
      <c r="BM89" s="5">
        <f t="shared" si="35"/>
        <v>0</v>
      </c>
      <c r="BN89" s="60">
        <f t="shared" si="34"/>
        <v>0</v>
      </c>
    </row>
    <row r="90" spans="1:66" ht="12.75" customHeight="1" x14ac:dyDescent="0.2">
      <c r="A90" s="52">
        <v>88</v>
      </c>
      <c r="B90" s="8" t="s">
        <v>81</v>
      </c>
      <c r="C90" s="7" t="s">
        <v>8</v>
      </c>
      <c r="D90" s="53">
        <v>112</v>
      </c>
      <c r="E90" s="28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42"/>
      <c r="S90" s="64">
        <f>IF($E90=1,садики!E$2,0)+IF($F90=1,садики!E$3,0)+IF($G90=1,садики!E$4,0)+IF($H90=1,садики!E$5,0)+IF($I90=1,садики!E$6,0)+IF($J90=1,садики!E$7,0)+IF($K90=1,садики!E$8,0)+IF($L90=1,садики!E$9,0)+IF($M90=1,садики!E$10,0)+IF($N90=1,садики!E$11,0)+IF($O90=1,садики!E$12,0)+IF($P90=1,садики!E$13,0)+IF($Q90=1,садики!E$14,0)+IF($R90=1,садики!E$15,0)</f>
        <v>0</v>
      </c>
      <c r="T90" s="67">
        <f>IF(E90=1,$D90*садики!E$2/$S90,0)</f>
        <v>0</v>
      </c>
      <c r="U90" s="33">
        <f>IF(F90=1,$D90*садики!E$3/$S90,0)</f>
        <v>0</v>
      </c>
      <c r="V90" s="33">
        <f>IF(G90=1,$D90*садики!E$4/$S90,0)</f>
        <v>0</v>
      </c>
      <c r="W90" s="33">
        <f>IF(H90=1,$D90*садики!E$5/$S90,0)</f>
        <v>0</v>
      </c>
      <c r="X90" s="33">
        <f>IF(I90=1,$D90*садики!E$6/$S90,0)</f>
        <v>0</v>
      </c>
      <c r="Y90" s="33">
        <f>IF(J90=1,$D90*садики!E$7/$S90,0)</f>
        <v>0</v>
      </c>
      <c r="Z90" s="33">
        <f>IF(K90=1,$D90*садики!E$8/$S90,0)</f>
        <v>0</v>
      </c>
      <c r="AA90" s="33">
        <f>IF(L90=1,$D90*садики!E$9/$S90,0)</f>
        <v>0</v>
      </c>
      <c r="AB90" s="33">
        <f>IF(M90=1,$D90*садики!E$10/$S90,0)</f>
        <v>0</v>
      </c>
      <c r="AC90" s="33">
        <f>IF(N90=1,$D90*садики!E$11/$S90,0)</f>
        <v>0</v>
      </c>
      <c r="AD90" s="33">
        <f>IF(O90=1,$D90*садики!E$12/$S90,0)</f>
        <v>0</v>
      </c>
      <c r="AE90" s="33">
        <f>IF(P90=1,$D90*садики!E$13/$S90,0)</f>
        <v>0</v>
      </c>
      <c r="AF90" s="33">
        <f>IF(Q90=1,$D90*садики!E$14/$S90,0)</f>
        <v>0</v>
      </c>
      <c r="AG90" s="68">
        <f>IF(R90=1,$D90*садики!E$15/$S90,0)</f>
        <v>0</v>
      </c>
      <c r="AH90" s="72">
        <f>IF($E90=1,садики!H$2,0)+IF($F90=1,садики!H$3,0)+IF($G90=1,садики!H$4,0)+IF($H90=1,садики!H$5,0)+IF($I90=1,садики!H$6,0)+IF($J90=1,садики!H$7,0)+IF($K90=1,садики!H$8,0)+IF($L90=1,садики!H$9,0)+IF($M90=1,садики!H$10,0)+IF($N90=1,садики!H$11,0)+IF($O90=1,садики!H$12,0)+IF($P90=1,садики!H$13,0)+IF($Q90=1,садики!H$14,0)+IF($R90=1,садики!H$15,0)</f>
        <v>0</v>
      </c>
      <c r="AI90" s="67">
        <f>IF(E90=1,$D90*садики!H$2/$AH90,0)</f>
        <v>0</v>
      </c>
      <c r="AJ90" s="33">
        <f>IF(F90=1,$D90*садики!H$3/$AH90,0)</f>
        <v>0</v>
      </c>
      <c r="AK90" s="33">
        <f>IF(G90=1,$D90*садики!H$4/$AH90,0)</f>
        <v>0</v>
      </c>
      <c r="AL90" s="33">
        <f>IF(H90=1,$D90*садики!H$5/$AH90,0)</f>
        <v>0</v>
      </c>
      <c r="AM90" s="33">
        <f>IF(I90=1,$D90*садики!H$6/$AH90,0)</f>
        <v>0</v>
      </c>
      <c r="AN90" s="33">
        <f>IF(J90=1,$D90*садики!H$7/$AH90,0)</f>
        <v>0</v>
      </c>
      <c r="AO90" s="33">
        <f>IF(K90=1,$D90*садики!H$8/$AH90,0)</f>
        <v>0</v>
      </c>
      <c r="AP90" s="33">
        <f>IF(L90=1,$D90*садики!H$9/$AH90,0)</f>
        <v>0</v>
      </c>
      <c r="AQ90" s="33">
        <f>IF(M90=1,$D90*садики!H$10/$AH90,0)</f>
        <v>0</v>
      </c>
      <c r="AR90" s="33">
        <f>IF(N90=1,$D90*садики!H$11/$AH90,0)</f>
        <v>0</v>
      </c>
      <c r="AS90" s="33">
        <f>IF(O90=1,$D90*садики!H$12/$AH90,0)</f>
        <v>0</v>
      </c>
      <c r="AT90" s="33">
        <f>IF(P90=1,$D90*садики!H$13/$AH90,0)</f>
        <v>0</v>
      </c>
      <c r="AU90" s="33">
        <f>IF(Q90=1,$D90*садики!H$14/$AH90,0)</f>
        <v>0</v>
      </c>
      <c r="AV90" s="68">
        <f>IF(R90=1,$D90*садики!H$15/$AH90,0)</f>
        <v>0</v>
      </c>
      <c r="AW90" s="78">
        <f t="shared" si="19"/>
        <v>0</v>
      </c>
      <c r="AX90" s="19">
        <f t="shared" si="20"/>
        <v>0</v>
      </c>
      <c r="AY90" s="19">
        <f t="shared" si="21"/>
        <v>0</v>
      </c>
      <c r="AZ90" s="19">
        <f t="shared" si="22"/>
        <v>0</v>
      </c>
      <c r="BA90" s="19">
        <f t="shared" si="23"/>
        <v>0</v>
      </c>
      <c r="BB90" s="19">
        <f t="shared" si="24"/>
        <v>0</v>
      </c>
      <c r="BC90" s="19">
        <f t="shared" si="25"/>
        <v>0</v>
      </c>
      <c r="BD90" s="19">
        <f t="shared" si="26"/>
        <v>0</v>
      </c>
      <c r="BE90" s="19">
        <f t="shared" si="27"/>
        <v>0</v>
      </c>
      <c r="BF90" s="19">
        <f t="shared" si="28"/>
        <v>0</v>
      </c>
      <c r="BG90" s="19">
        <f t="shared" si="29"/>
        <v>0</v>
      </c>
      <c r="BH90" s="19">
        <f t="shared" si="30"/>
        <v>0</v>
      </c>
      <c r="BI90" s="19">
        <f t="shared" si="31"/>
        <v>0</v>
      </c>
      <c r="BJ90" s="79">
        <f t="shared" si="32"/>
        <v>0</v>
      </c>
      <c r="BK90" s="25">
        <f t="shared" si="33"/>
        <v>0</v>
      </c>
      <c r="BL90" s="36">
        <f>IF($E90=1,садики!K$2,0)+IF($F90=1,садики!K$3,0)+IF($G90=1,садики!K$4,0)+IF($H90=1,садики!K$5,0)+IF($I90=1,садики!K$6,0)+IF($J90=1,садики!K$7,0)+IF($K90=1,садики!K$8,0)+IF($L90=1,садики!K$9,0)+IF($M90=1,садики!K$10,0)+IF($N90=1,садики!K$11,0)+IF($O90=1,садики!K$12,0)+IF($P90=1,садики!K$13,0)+IF($Q90=1,садики!K$14,0)+IF($R90=1,садики!K$15,0)</f>
        <v>0</v>
      </c>
      <c r="BM90" s="5">
        <f t="shared" si="35"/>
        <v>0</v>
      </c>
      <c r="BN90" s="60">
        <f t="shared" si="34"/>
        <v>0</v>
      </c>
    </row>
    <row r="91" spans="1:66" ht="12.75" customHeight="1" x14ac:dyDescent="0.2">
      <c r="A91" s="52">
        <v>89</v>
      </c>
      <c r="B91" s="8" t="s">
        <v>82</v>
      </c>
      <c r="C91" s="7" t="s">
        <v>8</v>
      </c>
      <c r="D91" s="53">
        <v>295</v>
      </c>
      <c r="E91" s="28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42"/>
      <c r="S91" s="64">
        <f>IF($E91=1,садики!E$2,0)+IF($F91=1,садики!E$3,0)+IF($G91=1,садики!E$4,0)+IF($H91=1,садики!E$5,0)+IF($I91=1,садики!E$6,0)+IF($J91=1,садики!E$7,0)+IF($K91=1,садики!E$8,0)+IF($L91=1,садики!E$9,0)+IF($M91=1,садики!E$10,0)+IF($N91=1,садики!E$11,0)+IF($O91=1,садики!E$12,0)+IF($P91=1,садики!E$13,0)+IF($Q91=1,садики!E$14,0)+IF($R91=1,садики!E$15,0)</f>
        <v>0</v>
      </c>
      <c r="T91" s="67">
        <f>IF(E91=1,$D91*садики!E$2/$S91,0)</f>
        <v>0</v>
      </c>
      <c r="U91" s="33">
        <f>IF(F91=1,$D91*садики!E$3/$S91,0)</f>
        <v>0</v>
      </c>
      <c r="V91" s="33">
        <f>IF(G91=1,$D91*садики!E$4/$S91,0)</f>
        <v>0</v>
      </c>
      <c r="W91" s="33">
        <f>IF(H91=1,$D91*садики!E$5/$S91,0)</f>
        <v>0</v>
      </c>
      <c r="X91" s="33">
        <f>IF(I91=1,$D91*садики!E$6/$S91,0)</f>
        <v>0</v>
      </c>
      <c r="Y91" s="33">
        <f>IF(J91=1,$D91*садики!E$7/$S91,0)</f>
        <v>0</v>
      </c>
      <c r="Z91" s="33">
        <f>IF(K91=1,$D91*садики!E$8/$S91,0)</f>
        <v>0</v>
      </c>
      <c r="AA91" s="33">
        <f>IF(L91=1,$D91*садики!E$9/$S91,0)</f>
        <v>0</v>
      </c>
      <c r="AB91" s="33">
        <f>IF(M91=1,$D91*садики!E$10/$S91,0)</f>
        <v>0</v>
      </c>
      <c r="AC91" s="33">
        <f>IF(N91=1,$D91*садики!E$11/$S91,0)</f>
        <v>0</v>
      </c>
      <c r="AD91" s="33">
        <f>IF(O91=1,$D91*садики!E$12/$S91,0)</f>
        <v>0</v>
      </c>
      <c r="AE91" s="33">
        <f>IF(P91=1,$D91*садики!E$13/$S91,0)</f>
        <v>0</v>
      </c>
      <c r="AF91" s="33">
        <f>IF(Q91=1,$D91*садики!E$14/$S91,0)</f>
        <v>0</v>
      </c>
      <c r="AG91" s="68">
        <f>IF(R91=1,$D91*садики!E$15/$S91,0)</f>
        <v>0</v>
      </c>
      <c r="AH91" s="72">
        <f>IF($E91=1,садики!H$2,0)+IF($F91=1,садики!H$3,0)+IF($G91=1,садики!H$4,0)+IF($H91=1,садики!H$5,0)+IF($I91=1,садики!H$6,0)+IF($J91=1,садики!H$7,0)+IF($K91=1,садики!H$8,0)+IF($L91=1,садики!H$9,0)+IF($M91=1,садики!H$10,0)+IF($N91=1,садики!H$11,0)+IF($O91=1,садики!H$12,0)+IF($P91=1,садики!H$13,0)+IF($Q91=1,садики!H$14,0)+IF($R91=1,садики!H$15,0)</f>
        <v>0</v>
      </c>
      <c r="AI91" s="67">
        <f>IF(E91=1,$D91*садики!H$2/$AH91,0)</f>
        <v>0</v>
      </c>
      <c r="AJ91" s="33">
        <f>IF(F91=1,$D91*садики!H$3/$AH91,0)</f>
        <v>0</v>
      </c>
      <c r="AK91" s="33">
        <f>IF(G91=1,$D91*садики!H$4/$AH91,0)</f>
        <v>0</v>
      </c>
      <c r="AL91" s="33">
        <f>IF(H91=1,$D91*садики!H$5/$AH91,0)</f>
        <v>0</v>
      </c>
      <c r="AM91" s="33">
        <f>IF(I91=1,$D91*садики!H$6/$AH91,0)</f>
        <v>0</v>
      </c>
      <c r="AN91" s="33">
        <f>IF(J91=1,$D91*садики!H$7/$AH91,0)</f>
        <v>0</v>
      </c>
      <c r="AO91" s="33">
        <f>IF(K91=1,$D91*садики!H$8/$AH91,0)</f>
        <v>0</v>
      </c>
      <c r="AP91" s="33">
        <f>IF(L91=1,$D91*садики!H$9/$AH91,0)</f>
        <v>0</v>
      </c>
      <c r="AQ91" s="33">
        <f>IF(M91=1,$D91*садики!H$10/$AH91,0)</f>
        <v>0</v>
      </c>
      <c r="AR91" s="33">
        <f>IF(N91=1,$D91*садики!H$11/$AH91,0)</f>
        <v>0</v>
      </c>
      <c r="AS91" s="33">
        <f>IF(O91=1,$D91*садики!H$12/$AH91,0)</f>
        <v>0</v>
      </c>
      <c r="AT91" s="33">
        <f>IF(P91=1,$D91*садики!H$13/$AH91,0)</f>
        <v>0</v>
      </c>
      <c r="AU91" s="33">
        <f>IF(Q91=1,$D91*садики!H$14/$AH91,0)</f>
        <v>0</v>
      </c>
      <c r="AV91" s="68">
        <f>IF(R91=1,$D91*садики!H$15/$AH91,0)</f>
        <v>0</v>
      </c>
      <c r="AW91" s="78">
        <f t="shared" si="19"/>
        <v>0</v>
      </c>
      <c r="AX91" s="19">
        <f t="shared" si="20"/>
        <v>0</v>
      </c>
      <c r="AY91" s="19">
        <f t="shared" si="21"/>
        <v>0</v>
      </c>
      <c r="AZ91" s="19">
        <f t="shared" si="22"/>
        <v>0</v>
      </c>
      <c r="BA91" s="19">
        <f t="shared" si="23"/>
        <v>0</v>
      </c>
      <c r="BB91" s="19">
        <f t="shared" si="24"/>
        <v>0</v>
      </c>
      <c r="BC91" s="19">
        <f t="shared" si="25"/>
        <v>0</v>
      </c>
      <c r="BD91" s="19">
        <f t="shared" si="26"/>
        <v>0</v>
      </c>
      <c r="BE91" s="19">
        <f t="shared" si="27"/>
        <v>0</v>
      </c>
      <c r="BF91" s="19">
        <f t="shared" si="28"/>
        <v>0</v>
      </c>
      <c r="BG91" s="19">
        <f t="shared" si="29"/>
        <v>0</v>
      </c>
      <c r="BH91" s="19">
        <f t="shared" si="30"/>
        <v>0</v>
      </c>
      <c r="BI91" s="19">
        <f t="shared" si="31"/>
        <v>0</v>
      </c>
      <c r="BJ91" s="79">
        <f t="shared" si="32"/>
        <v>0</v>
      </c>
      <c r="BK91" s="25">
        <f t="shared" si="33"/>
        <v>0</v>
      </c>
      <c r="BL91" s="36">
        <f>IF($E91=1,садики!K$2,0)+IF($F91=1,садики!K$3,0)+IF($G91=1,садики!K$4,0)+IF($H91=1,садики!K$5,0)+IF($I91=1,садики!K$6,0)+IF($J91=1,садики!K$7,0)+IF($K91=1,садики!K$8,0)+IF($L91=1,садики!K$9,0)+IF($M91=1,садики!K$10,0)+IF($N91=1,садики!K$11,0)+IF($O91=1,садики!K$12,0)+IF($P91=1,садики!K$13,0)+IF($Q91=1,садики!K$14,0)+IF($R91=1,садики!K$15,0)</f>
        <v>0</v>
      </c>
      <c r="BM91" s="5">
        <f t="shared" si="35"/>
        <v>0</v>
      </c>
      <c r="BN91" s="60">
        <f t="shared" si="34"/>
        <v>0</v>
      </c>
    </row>
    <row r="92" spans="1:66" ht="12.75" customHeight="1" x14ac:dyDescent="0.2">
      <c r="A92" s="52">
        <v>90</v>
      </c>
      <c r="B92" s="8" t="s">
        <v>83</v>
      </c>
      <c r="C92" s="7" t="s">
        <v>8</v>
      </c>
      <c r="D92" s="53">
        <v>215</v>
      </c>
      <c r="E92" s="28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42"/>
      <c r="S92" s="64">
        <f>IF($E92=1,садики!E$2,0)+IF($F92=1,садики!E$3,0)+IF($G92=1,садики!E$4,0)+IF($H92=1,садики!E$5,0)+IF($I92=1,садики!E$6,0)+IF($J92=1,садики!E$7,0)+IF($K92=1,садики!E$8,0)+IF($L92=1,садики!E$9,0)+IF($M92=1,садики!E$10,0)+IF($N92=1,садики!E$11,0)+IF($O92=1,садики!E$12,0)+IF($P92=1,садики!E$13,0)+IF($Q92=1,садики!E$14,0)+IF($R92=1,садики!E$15,0)</f>
        <v>0</v>
      </c>
      <c r="T92" s="67">
        <f>IF(E92=1,$D92*садики!E$2/$S92,0)</f>
        <v>0</v>
      </c>
      <c r="U92" s="33">
        <f>IF(F92=1,$D92*садики!E$3/$S92,0)</f>
        <v>0</v>
      </c>
      <c r="V92" s="33">
        <f>IF(G92=1,$D92*садики!E$4/$S92,0)</f>
        <v>0</v>
      </c>
      <c r="W92" s="33">
        <f>IF(H92=1,$D92*садики!E$5/$S92,0)</f>
        <v>0</v>
      </c>
      <c r="X92" s="33">
        <f>IF(I92=1,$D92*садики!E$6/$S92,0)</f>
        <v>0</v>
      </c>
      <c r="Y92" s="33">
        <f>IF(J92=1,$D92*садики!E$7/$S92,0)</f>
        <v>0</v>
      </c>
      <c r="Z92" s="33">
        <f>IF(K92=1,$D92*садики!E$8/$S92,0)</f>
        <v>0</v>
      </c>
      <c r="AA92" s="33">
        <f>IF(L92=1,$D92*садики!E$9/$S92,0)</f>
        <v>0</v>
      </c>
      <c r="AB92" s="33">
        <f>IF(M92=1,$D92*садики!E$10/$S92,0)</f>
        <v>0</v>
      </c>
      <c r="AC92" s="33">
        <f>IF(N92=1,$D92*садики!E$11/$S92,0)</f>
        <v>0</v>
      </c>
      <c r="AD92" s="33">
        <f>IF(O92=1,$D92*садики!E$12/$S92,0)</f>
        <v>0</v>
      </c>
      <c r="AE92" s="33">
        <f>IF(P92=1,$D92*садики!E$13/$S92,0)</f>
        <v>0</v>
      </c>
      <c r="AF92" s="33">
        <f>IF(Q92=1,$D92*садики!E$14/$S92,0)</f>
        <v>0</v>
      </c>
      <c r="AG92" s="68">
        <f>IF(R92=1,$D92*садики!E$15/$S92,0)</f>
        <v>0</v>
      </c>
      <c r="AH92" s="72">
        <f>IF($E92=1,садики!H$2,0)+IF($F92=1,садики!H$3,0)+IF($G92=1,садики!H$4,0)+IF($H92=1,садики!H$5,0)+IF($I92=1,садики!H$6,0)+IF($J92=1,садики!H$7,0)+IF($K92=1,садики!H$8,0)+IF($L92=1,садики!H$9,0)+IF($M92=1,садики!H$10,0)+IF($N92=1,садики!H$11,0)+IF($O92=1,садики!H$12,0)+IF($P92=1,садики!H$13,0)+IF($Q92=1,садики!H$14,0)+IF($R92=1,садики!H$15,0)</f>
        <v>0</v>
      </c>
      <c r="AI92" s="67">
        <f>IF(E92=1,$D92*садики!H$2/$AH92,0)</f>
        <v>0</v>
      </c>
      <c r="AJ92" s="33">
        <f>IF(F92=1,$D92*садики!H$3/$AH92,0)</f>
        <v>0</v>
      </c>
      <c r="AK92" s="33">
        <f>IF(G92=1,$D92*садики!H$4/$AH92,0)</f>
        <v>0</v>
      </c>
      <c r="AL92" s="33">
        <f>IF(H92=1,$D92*садики!H$5/$AH92,0)</f>
        <v>0</v>
      </c>
      <c r="AM92" s="33">
        <f>IF(I92=1,$D92*садики!H$6/$AH92,0)</f>
        <v>0</v>
      </c>
      <c r="AN92" s="33">
        <f>IF(J92=1,$D92*садики!H$7/$AH92,0)</f>
        <v>0</v>
      </c>
      <c r="AO92" s="33">
        <f>IF(K92=1,$D92*садики!H$8/$AH92,0)</f>
        <v>0</v>
      </c>
      <c r="AP92" s="33">
        <f>IF(L92=1,$D92*садики!H$9/$AH92,0)</f>
        <v>0</v>
      </c>
      <c r="AQ92" s="33">
        <f>IF(M92=1,$D92*садики!H$10/$AH92,0)</f>
        <v>0</v>
      </c>
      <c r="AR92" s="33">
        <f>IF(N92=1,$D92*садики!H$11/$AH92,0)</f>
        <v>0</v>
      </c>
      <c r="AS92" s="33">
        <f>IF(O92=1,$D92*садики!H$12/$AH92,0)</f>
        <v>0</v>
      </c>
      <c r="AT92" s="33">
        <f>IF(P92=1,$D92*садики!H$13/$AH92,0)</f>
        <v>0</v>
      </c>
      <c r="AU92" s="33">
        <f>IF(Q92=1,$D92*садики!H$14/$AH92,0)</f>
        <v>0</v>
      </c>
      <c r="AV92" s="68">
        <f>IF(R92=1,$D92*садики!H$15/$AH92,0)</f>
        <v>0</v>
      </c>
      <c r="AW92" s="78">
        <f t="shared" si="19"/>
        <v>0</v>
      </c>
      <c r="AX92" s="19">
        <f t="shared" si="20"/>
        <v>0</v>
      </c>
      <c r="AY92" s="19">
        <f t="shared" si="21"/>
        <v>0</v>
      </c>
      <c r="AZ92" s="19">
        <f t="shared" si="22"/>
        <v>0</v>
      </c>
      <c r="BA92" s="19">
        <f t="shared" si="23"/>
        <v>0</v>
      </c>
      <c r="BB92" s="19">
        <f t="shared" si="24"/>
        <v>0</v>
      </c>
      <c r="BC92" s="19">
        <f t="shared" si="25"/>
        <v>0</v>
      </c>
      <c r="BD92" s="19">
        <f t="shared" si="26"/>
        <v>0</v>
      </c>
      <c r="BE92" s="19">
        <f t="shared" si="27"/>
        <v>0</v>
      </c>
      <c r="BF92" s="19">
        <f t="shared" si="28"/>
        <v>0</v>
      </c>
      <c r="BG92" s="19">
        <f t="shared" si="29"/>
        <v>0</v>
      </c>
      <c r="BH92" s="19">
        <f t="shared" si="30"/>
        <v>0</v>
      </c>
      <c r="BI92" s="19">
        <f t="shared" si="31"/>
        <v>0</v>
      </c>
      <c r="BJ92" s="79">
        <f t="shared" si="32"/>
        <v>0</v>
      </c>
      <c r="BK92" s="25">
        <f t="shared" si="33"/>
        <v>0</v>
      </c>
      <c r="BL92" s="36">
        <f>IF($E92=1,садики!K$2,0)+IF($F92=1,садики!K$3,0)+IF($G92=1,садики!K$4,0)+IF($H92=1,садики!K$5,0)+IF($I92=1,садики!K$6,0)+IF($J92=1,садики!K$7,0)+IF($K92=1,садики!K$8,0)+IF($L92=1,садики!K$9,0)+IF($M92=1,садики!K$10,0)+IF($N92=1,садики!K$11,0)+IF($O92=1,садики!K$12,0)+IF($P92=1,садики!K$13,0)+IF($Q92=1,садики!K$14,0)+IF($R92=1,садики!K$15,0)</f>
        <v>0</v>
      </c>
      <c r="BM92" s="5">
        <f t="shared" si="35"/>
        <v>0</v>
      </c>
      <c r="BN92" s="60">
        <f t="shared" si="34"/>
        <v>0</v>
      </c>
    </row>
    <row r="93" spans="1:66" ht="12.75" customHeight="1" x14ac:dyDescent="0.2">
      <c r="A93" s="52">
        <v>91</v>
      </c>
      <c r="B93" s="8" t="s">
        <v>84</v>
      </c>
      <c r="C93" s="7" t="s">
        <v>8</v>
      </c>
      <c r="D93" s="53">
        <v>586</v>
      </c>
      <c r="E93" s="28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42"/>
      <c r="S93" s="64">
        <f>IF($E93=1,садики!E$2,0)+IF($F93=1,садики!E$3,0)+IF($G93=1,садики!E$4,0)+IF($H93=1,садики!E$5,0)+IF($I93=1,садики!E$6,0)+IF($J93=1,садики!E$7,0)+IF($K93=1,садики!E$8,0)+IF($L93=1,садики!E$9,0)+IF($M93=1,садики!E$10,0)+IF($N93=1,садики!E$11,0)+IF($O93=1,садики!E$12,0)+IF($P93=1,садики!E$13,0)+IF($Q93=1,садики!E$14,0)+IF($R93=1,садики!E$15,0)</f>
        <v>0</v>
      </c>
      <c r="T93" s="67">
        <f>IF(E93=1,$D93*садики!E$2/$S93,0)</f>
        <v>0</v>
      </c>
      <c r="U93" s="33">
        <f>IF(F93=1,$D93*садики!E$3/$S93,0)</f>
        <v>0</v>
      </c>
      <c r="V93" s="33">
        <f>IF(G93=1,$D93*садики!E$4/$S93,0)</f>
        <v>0</v>
      </c>
      <c r="W93" s="33">
        <f>IF(H93=1,$D93*садики!E$5/$S93,0)</f>
        <v>0</v>
      </c>
      <c r="X93" s="33">
        <f>IF(I93=1,$D93*садики!E$6/$S93,0)</f>
        <v>0</v>
      </c>
      <c r="Y93" s="33">
        <f>IF(J93=1,$D93*садики!E$7/$S93,0)</f>
        <v>0</v>
      </c>
      <c r="Z93" s="33">
        <f>IF(K93=1,$D93*садики!E$8/$S93,0)</f>
        <v>0</v>
      </c>
      <c r="AA93" s="33">
        <f>IF(L93=1,$D93*садики!E$9/$S93,0)</f>
        <v>0</v>
      </c>
      <c r="AB93" s="33">
        <f>IF(M93=1,$D93*садики!E$10/$S93,0)</f>
        <v>0</v>
      </c>
      <c r="AC93" s="33">
        <f>IF(N93=1,$D93*садики!E$11/$S93,0)</f>
        <v>0</v>
      </c>
      <c r="AD93" s="33">
        <f>IF(O93=1,$D93*садики!E$12/$S93,0)</f>
        <v>0</v>
      </c>
      <c r="AE93" s="33">
        <f>IF(P93=1,$D93*садики!E$13/$S93,0)</f>
        <v>0</v>
      </c>
      <c r="AF93" s="33">
        <f>IF(Q93=1,$D93*садики!E$14/$S93,0)</f>
        <v>0</v>
      </c>
      <c r="AG93" s="68">
        <f>IF(R93=1,$D93*садики!E$15/$S93,0)</f>
        <v>0</v>
      </c>
      <c r="AH93" s="72">
        <f>IF($E93=1,садики!H$2,0)+IF($F93=1,садики!H$3,0)+IF($G93=1,садики!H$4,0)+IF($H93=1,садики!H$5,0)+IF($I93=1,садики!H$6,0)+IF($J93=1,садики!H$7,0)+IF($K93=1,садики!H$8,0)+IF($L93=1,садики!H$9,0)+IF($M93=1,садики!H$10,0)+IF($N93=1,садики!H$11,0)+IF($O93=1,садики!H$12,0)+IF($P93=1,садики!H$13,0)+IF($Q93=1,садики!H$14,0)+IF($R93=1,садики!H$15,0)</f>
        <v>0</v>
      </c>
      <c r="AI93" s="67">
        <f>IF(E93=1,$D93*садики!H$2/$AH93,0)</f>
        <v>0</v>
      </c>
      <c r="AJ93" s="33">
        <f>IF(F93=1,$D93*садики!H$3/$AH93,0)</f>
        <v>0</v>
      </c>
      <c r="AK93" s="33">
        <f>IF(G93=1,$D93*садики!H$4/$AH93,0)</f>
        <v>0</v>
      </c>
      <c r="AL93" s="33">
        <f>IF(H93=1,$D93*садики!H$5/$AH93,0)</f>
        <v>0</v>
      </c>
      <c r="AM93" s="33">
        <f>IF(I93=1,$D93*садики!H$6/$AH93,0)</f>
        <v>0</v>
      </c>
      <c r="AN93" s="33">
        <f>IF(J93=1,$D93*садики!H$7/$AH93,0)</f>
        <v>0</v>
      </c>
      <c r="AO93" s="33">
        <f>IF(K93=1,$D93*садики!H$8/$AH93,0)</f>
        <v>0</v>
      </c>
      <c r="AP93" s="33">
        <f>IF(L93=1,$D93*садики!H$9/$AH93,0)</f>
        <v>0</v>
      </c>
      <c r="AQ93" s="33">
        <f>IF(M93=1,$D93*садики!H$10/$AH93,0)</f>
        <v>0</v>
      </c>
      <c r="AR93" s="33">
        <f>IF(N93=1,$D93*садики!H$11/$AH93,0)</f>
        <v>0</v>
      </c>
      <c r="AS93" s="33">
        <f>IF(O93=1,$D93*садики!H$12/$AH93,0)</f>
        <v>0</v>
      </c>
      <c r="AT93" s="33">
        <f>IF(P93=1,$D93*садики!H$13/$AH93,0)</f>
        <v>0</v>
      </c>
      <c r="AU93" s="33">
        <f>IF(Q93=1,$D93*садики!H$14/$AH93,0)</f>
        <v>0</v>
      </c>
      <c r="AV93" s="68">
        <f>IF(R93=1,$D93*садики!H$15/$AH93,0)</f>
        <v>0</v>
      </c>
      <c r="AW93" s="78">
        <f t="shared" si="19"/>
        <v>0</v>
      </c>
      <c r="AX93" s="19">
        <f t="shared" si="20"/>
        <v>0</v>
      </c>
      <c r="AY93" s="19">
        <f t="shared" si="21"/>
        <v>0</v>
      </c>
      <c r="AZ93" s="19">
        <f t="shared" si="22"/>
        <v>0</v>
      </c>
      <c r="BA93" s="19">
        <f t="shared" si="23"/>
        <v>0</v>
      </c>
      <c r="BB93" s="19">
        <f t="shared" si="24"/>
        <v>0</v>
      </c>
      <c r="BC93" s="19">
        <f t="shared" si="25"/>
        <v>0</v>
      </c>
      <c r="BD93" s="19">
        <f t="shared" si="26"/>
        <v>0</v>
      </c>
      <c r="BE93" s="19">
        <f t="shared" si="27"/>
        <v>0</v>
      </c>
      <c r="BF93" s="19">
        <f t="shared" si="28"/>
        <v>0</v>
      </c>
      <c r="BG93" s="19">
        <f t="shared" si="29"/>
        <v>0</v>
      </c>
      <c r="BH93" s="19">
        <f t="shared" si="30"/>
        <v>0</v>
      </c>
      <c r="BI93" s="19">
        <f t="shared" si="31"/>
        <v>0</v>
      </c>
      <c r="BJ93" s="79">
        <f t="shared" si="32"/>
        <v>0</v>
      </c>
      <c r="BK93" s="25">
        <f t="shared" si="33"/>
        <v>0</v>
      </c>
      <c r="BL93" s="36">
        <f>IF($E93=1,садики!K$2,0)+IF($F93=1,садики!K$3,0)+IF($G93=1,садики!K$4,0)+IF($H93=1,садики!K$5,0)+IF($I93=1,садики!K$6,0)+IF($J93=1,садики!K$7,0)+IF($K93=1,садики!K$8,0)+IF($L93=1,садики!K$9,0)+IF($M93=1,садики!K$10,0)+IF($N93=1,садики!K$11,0)+IF($O93=1,садики!K$12,0)+IF($P93=1,садики!K$13,0)+IF($Q93=1,садики!K$14,0)+IF($R93=1,садики!K$15,0)</f>
        <v>0</v>
      </c>
      <c r="BM93" s="5">
        <f t="shared" si="35"/>
        <v>0</v>
      </c>
      <c r="BN93" s="60">
        <f t="shared" si="34"/>
        <v>0</v>
      </c>
    </row>
    <row r="94" spans="1:66" ht="12.75" customHeight="1" x14ac:dyDescent="0.2">
      <c r="A94" s="52">
        <v>92</v>
      </c>
      <c r="B94" s="8" t="s">
        <v>85</v>
      </c>
      <c r="C94" s="7" t="s">
        <v>8</v>
      </c>
      <c r="D94" s="53">
        <v>348</v>
      </c>
      <c r="E94" s="28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42"/>
      <c r="S94" s="64">
        <f>IF($E94=1,садики!E$2,0)+IF($F94=1,садики!E$3,0)+IF($G94=1,садики!E$4,0)+IF($H94=1,садики!E$5,0)+IF($I94=1,садики!E$6,0)+IF($J94=1,садики!E$7,0)+IF($K94=1,садики!E$8,0)+IF($L94=1,садики!E$9,0)+IF($M94=1,садики!E$10,0)+IF($N94=1,садики!E$11,0)+IF($O94=1,садики!E$12,0)+IF($P94=1,садики!E$13,0)+IF($Q94=1,садики!E$14,0)+IF($R94=1,садики!E$15,0)</f>
        <v>0</v>
      </c>
      <c r="T94" s="67">
        <f>IF(E94=1,$D94*садики!E$2/$S94,0)</f>
        <v>0</v>
      </c>
      <c r="U94" s="33">
        <f>IF(F94=1,$D94*садики!E$3/$S94,0)</f>
        <v>0</v>
      </c>
      <c r="V94" s="33">
        <f>IF(G94=1,$D94*садики!E$4/$S94,0)</f>
        <v>0</v>
      </c>
      <c r="W94" s="33">
        <f>IF(H94=1,$D94*садики!E$5/$S94,0)</f>
        <v>0</v>
      </c>
      <c r="X94" s="33">
        <f>IF(I94=1,$D94*садики!E$6/$S94,0)</f>
        <v>0</v>
      </c>
      <c r="Y94" s="33">
        <f>IF(J94=1,$D94*садики!E$7/$S94,0)</f>
        <v>0</v>
      </c>
      <c r="Z94" s="33">
        <f>IF(K94=1,$D94*садики!E$8/$S94,0)</f>
        <v>0</v>
      </c>
      <c r="AA94" s="33">
        <f>IF(L94=1,$D94*садики!E$9/$S94,0)</f>
        <v>0</v>
      </c>
      <c r="AB94" s="33">
        <f>IF(M94=1,$D94*садики!E$10/$S94,0)</f>
        <v>0</v>
      </c>
      <c r="AC94" s="33">
        <f>IF(N94=1,$D94*садики!E$11/$S94,0)</f>
        <v>0</v>
      </c>
      <c r="AD94" s="33">
        <f>IF(O94=1,$D94*садики!E$12/$S94,0)</f>
        <v>0</v>
      </c>
      <c r="AE94" s="33">
        <f>IF(P94=1,$D94*садики!E$13/$S94,0)</f>
        <v>0</v>
      </c>
      <c r="AF94" s="33">
        <f>IF(Q94=1,$D94*садики!E$14/$S94,0)</f>
        <v>0</v>
      </c>
      <c r="AG94" s="68">
        <f>IF(R94=1,$D94*садики!E$15/$S94,0)</f>
        <v>0</v>
      </c>
      <c r="AH94" s="72">
        <f>IF($E94=1,садики!H$2,0)+IF($F94=1,садики!H$3,0)+IF($G94=1,садики!H$4,0)+IF($H94=1,садики!H$5,0)+IF($I94=1,садики!H$6,0)+IF($J94=1,садики!H$7,0)+IF($K94=1,садики!H$8,0)+IF($L94=1,садики!H$9,0)+IF($M94=1,садики!H$10,0)+IF($N94=1,садики!H$11,0)+IF($O94=1,садики!H$12,0)+IF($P94=1,садики!H$13,0)+IF($Q94=1,садики!H$14,0)+IF($R94=1,садики!H$15,0)</f>
        <v>0</v>
      </c>
      <c r="AI94" s="67">
        <f>IF(E94=1,$D94*садики!H$2/$AH94,0)</f>
        <v>0</v>
      </c>
      <c r="AJ94" s="33">
        <f>IF(F94=1,$D94*садики!H$3/$AH94,0)</f>
        <v>0</v>
      </c>
      <c r="AK94" s="33">
        <f>IF(G94=1,$D94*садики!H$4/$AH94,0)</f>
        <v>0</v>
      </c>
      <c r="AL94" s="33">
        <f>IF(H94=1,$D94*садики!H$5/$AH94,0)</f>
        <v>0</v>
      </c>
      <c r="AM94" s="33">
        <f>IF(I94=1,$D94*садики!H$6/$AH94,0)</f>
        <v>0</v>
      </c>
      <c r="AN94" s="33">
        <f>IF(J94=1,$D94*садики!H$7/$AH94,0)</f>
        <v>0</v>
      </c>
      <c r="AO94" s="33">
        <f>IF(K94=1,$D94*садики!H$8/$AH94,0)</f>
        <v>0</v>
      </c>
      <c r="AP94" s="33">
        <f>IF(L94=1,$D94*садики!H$9/$AH94,0)</f>
        <v>0</v>
      </c>
      <c r="AQ94" s="33">
        <f>IF(M94=1,$D94*садики!H$10/$AH94,0)</f>
        <v>0</v>
      </c>
      <c r="AR94" s="33">
        <f>IF(N94=1,$D94*садики!H$11/$AH94,0)</f>
        <v>0</v>
      </c>
      <c r="AS94" s="33">
        <f>IF(O94=1,$D94*садики!H$12/$AH94,0)</f>
        <v>0</v>
      </c>
      <c r="AT94" s="33">
        <f>IF(P94=1,$D94*садики!H$13/$AH94,0)</f>
        <v>0</v>
      </c>
      <c r="AU94" s="33">
        <f>IF(Q94=1,$D94*садики!H$14/$AH94,0)</f>
        <v>0</v>
      </c>
      <c r="AV94" s="68">
        <f>IF(R94=1,$D94*садики!H$15/$AH94,0)</f>
        <v>0</v>
      </c>
      <c r="AW94" s="78">
        <f t="shared" si="19"/>
        <v>0</v>
      </c>
      <c r="AX94" s="19">
        <f t="shared" si="20"/>
        <v>0</v>
      </c>
      <c r="AY94" s="19">
        <f t="shared" si="21"/>
        <v>0</v>
      </c>
      <c r="AZ94" s="19">
        <f t="shared" si="22"/>
        <v>0</v>
      </c>
      <c r="BA94" s="19">
        <f t="shared" si="23"/>
        <v>0</v>
      </c>
      <c r="BB94" s="19">
        <f t="shared" si="24"/>
        <v>0</v>
      </c>
      <c r="BC94" s="19">
        <f t="shared" si="25"/>
        <v>0</v>
      </c>
      <c r="BD94" s="19">
        <f t="shared" si="26"/>
        <v>0</v>
      </c>
      <c r="BE94" s="19">
        <f t="shared" si="27"/>
        <v>0</v>
      </c>
      <c r="BF94" s="19">
        <f t="shared" si="28"/>
        <v>0</v>
      </c>
      <c r="BG94" s="19">
        <f t="shared" si="29"/>
        <v>0</v>
      </c>
      <c r="BH94" s="19">
        <f t="shared" si="30"/>
        <v>0</v>
      </c>
      <c r="BI94" s="19">
        <f t="shared" si="31"/>
        <v>0</v>
      </c>
      <c r="BJ94" s="79">
        <f t="shared" si="32"/>
        <v>0</v>
      </c>
      <c r="BK94" s="25">
        <f t="shared" si="33"/>
        <v>0</v>
      </c>
      <c r="BL94" s="36">
        <f>IF($E94=1,садики!K$2,0)+IF($F94=1,садики!K$3,0)+IF($G94=1,садики!K$4,0)+IF($H94=1,садики!K$5,0)+IF($I94=1,садики!K$6,0)+IF($J94=1,садики!K$7,0)+IF($K94=1,садики!K$8,0)+IF($L94=1,садики!K$9,0)+IF($M94=1,садики!K$10,0)+IF($N94=1,садики!K$11,0)+IF($O94=1,садики!K$12,0)+IF($P94=1,садики!K$13,0)+IF($Q94=1,садики!K$14,0)+IF($R94=1,садики!K$15,0)</f>
        <v>0</v>
      </c>
      <c r="BM94" s="5">
        <f t="shared" si="35"/>
        <v>0</v>
      </c>
      <c r="BN94" s="60">
        <f t="shared" si="34"/>
        <v>0</v>
      </c>
    </row>
    <row r="95" spans="1:66" ht="12.75" customHeight="1" x14ac:dyDescent="0.2">
      <c r="A95" s="52">
        <v>93</v>
      </c>
      <c r="B95" s="8" t="s">
        <v>86</v>
      </c>
      <c r="C95" s="7" t="s">
        <v>8</v>
      </c>
      <c r="D95" s="53">
        <v>1141</v>
      </c>
      <c r="E95" s="28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42"/>
      <c r="S95" s="64">
        <f>IF($E95=1,садики!E$2,0)+IF($F95=1,садики!E$3,0)+IF($G95=1,садики!E$4,0)+IF($H95=1,садики!E$5,0)+IF($I95=1,садики!E$6,0)+IF($J95=1,садики!E$7,0)+IF($K95=1,садики!E$8,0)+IF($L95=1,садики!E$9,0)+IF($M95=1,садики!E$10,0)+IF($N95=1,садики!E$11,0)+IF($O95=1,садики!E$12,0)+IF($P95=1,садики!E$13,0)+IF($Q95=1,садики!E$14,0)+IF($R95=1,садики!E$15,0)</f>
        <v>0</v>
      </c>
      <c r="T95" s="67">
        <f>IF(E95=1,$D95*садики!E$2/$S95,0)</f>
        <v>0</v>
      </c>
      <c r="U95" s="33">
        <f>IF(F95=1,$D95*садики!E$3/$S95,0)</f>
        <v>0</v>
      </c>
      <c r="V95" s="33">
        <f>IF(G95=1,$D95*садики!E$4/$S95,0)</f>
        <v>0</v>
      </c>
      <c r="W95" s="33">
        <f>IF(H95=1,$D95*садики!E$5/$S95,0)</f>
        <v>0</v>
      </c>
      <c r="X95" s="33">
        <f>IF(I95=1,$D95*садики!E$6/$S95,0)</f>
        <v>0</v>
      </c>
      <c r="Y95" s="33">
        <f>IF(J95=1,$D95*садики!E$7/$S95,0)</f>
        <v>0</v>
      </c>
      <c r="Z95" s="33">
        <f>IF(K95=1,$D95*садики!E$8/$S95,0)</f>
        <v>0</v>
      </c>
      <c r="AA95" s="33">
        <f>IF(L95=1,$D95*садики!E$9/$S95,0)</f>
        <v>0</v>
      </c>
      <c r="AB95" s="33">
        <f>IF(M95=1,$D95*садики!E$10/$S95,0)</f>
        <v>0</v>
      </c>
      <c r="AC95" s="33">
        <f>IF(N95=1,$D95*садики!E$11/$S95,0)</f>
        <v>0</v>
      </c>
      <c r="AD95" s="33">
        <f>IF(O95=1,$D95*садики!E$12/$S95,0)</f>
        <v>0</v>
      </c>
      <c r="AE95" s="33">
        <f>IF(P95=1,$D95*садики!E$13/$S95,0)</f>
        <v>0</v>
      </c>
      <c r="AF95" s="33">
        <f>IF(Q95=1,$D95*садики!E$14/$S95,0)</f>
        <v>0</v>
      </c>
      <c r="AG95" s="68">
        <f>IF(R95=1,$D95*садики!E$15/$S95,0)</f>
        <v>0</v>
      </c>
      <c r="AH95" s="72">
        <f>IF($E95=1,садики!H$2,0)+IF($F95=1,садики!H$3,0)+IF($G95=1,садики!H$4,0)+IF($H95=1,садики!H$5,0)+IF($I95=1,садики!H$6,0)+IF($J95=1,садики!H$7,0)+IF($K95=1,садики!H$8,0)+IF($L95=1,садики!H$9,0)+IF($M95=1,садики!H$10,0)+IF($N95=1,садики!H$11,0)+IF($O95=1,садики!H$12,0)+IF($P95=1,садики!H$13,0)+IF($Q95=1,садики!H$14,0)+IF($R95=1,садики!H$15,0)</f>
        <v>0</v>
      </c>
      <c r="AI95" s="67">
        <f>IF(E95=1,$D95*садики!H$2/$AH95,0)</f>
        <v>0</v>
      </c>
      <c r="AJ95" s="33">
        <f>IF(F95=1,$D95*садики!H$3/$AH95,0)</f>
        <v>0</v>
      </c>
      <c r="AK95" s="33">
        <f>IF(G95=1,$D95*садики!H$4/$AH95,0)</f>
        <v>0</v>
      </c>
      <c r="AL95" s="33">
        <f>IF(H95=1,$D95*садики!H$5/$AH95,0)</f>
        <v>0</v>
      </c>
      <c r="AM95" s="33">
        <f>IF(I95=1,$D95*садики!H$6/$AH95,0)</f>
        <v>0</v>
      </c>
      <c r="AN95" s="33">
        <f>IF(J95=1,$D95*садики!H$7/$AH95,0)</f>
        <v>0</v>
      </c>
      <c r="AO95" s="33">
        <f>IF(K95=1,$D95*садики!H$8/$AH95,0)</f>
        <v>0</v>
      </c>
      <c r="AP95" s="33">
        <f>IF(L95=1,$D95*садики!H$9/$AH95,0)</f>
        <v>0</v>
      </c>
      <c r="AQ95" s="33">
        <f>IF(M95=1,$D95*садики!H$10/$AH95,0)</f>
        <v>0</v>
      </c>
      <c r="AR95" s="33">
        <f>IF(N95=1,$D95*садики!H$11/$AH95,0)</f>
        <v>0</v>
      </c>
      <c r="AS95" s="33">
        <f>IF(O95=1,$D95*садики!H$12/$AH95,0)</f>
        <v>0</v>
      </c>
      <c r="AT95" s="33">
        <f>IF(P95=1,$D95*садики!H$13/$AH95,0)</f>
        <v>0</v>
      </c>
      <c r="AU95" s="33">
        <f>IF(Q95=1,$D95*садики!H$14/$AH95,0)</f>
        <v>0</v>
      </c>
      <c r="AV95" s="68">
        <f>IF(R95=1,$D95*садики!H$15/$AH95,0)</f>
        <v>0</v>
      </c>
      <c r="AW95" s="78">
        <f t="shared" si="19"/>
        <v>0</v>
      </c>
      <c r="AX95" s="19">
        <f t="shared" si="20"/>
        <v>0</v>
      </c>
      <c r="AY95" s="19">
        <f t="shared" si="21"/>
        <v>0</v>
      </c>
      <c r="AZ95" s="19">
        <f t="shared" si="22"/>
        <v>0</v>
      </c>
      <c r="BA95" s="19">
        <f t="shared" si="23"/>
        <v>0</v>
      </c>
      <c r="BB95" s="19">
        <f t="shared" si="24"/>
        <v>0</v>
      </c>
      <c r="BC95" s="19">
        <f t="shared" si="25"/>
        <v>0</v>
      </c>
      <c r="BD95" s="19">
        <f t="shared" si="26"/>
        <v>0</v>
      </c>
      <c r="BE95" s="19">
        <f t="shared" si="27"/>
        <v>0</v>
      </c>
      <c r="BF95" s="19">
        <f t="shared" si="28"/>
        <v>0</v>
      </c>
      <c r="BG95" s="19">
        <f t="shared" si="29"/>
        <v>0</v>
      </c>
      <c r="BH95" s="19">
        <f t="shared" si="30"/>
        <v>0</v>
      </c>
      <c r="BI95" s="19">
        <f t="shared" si="31"/>
        <v>0</v>
      </c>
      <c r="BJ95" s="79">
        <f t="shared" si="32"/>
        <v>0</v>
      </c>
      <c r="BK95" s="25">
        <f t="shared" si="33"/>
        <v>0</v>
      </c>
      <c r="BL95" s="36">
        <f>IF($E95=1,садики!K$2,0)+IF($F95=1,садики!K$3,0)+IF($G95=1,садики!K$4,0)+IF($H95=1,садики!K$5,0)+IF($I95=1,садики!K$6,0)+IF($J95=1,садики!K$7,0)+IF($K95=1,садики!K$8,0)+IF($L95=1,садики!K$9,0)+IF($M95=1,садики!K$10,0)+IF($N95=1,садики!K$11,0)+IF($O95=1,садики!K$12,0)+IF($P95=1,садики!K$13,0)+IF($Q95=1,садики!K$14,0)+IF($R95=1,садики!K$15,0)</f>
        <v>0</v>
      </c>
      <c r="BM95" s="5">
        <f t="shared" si="35"/>
        <v>0</v>
      </c>
      <c r="BN95" s="60">
        <f t="shared" si="34"/>
        <v>0</v>
      </c>
    </row>
    <row r="96" spans="1:66" ht="12.75" customHeight="1" x14ac:dyDescent="0.2">
      <c r="A96" s="52">
        <v>94</v>
      </c>
      <c r="B96" s="8" t="s">
        <v>87</v>
      </c>
      <c r="C96" s="7" t="s">
        <v>8</v>
      </c>
      <c r="D96" s="53">
        <v>436</v>
      </c>
      <c r="E96" s="28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42"/>
      <c r="S96" s="64">
        <f>IF($E96=1,садики!E$2,0)+IF($F96=1,садики!E$3,0)+IF($G96=1,садики!E$4,0)+IF($H96=1,садики!E$5,0)+IF($I96=1,садики!E$6,0)+IF($J96=1,садики!E$7,0)+IF($K96=1,садики!E$8,0)+IF($L96=1,садики!E$9,0)+IF($M96=1,садики!E$10,0)+IF($N96=1,садики!E$11,0)+IF($O96=1,садики!E$12,0)+IF($P96=1,садики!E$13,0)+IF($Q96=1,садики!E$14,0)+IF($R96=1,садики!E$15,0)</f>
        <v>0</v>
      </c>
      <c r="T96" s="67">
        <f>IF(E96=1,$D96*садики!E$2/$S96,0)</f>
        <v>0</v>
      </c>
      <c r="U96" s="33">
        <f>IF(F96=1,$D96*садики!E$3/$S96,0)</f>
        <v>0</v>
      </c>
      <c r="V96" s="33">
        <f>IF(G96=1,$D96*садики!E$4/$S96,0)</f>
        <v>0</v>
      </c>
      <c r="W96" s="33">
        <f>IF(H96=1,$D96*садики!E$5/$S96,0)</f>
        <v>0</v>
      </c>
      <c r="X96" s="33">
        <f>IF(I96=1,$D96*садики!E$6/$S96,0)</f>
        <v>0</v>
      </c>
      <c r="Y96" s="33">
        <f>IF(J96=1,$D96*садики!E$7/$S96,0)</f>
        <v>0</v>
      </c>
      <c r="Z96" s="33">
        <f>IF(K96=1,$D96*садики!E$8/$S96,0)</f>
        <v>0</v>
      </c>
      <c r="AA96" s="33">
        <f>IF(L96=1,$D96*садики!E$9/$S96,0)</f>
        <v>0</v>
      </c>
      <c r="AB96" s="33">
        <f>IF(M96=1,$D96*садики!E$10/$S96,0)</f>
        <v>0</v>
      </c>
      <c r="AC96" s="33">
        <f>IF(N96=1,$D96*садики!E$11/$S96,0)</f>
        <v>0</v>
      </c>
      <c r="AD96" s="33">
        <f>IF(O96=1,$D96*садики!E$12/$S96,0)</f>
        <v>0</v>
      </c>
      <c r="AE96" s="33">
        <f>IF(P96=1,$D96*садики!E$13/$S96,0)</f>
        <v>0</v>
      </c>
      <c r="AF96" s="33">
        <f>IF(Q96=1,$D96*садики!E$14/$S96,0)</f>
        <v>0</v>
      </c>
      <c r="AG96" s="68">
        <f>IF(R96=1,$D96*садики!E$15/$S96,0)</f>
        <v>0</v>
      </c>
      <c r="AH96" s="72">
        <f>IF($E96=1,садики!H$2,0)+IF($F96=1,садики!H$3,0)+IF($G96=1,садики!H$4,0)+IF($H96=1,садики!H$5,0)+IF($I96=1,садики!H$6,0)+IF($J96=1,садики!H$7,0)+IF($K96=1,садики!H$8,0)+IF($L96=1,садики!H$9,0)+IF($M96=1,садики!H$10,0)+IF($N96=1,садики!H$11,0)+IF($O96=1,садики!H$12,0)+IF($P96=1,садики!H$13,0)+IF($Q96=1,садики!H$14,0)+IF($R96=1,садики!H$15,0)</f>
        <v>0</v>
      </c>
      <c r="AI96" s="67">
        <f>IF(E96=1,$D96*садики!H$2/$AH96,0)</f>
        <v>0</v>
      </c>
      <c r="AJ96" s="33">
        <f>IF(F96=1,$D96*садики!H$3/$AH96,0)</f>
        <v>0</v>
      </c>
      <c r="AK96" s="33">
        <f>IF(G96=1,$D96*садики!H$4/$AH96,0)</f>
        <v>0</v>
      </c>
      <c r="AL96" s="33">
        <f>IF(H96=1,$D96*садики!H$5/$AH96,0)</f>
        <v>0</v>
      </c>
      <c r="AM96" s="33">
        <f>IF(I96=1,$D96*садики!H$6/$AH96,0)</f>
        <v>0</v>
      </c>
      <c r="AN96" s="33">
        <f>IF(J96=1,$D96*садики!H$7/$AH96,0)</f>
        <v>0</v>
      </c>
      <c r="AO96" s="33">
        <f>IF(K96=1,$D96*садики!H$8/$AH96,0)</f>
        <v>0</v>
      </c>
      <c r="AP96" s="33">
        <f>IF(L96=1,$D96*садики!H$9/$AH96,0)</f>
        <v>0</v>
      </c>
      <c r="AQ96" s="33">
        <f>IF(M96=1,$D96*садики!H$10/$AH96,0)</f>
        <v>0</v>
      </c>
      <c r="AR96" s="33">
        <f>IF(N96=1,$D96*садики!H$11/$AH96,0)</f>
        <v>0</v>
      </c>
      <c r="AS96" s="33">
        <f>IF(O96=1,$D96*садики!H$12/$AH96,0)</f>
        <v>0</v>
      </c>
      <c r="AT96" s="33">
        <f>IF(P96=1,$D96*садики!H$13/$AH96,0)</f>
        <v>0</v>
      </c>
      <c r="AU96" s="33">
        <f>IF(Q96=1,$D96*садики!H$14/$AH96,0)</f>
        <v>0</v>
      </c>
      <c r="AV96" s="68">
        <f>IF(R96=1,$D96*садики!H$15/$AH96,0)</f>
        <v>0</v>
      </c>
      <c r="AW96" s="78">
        <f t="shared" si="19"/>
        <v>0</v>
      </c>
      <c r="AX96" s="19">
        <f t="shared" si="20"/>
        <v>0</v>
      </c>
      <c r="AY96" s="19">
        <f t="shared" si="21"/>
        <v>0</v>
      </c>
      <c r="AZ96" s="19">
        <f t="shared" si="22"/>
        <v>0</v>
      </c>
      <c r="BA96" s="19">
        <f t="shared" si="23"/>
        <v>0</v>
      </c>
      <c r="BB96" s="19">
        <f t="shared" si="24"/>
        <v>0</v>
      </c>
      <c r="BC96" s="19">
        <f t="shared" si="25"/>
        <v>0</v>
      </c>
      <c r="BD96" s="19">
        <f t="shared" si="26"/>
        <v>0</v>
      </c>
      <c r="BE96" s="19">
        <f t="shared" si="27"/>
        <v>0</v>
      </c>
      <c r="BF96" s="19">
        <f t="shared" si="28"/>
        <v>0</v>
      </c>
      <c r="BG96" s="19">
        <f t="shared" si="29"/>
        <v>0</v>
      </c>
      <c r="BH96" s="19">
        <f t="shared" si="30"/>
        <v>0</v>
      </c>
      <c r="BI96" s="19">
        <f t="shared" si="31"/>
        <v>0</v>
      </c>
      <c r="BJ96" s="79">
        <f t="shared" si="32"/>
        <v>0</v>
      </c>
      <c r="BK96" s="25">
        <f t="shared" si="33"/>
        <v>0</v>
      </c>
      <c r="BL96" s="36">
        <f>IF($E96=1,садики!K$2,0)+IF($F96=1,садики!K$3,0)+IF($G96=1,садики!K$4,0)+IF($H96=1,садики!K$5,0)+IF($I96=1,садики!K$6,0)+IF($J96=1,садики!K$7,0)+IF($K96=1,садики!K$8,0)+IF($L96=1,садики!K$9,0)+IF($M96=1,садики!K$10,0)+IF($N96=1,садики!K$11,0)+IF($O96=1,садики!K$12,0)+IF($P96=1,садики!K$13,0)+IF($Q96=1,садики!K$14,0)+IF($R96=1,садики!K$15,0)</f>
        <v>0</v>
      </c>
      <c r="BM96" s="5">
        <f t="shared" si="35"/>
        <v>0</v>
      </c>
      <c r="BN96" s="60">
        <f t="shared" si="34"/>
        <v>0</v>
      </c>
    </row>
    <row r="97" spans="1:66" ht="12.75" customHeight="1" x14ac:dyDescent="0.2">
      <c r="A97" s="52">
        <v>95</v>
      </c>
      <c r="B97" s="8" t="s">
        <v>88</v>
      </c>
      <c r="C97" s="7" t="s">
        <v>68</v>
      </c>
      <c r="D97" s="53">
        <v>691</v>
      </c>
      <c r="E97" s="28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42"/>
      <c r="S97" s="64">
        <f>IF($E97=1,садики!E$2,0)+IF($F97=1,садики!E$3,0)+IF($G97=1,садики!E$4,0)+IF($H97=1,садики!E$5,0)+IF($I97=1,садики!E$6,0)+IF($J97=1,садики!E$7,0)+IF($K97=1,садики!E$8,0)+IF($L97=1,садики!E$9,0)+IF($M97=1,садики!E$10,0)+IF($N97=1,садики!E$11,0)+IF($O97=1,садики!E$12,0)+IF($P97=1,садики!E$13,0)+IF($Q97=1,садики!E$14,0)+IF($R97=1,садики!E$15,0)</f>
        <v>0</v>
      </c>
      <c r="T97" s="67">
        <f>IF(E97=1,$D97*садики!E$2/$S97,0)</f>
        <v>0</v>
      </c>
      <c r="U97" s="33">
        <f>IF(F97=1,$D97*садики!E$3/$S97,0)</f>
        <v>0</v>
      </c>
      <c r="V97" s="33">
        <f>IF(G97=1,$D97*садики!E$4/$S97,0)</f>
        <v>0</v>
      </c>
      <c r="W97" s="33">
        <f>IF(H97=1,$D97*садики!E$5/$S97,0)</f>
        <v>0</v>
      </c>
      <c r="X97" s="33">
        <f>IF(I97=1,$D97*садики!E$6/$S97,0)</f>
        <v>0</v>
      </c>
      <c r="Y97" s="33">
        <f>IF(J97=1,$D97*садики!E$7/$S97,0)</f>
        <v>0</v>
      </c>
      <c r="Z97" s="33">
        <f>IF(K97=1,$D97*садики!E$8/$S97,0)</f>
        <v>0</v>
      </c>
      <c r="AA97" s="33">
        <f>IF(L97=1,$D97*садики!E$9/$S97,0)</f>
        <v>0</v>
      </c>
      <c r="AB97" s="33">
        <f>IF(M97=1,$D97*садики!E$10/$S97,0)</f>
        <v>0</v>
      </c>
      <c r="AC97" s="33">
        <f>IF(N97=1,$D97*садики!E$11/$S97,0)</f>
        <v>0</v>
      </c>
      <c r="AD97" s="33">
        <f>IF(O97=1,$D97*садики!E$12/$S97,0)</f>
        <v>0</v>
      </c>
      <c r="AE97" s="33">
        <f>IF(P97=1,$D97*садики!E$13/$S97,0)</f>
        <v>0</v>
      </c>
      <c r="AF97" s="33">
        <f>IF(Q97=1,$D97*садики!E$14/$S97,0)</f>
        <v>0</v>
      </c>
      <c r="AG97" s="68">
        <f>IF(R97=1,$D97*садики!E$15/$S97,0)</f>
        <v>0</v>
      </c>
      <c r="AH97" s="72">
        <f>IF($E97=1,садики!H$2,0)+IF($F97=1,садики!H$3,0)+IF($G97=1,садики!H$4,0)+IF($H97=1,садики!H$5,0)+IF($I97=1,садики!H$6,0)+IF($J97=1,садики!H$7,0)+IF($K97=1,садики!H$8,0)+IF($L97=1,садики!H$9,0)+IF($M97=1,садики!H$10,0)+IF($N97=1,садики!H$11,0)+IF($O97=1,садики!H$12,0)+IF($P97=1,садики!H$13,0)+IF($Q97=1,садики!H$14,0)+IF($R97=1,садики!H$15,0)</f>
        <v>0</v>
      </c>
      <c r="AI97" s="67">
        <f>IF(E97=1,$D97*садики!H$2/$AH97,0)</f>
        <v>0</v>
      </c>
      <c r="AJ97" s="33">
        <f>IF(F97=1,$D97*садики!H$3/$AH97,0)</f>
        <v>0</v>
      </c>
      <c r="AK97" s="33">
        <f>IF(G97=1,$D97*садики!H$4/$AH97,0)</f>
        <v>0</v>
      </c>
      <c r="AL97" s="33">
        <f>IF(H97=1,$D97*садики!H$5/$AH97,0)</f>
        <v>0</v>
      </c>
      <c r="AM97" s="33">
        <f>IF(I97=1,$D97*садики!H$6/$AH97,0)</f>
        <v>0</v>
      </c>
      <c r="AN97" s="33">
        <f>IF(J97=1,$D97*садики!H$7/$AH97,0)</f>
        <v>0</v>
      </c>
      <c r="AO97" s="33">
        <f>IF(K97=1,$D97*садики!H$8/$AH97,0)</f>
        <v>0</v>
      </c>
      <c r="AP97" s="33">
        <f>IF(L97=1,$D97*садики!H$9/$AH97,0)</f>
        <v>0</v>
      </c>
      <c r="AQ97" s="33">
        <f>IF(M97=1,$D97*садики!H$10/$AH97,0)</f>
        <v>0</v>
      </c>
      <c r="AR97" s="33">
        <f>IF(N97=1,$D97*садики!H$11/$AH97,0)</f>
        <v>0</v>
      </c>
      <c r="AS97" s="33">
        <f>IF(O97=1,$D97*садики!H$12/$AH97,0)</f>
        <v>0</v>
      </c>
      <c r="AT97" s="33">
        <f>IF(P97=1,$D97*садики!H$13/$AH97,0)</f>
        <v>0</v>
      </c>
      <c r="AU97" s="33">
        <f>IF(Q97=1,$D97*садики!H$14/$AH97,0)</f>
        <v>0</v>
      </c>
      <c r="AV97" s="68">
        <f>IF(R97=1,$D97*садики!H$15/$AH97,0)</f>
        <v>0</v>
      </c>
      <c r="AW97" s="78">
        <f t="shared" si="19"/>
        <v>0</v>
      </c>
      <c r="AX97" s="19">
        <f t="shared" si="20"/>
        <v>0</v>
      </c>
      <c r="AY97" s="19">
        <f t="shared" si="21"/>
        <v>0</v>
      </c>
      <c r="AZ97" s="19">
        <f t="shared" si="22"/>
        <v>0</v>
      </c>
      <c r="BA97" s="19">
        <f t="shared" si="23"/>
        <v>0</v>
      </c>
      <c r="BB97" s="19">
        <f t="shared" si="24"/>
        <v>0</v>
      </c>
      <c r="BC97" s="19">
        <f t="shared" si="25"/>
        <v>0</v>
      </c>
      <c r="BD97" s="19">
        <f t="shared" si="26"/>
        <v>0</v>
      </c>
      <c r="BE97" s="19">
        <f t="shared" si="27"/>
        <v>0</v>
      </c>
      <c r="BF97" s="19">
        <f t="shared" si="28"/>
        <v>0</v>
      </c>
      <c r="BG97" s="19">
        <f t="shared" si="29"/>
        <v>0</v>
      </c>
      <c r="BH97" s="19">
        <f t="shared" si="30"/>
        <v>0</v>
      </c>
      <c r="BI97" s="19">
        <f t="shared" si="31"/>
        <v>0</v>
      </c>
      <c r="BJ97" s="79">
        <f t="shared" si="32"/>
        <v>0</v>
      </c>
      <c r="BK97" s="25">
        <f t="shared" si="33"/>
        <v>0</v>
      </c>
      <c r="BL97" s="36">
        <f>IF($E97=1,садики!K$2,0)+IF($F97=1,садики!K$3,0)+IF($G97=1,садики!K$4,0)+IF($H97=1,садики!K$5,0)+IF($I97=1,садики!K$6,0)+IF($J97=1,садики!K$7,0)+IF($K97=1,садики!K$8,0)+IF($L97=1,садики!K$9,0)+IF($M97=1,садики!K$10,0)+IF($N97=1,садики!K$11,0)+IF($O97=1,садики!K$12,0)+IF($P97=1,садики!K$13,0)+IF($Q97=1,садики!K$14,0)+IF($R97=1,садики!K$15,0)</f>
        <v>0</v>
      </c>
      <c r="BM97" s="5">
        <f t="shared" si="35"/>
        <v>0</v>
      </c>
      <c r="BN97" s="60">
        <f t="shared" si="34"/>
        <v>0</v>
      </c>
    </row>
    <row r="98" spans="1:66" s="24" customFormat="1" ht="12.75" customHeight="1" x14ac:dyDescent="0.2">
      <c r="A98" s="54">
        <v>96</v>
      </c>
      <c r="B98" s="22" t="s">
        <v>89</v>
      </c>
      <c r="C98" s="21" t="s">
        <v>8</v>
      </c>
      <c r="D98" s="55">
        <v>245</v>
      </c>
      <c r="E98" s="47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43"/>
      <c r="S98" s="65">
        <f>IF($E98=1,садики!E$2,0)+IF($F98=1,садики!E$3,0)+IF($G98=1,садики!E$4,0)+IF($H98=1,садики!E$5,0)+IF($I98=1,садики!E$6,0)+IF($J98=1,садики!E$7,0)+IF($K98=1,садики!E$8,0)+IF($L98=1,садики!E$9,0)+IF($M98=1,садики!E$10,0)+IF($N98=1,садики!E$11,0)+IF($O98=1,садики!E$12,0)+IF($P98=1,садики!E$13,0)+IF($Q98=1,садики!E$14,0)+IF($R98=1,садики!E$15,0)</f>
        <v>0</v>
      </c>
      <c r="T98" s="69">
        <f>IF(E98=1,$D98*садики!E$2/$S98,0)</f>
        <v>0</v>
      </c>
      <c r="U98" s="33">
        <f>IF(F98=1,$D98*садики!E$3/$S98,0)</f>
        <v>0</v>
      </c>
      <c r="V98" s="33">
        <f>IF(G98=1,$D98*садики!E$4/$S98,0)</f>
        <v>0</v>
      </c>
      <c r="W98" s="33">
        <f>IF(H98=1,$D98*садики!E$5/$S98,0)</f>
        <v>0</v>
      </c>
      <c r="X98" s="33">
        <f>IF(I98=1,$D98*садики!E$6/$S98,0)</f>
        <v>0</v>
      </c>
      <c r="Y98" s="33">
        <f>IF(J98=1,$D98*садики!E$7/$S98,0)</f>
        <v>0</v>
      </c>
      <c r="Z98" s="33">
        <f>IF(K98=1,$D98*садики!E$8/$S98,0)</f>
        <v>0</v>
      </c>
      <c r="AA98" s="33">
        <f>IF(L98=1,$D98*садики!E$9/$S98,0)</f>
        <v>0</v>
      </c>
      <c r="AB98" s="33">
        <f>IF(M98=1,$D98*садики!E$10/$S98,0)</f>
        <v>0</v>
      </c>
      <c r="AC98" s="33">
        <f>IF(N98=1,$D98*садики!E$11/$S98,0)</f>
        <v>0</v>
      </c>
      <c r="AD98" s="33">
        <f>IF(O98=1,$D98*садики!E$12/$S98,0)</f>
        <v>0</v>
      </c>
      <c r="AE98" s="33">
        <f>IF(P98=1,$D98*садики!E$13/$S98,0)</f>
        <v>0</v>
      </c>
      <c r="AF98" s="33">
        <f>IF(Q98=1,$D98*садики!E$14/$S98,0)</f>
        <v>0</v>
      </c>
      <c r="AG98" s="68">
        <f>IF(R98=1,$D98*садики!E$15/$S98,0)</f>
        <v>0</v>
      </c>
      <c r="AH98" s="72">
        <f>IF($E98=1,садики!H$2,0)+IF($F98=1,садики!H$3,0)+IF($G98=1,садики!H$4,0)+IF($H98=1,садики!H$5,0)+IF($I98=1,садики!H$6,0)+IF($J98=1,садики!H$7,0)+IF($K98=1,садики!H$8,0)+IF($L98=1,садики!H$9,0)+IF($M98=1,садики!H$10,0)+IF($N98=1,садики!H$11,0)+IF($O98=1,садики!H$12,0)+IF($P98=1,садики!H$13,0)+IF($Q98=1,садики!H$14,0)+IF($R98=1,садики!H$15,0)</f>
        <v>0</v>
      </c>
      <c r="AI98" s="67">
        <f>IF(E98=1,$D98*садики!H$2/$AH98,0)</f>
        <v>0</v>
      </c>
      <c r="AJ98" s="33">
        <f>IF(F98=1,$D98*садики!H$3/$AH98,0)</f>
        <v>0</v>
      </c>
      <c r="AK98" s="33">
        <f>IF(G98=1,$D98*садики!H$4/$AH98,0)</f>
        <v>0</v>
      </c>
      <c r="AL98" s="33">
        <f>IF(H98=1,$D98*садики!H$5/$AH98,0)</f>
        <v>0</v>
      </c>
      <c r="AM98" s="33">
        <f>IF(I98=1,$D98*садики!H$6/$AH98,0)</f>
        <v>0</v>
      </c>
      <c r="AN98" s="33">
        <f>IF(J98=1,$D98*садики!H$7/$AH98,0)</f>
        <v>0</v>
      </c>
      <c r="AO98" s="33">
        <f>IF(K98=1,$D98*садики!H$8/$AH98,0)</f>
        <v>0</v>
      </c>
      <c r="AP98" s="33">
        <f>IF(L98=1,$D98*садики!H$9/$AH98,0)</f>
        <v>0</v>
      </c>
      <c r="AQ98" s="33">
        <f>IF(M98=1,$D98*садики!H$10/$AH98,0)</f>
        <v>0</v>
      </c>
      <c r="AR98" s="33">
        <f>IF(N98=1,$D98*садики!H$11/$AH98,0)</f>
        <v>0</v>
      </c>
      <c r="AS98" s="33">
        <f>IF(O98=1,$D98*садики!H$12/$AH98,0)</f>
        <v>0</v>
      </c>
      <c r="AT98" s="33">
        <f>IF(P98=1,$D98*садики!H$13/$AH98,0)</f>
        <v>0</v>
      </c>
      <c r="AU98" s="33">
        <f>IF(Q98=1,$D98*садики!H$14/$AH98,0)</f>
        <v>0</v>
      </c>
      <c r="AV98" s="68">
        <f>IF(R98=1,$D98*садики!H$15/$AH98,0)</f>
        <v>0</v>
      </c>
      <c r="AW98" s="78">
        <f t="shared" si="19"/>
        <v>0</v>
      </c>
      <c r="AX98" s="19">
        <f t="shared" si="20"/>
        <v>0</v>
      </c>
      <c r="AY98" s="19">
        <f t="shared" si="21"/>
        <v>0</v>
      </c>
      <c r="AZ98" s="19">
        <f t="shared" si="22"/>
        <v>0</v>
      </c>
      <c r="BA98" s="19">
        <f t="shared" si="23"/>
        <v>0</v>
      </c>
      <c r="BB98" s="19">
        <f t="shared" si="24"/>
        <v>0</v>
      </c>
      <c r="BC98" s="19">
        <f t="shared" si="25"/>
        <v>0</v>
      </c>
      <c r="BD98" s="19">
        <f t="shared" si="26"/>
        <v>0</v>
      </c>
      <c r="BE98" s="19">
        <f t="shared" si="27"/>
        <v>0</v>
      </c>
      <c r="BF98" s="19">
        <f t="shared" si="28"/>
        <v>0</v>
      </c>
      <c r="BG98" s="19">
        <f t="shared" si="29"/>
        <v>0</v>
      </c>
      <c r="BH98" s="19">
        <f t="shared" si="30"/>
        <v>0</v>
      </c>
      <c r="BI98" s="19">
        <f t="shared" si="31"/>
        <v>0</v>
      </c>
      <c r="BJ98" s="79">
        <f t="shared" si="32"/>
        <v>0</v>
      </c>
      <c r="BK98" s="25">
        <f t="shared" si="33"/>
        <v>0</v>
      </c>
      <c r="BL98" s="36">
        <f>IF($E98=1,садики!K$2,0)+IF($F98=1,садики!K$3,0)+IF($G98=1,садики!K$4,0)+IF($H98=1,садики!K$5,0)+IF($I98=1,садики!K$6,0)+IF($J98=1,садики!K$7,0)+IF($K98=1,садики!K$8,0)+IF($L98=1,садики!K$9,0)+IF($M98=1,садики!K$10,0)+IF($N98=1,садики!K$11,0)+IF($O98=1,садики!K$12,0)+IF($P98=1,садики!K$13,0)+IF($Q98=1,садики!K$14,0)+IF($R98=1,садики!K$15,0)</f>
        <v>0</v>
      </c>
      <c r="BM98" s="5">
        <f t="shared" si="35"/>
        <v>0</v>
      </c>
      <c r="BN98" s="60">
        <f t="shared" si="34"/>
        <v>0</v>
      </c>
    </row>
    <row r="99" spans="1:66" ht="12.75" customHeight="1" x14ac:dyDescent="0.2">
      <c r="A99" s="52">
        <v>97</v>
      </c>
      <c r="B99" s="8" t="s">
        <v>17</v>
      </c>
      <c r="C99" s="7" t="s">
        <v>8</v>
      </c>
      <c r="D99" s="53">
        <v>290</v>
      </c>
      <c r="E99" s="28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42"/>
      <c r="S99" s="64">
        <f>IF($E99=1,садики!E$2,0)+IF($F99=1,садики!E$3,0)+IF($G99=1,садики!E$4,0)+IF($H99=1,садики!E$5,0)+IF($I99=1,садики!E$6,0)+IF($J99=1,садики!E$7,0)+IF($K99=1,садики!E$8,0)+IF($L99=1,садики!E$9,0)+IF($M99=1,садики!E$10,0)+IF($N99=1,садики!E$11,0)+IF($O99=1,садики!E$12,0)+IF($P99=1,садики!E$13,0)+IF($Q99=1,садики!E$14,0)+IF($R99=1,садики!E$15,0)</f>
        <v>0</v>
      </c>
      <c r="T99" s="67">
        <f>IF(E99=1,$D99*садики!E$2/$S99,0)</f>
        <v>0</v>
      </c>
      <c r="U99" s="33">
        <f>IF(F99=1,$D99*садики!E$3/$S99,0)</f>
        <v>0</v>
      </c>
      <c r="V99" s="33">
        <f>IF(G99=1,$D99*садики!E$4/$S99,0)</f>
        <v>0</v>
      </c>
      <c r="W99" s="33">
        <f>IF(H99=1,$D99*садики!E$5/$S99,0)</f>
        <v>0</v>
      </c>
      <c r="X99" s="33">
        <f>IF(I99=1,$D99*садики!E$6/$S99,0)</f>
        <v>0</v>
      </c>
      <c r="Y99" s="33">
        <f>IF(J99=1,$D99*садики!E$7/$S99,0)</f>
        <v>0</v>
      </c>
      <c r="Z99" s="33">
        <f>IF(K99=1,$D99*садики!E$8/$S99,0)</f>
        <v>0</v>
      </c>
      <c r="AA99" s="33">
        <f>IF(L99=1,$D99*садики!E$9/$S99,0)</f>
        <v>0</v>
      </c>
      <c r="AB99" s="33">
        <f>IF(M99=1,$D99*садики!E$10/$S99,0)</f>
        <v>0</v>
      </c>
      <c r="AC99" s="33">
        <f>IF(N99=1,$D99*садики!E$11/$S99,0)</f>
        <v>0</v>
      </c>
      <c r="AD99" s="33">
        <f>IF(O99=1,$D99*садики!E$12/$S99,0)</f>
        <v>0</v>
      </c>
      <c r="AE99" s="33">
        <f>IF(P99=1,$D99*садики!E$13/$S99,0)</f>
        <v>0</v>
      </c>
      <c r="AF99" s="33">
        <f>IF(Q99=1,$D99*садики!E$14/$S99,0)</f>
        <v>0</v>
      </c>
      <c r="AG99" s="68">
        <f>IF(R99=1,$D99*садики!E$15/$S99,0)</f>
        <v>0</v>
      </c>
      <c r="AH99" s="72">
        <f>IF($E99=1,садики!H$2,0)+IF($F99=1,садики!H$3,0)+IF($G99=1,садики!H$4,0)+IF($H99=1,садики!H$5,0)+IF($I99=1,садики!H$6,0)+IF($J99=1,садики!H$7,0)+IF($K99=1,садики!H$8,0)+IF($L99=1,садики!H$9,0)+IF($M99=1,садики!H$10,0)+IF($N99=1,садики!H$11,0)+IF($O99=1,садики!H$12,0)+IF($P99=1,садики!H$13,0)+IF($Q99=1,садики!H$14,0)+IF($R99=1,садики!H$15,0)</f>
        <v>0</v>
      </c>
      <c r="AI99" s="67">
        <f>IF(E99=1,$D99*садики!H$2/$AH99,0)</f>
        <v>0</v>
      </c>
      <c r="AJ99" s="33">
        <f>IF(F99=1,$D99*садики!H$3/$AH99,0)</f>
        <v>0</v>
      </c>
      <c r="AK99" s="33">
        <f>IF(G99=1,$D99*садики!H$4/$AH99,0)</f>
        <v>0</v>
      </c>
      <c r="AL99" s="33">
        <f>IF(H99=1,$D99*садики!H$5/$AH99,0)</f>
        <v>0</v>
      </c>
      <c r="AM99" s="33">
        <f>IF(I99=1,$D99*садики!H$6/$AH99,0)</f>
        <v>0</v>
      </c>
      <c r="AN99" s="33">
        <f>IF(J99=1,$D99*садики!H$7/$AH99,0)</f>
        <v>0</v>
      </c>
      <c r="AO99" s="33">
        <f>IF(K99=1,$D99*садики!H$8/$AH99,0)</f>
        <v>0</v>
      </c>
      <c r="AP99" s="33">
        <f>IF(L99=1,$D99*садики!H$9/$AH99,0)</f>
        <v>0</v>
      </c>
      <c r="AQ99" s="33">
        <f>IF(M99=1,$D99*садики!H$10/$AH99,0)</f>
        <v>0</v>
      </c>
      <c r="AR99" s="33">
        <f>IF(N99=1,$D99*садики!H$11/$AH99,0)</f>
        <v>0</v>
      </c>
      <c r="AS99" s="33">
        <f>IF(O99=1,$D99*садики!H$12/$AH99,0)</f>
        <v>0</v>
      </c>
      <c r="AT99" s="33">
        <f>IF(P99=1,$D99*садики!H$13/$AH99,0)</f>
        <v>0</v>
      </c>
      <c r="AU99" s="33">
        <f>IF(Q99=1,$D99*садики!H$14/$AH99,0)</f>
        <v>0</v>
      </c>
      <c r="AV99" s="68">
        <f>IF(R99=1,$D99*садики!H$15/$AH99,0)</f>
        <v>0</v>
      </c>
      <c r="AW99" s="78">
        <f t="shared" si="19"/>
        <v>0</v>
      </c>
      <c r="AX99" s="19">
        <f t="shared" si="20"/>
        <v>0</v>
      </c>
      <c r="AY99" s="19">
        <f t="shared" si="21"/>
        <v>0</v>
      </c>
      <c r="AZ99" s="19">
        <f t="shared" si="22"/>
        <v>0</v>
      </c>
      <c r="BA99" s="19">
        <f t="shared" si="23"/>
        <v>0</v>
      </c>
      <c r="BB99" s="19">
        <f t="shared" si="24"/>
        <v>0</v>
      </c>
      <c r="BC99" s="19">
        <f t="shared" si="25"/>
        <v>0</v>
      </c>
      <c r="BD99" s="19">
        <f t="shared" si="26"/>
        <v>0</v>
      </c>
      <c r="BE99" s="19">
        <f t="shared" si="27"/>
        <v>0</v>
      </c>
      <c r="BF99" s="19">
        <f t="shared" si="28"/>
        <v>0</v>
      </c>
      <c r="BG99" s="19">
        <f t="shared" si="29"/>
        <v>0</v>
      </c>
      <c r="BH99" s="19">
        <f t="shared" si="30"/>
        <v>0</v>
      </c>
      <c r="BI99" s="19">
        <f t="shared" si="31"/>
        <v>0</v>
      </c>
      <c r="BJ99" s="79">
        <f t="shared" si="32"/>
        <v>0</v>
      </c>
      <c r="BK99" s="25">
        <f t="shared" si="33"/>
        <v>0</v>
      </c>
      <c r="BL99" s="36">
        <f>IF($E99=1,садики!K$2,0)+IF($F99=1,садики!K$3,0)+IF($G99=1,садики!K$4,0)+IF($H99=1,садики!K$5,0)+IF($I99=1,садики!K$6,0)+IF($J99=1,садики!K$7,0)+IF($K99=1,садики!K$8,0)+IF($L99=1,садики!K$9,0)+IF($M99=1,садики!K$10,0)+IF($N99=1,садики!K$11,0)+IF($O99=1,садики!K$12,0)+IF($P99=1,садики!K$13,0)+IF($Q99=1,садики!K$14,0)+IF($R99=1,садики!K$15,0)</f>
        <v>0</v>
      </c>
      <c r="BM99" s="5">
        <f t="shared" si="35"/>
        <v>0</v>
      </c>
      <c r="BN99" s="60">
        <f t="shared" si="34"/>
        <v>0</v>
      </c>
    </row>
    <row r="100" spans="1:66" ht="12.75" customHeight="1" x14ac:dyDescent="0.2">
      <c r="A100" s="52">
        <v>98</v>
      </c>
      <c r="B100" s="8" t="s">
        <v>16</v>
      </c>
      <c r="C100" s="7" t="s">
        <v>8</v>
      </c>
      <c r="D100" s="53">
        <v>252</v>
      </c>
      <c r="E100" s="28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42"/>
      <c r="S100" s="64">
        <f>IF($E100=1,садики!E$2,0)+IF($F100=1,садики!E$3,0)+IF($G100=1,садики!E$4,0)+IF($H100=1,садики!E$5,0)+IF($I100=1,садики!E$6,0)+IF($J100=1,садики!E$7,0)+IF($K100=1,садики!E$8,0)+IF($L100=1,садики!E$9,0)+IF($M100=1,садики!E$10,0)+IF($N100=1,садики!E$11,0)+IF($O100=1,садики!E$12,0)+IF($P100=1,садики!E$13,0)+IF($Q100=1,садики!E$14,0)+IF($R100=1,садики!E$15,0)</f>
        <v>0</v>
      </c>
      <c r="T100" s="67">
        <f>IF(E100=1,$D100*садики!E$2/$S100,0)</f>
        <v>0</v>
      </c>
      <c r="U100" s="33">
        <f>IF(F100=1,$D100*садики!E$3/$S100,0)</f>
        <v>0</v>
      </c>
      <c r="V100" s="33">
        <f>IF(G100=1,$D100*садики!E$4/$S100,0)</f>
        <v>0</v>
      </c>
      <c r="W100" s="33">
        <f>IF(H100=1,$D100*садики!E$5/$S100,0)</f>
        <v>0</v>
      </c>
      <c r="X100" s="33">
        <f>IF(I100=1,$D100*садики!E$6/$S100,0)</f>
        <v>0</v>
      </c>
      <c r="Y100" s="33">
        <f>IF(J100=1,$D100*садики!E$7/$S100,0)</f>
        <v>0</v>
      </c>
      <c r="Z100" s="33">
        <f>IF(K100=1,$D100*садики!E$8/$S100,0)</f>
        <v>0</v>
      </c>
      <c r="AA100" s="33">
        <f>IF(L100=1,$D100*садики!E$9/$S100,0)</f>
        <v>0</v>
      </c>
      <c r="AB100" s="33">
        <f>IF(M100=1,$D100*садики!E$10/$S100,0)</f>
        <v>0</v>
      </c>
      <c r="AC100" s="33">
        <f>IF(N100=1,$D100*садики!E$11/$S100,0)</f>
        <v>0</v>
      </c>
      <c r="AD100" s="33">
        <f>IF(O100=1,$D100*садики!E$12/$S100,0)</f>
        <v>0</v>
      </c>
      <c r="AE100" s="33">
        <f>IF(P100=1,$D100*садики!E$13/$S100,0)</f>
        <v>0</v>
      </c>
      <c r="AF100" s="33">
        <f>IF(Q100=1,$D100*садики!E$14/$S100,0)</f>
        <v>0</v>
      </c>
      <c r="AG100" s="68">
        <f>IF(R100=1,$D100*садики!E$15/$S100,0)</f>
        <v>0</v>
      </c>
      <c r="AH100" s="72">
        <f>IF($E100=1,садики!H$2,0)+IF($F100=1,садики!H$3,0)+IF($G100=1,садики!H$4,0)+IF($H100=1,садики!H$5,0)+IF($I100=1,садики!H$6,0)+IF($J100=1,садики!H$7,0)+IF($K100=1,садики!H$8,0)+IF($L100=1,садики!H$9,0)+IF($M100=1,садики!H$10,0)+IF($N100=1,садики!H$11,0)+IF($O100=1,садики!H$12,0)+IF($P100=1,садики!H$13,0)+IF($Q100=1,садики!H$14,0)+IF($R100=1,садики!H$15,0)</f>
        <v>0</v>
      </c>
      <c r="AI100" s="67">
        <f>IF(E100=1,$D100*садики!H$2/$AH100,0)</f>
        <v>0</v>
      </c>
      <c r="AJ100" s="33">
        <f>IF(F100=1,$D100*садики!H$3/$AH100,0)</f>
        <v>0</v>
      </c>
      <c r="AK100" s="33">
        <f>IF(G100=1,$D100*садики!H$4/$AH100,0)</f>
        <v>0</v>
      </c>
      <c r="AL100" s="33">
        <f>IF(H100=1,$D100*садики!H$5/$AH100,0)</f>
        <v>0</v>
      </c>
      <c r="AM100" s="33">
        <f>IF(I100=1,$D100*садики!H$6/$AH100,0)</f>
        <v>0</v>
      </c>
      <c r="AN100" s="33">
        <f>IF(J100=1,$D100*садики!H$7/$AH100,0)</f>
        <v>0</v>
      </c>
      <c r="AO100" s="33">
        <f>IF(K100=1,$D100*садики!H$8/$AH100,0)</f>
        <v>0</v>
      </c>
      <c r="AP100" s="33">
        <f>IF(L100=1,$D100*садики!H$9/$AH100,0)</f>
        <v>0</v>
      </c>
      <c r="AQ100" s="33">
        <f>IF(M100=1,$D100*садики!H$10/$AH100,0)</f>
        <v>0</v>
      </c>
      <c r="AR100" s="33">
        <f>IF(N100=1,$D100*садики!H$11/$AH100,0)</f>
        <v>0</v>
      </c>
      <c r="AS100" s="33">
        <f>IF(O100=1,$D100*садики!H$12/$AH100,0)</f>
        <v>0</v>
      </c>
      <c r="AT100" s="33">
        <f>IF(P100=1,$D100*садики!H$13/$AH100,0)</f>
        <v>0</v>
      </c>
      <c r="AU100" s="33">
        <f>IF(Q100=1,$D100*садики!H$14/$AH100,0)</f>
        <v>0</v>
      </c>
      <c r="AV100" s="68">
        <f>IF(R100=1,$D100*садики!H$15/$AH100,0)</f>
        <v>0</v>
      </c>
      <c r="AW100" s="78">
        <f t="shared" si="19"/>
        <v>0</v>
      </c>
      <c r="AX100" s="19">
        <f t="shared" si="20"/>
        <v>0</v>
      </c>
      <c r="AY100" s="19">
        <f t="shared" si="21"/>
        <v>0</v>
      </c>
      <c r="AZ100" s="19">
        <f t="shared" si="22"/>
        <v>0</v>
      </c>
      <c r="BA100" s="19">
        <f t="shared" si="23"/>
        <v>0</v>
      </c>
      <c r="BB100" s="19">
        <f t="shared" si="24"/>
        <v>0</v>
      </c>
      <c r="BC100" s="19">
        <f t="shared" si="25"/>
        <v>0</v>
      </c>
      <c r="BD100" s="19">
        <f t="shared" si="26"/>
        <v>0</v>
      </c>
      <c r="BE100" s="19">
        <f t="shared" si="27"/>
        <v>0</v>
      </c>
      <c r="BF100" s="19">
        <f t="shared" si="28"/>
        <v>0</v>
      </c>
      <c r="BG100" s="19">
        <f t="shared" si="29"/>
        <v>0</v>
      </c>
      <c r="BH100" s="19">
        <f t="shared" si="30"/>
        <v>0</v>
      </c>
      <c r="BI100" s="19">
        <f t="shared" si="31"/>
        <v>0</v>
      </c>
      <c r="BJ100" s="79">
        <f t="shared" si="32"/>
        <v>0</v>
      </c>
      <c r="BK100" s="25">
        <f t="shared" si="33"/>
        <v>0</v>
      </c>
      <c r="BL100" s="36">
        <f>IF($E100=1,садики!K$2,0)+IF($F100=1,садики!K$3,0)+IF($G100=1,садики!K$4,0)+IF($H100=1,садики!K$5,0)+IF($I100=1,садики!K$6,0)+IF($J100=1,садики!K$7,0)+IF($K100=1,садики!K$8,0)+IF($L100=1,садики!K$9,0)+IF($M100=1,садики!K$10,0)+IF($N100=1,садики!K$11,0)+IF($O100=1,садики!K$12,0)+IF($P100=1,садики!K$13,0)+IF($Q100=1,садики!K$14,0)+IF($R100=1,садики!K$15,0)</f>
        <v>0</v>
      </c>
      <c r="BM100" s="5">
        <f t="shared" si="35"/>
        <v>0</v>
      </c>
      <c r="BN100" s="60">
        <f t="shared" si="34"/>
        <v>0</v>
      </c>
    </row>
    <row r="101" spans="1:66" s="24" customFormat="1" ht="12.75" customHeight="1" x14ac:dyDescent="0.2">
      <c r="A101" s="54">
        <v>99</v>
      </c>
      <c r="B101" s="22" t="s">
        <v>90</v>
      </c>
      <c r="C101" s="21" t="s">
        <v>8</v>
      </c>
      <c r="D101" s="55">
        <v>512</v>
      </c>
      <c r="E101" s="47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43"/>
      <c r="S101" s="65">
        <f>IF($E101=1,садики!E$2,0)+IF($F101=1,садики!E$3,0)+IF($G101=1,садики!E$4,0)+IF($H101=1,садики!E$5,0)+IF($I101=1,садики!E$6,0)+IF($J101=1,садики!E$7,0)+IF($K101=1,садики!E$8,0)+IF($L101=1,садики!E$9,0)+IF($M101=1,садики!E$10,0)+IF($N101=1,садики!E$11,0)+IF($O101=1,садики!E$12,0)+IF($P101=1,садики!E$13,0)+IF($Q101=1,садики!E$14,0)+IF($R101=1,садики!E$15,0)</f>
        <v>0</v>
      </c>
      <c r="T101" s="69">
        <f>IF(E101=1,$D101*садики!E$2/$S101,0)</f>
        <v>0</v>
      </c>
      <c r="U101" s="33">
        <f>IF(F101=1,$D101*садики!E$3/$S101,0)</f>
        <v>0</v>
      </c>
      <c r="V101" s="33">
        <f>IF(G101=1,$D101*садики!E$4/$S101,0)</f>
        <v>0</v>
      </c>
      <c r="W101" s="33">
        <f>IF(H101=1,$D101*садики!E$5/$S101,0)</f>
        <v>0</v>
      </c>
      <c r="X101" s="33">
        <f>IF(I101=1,$D101*садики!E$6/$S101,0)</f>
        <v>0</v>
      </c>
      <c r="Y101" s="33">
        <f>IF(J101=1,$D101*садики!E$7/$S101,0)</f>
        <v>0</v>
      </c>
      <c r="Z101" s="33">
        <f>IF(K101=1,$D101*садики!E$8/$S101,0)</f>
        <v>0</v>
      </c>
      <c r="AA101" s="33">
        <f>IF(L101=1,$D101*садики!E$9/$S101,0)</f>
        <v>0</v>
      </c>
      <c r="AB101" s="33">
        <f>IF(M101=1,$D101*садики!E$10/$S101,0)</f>
        <v>0</v>
      </c>
      <c r="AC101" s="33">
        <f>IF(N101=1,$D101*садики!E$11/$S101,0)</f>
        <v>0</v>
      </c>
      <c r="AD101" s="33">
        <f>IF(O101=1,$D101*садики!E$12/$S101,0)</f>
        <v>0</v>
      </c>
      <c r="AE101" s="33">
        <f>IF(P101=1,$D101*садики!E$13/$S101,0)</f>
        <v>0</v>
      </c>
      <c r="AF101" s="33">
        <f>IF(Q101=1,$D101*садики!E$14/$S101,0)</f>
        <v>0</v>
      </c>
      <c r="AG101" s="68">
        <f>IF(R101=1,$D101*садики!E$15/$S101,0)</f>
        <v>0</v>
      </c>
      <c r="AH101" s="72">
        <f>IF($E101=1,садики!H$2,0)+IF($F101=1,садики!H$3,0)+IF($G101=1,садики!H$4,0)+IF($H101=1,садики!H$5,0)+IF($I101=1,садики!H$6,0)+IF($J101=1,садики!H$7,0)+IF($K101=1,садики!H$8,0)+IF($L101=1,садики!H$9,0)+IF($M101=1,садики!H$10,0)+IF($N101=1,садики!H$11,0)+IF($O101=1,садики!H$12,0)+IF($P101=1,садики!H$13,0)+IF($Q101=1,садики!H$14,0)+IF($R101=1,садики!H$15,0)</f>
        <v>0</v>
      </c>
      <c r="AI101" s="67">
        <f>IF(E101=1,$D101*садики!H$2/$AH101,0)</f>
        <v>0</v>
      </c>
      <c r="AJ101" s="33">
        <f>IF(F101=1,$D101*садики!H$3/$AH101,0)</f>
        <v>0</v>
      </c>
      <c r="AK101" s="33">
        <f>IF(G101=1,$D101*садики!H$4/$AH101,0)</f>
        <v>0</v>
      </c>
      <c r="AL101" s="33">
        <f>IF(H101=1,$D101*садики!H$5/$AH101,0)</f>
        <v>0</v>
      </c>
      <c r="AM101" s="33">
        <f>IF(I101=1,$D101*садики!H$6/$AH101,0)</f>
        <v>0</v>
      </c>
      <c r="AN101" s="33">
        <f>IF(J101=1,$D101*садики!H$7/$AH101,0)</f>
        <v>0</v>
      </c>
      <c r="AO101" s="33">
        <f>IF(K101=1,$D101*садики!H$8/$AH101,0)</f>
        <v>0</v>
      </c>
      <c r="AP101" s="33">
        <f>IF(L101=1,$D101*садики!H$9/$AH101,0)</f>
        <v>0</v>
      </c>
      <c r="AQ101" s="33">
        <f>IF(M101=1,$D101*садики!H$10/$AH101,0)</f>
        <v>0</v>
      </c>
      <c r="AR101" s="33">
        <f>IF(N101=1,$D101*садики!H$11/$AH101,0)</f>
        <v>0</v>
      </c>
      <c r="AS101" s="33">
        <f>IF(O101=1,$D101*садики!H$12/$AH101,0)</f>
        <v>0</v>
      </c>
      <c r="AT101" s="33">
        <f>IF(P101=1,$D101*садики!H$13/$AH101,0)</f>
        <v>0</v>
      </c>
      <c r="AU101" s="33">
        <f>IF(Q101=1,$D101*садики!H$14/$AH101,0)</f>
        <v>0</v>
      </c>
      <c r="AV101" s="68">
        <f>IF(R101=1,$D101*садики!H$15/$AH101,0)</f>
        <v>0</v>
      </c>
      <c r="AW101" s="78">
        <f t="shared" si="19"/>
        <v>0</v>
      </c>
      <c r="AX101" s="19">
        <f t="shared" si="20"/>
        <v>0</v>
      </c>
      <c r="AY101" s="19">
        <f t="shared" si="21"/>
        <v>0</v>
      </c>
      <c r="AZ101" s="19">
        <f t="shared" si="22"/>
        <v>0</v>
      </c>
      <c r="BA101" s="19">
        <f t="shared" si="23"/>
        <v>0</v>
      </c>
      <c r="BB101" s="19">
        <f t="shared" si="24"/>
        <v>0</v>
      </c>
      <c r="BC101" s="19">
        <f t="shared" si="25"/>
        <v>0</v>
      </c>
      <c r="BD101" s="19">
        <f t="shared" si="26"/>
        <v>0</v>
      </c>
      <c r="BE101" s="19">
        <f t="shared" si="27"/>
        <v>0</v>
      </c>
      <c r="BF101" s="19">
        <f t="shared" si="28"/>
        <v>0</v>
      </c>
      <c r="BG101" s="19">
        <f t="shared" si="29"/>
        <v>0</v>
      </c>
      <c r="BH101" s="19">
        <f t="shared" si="30"/>
        <v>0</v>
      </c>
      <c r="BI101" s="19">
        <f t="shared" si="31"/>
        <v>0</v>
      </c>
      <c r="BJ101" s="79">
        <f t="shared" si="32"/>
        <v>0</v>
      </c>
      <c r="BK101" s="25">
        <f t="shared" si="33"/>
        <v>0</v>
      </c>
      <c r="BL101" s="36">
        <f>IF($E101=1,садики!K$2,0)+IF($F101=1,садики!K$3,0)+IF($G101=1,садики!K$4,0)+IF($H101=1,садики!K$5,0)+IF($I101=1,садики!K$6,0)+IF($J101=1,садики!K$7,0)+IF($K101=1,садики!K$8,0)+IF($L101=1,садики!K$9,0)+IF($M101=1,садики!K$10,0)+IF($N101=1,садики!K$11,0)+IF($O101=1,садики!K$12,0)+IF($P101=1,садики!K$13,0)+IF($Q101=1,садики!K$14,0)+IF($R101=1,садики!K$15,0)</f>
        <v>0</v>
      </c>
      <c r="BM101" s="5">
        <f t="shared" si="35"/>
        <v>0</v>
      </c>
      <c r="BN101" s="60">
        <f t="shared" si="34"/>
        <v>0</v>
      </c>
    </row>
    <row r="102" spans="1:66" s="24" customFormat="1" ht="12.75" customHeight="1" x14ac:dyDescent="0.2">
      <c r="A102" s="54">
        <v>100</v>
      </c>
      <c r="B102" s="22" t="s">
        <v>91</v>
      </c>
      <c r="C102" s="21" t="s">
        <v>8</v>
      </c>
      <c r="D102" s="55">
        <v>218</v>
      </c>
      <c r="E102" s="47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43"/>
      <c r="S102" s="65">
        <f>IF($E102=1,садики!E$2,0)+IF($F102=1,садики!E$3,0)+IF($G102=1,садики!E$4,0)+IF($H102=1,садики!E$5,0)+IF($I102=1,садики!E$6,0)+IF($J102=1,садики!E$7,0)+IF($K102=1,садики!E$8,0)+IF($L102=1,садики!E$9,0)+IF($M102=1,садики!E$10,0)+IF($N102=1,садики!E$11,0)+IF($O102=1,садики!E$12,0)+IF($P102=1,садики!E$13,0)+IF($Q102=1,садики!E$14,0)+IF($R102=1,садики!E$15,0)</f>
        <v>0</v>
      </c>
      <c r="T102" s="69">
        <f>IF(E102=1,$D102*садики!E$2/$S102,0)</f>
        <v>0</v>
      </c>
      <c r="U102" s="33">
        <f>IF(F102=1,$D102*садики!E$3/$S102,0)</f>
        <v>0</v>
      </c>
      <c r="V102" s="33">
        <f>IF(G102=1,$D102*садики!E$4/$S102,0)</f>
        <v>0</v>
      </c>
      <c r="W102" s="33">
        <f>IF(H102=1,$D102*садики!E$5/$S102,0)</f>
        <v>0</v>
      </c>
      <c r="X102" s="33">
        <f>IF(I102=1,$D102*садики!E$6/$S102,0)</f>
        <v>0</v>
      </c>
      <c r="Y102" s="33">
        <f>IF(J102=1,$D102*садики!E$7/$S102,0)</f>
        <v>0</v>
      </c>
      <c r="Z102" s="33">
        <f>IF(K102=1,$D102*садики!E$8/$S102,0)</f>
        <v>0</v>
      </c>
      <c r="AA102" s="33">
        <f>IF(L102=1,$D102*садики!E$9/$S102,0)</f>
        <v>0</v>
      </c>
      <c r="AB102" s="33">
        <f>IF(M102=1,$D102*садики!E$10/$S102,0)</f>
        <v>0</v>
      </c>
      <c r="AC102" s="33">
        <f>IF(N102=1,$D102*садики!E$11/$S102,0)</f>
        <v>0</v>
      </c>
      <c r="AD102" s="33">
        <f>IF(O102=1,$D102*садики!E$12/$S102,0)</f>
        <v>0</v>
      </c>
      <c r="AE102" s="33">
        <f>IF(P102=1,$D102*садики!E$13/$S102,0)</f>
        <v>0</v>
      </c>
      <c r="AF102" s="33">
        <f>IF(Q102=1,$D102*садики!E$14/$S102,0)</f>
        <v>0</v>
      </c>
      <c r="AG102" s="68">
        <f>IF(R102=1,$D102*садики!E$15/$S102,0)</f>
        <v>0</v>
      </c>
      <c r="AH102" s="72">
        <f>IF($E102=1,садики!H$2,0)+IF($F102=1,садики!H$3,0)+IF($G102=1,садики!H$4,0)+IF($H102=1,садики!H$5,0)+IF($I102=1,садики!H$6,0)+IF($J102=1,садики!H$7,0)+IF($K102=1,садики!H$8,0)+IF($L102=1,садики!H$9,0)+IF($M102=1,садики!H$10,0)+IF($N102=1,садики!H$11,0)+IF($O102=1,садики!H$12,0)+IF($P102=1,садики!H$13,0)+IF($Q102=1,садики!H$14,0)+IF($R102=1,садики!H$15,0)</f>
        <v>0</v>
      </c>
      <c r="AI102" s="67">
        <f>IF(E102=1,$D102*садики!H$2/$AH102,0)</f>
        <v>0</v>
      </c>
      <c r="AJ102" s="33">
        <f>IF(F102=1,$D102*садики!H$3/$AH102,0)</f>
        <v>0</v>
      </c>
      <c r="AK102" s="33">
        <f>IF(G102=1,$D102*садики!H$4/$AH102,0)</f>
        <v>0</v>
      </c>
      <c r="AL102" s="33">
        <f>IF(H102=1,$D102*садики!H$5/$AH102,0)</f>
        <v>0</v>
      </c>
      <c r="AM102" s="33">
        <f>IF(I102=1,$D102*садики!H$6/$AH102,0)</f>
        <v>0</v>
      </c>
      <c r="AN102" s="33">
        <f>IF(J102=1,$D102*садики!H$7/$AH102,0)</f>
        <v>0</v>
      </c>
      <c r="AO102" s="33">
        <f>IF(K102=1,$D102*садики!H$8/$AH102,0)</f>
        <v>0</v>
      </c>
      <c r="AP102" s="33">
        <f>IF(L102=1,$D102*садики!H$9/$AH102,0)</f>
        <v>0</v>
      </c>
      <c r="AQ102" s="33">
        <f>IF(M102=1,$D102*садики!H$10/$AH102,0)</f>
        <v>0</v>
      </c>
      <c r="AR102" s="33">
        <f>IF(N102=1,$D102*садики!H$11/$AH102,0)</f>
        <v>0</v>
      </c>
      <c r="AS102" s="33">
        <f>IF(O102=1,$D102*садики!H$12/$AH102,0)</f>
        <v>0</v>
      </c>
      <c r="AT102" s="33">
        <f>IF(P102=1,$D102*садики!H$13/$AH102,0)</f>
        <v>0</v>
      </c>
      <c r="AU102" s="33">
        <f>IF(Q102=1,$D102*садики!H$14/$AH102,0)</f>
        <v>0</v>
      </c>
      <c r="AV102" s="68">
        <f>IF(R102=1,$D102*садики!H$15/$AH102,0)</f>
        <v>0</v>
      </c>
      <c r="AW102" s="78">
        <f t="shared" si="19"/>
        <v>0</v>
      </c>
      <c r="AX102" s="19">
        <f t="shared" si="20"/>
        <v>0</v>
      </c>
      <c r="AY102" s="19">
        <f t="shared" si="21"/>
        <v>0</v>
      </c>
      <c r="AZ102" s="19">
        <f t="shared" si="22"/>
        <v>0</v>
      </c>
      <c r="BA102" s="19">
        <f t="shared" si="23"/>
        <v>0</v>
      </c>
      <c r="BB102" s="19">
        <f t="shared" si="24"/>
        <v>0</v>
      </c>
      <c r="BC102" s="19">
        <f t="shared" si="25"/>
        <v>0</v>
      </c>
      <c r="BD102" s="19">
        <f t="shared" si="26"/>
        <v>0</v>
      </c>
      <c r="BE102" s="19">
        <f t="shared" si="27"/>
        <v>0</v>
      </c>
      <c r="BF102" s="19">
        <f t="shared" si="28"/>
        <v>0</v>
      </c>
      <c r="BG102" s="19">
        <f t="shared" si="29"/>
        <v>0</v>
      </c>
      <c r="BH102" s="19">
        <f t="shared" si="30"/>
        <v>0</v>
      </c>
      <c r="BI102" s="19">
        <f t="shared" si="31"/>
        <v>0</v>
      </c>
      <c r="BJ102" s="79">
        <f t="shared" si="32"/>
        <v>0</v>
      </c>
      <c r="BK102" s="25">
        <f t="shared" si="33"/>
        <v>0</v>
      </c>
      <c r="BL102" s="36">
        <f>IF($E102=1,садики!K$2,0)+IF($F102=1,садики!K$3,0)+IF($G102=1,садики!K$4,0)+IF($H102=1,садики!K$5,0)+IF($I102=1,садики!K$6,0)+IF($J102=1,садики!K$7,0)+IF($K102=1,садики!K$8,0)+IF($L102=1,садики!K$9,0)+IF($M102=1,садики!K$10,0)+IF($N102=1,садики!K$11,0)+IF($O102=1,садики!K$12,0)+IF($P102=1,садики!K$13,0)+IF($Q102=1,садики!K$14,0)+IF($R102=1,садики!K$15,0)</f>
        <v>0</v>
      </c>
      <c r="BM102" s="5">
        <f t="shared" si="35"/>
        <v>0</v>
      </c>
      <c r="BN102" s="60">
        <f t="shared" si="34"/>
        <v>0</v>
      </c>
    </row>
    <row r="103" spans="1:66" s="24" customFormat="1" ht="12.75" customHeight="1" x14ac:dyDescent="0.2">
      <c r="A103" s="54">
        <v>101</v>
      </c>
      <c r="B103" s="22" t="s">
        <v>92</v>
      </c>
      <c r="C103" s="21" t="s">
        <v>8</v>
      </c>
      <c r="D103" s="55">
        <v>652</v>
      </c>
      <c r="E103" s="47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43"/>
      <c r="S103" s="65">
        <f>IF($E103=1,садики!E$2,0)+IF($F103=1,садики!E$3,0)+IF($G103=1,садики!E$4,0)+IF($H103=1,садики!E$5,0)+IF($I103=1,садики!E$6,0)+IF($J103=1,садики!E$7,0)+IF($K103=1,садики!E$8,0)+IF($L103=1,садики!E$9,0)+IF($M103=1,садики!E$10,0)+IF($N103=1,садики!E$11,0)+IF($O103=1,садики!E$12,0)+IF($P103=1,садики!E$13,0)+IF($Q103=1,садики!E$14,0)+IF($R103=1,садики!E$15,0)</f>
        <v>0</v>
      </c>
      <c r="T103" s="69">
        <f>IF(E103=1,$D103*садики!E$2/$S103,0)</f>
        <v>0</v>
      </c>
      <c r="U103" s="33">
        <f>IF(F103=1,$D103*садики!E$3/$S103,0)</f>
        <v>0</v>
      </c>
      <c r="V103" s="33">
        <f>IF(G103=1,$D103*садики!E$4/$S103,0)</f>
        <v>0</v>
      </c>
      <c r="W103" s="33">
        <f>IF(H103=1,$D103*садики!E$5/$S103,0)</f>
        <v>0</v>
      </c>
      <c r="X103" s="33">
        <f>IF(I103=1,$D103*садики!E$6/$S103,0)</f>
        <v>0</v>
      </c>
      <c r="Y103" s="33">
        <f>IF(J103=1,$D103*садики!E$7/$S103,0)</f>
        <v>0</v>
      </c>
      <c r="Z103" s="33">
        <f>IF(K103=1,$D103*садики!E$8/$S103,0)</f>
        <v>0</v>
      </c>
      <c r="AA103" s="33">
        <f>IF(L103=1,$D103*садики!E$9/$S103,0)</f>
        <v>0</v>
      </c>
      <c r="AB103" s="33">
        <f>IF(M103=1,$D103*садики!E$10/$S103,0)</f>
        <v>0</v>
      </c>
      <c r="AC103" s="33">
        <f>IF(N103=1,$D103*садики!E$11/$S103,0)</f>
        <v>0</v>
      </c>
      <c r="AD103" s="33">
        <f>IF(O103=1,$D103*садики!E$12/$S103,0)</f>
        <v>0</v>
      </c>
      <c r="AE103" s="33">
        <f>IF(P103=1,$D103*садики!E$13/$S103,0)</f>
        <v>0</v>
      </c>
      <c r="AF103" s="33">
        <f>IF(Q103=1,$D103*садики!E$14/$S103,0)</f>
        <v>0</v>
      </c>
      <c r="AG103" s="68">
        <f>IF(R103=1,$D103*садики!E$15/$S103,0)</f>
        <v>0</v>
      </c>
      <c r="AH103" s="72">
        <f>IF($E103=1,садики!H$2,0)+IF($F103=1,садики!H$3,0)+IF($G103=1,садики!H$4,0)+IF($H103=1,садики!H$5,0)+IF($I103=1,садики!H$6,0)+IF($J103=1,садики!H$7,0)+IF($K103=1,садики!H$8,0)+IF($L103=1,садики!H$9,0)+IF($M103=1,садики!H$10,0)+IF($N103=1,садики!H$11,0)+IF($O103=1,садики!H$12,0)+IF($P103=1,садики!H$13,0)+IF($Q103=1,садики!H$14,0)+IF($R103=1,садики!H$15,0)</f>
        <v>0</v>
      </c>
      <c r="AI103" s="67">
        <f>IF(E103=1,$D103*садики!H$2/$AH103,0)</f>
        <v>0</v>
      </c>
      <c r="AJ103" s="33">
        <f>IF(F103=1,$D103*садики!H$3/$AH103,0)</f>
        <v>0</v>
      </c>
      <c r="AK103" s="33">
        <f>IF(G103=1,$D103*садики!H$4/$AH103,0)</f>
        <v>0</v>
      </c>
      <c r="AL103" s="33">
        <f>IF(H103=1,$D103*садики!H$5/$AH103,0)</f>
        <v>0</v>
      </c>
      <c r="AM103" s="33">
        <f>IF(I103=1,$D103*садики!H$6/$AH103,0)</f>
        <v>0</v>
      </c>
      <c r="AN103" s="33">
        <f>IF(J103=1,$D103*садики!H$7/$AH103,0)</f>
        <v>0</v>
      </c>
      <c r="AO103" s="33">
        <f>IF(K103=1,$D103*садики!H$8/$AH103,0)</f>
        <v>0</v>
      </c>
      <c r="AP103" s="33">
        <f>IF(L103=1,$D103*садики!H$9/$AH103,0)</f>
        <v>0</v>
      </c>
      <c r="AQ103" s="33">
        <f>IF(M103=1,$D103*садики!H$10/$AH103,0)</f>
        <v>0</v>
      </c>
      <c r="AR103" s="33">
        <f>IF(N103=1,$D103*садики!H$11/$AH103,0)</f>
        <v>0</v>
      </c>
      <c r="AS103" s="33">
        <f>IF(O103=1,$D103*садики!H$12/$AH103,0)</f>
        <v>0</v>
      </c>
      <c r="AT103" s="33">
        <f>IF(P103=1,$D103*садики!H$13/$AH103,0)</f>
        <v>0</v>
      </c>
      <c r="AU103" s="33">
        <f>IF(Q103=1,$D103*садики!H$14/$AH103,0)</f>
        <v>0</v>
      </c>
      <c r="AV103" s="68">
        <f>IF(R103=1,$D103*садики!H$15/$AH103,0)</f>
        <v>0</v>
      </c>
      <c r="AW103" s="78">
        <f t="shared" si="19"/>
        <v>0</v>
      </c>
      <c r="AX103" s="19">
        <f t="shared" si="20"/>
        <v>0</v>
      </c>
      <c r="AY103" s="19">
        <f t="shared" si="21"/>
        <v>0</v>
      </c>
      <c r="AZ103" s="19">
        <f t="shared" si="22"/>
        <v>0</v>
      </c>
      <c r="BA103" s="19">
        <f t="shared" si="23"/>
        <v>0</v>
      </c>
      <c r="BB103" s="19">
        <f t="shared" si="24"/>
        <v>0</v>
      </c>
      <c r="BC103" s="19">
        <f t="shared" si="25"/>
        <v>0</v>
      </c>
      <c r="BD103" s="19">
        <f t="shared" si="26"/>
        <v>0</v>
      </c>
      <c r="BE103" s="19">
        <f t="shared" si="27"/>
        <v>0</v>
      </c>
      <c r="BF103" s="19">
        <f t="shared" si="28"/>
        <v>0</v>
      </c>
      <c r="BG103" s="19">
        <f t="shared" si="29"/>
        <v>0</v>
      </c>
      <c r="BH103" s="19">
        <f t="shared" si="30"/>
        <v>0</v>
      </c>
      <c r="BI103" s="19">
        <f t="shared" si="31"/>
        <v>0</v>
      </c>
      <c r="BJ103" s="79">
        <f t="shared" si="32"/>
        <v>0</v>
      </c>
      <c r="BK103" s="25">
        <f t="shared" si="33"/>
        <v>0</v>
      </c>
      <c r="BL103" s="36">
        <f>IF($E103=1,садики!K$2,0)+IF($F103=1,садики!K$3,0)+IF($G103=1,садики!K$4,0)+IF($H103=1,садики!K$5,0)+IF($I103=1,садики!K$6,0)+IF($J103=1,садики!K$7,0)+IF($K103=1,садики!K$8,0)+IF($L103=1,садики!K$9,0)+IF($M103=1,садики!K$10,0)+IF($N103=1,садики!K$11,0)+IF($O103=1,садики!K$12,0)+IF($P103=1,садики!K$13,0)+IF($Q103=1,садики!K$14,0)+IF($R103=1,садики!K$15,0)</f>
        <v>0</v>
      </c>
      <c r="BM103" s="5">
        <f t="shared" si="35"/>
        <v>0</v>
      </c>
      <c r="BN103" s="60">
        <f t="shared" si="34"/>
        <v>0</v>
      </c>
    </row>
    <row r="104" spans="1:66" ht="12.75" customHeight="1" x14ac:dyDescent="0.2">
      <c r="A104" s="52">
        <v>102</v>
      </c>
      <c r="B104" s="8" t="s">
        <v>93</v>
      </c>
      <c r="C104" s="7" t="s">
        <v>94</v>
      </c>
      <c r="D104" s="53">
        <v>988</v>
      </c>
      <c r="E104" s="28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42"/>
      <c r="S104" s="64">
        <f>IF($E104=1,садики!E$2,0)+IF($F104=1,садики!E$3,0)+IF($G104=1,садики!E$4,0)+IF($H104=1,садики!E$5,0)+IF($I104=1,садики!E$6,0)+IF($J104=1,садики!E$7,0)+IF($K104=1,садики!E$8,0)+IF($L104=1,садики!E$9,0)+IF($M104=1,садики!E$10,0)+IF($N104=1,садики!E$11,0)+IF($O104=1,садики!E$12,0)+IF($P104=1,садики!E$13,0)+IF($Q104=1,садики!E$14,0)+IF($R104=1,садики!E$15,0)</f>
        <v>0</v>
      </c>
      <c r="T104" s="67">
        <f>IF(E104=1,$D104*садики!E$2/$S104,0)</f>
        <v>0</v>
      </c>
      <c r="U104" s="33">
        <f>IF(F104=1,$D104*садики!E$3/$S104,0)</f>
        <v>0</v>
      </c>
      <c r="V104" s="33">
        <f>IF(G104=1,$D104*садики!E$4/$S104,0)</f>
        <v>0</v>
      </c>
      <c r="W104" s="33">
        <f>IF(H104=1,$D104*садики!E$5/$S104,0)</f>
        <v>0</v>
      </c>
      <c r="X104" s="33">
        <f>IF(I104=1,$D104*садики!E$6/$S104,0)</f>
        <v>0</v>
      </c>
      <c r="Y104" s="33">
        <f>IF(J104=1,$D104*садики!E$7/$S104,0)</f>
        <v>0</v>
      </c>
      <c r="Z104" s="33">
        <f>IF(K104=1,$D104*садики!E$8/$S104,0)</f>
        <v>0</v>
      </c>
      <c r="AA104" s="33">
        <f>IF(L104=1,$D104*садики!E$9/$S104,0)</f>
        <v>0</v>
      </c>
      <c r="AB104" s="33">
        <f>IF(M104=1,$D104*садики!E$10/$S104,0)</f>
        <v>0</v>
      </c>
      <c r="AC104" s="33">
        <f>IF(N104=1,$D104*садики!E$11/$S104,0)</f>
        <v>0</v>
      </c>
      <c r="AD104" s="33">
        <f>IF(O104=1,$D104*садики!E$12/$S104,0)</f>
        <v>0</v>
      </c>
      <c r="AE104" s="33">
        <f>IF(P104=1,$D104*садики!E$13/$S104,0)</f>
        <v>0</v>
      </c>
      <c r="AF104" s="33">
        <f>IF(Q104=1,$D104*садики!E$14/$S104,0)</f>
        <v>0</v>
      </c>
      <c r="AG104" s="68">
        <f>IF(R104=1,$D104*садики!E$15/$S104,0)</f>
        <v>0</v>
      </c>
      <c r="AH104" s="72">
        <f>IF($E104=1,садики!H$2,0)+IF($F104=1,садики!H$3,0)+IF($G104=1,садики!H$4,0)+IF($H104=1,садики!H$5,0)+IF($I104=1,садики!H$6,0)+IF($J104=1,садики!H$7,0)+IF($K104=1,садики!H$8,0)+IF($L104=1,садики!H$9,0)+IF($M104=1,садики!H$10,0)+IF($N104=1,садики!H$11,0)+IF($O104=1,садики!H$12,0)+IF($P104=1,садики!H$13,0)+IF($Q104=1,садики!H$14,0)+IF($R104=1,садики!H$15,0)</f>
        <v>0</v>
      </c>
      <c r="AI104" s="67">
        <f>IF(E104=1,$D104*садики!H$2/$AH104,0)</f>
        <v>0</v>
      </c>
      <c r="AJ104" s="33">
        <f>IF(F104=1,$D104*садики!H$3/$AH104,0)</f>
        <v>0</v>
      </c>
      <c r="AK104" s="33">
        <f>IF(G104=1,$D104*садики!H$4/$AH104,0)</f>
        <v>0</v>
      </c>
      <c r="AL104" s="33">
        <f>IF(H104=1,$D104*садики!H$5/$AH104,0)</f>
        <v>0</v>
      </c>
      <c r="AM104" s="33">
        <f>IF(I104=1,$D104*садики!H$6/$AH104,0)</f>
        <v>0</v>
      </c>
      <c r="AN104" s="33">
        <f>IF(J104=1,$D104*садики!H$7/$AH104,0)</f>
        <v>0</v>
      </c>
      <c r="AO104" s="33">
        <f>IF(K104=1,$D104*садики!H$8/$AH104,0)</f>
        <v>0</v>
      </c>
      <c r="AP104" s="33">
        <f>IF(L104=1,$D104*садики!H$9/$AH104,0)</f>
        <v>0</v>
      </c>
      <c r="AQ104" s="33">
        <f>IF(M104=1,$D104*садики!H$10/$AH104,0)</f>
        <v>0</v>
      </c>
      <c r="AR104" s="33">
        <f>IF(N104=1,$D104*садики!H$11/$AH104,0)</f>
        <v>0</v>
      </c>
      <c r="AS104" s="33">
        <f>IF(O104=1,$D104*садики!H$12/$AH104,0)</f>
        <v>0</v>
      </c>
      <c r="AT104" s="33">
        <f>IF(P104=1,$D104*садики!H$13/$AH104,0)</f>
        <v>0</v>
      </c>
      <c r="AU104" s="33">
        <f>IF(Q104=1,$D104*садики!H$14/$AH104,0)</f>
        <v>0</v>
      </c>
      <c r="AV104" s="68">
        <f>IF(R104=1,$D104*садики!H$15/$AH104,0)</f>
        <v>0</v>
      </c>
      <c r="AW104" s="78">
        <f t="shared" si="19"/>
        <v>0</v>
      </c>
      <c r="AX104" s="19">
        <f t="shared" si="20"/>
        <v>0</v>
      </c>
      <c r="AY104" s="19">
        <f t="shared" si="21"/>
        <v>0</v>
      </c>
      <c r="AZ104" s="19">
        <f t="shared" si="22"/>
        <v>0</v>
      </c>
      <c r="BA104" s="19">
        <f t="shared" si="23"/>
        <v>0</v>
      </c>
      <c r="BB104" s="19">
        <f t="shared" si="24"/>
        <v>0</v>
      </c>
      <c r="BC104" s="19">
        <f t="shared" si="25"/>
        <v>0</v>
      </c>
      <c r="BD104" s="19">
        <f t="shared" si="26"/>
        <v>0</v>
      </c>
      <c r="BE104" s="19">
        <f t="shared" si="27"/>
        <v>0</v>
      </c>
      <c r="BF104" s="19">
        <f t="shared" si="28"/>
        <v>0</v>
      </c>
      <c r="BG104" s="19">
        <f t="shared" si="29"/>
        <v>0</v>
      </c>
      <c r="BH104" s="19">
        <f t="shared" si="30"/>
        <v>0</v>
      </c>
      <c r="BI104" s="19">
        <f t="shared" si="31"/>
        <v>0</v>
      </c>
      <c r="BJ104" s="79">
        <f t="shared" si="32"/>
        <v>0</v>
      </c>
      <c r="BK104" s="25">
        <f t="shared" si="33"/>
        <v>0</v>
      </c>
      <c r="BL104" s="36">
        <f>IF($E104=1,садики!K$2,0)+IF($F104=1,садики!K$3,0)+IF($G104=1,садики!K$4,0)+IF($H104=1,садики!K$5,0)+IF($I104=1,садики!K$6,0)+IF($J104=1,садики!K$7,0)+IF($K104=1,садики!K$8,0)+IF($L104=1,садики!K$9,0)+IF($M104=1,садики!K$10,0)+IF($N104=1,садики!K$11,0)+IF($O104=1,садики!K$12,0)+IF($P104=1,садики!K$13,0)+IF($Q104=1,садики!K$14,0)+IF($R104=1,садики!K$15,0)</f>
        <v>0</v>
      </c>
      <c r="BM104" s="5">
        <f t="shared" si="35"/>
        <v>0</v>
      </c>
      <c r="BN104" s="60">
        <f t="shared" si="34"/>
        <v>0</v>
      </c>
    </row>
    <row r="105" spans="1:66" ht="12.75" customHeight="1" x14ac:dyDescent="0.2">
      <c r="A105" s="52">
        <v>103</v>
      </c>
      <c r="B105" s="8" t="s">
        <v>95</v>
      </c>
      <c r="C105" s="7" t="s">
        <v>94</v>
      </c>
      <c r="D105" s="53">
        <v>771</v>
      </c>
      <c r="E105" s="28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42"/>
      <c r="S105" s="64">
        <f>IF($E105=1,садики!E$2,0)+IF($F105=1,садики!E$3,0)+IF($G105=1,садики!E$4,0)+IF($H105=1,садики!E$5,0)+IF($I105=1,садики!E$6,0)+IF($J105=1,садики!E$7,0)+IF($K105=1,садики!E$8,0)+IF($L105=1,садики!E$9,0)+IF($M105=1,садики!E$10,0)+IF($N105=1,садики!E$11,0)+IF($O105=1,садики!E$12,0)+IF($P105=1,садики!E$13,0)+IF($Q105=1,садики!E$14,0)+IF($R105=1,садики!E$15,0)</f>
        <v>0</v>
      </c>
      <c r="T105" s="67">
        <f>IF(E105=1,$D105*садики!E$2/$S105,0)</f>
        <v>0</v>
      </c>
      <c r="U105" s="33">
        <f>IF(F105=1,$D105*садики!E$3/$S105,0)</f>
        <v>0</v>
      </c>
      <c r="V105" s="33">
        <f>IF(G105=1,$D105*садики!E$4/$S105,0)</f>
        <v>0</v>
      </c>
      <c r="W105" s="33">
        <f>IF(H105=1,$D105*садики!E$5/$S105,0)</f>
        <v>0</v>
      </c>
      <c r="X105" s="33">
        <f>IF(I105=1,$D105*садики!E$6/$S105,0)</f>
        <v>0</v>
      </c>
      <c r="Y105" s="33">
        <f>IF(J105=1,$D105*садики!E$7/$S105,0)</f>
        <v>0</v>
      </c>
      <c r="Z105" s="33">
        <f>IF(K105=1,$D105*садики!E$8/$S105,0)</f>
        <v>0</v>
      </c>
      <c r="AA105" s="33">
        <f>IF(L105=1,$D105*садики!E$9/$S105,0)</f>
        <v>0</v>
      </c>
      <c r="AB105" s="33">
        <f>IF(M105=1,$D105*садики!E$10/$S105,0)</f>
        <v>0</v>
      </c>
      <c r="AC105" s="33">
        <f>IF(N105=1,$D105*садики!E$11/$S105,0)</f>
        <v>0</v>
      </c>
      <c r="AD105" s="33">
        <f>IF(O105=1,$D105*садики!E$12/$S105,0)</f>
        <v>0</v>
      </c>
      <c r="AE105" s="33">
        <f>IF(P105=1,$D105*садики!E$13/$S105,0)</f>
        <v>0</v>
      </c>
      <c r="AF105" s="33">
        <f>IF(Q105=1,$D105*садики!E$14/$S105,0)</f>
        <v>0</v>
      </c>
      <c r="AG105" s="68">
        <f>IF(R105=1,$D105*садики!E$15/$S105,0)</f>
        <v>0</v>
      </c>
      <c r="AH105" s="72">
        <f>IF($E105=1,садики!H$2,0)+IF($F105=1,садики!H$3,0)+IF($G105=1,садики!H$4,0)+IF($H105=1,садики!H$5,0)+IF($I105=1,садики!H$6,0)+IF($J105=1,садики!H$7,0)+IF($K105=1,садики!H$8,0)+IF($L105=1,садики!H$9,0)+IF($M105=1,садики!H$10,0)+IF($N105=1,садики!H$11,0)+IF($O105=1,садики!H$12,0)+IF($P105=1,садики!H$13,0)+IF($Q105=1,садики!H$14,0)+IF($R105=1,садики!H$15,0)</f>
        <v>0</v>
      </c>
      <c r="AI105" s="67">
        <f>IF(E105=1,$D105*садики!H$2/$AH105,0)</f>
        <v>0</v>
      </c>
      <c r="AJ105" s="33">
        <f>IF(F105=1,$D105*садики!H$3/$AH105,0)</f>
        <v>0</v>
      </c>
      <c r="AK105" s="33">
        <f>IF(G105=1,$D105*садики!H$4/$AH105,0)</f>
        <v>0</v>
      </c>
      <c r="AL105" s="33">
        <f>IF(H105=1,$D105*садики!H$5/$AH105,0)</f>
        <v>0</v>
      </c>
      <c r="AM105" s="33">
        <f>IF(I105=1,$D105*садики!H$6/$AH105,0)</f>
        <v>0</v>
      </c>
      <c r="AN105" s="33">
        <f>IF(J105=1,$D105*садики!H$7/$AH105,0)</f>
        <v>0</v>
      </c>
      <c r="AO105" s="33">
        <f>IF(K105=1,$D105*садики!H$8/$AH105,0)</f>
        <v>0</v>
      </c>
      <c r="AP105" s="33">
        <f>IF(L105=1,$D105*садики!H$9/$AH105,0)</f>
        <v>0</v>
      </c>
      <c r="AQ105" s="33">
        <f>IF(M105=1,$D105*садики!H$10/$AH105,0)</f>
        <v>0</v>
      </c>
      <c r="AR105" s="33">
        <f>IF(N105=1,$D105*садики!H$11/$AH105,0)</f>
        <v>0</v>
      </c>
      <c r="AS105" s="33">
        <f>IF(O105=1,$D105*садики!H$12/$AH105,0)</f>
        <v>0</v>
      </c>
      <c r="AT105" s="33">
        <f>IF(P105=1,$D105*садики!H$13/$AH105,0)</f>
        <v>0</v>
      </c>
      <c r="AU105" s="33">
        <f>IF(Q105=1,$D105*садики!H$14/$AH105,0)</f>
        <v>0</v>
      </c>
      <c r="AV105" s="68">
        <f>IF(R105=1,$D105*садики!H$15/$AH105,0)</f>
        <v>0</v>
      </c>
      <c r="AW105" s="78">
        <f t="shared" si="19"/>
        <v>0</v>
      </c>
      <c r="AX105" s="19">
        <f t="shared" si="20"/>
        <v>0</v>
      </c>
      <c r="AY105" s="19">
        <f t="shared" si="21"/>
        <v>0</v>
      </c>
      <c r="AZ105" s="19">
        <f t="shared" si="22"/>
        <v>0</v>
      </c>
      <c r="BA105" s="19">
        <f t="shared" si="23"/>
        <v>0</v>
      </c>
      <c r="BB105" s="19">
        <f t="shared" si="24"/>
        <v>0</v>
      </c>
      <c r="BC105" s="19">
        <f t="shared" si="25"/>
        <v>0</v>
      </c>
      <c r="BD105" s="19">
        <f t="shared" si="26"/>
        <v>0</v>
      </c>
      <c r="BE105" s="19">
        <f t="shared" si="27"/>
        <v>0</v>
      </c>
      <c r="BF105" s="19">
        <f t="shared" si="28"/>
        <v>0</v>
      </c>
      <c r="BG105" s="19">
        <f t="shared" si="29"/>
        <v>0</v>
      </c>
      <c r="BH105" s="19">
        <f t="shared" si="30"/>
        <v>0</v>
      </c>
      <c r="BI105" s="19">
        <f t="shared" si="31"/>
        <v>0</v>
      </c>
      <c r="BJ105" s="79">
        <f t="shared" si="32"/>
        <v>0</v>
      </c>
      <c r="BK105" s="25">
        <f t="shared" si="33"/>
        <v>0</v>
      </c>
      <c r="BL105" s="36">
        <f>IF($E105=1,садики!K$2,0)+IF($F105=1,садики!K$3,0)+IF($G105=1,садики!K$4,0)+IF($H105=1,садики!K$5,0)+IF($I105=1,садики!K$6,0)+IF($J105=1,садики!K$7,0)+IF($K105=1,садики!K$8,0)+IF($L105=1,садики!K$9,0)+IF($M105=1,садики!K$10,0)+IF($N105=1,садики!K$11,0)+IF($O105=1,садики!K$12,0)+IF($P105=1,садики!K$13,0)+IF($Q105=1,садики!K$14,0)+IF($R105=1,садики!K$15,0)</f>
        <v>0</v>
      </c>
      <c r="BM105" s="5">
        <f t="shared" si="35"/>
        <v>0</v>
      </c>
      <c r="BN105" s="60">
        <f t="shared" si="34"/>
        <v>0</v>
      </c>
    </row>
    <row r="106" spans="1:66" ht="12.75" customHeight="1" x14ac:dyDescent="0.2">
      <c r="A106" s="52">
        <v>104</v>
      </c>
      <c r="B106" s="8" t="s">
        <v>96</v>
      </c>
      <c r="C106" s="7" t="s">
        <v>94</v>
      </c>
      <c r="D106" s="53">
        <v>1321</v>
      </c>
      <c r="E106" s="28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42"/>
      <c r="S106" s="64">
        <f>IF($E106=1,садики!E$2,0)+IF($F106=1,садики!E$3,0)+IF($G106=1,садики!E$4,0)+IF($H106=1,садики!E$5,0)+IF($I106=1,садики!E$6,0)+IF($J106=1,садики!E$7,0)+IF($K106=1,садики!E$8,0)+IF($L106=1,садики!E$9,0)+IF($M106=1,садики!E$10,0)+IF($N106=1,садики!E$11,0)+IF($O106=1,садики!E$12,0)+IF($P106=1,садики!E$13,0)+IF($Q106=1,садики!E$14,0)+IF($R106=1,садики!E$15,0)</f>
        <v>0</v>
      </c>
      <c r="T106" s="67">
        <f>IF(E106=1,$D106*садики!E$2/$S106,0)</f>
        <v>0</v>
      </c>
      <c r="U106" s="33">
        <f>IF(F106=1,$D106*садики!E$3/$S106,0)</f>
        <v>0</v>
      </c>
      <c r="V106" s="33">
        <f>IF(G106=1,$D106*садики!E$4/$S106,0)</f>
        <v>0</v>
      </c>
      <c r="W106" s="33">
        <f>IF(H106=1,$D106*садики!E$5/$S106,0)</f>
        <v>0</v>
      </c>
      <c r="X106" s="33">
        <f>IF(I106=1,$D106*садики!E$6/$S106,0)</f>
        <v>0</v>
      </c>
      <c r="Y106" s="33">
        <f>IF(J106=1,$D106*садики!E$7/$S106,0)</f>
        <v>0</v>
      </c>
      <c r="Z106" s="33">
        <f>IF(K106=1,$D106*садики!E$8/$S106,0)</f>
        <v>0</v>
      </c>
      <c r="AA106" s="33">
        <f>IF(L106=1,$D106*садики!E$9/$S106,0)</f>
        <v>0</v>
      </c>
      <c r="AB106" s="33">
        <f>IF(M106=1,$D106*садики!E$10/$S106,0)</f>
        <v>0</v>
      </c>
      <c r="AC106" s="33">
        <f>IF(N106=1,$D106*садики!E$11/$S106,0)</f>
        <v>0</v>
      </c>
      <c r="AD106" s="33">
        <f>IF(O106=1,$D106*садики!E$12/$S106,0)</f>
        <v>0</v>
      </c>
      <c r="AE106" s="33">
        <f>IF(P106=1,$D106*садики!E$13/$S106,0)</f>
        <v>0</v>
      </c>
      <c r="AF106" s="33">
        <f>IF(Q106=1,$D106*садики!E$14/$S106,0)</f>
        <v>0</v>
      </c>
      <c r="AG106" s="68">
        <f>IF(R106=1,$D106*садики!E$15/$S106,0)</f>
        <v>0</v>
      </c>
      <c r="AH106" s="72">
        <f>IF($E106=1,садики!H$2,0)+IF($F106=1,садики!H$3,0)+IF($G106=1,садики!H$4,0)+IF($H106=1,садики!H$5,0)+IF($I106=1,садики!H$6,0)+IF($J106=1,садики!H$7,0)+IF($K106=1,садики!H$8,0)+IF($L106=1,садики!H$9,0)+IF($M106=1,садики!H$10,0)+IF($N106=1,садики!H$11,0)+IF($O106=1,садики!H$12,0)+IF($P106=1,садики!H$13,0)+IF($Q106=1,садики!H$14,0)+IF($R106=1,садики!H$15,0)</f>
        <v>0</v>
      </c>
      <c r="AI106" s="67">
        <f>IF(E106=1,$D106*садики!H$2/$AH106,0)</f>
        <v>0</v>
      </c>
      <c r="AJ106" s="33">
        <f>IF(F106=1,$D106*садики!H$3/$AH106,0)</f>
        <v>0</v>
      </c>
      <c r="AK106" s="33">
        <f>IF(G106=1,$D106*садики!H$4/$AH106,0)</f>
        <v>0</v>
      </c>
      <c r="AL106" s="33">
        <f>IF(H106=1,$D106*садики!H$5/$AH106,0)</f>
        <v>0</v>
      </c>
      <c r="AM106" s="33">
        <f>IF(I106=1,$D106*садики!H$6/$AH106,0)</f>
        <v>0</v>
      </c>
      <c r="AN106" s="33">
        <f>IF(J106=1,$D106*садики!H$7/$AH106,0)</f>
        <v>0</v>
      </c>
      <c r="AO106" s="33">
        <f>IF(K106=1,$D106*садики!H$8/$AH106,0)</f>
        <v>0</v>
      </c>
      <c r="AP106" s="33">
        <f>IF(L106=1,$D106*садики!H$9/$AH106,0)</f>
        <v>0</v>
      </c>
      <c r="AQ106" s="33">
        <f>IF(M106=1,$D106*садики!H$10/$AH106,0)</f>
        <v>0</v>
      </c>
      <c r="AR106" s="33">
        <f>IF(N106=1,$D106*садики!H$11/$AH106,0)</f>
        <v>0</v>
      </c>
      <c r="AS106" s="33">
        <f>IF(O106=1,$D106*садики!H$12/$AH106,0)</f>
        <v>0</v>
      </c>
      <c r="AT106" s="33">
        <f>IF(P106=1,$D106*садики!H$13/$AH106,0)</f>
        <v>0</v>
      </c>
      <c r="AU106" s="33">
        <f>IF(Q106=1,$D106*садики!H$14/$AH106,0)</f>
        <v>0</v>
      </c>
      <c r="AV106" s="68">
        <f>IF(R106=1,$D106*садики!H$15/$AH106,0)</f>
        <v>0</v>
      </c>
      <c r="AW106" s="78">
        <f t="shared" si="19"/>
        <v>0</v>
      </c>
      <c r="AX106" s="19">
        <f t="shared" si="20"/>
        <v>0</v>
      </c>
      <c r="AY106" s="19">
        <f t="shared" si="21"/>
        <v>0</v>
      </c>
      <c r="AZ106" s="19">
        <f t="shared" si="22"/>
        <v>0</v>
      </c>
      <c r="BA106" s="19">
        <f t="shared" si="23"/>
        <v>0</v>
      </c>
      <c r="BB106" s="19">
        <f t="shared" si="24"/>
        <v>0</v>
      </c>
      <c r="BC106" s="19">
        <f t="shared" si="25"/>
        <v>0</v>
      </c>
      <c r="BD106" s="19">
        <f t="shared" si="26"/>
        <v>0</v>
      </c>
      <c r="BE106" s="19">
        <f t="shared" si="27"/>
        <v>0</v>
      </c>
      <c r="BF106" s="19">
        <f t="shared" si="28"/>
        <v>0</v>
      </c>
      <c r="BG106" s="19">
        <f t="shared" si="29"/>
        <v>0</v>
      </c>
      <c r="BH106" s="19">
        <f t="shared" si="30"/>
        <v>0</v>
      </c>
      <c r="BI106" s="19">
        <f t="shared" si="31"/>
        <v>0</v>
      </c>
      <c r="BJ106" s="79">
        <f t="shared" si="32"/>
        <v>0</v>
      </c>
      <c r="BK106" s="25">
        <f t="shared" si="33"/>
        <v>0</v>
      </c>
      <c r="BL106" s="36">
        <f>IF($E106=1,садики!K$2,0)+IF($F106=1,садики!K$3,0)+IF($G106=1,садики!K$4,0)+IF($H106=1,садики!K$5,0)+IF($I106=1,садики!K$6,0)+IF($J106=1,садики!K$7,0)+IF($K106=1,садики!K$8,0)+IF($L106=1,садики!K$9,0)+IF($M106=1,садики!K$10,0)+IF($N106=1,садики!K$11,0)+IF($O106=1,садики!K$12,0)+IF($P106=1,садики!K$13,0)+IF($Q106=1,садики!K$14,0)+IF($R106=1,садики!K$15,0)</f>
        <v>0</v>
      </c>
      <c r="BM106" s="5">
        <f t="shared" si="35"/>
        <v>0</v>
      </c>
      <c r="BN106" s="60">
        <f t="shared" si="34"/>
        <v>0</v>
      </c>
    </row>
    <row r="107" spans="1:66" ht="12.75" customHeight="1" x14ac:dyDescent="0.2">
      <c r="A107" s="52">
        <v>105</v>
      </c>
      <c r="B107" s="8" t="s">
        <v>97</v>
      </c>
      <c r="C107" s="7" t="s">
        <v>94</v>
      </c>
      <c r="D107" s="53">
        <v>971</v>
      </c>
      <c r="E107" s="28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42"/>
      <c r="S107" s="64">
        <f>IF($E107=1,садики!E$2,0)+IF($F107=1,садики!E$3,0)+IF($G107=1,садики!E$4,0)+IF($H107=1,садики!E$5,0)+IF($I107=1,садики!E$6,0)+IF($J107=1,садики!E$7,0)+IF($K107=1,садики!E$8,0)+IF($L107=1,садики!E$9,0)+IF($M107=1,садики!E$10,0)+IF($N107=1,садики!E$11,0)+IF($O107=1,садики!E$12,0)+IF($P107=1,садики!E$13,0)+IF($Q107=1,садики!E$14,0)+IF($R107=1,садики!E$15,0)</f>
        <v>0</v>
      </c>
      <c r="T107" s="67">
        <f>IF(E107=1,$D107*садики!E$2/$S107,0)</f>
        <v>0</v>
      </c>
      <c r="U107" s="33">
        <f>IF(F107=1,$D107*садики!E$3/$S107,0)</f>
        <v>0</v>
      </c>
      <c r="V107" s="33">
        <f>IF(G107=1,$D107*садики!E$4/$S107,0)</f>
        <v>0</v>
      </c>
      <c r="W107" s="33">
        <f>IF(H107=1,$D107*садики!E$5/$S107,0)</f>
        <v>0</v>
      </c>
      <c r="X107" s="33">
        <f>IF(I107=1,$D107*садики!E$6/$S107,0)</f>
        <v>0</v>
      </c>
      <c r="Y107" s="33">
        <f>IF(J107=1,$D107*садики!E$7/$S107,0)</f>
        <v>0</v>
      </c>
      <c r="Z107" s="33">
        <f>IF(K107=1,$D107*садики!E$8/$S107,0)</f>
        <v>0</v>
      </c>
      <c r="AA107" s="33">
        <f>IF(L107=1,$D107*садики!E$9/$S107,0)</f>
        <v>0</v>
      </c>
      <c r="AB107" s="33">
        <f>IF(M107=1,$D107*садики!E$10/$S107,0)</f>
        <v>0</v>
      </c>
      <c r="AC107" s="33">
        <f>IF(N107=1,$D107*садики!E$11/$S107,0)</f>
        <v>0</v>
      </c>
      <c r="AD107" s="33">
        <f>IF(O107=1,$D107*садики!E$12/$S107,0)</f>
        <v>0</v>
      </c>
      <c r="AE107" s="33">
        <f>IF(P107=1,$D107*садики!E$13/$S107,0)</f>
        <v>0</v>
      </c>
      <c r="AF107" s="33">
        <f>IF(Q107=1,$D107*садики!E$14/$S107,0)</f>
        <v>0</v>
      </c>
      <c r="AG107" s="68">
        <f>IF(R107=1,$D107*садики!E$15/$S107,0)</f>
        <v>0</v>
      </c>
      <c r="AH107" s="72">
        <f>IF($E107=1,садики!H$2,0)+IF($F107=1,садики!H$3,0)+IF($G107=1,садики!H$4,0)+IF($H107=1,садики!H$5,0)+IF($I107=1,садики!H$6,0)+IF($J107=1,садики!H$7,0)+IF($K107=1,садики!H$8,0)+IF($L107=1,садики!H$9,0)+IF($M107=1,садики!H$10,0)+IF($N107=1,садики!H$11,0)+IF($O107=1,садики!H$12,0)+IF($P107=1,садики!H$13,0)+IF($Q107=1,садики!H$14,0)+IF($R107=1,садики!H$15,0)</f>
        <v>0</v>
      </c>
      <c r="AI107" s="67">
        <f>IF(E107=1,$D107*садики!H$2/$AH107,0)</f>
        <v>0</v>
      </c>
      <c r="AJ107" s="33">
        <f>IF(F107=1,$D107*садики!H$3/$AH107,0)</f>
        <v>0</v>
      </c>
      <c r="AK107" s="33">
        <f>IF(G107=1,$D107*садики!H$4/$AH107,0)</f>
        <v>0</v>
      </c>
      <c r="AL107" s="33">
        <f>IF(H107=1,$D107*садики!H$5/$AH107,0)</f>
        <v>0</v>
      </c>
      <c r="AM107" s="33">
        <f>IF(I107=1,$D107*садики!H$6/$AH107,0)</f>
        <v>0</v>
      </c>
      <c r="AN107" s="33">
        <f>IF(J107=1,$D107*садики!H$7/$AH107,0)</f>
        <v>0</v>
      </c>
      <c r="AO107" s="33">
        <f>IF(K107=1,$D107*садики!H$8/$AH107,0)</f>
        <v>0</v>
      </c>
      <c r="AP107" s="33">
        <f>IF(L107=1,$D107*садики!H$9/$AH107,0)</f>
        <v>0</v>
      </c>
      <c r="AQ107" s="33">
        <f>IF(M107=1,$D107*садики!H$10/$AH107,0)</f>
        <v>0</v>
      </c>
      <c r="AR107" s="33">
        <f>IF(N107=1,$D107*садики!H$11/$AH107,0)</f>
        <v>0</v>
      </c>
      <c r="AS107" s="33">
        <f>IF(O107=1,$D107*садики!H$12/$AH107,0)</f>
        <v>0</v>
      </c>
      <c r="AT107" s="33">
        <f>IF(P107=1,$D107*садики!H$13/$AH107,0)</f>
        <v>0</v>
      </c>
      <c r="AU107" s="33">
        <f>IF(Q107=1,$D107*садики!H$14/$AH107,0)</f>
        <v>0</v>
      </c>
      <c r="AV107" s="68">
        <f>IF(R107=1,$D107*садики!H$15/$AH107,0)</f>
        <v>0</v>
      </c>
      <c r="AW107" s="78">
        <f t="shared" si="19"/>
        <v>0</v>
      </c>
      <c r="AX107" s="19">
        <f t="shared" si="20"/>
        <v>0</v>
      </c>
      <c r="AY107" s="19">
        <f t="shared" si="21"/>
        <v>0</v>
      </c>
      <c r="AZ107" s="19">
        <f t="shared" si="22"/>
        <v>0</v>
      </c>
      <c r="BA107" s="19">
        <f t="shared" si="23"/>
        <v>0</v>
      </c>
      <c r="BB107" s="19">
        <f t="shared" si="24"/>
        <v>0</v>
      </c>
      <c r="BC107" s="19">
        <f t="shared" si="25"/>
        <v>0</v>
      </c>
      <c r="BD107" s="19">
        <f t="shared" si="26"/>
        <v>0</v>
      </c>
      <c r="BE107" s="19">
        <f t="shared" si="27"/>
        <v>0</v>
      </c>
      <c r="BF107" s="19">
        <f t="shared" si="28"/>
        <v>0</v>
      </c>
      <c r="BG107" s="19">
        <f t="shared" si="29"/>
        <v>0</v>
      </c>
      <c r="BH107" s="19">
        <f t="shared" si="30"/>
        <v>0</v>
      </c>
      <c r="BI107" s="19">
        <f t="shared" si="31"/>
        <v>0</v>
      </c>
      <c r="BJ107" s="79">
        <f t="shared" si="32"/>
        <v>0</v>
      </c>
      <c r="BK107" s="25">
        <f t="shared" si="33"/>
        <v>0</v>
      </c>
      <c r="BL107" s="36">
        <f>IF($E107=1,садики!K$2,0)+IF($F107=1,садики!K$3,0)+IF($G107=1,садики!K$4,0)+IF($H107=1,садики!K$5,0)+IF($I107=1,садики!K$6,0)+IF($J107=1,садики!K$7,0)+IF($K107=1,садики!K$8,0)+IF($L107=1,садики!K$9,0)+IF($M107=1,садики!K$10,0)+IF($N107=1,садики!K$11,0)+IF($O107=1,садики!K$12,0)+IF($P107=1,садики!K$13,0)+IF($Q107=1,садики!K$14,0)+IF($R107=1,садики!K$15,0)</f>
        <v>0</v>
      </c>
      <c r="BM107" s="5">
        <f t="shared" si="35"/>
        <v>0</v>
      </c>
      <c r="BN107" s="60">
        <f t="shared" si="34"/>
        <v>0</v>
      </c>
    </row>
    <row r="108" spans="1:66" ht="12.75" customHeight="1" x14ac:dyDescent="0.2">
      <c r="A108" s="52">
        <v>106</v>
      </c>
      <c r="B108" s="8" t="s">
        <v>34</v>
      </c>
      <c r="C108" s="7" t="s">
        <v>68</v>
      </c>
      <c r="D108" s="53">
        <v>1052</v>
      </c>
      <c r="E108" s="28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42"/>
      <c r="S108" s="64">
        <f>IF($E108=1,садики!E$2,0)+IF($F108=1,садики!E$3,0)+IF($G108=1,садики!E$4,0)+IF($H108=1,садики!E$5,0)+IF($I108=1,садики!E$6,0)+IF($J108=1,садики!E$7,0)+IF($K108=1,садики!E$8,0)+IF($L108=1,садики!E$9,0)+IF($M108=1,садики!E$10,0)+IF($N108=1,садики!E$11,0)+IF($O108=1,садики!E$12,0)+IF($P108=1,садики!E$13,0)+IF($Q108=1,садики!E$14,0)+IF($R108=1,садики!E$15,0)</f>
        <v>0</v>
      </c>
      <c r="T108" s="67">
        <f>IF(E108=1,$D108*садики!E$2/$S108,0)</f>
        <v>0</v>
      </c>
      <c r="U108" s="33">
        <f>IF(F108=1,$D108*садики!E$3/$S108,0)</f>
        <v>0</v>
      </c>
      <c r="V108" s="33">
        <f>IF(G108=1,$D108*садики!E$4/$S108,0)</f>
        <v>0</v>
      </c>
      <c r="W108" s="33">
        <f>IF(H108=1,$D108*садики!E$5/$S108,0)</f>
        <v>0</v>
      </c>
      <c r="X108" s="33">
        <f>IF(I108=1,$D108*садики!E$6/$S108,0)</f>
        <v>0</v>
      </c>
      <c r="Y108" s="33">
        <f>IF(J108=1,$D108*садики!E$7/$S108,0)</f>
        <v>0</v>
      </c>
      <c r="Z108" s="33">
        <f>IF(K108=1,$D108*садики!E$8/$S108,0)</f>
        <v>0</v>
      </c>
      <c r="AA108" s="33">
        <f>IF(L108=1,$D108*садики!E$9/$S108,0)</f>
        <v>0</v>
      </c>
      <c r="AB108" s="33">
        <f>IF(M108=1,$D108*садики!E$10/$S108,0)</f>
        <v>0</v>
      </c>
      <c r="AC108" s="33">
        <f>IF(N108=1,$D108*садики!E$11/$S108,0)</f>
        <v>0</v>
      </c>
      <c r="AD108" s="33">
        <f>IF(O108=1,$D108*садики!E$12/$S108,0)</f>
        <v>0</v>
      </c>
      <c r="AE108" s="33">
        <f>IF(P108=1,$D108*садики!E$13/$S108,0)</f>
        <v>0</v>
      </c>
      <c r="AF108" s="33">
        <f>IF(Q108=1,$D108*садики!E$14/$S108,0)</f>
        <v>0</v>
      </c>
      <c r="AG108" s="68">
        <f>IF(R108=1,$D108*садики!E$15/$S108,0)</f>
        <v>0</v>
      </c>
      <c r="AH108" s="72">
        <f>IF($E108=1,садики!H$2,0)+IF($F108=1,садики!H$3,0)+IF($G108=1,садики!H$4,0)+IF($H108=1,садики!H$5,0)+IF($I108=1,садики!H$6,0)+IF($J108=1,садики!H$7,0)+IF($K108=1,садики!H$8,0)+IF($L108=1,садики!H$9,0)+IF($M108=1,садики!H$10,0)+IF($N108=1,садики!H$11,0)+IF($O108=1,садики!H$12,0)+IF($P108=1,садики!H$13,0)+IF($Q108=1,садики!H$14,0)+IF($R108=1,садики!H$15,0)</f>
        <v>0</v>
      </c>
      <c r="AI108" s="67">
        <f>IF(E108=1,$D108*садики!H$2/$AH108,0)</f>
        <v>0</v>
      </c>
      <c r="AJ108" s="33">
        <f>IF(F108=1,$D108*садики!H$3/$AH108,0)</f>
        <v>0</v>
      </c>
      <c r="AK108" s="33">
        <f>IF(G108=1,$D108*садики!H$4/$AH108,0)</f>
        <v>0</v>
      </c>
      <c r="AL108" s="33">
        <f>IF(H108=1,$D108*садики!H$5/$AH108,0)</f>
        <v>0</v>
      </c>
      <c r="AM108" s="33">
        <f>IF(I108=1,$D108*садики!H$6/$AH108,0)</f>
        <v>0</v>
      </c>
      <c r="AN108" s="33">
        <f>IF(J108=1,$D108*садики!H$7/$AH108,0)</f>
        <v>0</v>
      </c>
      <c r="AO108" s="33">
        <f>IF(K108=1,$D108*садики!H$8/$AH108,0)</f>
        <v>0</v>
      </c>
      <c r="AP108" s="33">
        <f>IF(L108=1,$D108*садики!H$9/$AH108,0)</f>
        <v>0</v>
      </c>
      <c r="AQ108" s="33">
        <f>IF(M108=1,$D108*садики!H$10/$AH108,0)</f>
        <v>0</v>
      </c>
      <c r="AR108" s="33">
        <f>IF(N108=1,$D108*садики!H$11/$AH108,0)</f>
        <v>0</v>
      </c>
      <c r="AS108" s="33">
        <f>IF(O108=1,$D108*садики!H$12/$AH108,0)</f>
        <v>0</v>
      </c>
      <c r="AT108" s="33">
        <f>IF(P108=1,$D108*садики!H$13/$AH108,0)</f>
        <v>0</v>
      </c>
      <c r="AU108" s="33">
        <f>IF(Q108=1,$D108*садики!H$14/$AH108,0)</f>
        <v>0</v>
      </c>
      <c r="AV108" s="68">
        <f>IF(R108=1,$D108*садики!H$15/$AH108,0)</f>
        <v>0</v>
      </c>
      <c r="AW108" s="78">
        <f t="shared" si="19"/>
        <v>0</v>
      </c>
      <c r="AX108" s="19">
        <f t="shared" si="20"/>
        <v>0</v>
      </c>
      <c r="AY108" s="19">
        <f t="shared" si="21"/>
        <v>0</v>
      </c>
      <c r="AZ108" s="19">
        <f t="shared" si="22"/>
        <v>0</v>
      </c>
      <c r="BA108" s="19">
        <f t="shared" si="23"/>
        <v>0</v>
      </c>
      <c r="BB108" s="19">
        <f t="shared" si="24"/>
        <v>0</v>
      </c>
      <c r="BC108" s="19">
        <f t="shared" si="25"/>
        <v>0</v>
      </c>
      <c r="BD108" s="19">
        <f t="shared" si="26"/>
        <v>0</v>
      </c>
      <c r="BE108" s="19">
        <f t="shared" si="27"/>
        <v>0</v>
      </c>
      <c r="BF108" s="19">
        <f t="shared" si="28"/>
        <v>0</v>
      </c>
      <c r="BG108" s="19">
        <f t="shared" si="29"/>
        <v>0</v>
      </c>
      <c r="BH108" s="19">
        <f t="shared" si="30"/>
        <v>0</v>
      </c>
      <c r="BI108" s="19">
        <f t="shared" si="31"/>
        <v>0</v>
      </c>
      <c r="BJ108" s="79">
        <f t="shared" si="32"/>
        <v>0</v>
      </c>
      <c r="BK108" s="25">
        <f t="shared" si="33"/>
        <v>0</v>
      </c>
      <c r="BL108" s="36">
        <f>IF($E108=1,садики!K$2,0)+IF($F108=1,садики!K$3,0)+IF($G108=1,садики!K$4,0)+IF($H108=1,садики!K$5,0)+IF($I108=1,садики!K$6,0)+IF($J108=1,садики!K$7,0)+IF($K108=1,садики!K$8,0)+IF($L108=1,садики!K$9,0)+IF($M108=1,садики!K$10,0)+IF($N108=1,садики!K$11,0)+IF($O108=1,садики!K$12,0)+IF($P108=1,садики!K$13,0)+IF($Q108=1,садики!K$14,0)+IF($R108=1,садики!K$15,0)</f>
        <v>0</v>
      </c>
      <c r="BM108" s="5">
        <f t="shared" si="35"/>
        <v>0</v>
      </c>
      <c r="BN108" s="60">
        <f>BM108*D108</f>
        <v>0</v>
      </c>
    </row>
    <row r="109" spans="1:66" ht="12.75" customHeight="1" x14ac:dyDescent="0.2">
      <c r="A109" s="52">
        <v>107</v>
      </c>
      <c r="B109" s="8" t="s">
        <v>98</v>
      </c>
      <c r="C109" s="7" t="s">
        <v>8</v>
      </c>
      <c r="D109" s="53">
        <v>357</v>
      </c>
      <c r="E109" s="28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42"/>
      <c r="S109" s="64">
        <f>IF($E109=1,садики!E$2,0)+IF($F109=1,садики!E$3,0)+IF($G109=1,садики!E$4,0)+IF($H109=1,садики!E$5,0)+IF($I109=1,садики!E$6,0)+IF($J109=1,садики!E$7,0)+IF($K109=1,садики!E$8,0)+IF($L109=1,садики!E$9,0)+IF($M109=1,садики!E$10,0)+IF($N109=1,садики!E$11,0)+IF($O109=1,садики!E$12,0)+IF($P109=1,садики!E$13,0)+IF($Q109=1,садики!E$14,0)+IF($R109=1,садики!E$15,0)</f>
        <v>0</v>
      </c>
      <c r="T109" s="67">
        <f>IF(E109=1,$D109*садики!E$2/$S109,0)</f>
        <v>0</v>
      </c>
      <c r="U109" s="33">
        <f>IF(F109=1,$D109*садики!E$3/$S109,0)</f>
        <v>0</v>
      </c>
      <c r="V109" s="33">
        <f>IF(G109=1,$D109*садики!E$4/$S109,0)</f>
        <v>0</v>
      </c>
      <c r="W109" s="33">
        <f>IF(H109=1,$D109*садики!E$5/$S109,0)</f>
        <v>0</v>
      </c>
      <c r="X109" s="33">
        <f>IF(I109=1,$D109*садики!E$6/$S109,0)</f>
        <v>0</v>
      </c>
      <c r="Y109" s="33">
        <f>IF(J109=1,$D109*садики!E$7/$S109,0)</f>
        <v>0</v>
      </c>
      <c r="Z109" s="33">
        <f>IF(K109=1,$D109*садики!E$8/$S109,0)</f>
        <v>0</v>
      </c>
      <c r="AA109" s="33">
        <f>IF(L109=1,$D109*садики!E$9/$S109,0)</f>
        <v>0</v>
      </c>
      <c r="AB109" s="33">
        <f>IF(M109=1,$D109*садики!E$10/$S109,0)</f>
        <v>0</v>
      </c>
      <c r="AC109" s="33">
        <f>IF(N109=1,$D109*садики!E$11/$S109,0)</f>
        <v>0</v>
      </c>
      <c r="AD109" s="33">
        <f>IF(O109=1,$D109*садики!E$12/$S109,0)</f>
        <v>0</v>
      </c>
      <c r="AE109" s="33">
        <f>IF(P109=1,$D109*садики!E$13/$S109,0)</f>
        <v>0</v>
      </c>
      <c r="AF109" s="33">
        <f>IF(Q109=1,$D109*садики!E$14/$S109,0)</f>
        <v>0</v>
      </c>
      <c r="AG109" s="68">
        <f>IF(R109=1,$D109*садики!E$15/$S109,0)</f>
        <v>0</v>
      </c>
      <c r="AH109" s="72">
        <f>IF($E109=1,садики!H$2,0)+IF($F109=1,садики!H$3,0)+IF($G109=1,садики!H$4,0)+IF($H109=1,садики!H$5,0)+IF($I109=1,садики!H$6,0)+IF($J109=1,садики!H$7,0)+IF($K109=1,садики!H$8,0)+IF($L109=1,садики!H$9,0)+IF($M109=1,садики!H$10,0)+IF($N109=1,садики!H$11,0)+IF($O109=1,садики!H$12,0)+IF($P109=1,садики!H$13,0)+IF($Q109=1,садики!H$14,0)+IF($R109=1,садики!H$15,0)</f>
        <v>0</v>
      </c>
      <c r="AI109" s="67">
        <f>IF(E109=1,$D109*садики!H$2/$AH109,0)</f>
        <v>0</v>
      </c>
      <c r="AJ109" s="33">
        <f>IF(F109=1,$D109*садики!H$3/$AH109,0)</f>
        <v>0</v>
      </c>
      <c r="AK109" s="33">
        <f>IF(G109=1,$D109*садики!H$4/$AH109,0)</f>
        <v>0</v>
      </c>
      <c r="AL109" s="33">
        <f>IF(H109=1,$D109*садики!H$5/$AH109,0)</f>
        <v>0</v>
      </c>
      <c r="AM109" s="33">
        <f>IF(I109=1,$D109*садики!H$6/$AH109,0)</f>
        <v>0</v>
      </c>
      <c r="AN109" s="33">
        <f>IF(J109=1,$D109*садики!H$7/$AH109,0)</f>
        <v>0</v>
      </c>
      <c r="AO109" s="33">
        <f>IF(K109=1,$D109*садики!H$8/$AH109,0)</f>
        <v>0</v>
      </c>
      <c r="AP109" s="33">
        <f>IF(L109=1,$D109*садики!H$9/$AH109,0)</f>
        <v>0</v>
      </c>
      <c r="AQ109" s="33">
        <f>IF(M109=1,$D109*садики!H$10/$AH109,0)</f>
        <v>0</v>
      </c>
      <c r="AR109" s="33">
        <f>IF(N109=1,$D109*садики!H$11/$AH109,0)</f>
        <v>0</v>
      </c>
      <c r="AS109" s="33">
        <f>IF(O109=1,$D109*садики!H$12/$AH109,0)</f>
        <v>0</v>
      </c>
      <c r="AT109" s="33">
        <f>IF(P109=1,$D109*садики!H$13/$AH109,0)</f>
        <v>0</v>
      </c>
      <c r="AU109" s="33">
        <f>IF(Q109=1,$D109*садики!H$14/$AH109,0)</f>
        <v>0</v>
      </c>
      <c r="AV109" s="68">
        <f>IF(R109=1,$D109*садики!H$15/$AH109,0)</f>
        <v>0</v>
      </c>
      <c r="AW109" s="78">
        <f t="shared" si="19"/>
        <v>0</v>
      </c>
      <c r="AX109" s="19">
        <f t="shared" si="20"/>
        <v>0</v>
      </c>
      <c r="AY109" s="19">
        <f t="shared" si="21"/>
        <v>0</v>
      </c>
      <c r="AZ109" s="19">
        <f t="shared" si="22"/>
        <v>0</v>
      </c>
      <c r="BA109" s="19">
        <f t="shared" si="23"/>
        <v>0</v>
      </c>
      <c r="BB109" s="19">
        <f t="shared" si="24"/>
        <v>0</v>
      </c>
      <c r="BC109" s="19">
        <f t="shared" si="25"/>
        <v>0</v>
      </c>
      <c r="BD109" s="19">
        <f t="shared" si="26"/>
        <v>0</v>
      </c>
      <c r="BE109" s="19">
        <f t="shared" si="27"/>
        <v>0</v>
      </c>
      <c r="BF109" s="19">
        <f t="shared" si="28"/>
        <v>0</v>
      </c>
      <c r="BG109" s="19">
        <f t="shared" si="29"/>
        <v>0</v>
      </c>
      <c r="BH109" s="19">
        <f t="shared" si="30"/>
        <v>0</v>
      </c>
      <c r="BI109" s="19">
        <f t="shared" si="31"/>
        <v>0</v>
      </c>
      <c r="BJ109" s="79">
        <f t="shared" si="32"/>
        <v>0</v>
      </c>
      <c r="BK109" s="25">
        <f t="shared" si="33"/>
        <v>0</v>
      </c>
      <c r="BL109" s="36">
        <f>IF($E109=1,садики!K$2,0)+IF($F109=1,садики!K$3,0)+IF($G109=1,садики!K$4,0)+IF($H109=1,садики!K$5,0)+IF($I109=1,садики!K$6,0)+IF($J109=1,садики!K$7,0)+IF($K109=1,садики!K$8,0)+IF($L109=1,садики!K$9,0)+IF($M109=1,садики!K$10,0)+IF($N109=1,садики!K$11,0)+IF($O109=1,садики!K$12,0)+IF($P109=1,садики!K$13,0)+IF($Q109=1,садики!K$14,0)+IF($R109=1,садики!K$15,0)</f>
        <v>0</v>
      </c>
      <c r="BM109" s="5">
        <f t="shared" si="35"/>
        <v>0</v>
      </c>
      <c r="BN109" s="60">
        <f t="shared" si="34"/>
        <v>0</v>
      </c>
    </row>
    <row r="110" spans="1:66" ht="12.75" customHeight="1" x14ac:dyDescent="0.2">
      <c r="A110" s="52">
        <v>108</v>
      </c>
      <c r="B110" s="8" t="s">
        <v>99</v>
      </c>
      <c r="C110" s="7" t="s">
        <v>8</v>
      </c>
      <c r="D110" s="53">
        <v>359</v>
      </c>
      <c r="E110" s="28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42"/>
      <c r="S110" s="64">
        <f>IF($E110=1,садики!E$2,0)+IF($F110=1,садики!E$3,0)+IF($G110=1,садики!E$4,0)+IF($H110=1,садики!E$5,0)+IF($I110=1,садики!E$6,0)+IF($J110=1,садики!E$7,0)+IF($K110=1,садики!E$8,0)+IF($L110=1,садики!E$9,0)+IF($M110=1,садики!E$10,0)+IF($N110=1,садики!E$11,0)+IF($O110=1,садики!E$12,0)+IF($P110=1,садики!E$13,0)+IF($Q110=1,садики!E$14,0)+IF($R110=1,садики!E$15,0)</f>
        <v>0</v>
      </c>
      <c r="T110" s="67">
        <f>IF(E110=1,$D110*садики!E$2/$S110,0)</f>
        <v>0</v>
      </c>
      <c r="U110" s="33">
        <f>IF(F110=1,$D110*садики!E$3/$S110,0)</f>
        <v>0</v>
      </c>
      <c r="V110" s="33">
        <f>IF(G110=1,$D110*садики!E$4/$S110,0)</f>
        <v>0</v>
      </c>
      <c r="W110" s="33">
        <f>IF(H110=1,$D110*садики!E$5/$S110,0)</f>
        <v>0</v>
      </c>
      <c r="X110" s="33">
        <f>IF(I110=1,$D110*садики!E$6/$S110,0)</f>
        <v>0</v>
      </c>
      <c r="Y110" s="33">
        <f>IF(J110=1,$D110*садики!E$7/$S110,0)</f>
        <v>0</v>
      </c>
      <c r="Z110" s="33">
        <f>IF(K110=1,$D110*садики!E$8/$S110,0)</f>
        <v>0</v>
      </c>
      <c r="AA110" s="33">
        <f>IF(L110=1,$D110*садики!E$9/$S110,0)</f>
        <v>0</v>
      </c>
      <c r="AB110" s="33">
        <f>IF(M110=1,$D110*садики!E$10/$S110,0)</f>
        <v>0</v>
      </c>
      <c r="AC110" s="33">
        <f>IF(N110=1,$D110*садики!E$11/$S110,0)</f>
        <v>0</v>
      </c>
      <c r="AD110" s="33">
        <f>IF(O110=1,$D110*садики!E$12/$S110,0)</f>
        <v>0</v>
      </c>
      <c r="AE110" s="33">
        <f>IF(P110=1,$D110*садики!E$13/$S110,0)</f>
        <v>0</v>
      </c>
      <c r="AF110" s="33">
        <f>IF(Q110=1,$D110*садики!E$14/$S110,0)</f>
        <v>0</v>
      </c>
      <c r="AG110" s="68">
        <f>IF(R110=1,$D110*садики!E$15/$S110,0)</f>
        <v>0</v>
      </c>
      <c r="AH110" s="72">
        <f>IF($E110=1,садики!H$2,0)+IF($F110=1,садики!H$3,0)+IF($G110=1,садики!H$4,0)+IF($H110=1,садики!H$5,0)+IF($I110=1,садики!H$6,0)+IF($J110=1,садики!H$7,0)+IF($K110=1,садики!H$8,0)+IF($L110=1,садики!H$9,0)+IF($M110=1,садики!H$10,0)+IF($N110=1,садики!H$11,0)+IF($O110=1,садики!H$12,0)+IF($P110=1,садики!H$13,0)+IF($Q110=1,садики!H$14,0)+IF($R110=1,садики!H$15,0)</f>
        <v>0</v>
      </c>
      <c r="AI110" s="67">
        <f>IF(E110=1,$D110*садики!H$2/$AH110,0)</f>
        <v>0</v>
      </c>
      <c r="AJ110" s="33">
        <f>IF(F110=1,$D110*садики!H$3/$AH110,0)</f>
        <v>0</v>
      </c>
      <c r="AK110" s="33">
        <f>IF(G110=1,$D110*садики!H$4/$AH110,0)</f>
        <v>0</v>
      </c>
      <c r="AL110" s="33">
        <f>IF(H110=1,$D110*садики!H$5/$AH110,0)</f>
        <v>0</v>
      </c>
      <c r="AM110" s="33">
        <f>IF(I110=1,$D110*садики!H$6/$AH110,0)</f>
        <v>0</v>
      </c>
      <c r="AN110" s="33">
        <f>IF(J110=1,$D110*садики!H$7/$AH110,0)</f>
        <v>0</v>
      </c>
      <c r="AO110" s="33">
        <f>IF(K110=1,$D110*садики!H$8/$AH110,0)</f>
        <v>0</v>
      </c>
      <c r="AP110" s="33">
        <f>IF(L110=1,$D110*садики!H$9/$AH110,0)</f>
        <v>0</v>
      </c>
      <c r="AQ110" s="33">
        <f>IF(M110=1,$D110*садики!H$10/$AH110,0)</f>
        <v>0</v>
      </c>
      <c r="AR110" s="33">
        <f>IF(N110=1,$D110*садики!H$11/$AH110,0)</f>
        <v>0</v>
      </c>
      <c r="AS110" s="33">
        <f>IF(O110=1,$D110*садики!H$12/$AH110,0)</f>
        <v>0</v>
      </c>
      <c r="AT110" s="33">
        <f>IF(P110=1,$D110*садики!H$13/$AH110,0)</f>
        <v>0</v>
      </c>
      <c r="AU110" s="33">
        <f>IF(Q110=1,$D110*садики!H$14/$AH110,0)</f>
        <v>0</v>
      </c>
      <c r="AV110" s="68">
        <f>IF(R110=1,$D110*садики!H$15/$AH110,0)</f>
        <v>0</v>
      </c>
      <c r="AW110" s="78">
        <f t="shared" si="19"/>
        <v>0</v>
      </c>
      <c r="AX110" s="19">
        <f t="shared" si="20"/>
        <v>0</v>
      </c>
      <c r="AY110" s="19">
        <f t="shared" si="21"/>
        <v>0</v>
      </c>
      <c r="AZ110" s="19">
        <f t="shared" si="22"/>
        <v>0</v>
      </c>
      <c r="BA110" s="19">
        <f t="shared" si="23"/>
        <v>0</v>
      </c>
      <c r="BB110" s="19">
        <f t="shared" si="24"/>
        <v>0</v>
      </c>
      <c r="BC110" s="19">
        <f t="shared" si="25"/>
        <v>0</v>
      </c>
      <c r="BD110" s="19">
        <f t="shared" si="26"/>
        <v>0</v>
      </c>
      <c r="BE110" s="19">
        <f t="shared" si="27"/>
        <v>0</v>
      </c>
      <c r="BF110" s="19">
        <f t="shared" si="28"/>
        <v>0</v>
      </c>
      <c r="BG110" s="19">
        <f t="shared" si="29"/>
        <v>0</v>
      </c>
      <c r="BH110" s="19">
        <f t="shared" si="30"/>
        <v>0</v>
      </c>
      <c r="BI110" s="19">
        <f t="shared" si="31"/>
        <v>0</v>
      </c>
      <c r="BJ110" s="79">
        <f t="shared" si="32"/>
        <v>0</v>
      </c>
      <c r="BK110" s="25">
        <f t="shared" si="33"/>
        <v>0</v>
      </c>
      <c r="BL110" s="36">
        <f>IF($E110=1,садики!K$2,0)+IF($F110=1,садики!K$3,0)+IF($G110=1,садики!K$4,0)+IF($H110=1,садики!K$5,0)+IF($I110=1,садики!K$6,0)+IF($J110=1,садики!K$7,0)+IF($K110=1,садики!K$8,0)+IF($L110=1,садики!K$9,0)+IF($M110=1,садики!K$10,0)+IF($N110=1,садики!K$11,0)+IF($O110=1,садики!K$12,0)+IF($P110=1,садики!K$13,0)+IF($Q110=1,садики!K$14,0)+IF($R110=1,садики!K$15,0)</f>
        <v>0</v>
      </c>
      <c r="BM110" s="5">
        <f t="shared" si="35"/>
        <v>0</v>
      </c>
      <c r="BN110" s="60">
        <f t="shared" si="34"/>
        <v>0</v>
      </c>
    </row>
    <row r="111" spans="1:66" ht="12.75" customHeight="1" x14ac:dyDescent="0.2">
      <c r="A111" s="52">
        <v>109</v>
      </c>
      <c r="B111" s="8" t="s">
        <v>100</v>
      </c>
      <c r="C111" s="7" t="s">
        <v>8</v>
      </c>
      <c r="D111" s="53">
        <v>415</v>
      </c>
      <c r="E111" s="28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42"/>
      <c r="S111" s="64">
        <f>IF($E111=1,садики!E$2,0)+IF($F111=1,садики!E$3,0)+IF($G111=1,садики!E$4,0)+IF($H111=1,садики!E$5,0)+IF($I111=1,садики!E$6,0)+IF($J111=1,садики!E$7,0)+IF($K111=1,садики!E$8,0)+IF($L111=1,садики!E$9,0)+IF($M111=1,садики!E$10,0)+IF($N111=1,садики!E$11,0)+IF($O111=1,садики!E$12,0)+IF($P111=1,садики!E$13,0)+IF($Q111=1,садики!E$14,0)+IF($R111=1,садики!E$15,0)</f>
        <v>0</v>
      </c>
      <c r="T111" s="67">
        <f>IF(E111=1,$D111*садики!E$2/$S111,0)</f>
        <v>0</v>
      </c>
      <c r="U111" s="33">
        <f>IF(F111=1,$D111*садики!E$3/$S111,0)</f>
        <v>0</v>
      </c>
      <c r="V111" s="33">
        <f>IF(G111=1,$D111*садики!E$4/$S111,0)</f>
        <v>0</v>
      </c>
      <c r="W111" s="33">
        <f>IF(H111=1,$D111*садики!E$5/$S111,0)</f>
        <v>0</v>
      </c>
      <c r="X111" s="33">
        <f>IF(I111=1,$D111*садики!E$6/$S111,0)</f>
        <v>0</v>
      </c>
      <c r="Y111" s="33">
        <f>IF(J111=1,$D111*садики!E$7/$S111,0)</f>
        <v>0</v>
      </c>
      <c r="Z111" s="33">
        <f>IF(K111=1,$D111*садики!E$8/$S111,0)</f>
        <v>0</v>
      </c>
      <c r="AA111" s="33">
        <f>IF(L111=1,$D111*садики!E$9/$S111,0)</f>
        <v>0</v>
      </c>
      <c r="AB111" s="33">
        <f>IF(M111=1,$D111*садики!E$10/$S111,0)</f>
        <v>0</v>
      </c>
      <c r="AC111" s="33">
        <f>IF(N111=1,$D111*садики!E$11/$S111,0)</f>
        <v>0</v>
      </c>
      <c r="AD111" s="33">
        <f>IF(O111=1,$D111*садики!E$12/$S111,0)</f>
        <v>0</v>
      </c>
      <c r="AE111" s="33">
        <f>IF(P111=1,$D111*садики!E$13/$S111,0)</f>
        <v>0</v>
      </c>
      <c r="AF111" s="33">
        <f>IF(Q111=1,$D111*садики!E$14/$S111,0)</f>
        <v>0</v>
      </c>
      <c r="AG111" s="68">
        <f>IF(R111=1,$D111*садики!E$15/$S111,0)</f>
        <v>0</v>
      </c>
      <c r="AH111" s="72">
        <f>IF($E111=1,садики!H$2,0)+IF($F111=1,садики!H$3,0)+IF($G111=1,садики!H$4,0)+IF($H111=1,садики!H$5,0)+IF($I111=1,садики!H$6,0)+IF($J111=1,садики!H$7,0)+IF($K111=1,садики!H$8,0)+IF($L111=1,садики!H$9,0)+IF($M111=1,садики!H$10,0)+IF($N111=1,садики!H$11,0)+IF($O111=1,садики!H$12,0)+IF($P111=1,садики!H$13,0)+IF($Q111=1,садики!H$14,0)+IF($R111=1,садики!H$15,0)</f>
        <v>0</v>
      </c>
      <c r="AI111" s="67">
        <f>IF(E111=1,$D111*садики!H$2/$AH111,0)</f>
        <v>0</v>
      </c>
      <c r="AJ111" s="33">
        <f>IF(F111=1,$D111*садики!H$3/$AH111,0)</f>
        <v>0</v>
      </c>
      <c r="AK111" s="33">
        <f>IF(G111=1,$D111*садики!H$4/$AH111,0)</f>
        <v>0</v>
      </c>
      <c r="AL111" s="33">
        <f>IF(H111=1,$D111*садики!H$5/$AH111,0)</f>
        <v>0</v>
      </c>
      <c r="AM111" s="33">
        <f>IF(I111=1,$D111*садики!H$6/$AH111,0)</f>
        <v>0</v>
      </c>
      <c r="AN111" s="33">
        <f>IF(J111=1,$D111*садики!H$7/$AH111,0)</f>
        <v>0</v>
      </c>
      <c r="AO111" s="33">
        <f>IF(K111=1,$D111*садики!H$8/$AH111,0)</f>
        <v>0</v>
      </c>
      <c r="AP111" s="33">
        <f>IF(L111=1,$D111*садики!H$9/$AH111,0)</f>
        <v>0</v>
      </c>
      <c r="AQ111" s="33">
        <f>IF(M111=1,$D111*садики!H$10/$AH111,0)</f>
        <v>0</v>
      </c>
      <c r="AR111" s="33">
        <f>IF(N111=1,$D111*садики!H$11/$AH111,0)</f>
        <v>0</v>
      </c>
      <c r="AS111" s="33">
        <f>IF(O111=1,$D111*садики!H$12/$AH111,0)</f>
        <v>0</v>
      </c>
      <c r="AT111" s="33">
        <f>IF(P111=1,$D111*садики!H$13/$AH111,0)</f>
        <v>0</v>
      </c>
      <c r="AU111" s="33">
        <f>IF(Q111=1,$D111*садики!H$14/$AH111,0)</f>
        <v>0</v>
      </c>
      <c r="AV111" s="68">
        <f>IF(R111=1,$D111*садики!H$15/$AH111,0)</f>
        <v>0</v>
      </c>
      <c r="AW111" s="78">
        <f t="shared" si="19"/>
        <v>0</v>
      </c>
      <c r="AX111" s="19">
        <f t="shared" si="20"/>
        <v>0</v>
      </c>
      <c r="AY111" s="19">
        <f t="shared" si="21"/>
        <v>0</v>
      </c>
      <c r="AZ111" s="19">
        <f t="shared" si="22"/>
        <v>0</v>
      </c>
      <c r="BA111" s="19">
        <f t="shared" si="23"/>
        <v>0</v>
      </c>
      <c r="BB111" s="19">
        <f t="shared" si="24"/>
        <v>0</v>
      </c>
      <c r="BC111" s="19">
        <f t="shared" si="25"/>
        <v>0</v>
      </c>
      <c r="BD111" s="19">
        <f t="shared" si="26"/>
        <v>0</v>
      </c>
      <c r="BE111" s="19">
        <f t="shared" si="27"/>
        <v>0</v>
      </c>
      <c r="BF111" s="19">
        <f t="shared" si="28"/>
        <v>0</v>
      </c>
      <c r="BG111" s="19">
        <f t="shared" si="29"/>
        <v>0</v>
      </c>
      <c r="BH111" s="19">
        <f t="shared" si="30"/>
        <v>0</v>
      </c>
      <c r="BI111" s="19">
        <f t="shared" si="31"/>
        <v>0</v>
      </c>
      <c r="BJ111" s="79">
        <f t="shared" si="32"/>
        <v>0</v>
      </c>
      <c r="BK111" s="25">
        <f t="shared" si="33"/>
        <v>0</v>
      </c>
      <c r="BL111" s="36">
        <f>IF($E111=1,садики!K$2,0)+IF($F111=1,садики!K$3,0)+IF($G111=1,садики!K$4,0)+IF($H111=1,садики!K$5,0)+IF($I111=1,садики!K$6,0)+IF($J111=1,садики!K$7,0)+IF($K111=1,садики!K$8,0)+IF($L111=1,садики!K$9,0)+IF($M111=1,садики!K$10,0)+IF($N111=1,садики!K$11,0)+IF($O111=1,садики!K$12,0)+IF($P111=1,садики!K$13,0)+IF($Q111=1,садики!K$14,0)+IF($R111=1,садики!K$15,0)</f>
        <v>0</v>
      </c>
      <c r="BM111" s="5">
        <f t="shared" si="35"/>
        <v>0</v>
      </c>
      <c r="BN111" s="60">
        <f t="shared" si="34"/>
        <v>0</v>
      </c>
    </row>
    <row r="112" spans="1:66" ht="12.75" customHeight="1" x14ac:dyDescent="0.2">
      <c r="A112" s="52">
        <v>110</v>
      </c>
      <c r="B112" s="8" t="s">
        <v>101</v>
      </c>
      <c r="C112" s="7" t="s">
        <v>8</v>
      </c>
      <c r="D112" s="53">
        <v>415</v>
      </c>
      <c r="E112" s="28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42"/>
      <c r="S112" s="64">
        <f>IF($E112=1,садики!E$2,0)+IF($F112=1,садики!E$3,0)+IF($G112=1,садики!E$4,0)+IF($H112=1,садики!E$5,0)+IF($I112=1,садики!E$6,0)+IF($J112=1,садики!E$7,0)+IF($K112=1,садики!E$8,0)+IF($L112=1,садики!E$9,0)+IF($M112=1,садики!E$10,0)+IF($N112=1,садики!E$11,0)+IF($O112=1,садики!E$12,0)+IF($P112=1,садики!E$13,0)+IF($Q112=1,садики!E$14,0)+IF($R112=1,садики!E$15,0)</f>
        <v>0</v>
      </c>
      <c r="T112" s="67">
        <f>IF(E112=1,$D112*садики!E$2/$S112,0)</f>
        <v>0</v>
      </c>
      <c r="U112" s="33">
        <f>IF(F112=1,$D112*садики!E$3/$S112,0)</f>
        <v>0</v>
      </c>
      <c r="V112" s="33">
        <f>IF(G112=1,$D112*садики!E$4/$S112,0)</f>
        <v>0</v>
      </c>
      <c r="W112" s="33">
        <f>IF(H112=1,$D112*садики!E$5/$S112,0)</f>
        <v>0</v>
      </c>
      <c r="X112" s="33">
        <f>IF(I112=1,$D112*садики!E$6/$S112,0)</f>
        <v>0</v>
      </c>
      <c r="Y112" s="33">
        <f>IF(J112=1,$D112*садики!E$7/$S112,0)</f>
        <v>0</v>
      </c>
      <c r="Z112" s="33">
        <f>IF(K112=1,$D112*садики!E$8/$S112,0)</f>
        <v>0</v>
      </c>
      <c r="AA112" s="33">
        <f>IF(L112=1,$D112*садики!E$9/$S112,0)</f>
        <v>0</v>
      </c>
      <c r="AB112" s="33">
        <f>IF(M112=1,$D112*садики!E$10/$S112,0)</f>
        <v>0</v>
      </c>
      <c r="AC112" s="33">
        <f>IF(N112=1,$D112*садики!E$11/$S112,0)</f>
        <v>0</v>
      </c>
      <c r="AD112" s="33">
        <f>IF(O112=1,$D112*садики!E$12/$S112,0)</f>
        <v>0</v>
      </c>
      <c r="AE112" s="33">
        <f>IF(P112=1,$D112*садики!E$13/$S112,0)</f>
        <v>0</v>
      </c>
      <c r="AF112" s="33">
        <f>IF(Q112=1,$D112*садики!E$14/$S112,0)</f>
        <v>0</v>
      </c>
      <c r="AG112" s="68">
        <f>IF(R112=1,$D112*садики!E$15/$S112,0)</f>
        <v>0</v>
      </c>
      <c r="AH112" s="72">
        <f>IF($E112=1,садики!H$2,0)+IF($F112=1,садики!H$3,0)+IF($G112=1,садики!H$4,0)+IF($H112=1,садики!H$5,0)+IF($I112=1,садики!H$6,0)+IF($J112=1,садики!H$7,0)+IF($K112=1,садики!H$8,0)+IF($L112=1,садики!H$9,0)+IF($M112=1,садики!H$10,0)+IF($N112=1,садики!H$11,0)+IF($O112=1,садики!H$12,0)+IF($P112=1,садики!H$13,0)+IF($Q112=1,садики!H$14,0)+IF($R112=1,садики!H$15,0)</f>
        <v>0</v>
      </c>
      <c r="AI112" s="67">
        <f>IF(E112=1,$D112*садики!H$2/$AH112,0)</f>
        <v>0</v>
      </c>
      <c r="AJ112" s="33">
        <f>IF(F112=1,$D112*садики!H$3/$AH112,0)</f>
        <v>0</v>
      </c>
      <c r="AK112" s="33">
        <f>IF(G112=1,$D112*садики!H$4/$AH112,0)</f>
        <v>0</v>
      </c>
      <c r="AL112" s="33">
        <f>IF(H112=1,$D112*садики!H$5/$AH112,0)</f>
        <v>0</v>
      </c>
      <c r="AM112" s="33">
        <f>IF(I112=1,$D112*садики!H$6/$AH112,0)</f>
        <v>0</v>
      </c>
      <c r="AN112" s="33">
        <f>IF(J112=1,$D112*садики!H$7/$AH112,0)</f>
        <v>0</v>
      </c>
      <c r="AO112" s="33">
        <f>IF(K112=1,$D112*садики!H$8/$AH112,0)</f>
        <v>0</v>
      </c>
      <c r="AP112" s="33">
        <f>IF(L112=1,$D112*садики!H$9/$AH112,0)</f>
        <v>0</v>
      </c>
      <c r="AQ112" s="33">
        <f>IF(M112=1,$D112*садики!H$10/$AH112,0)</f>
        <v>0</v>
      </c>
      <c r="AR112" s="33">
        <f>IF(N112=1,$D112*садики!H$11/$AH112,0)</f>
        <v>0</v>
      </c>
      <c r="AS112" s="33">
        <f>IF(O112=1,$D112*садики!H$12/$AH112,0)</f>
        <v>0</v>
      </c>
      <c r="AT112" s="33">
        <f>IF(P112=1,$D112*садики!H$13/$AH112,0)</f>
        <v>0</v>
      </c>
      <c r="AU112" s="33">
        <f>IF(Q112=1,$D112*садики!H$14/$AH112,0)</f>
        <v>0</v>
      </c>
      <c r="AV112" s="68">
        <f>IF(R112=1,$D112*садики!H$15/$AH112,0)</f>
        <v>0</v>
      </c>
      <c r="AW112" s="78">
        <f t="shared" si="19"/>
        <v>0</v>
      </c>
      <c r="AX112" s="19">
        <f t="shared" si="20"/>
        <v>0</v>
      </c>
      <c r="AY112" s="19">
        <f t="shared" si="21"/>
        <v>0</v>
      </c>
      <c r="AZ112" s="19">
        <f t="shared" si="22"/>
        <v>0</v>
      </c>
      <c r="BA112" s="19">
        <f t="shared" si="23"/>
        <v>0</v>
      </c>
      <c r="BB112" s="19">
        <f t="shared" si="24"/>
        <v>0</v>
      </c>
      <c r="BC112" s="19">
        <f t="shared" si="25"/>
        <v>0</v>
      </c>
      <c r="BD112" s="19">
        <f t="shared" si="26"/>
        <v>0</v>
      </c>
      <c r="BE112" s="19">
        <f t="shared" si="27"/>
        <v>0</v>
      </c>
      <c r="BF112" s="19">
        <f t="shared" si="28"/>
        <v>0</v>
      </c>
      <c r="BG112" s="19">
        <f t="shared" si="29"/>
        <v>0</v>
      </c>
      <c r="BH112" s="19">
        <f t="shared" si="30"/>
        <v>0</v>
      </c>
      <c r="BI112" s="19">
        <f t="shared" si="31"/>
        <v>0</v>
      </c>
      <c r="BJ112" s="79">
        <f t="shared" si="32"/>
        <v>0</v>
      </c>
      <c r="BK112" s="25">
        <f t="shared" si="33"/>
        <v>0</v>
      </c>
      <c r="BL112" s="36">
        <f>IF($E112=1,садики!K$2,0)+IF($F112=1,садики!K$3,0)+IF($G112=1,садики!K$4,0)+IF($H112=1,садики!K$5,0)+IF($I112=1,садики!K$6,0)+IF($J112=1,садики!K$7,0)+IF($K112=1,садики!K$8,0)+IF($L112=1,садики!K$9,0)+IF($M112=1,садики!K$10,0)+IF($N112=1,садики!K$11,0)+IF($O112=1,садики!K$12,0)+IF($P112=1,садики!K$13,0)+IF($Q112=1,садики!K$14,0)+IF($R112=1,садики!K$15,0)</f>
        <v>0</v>
      </c>
      <c r="BM112" s="5">
        <f t="shared" si="35"/>
        <v>0</v>
      </c>
      <c r="BN112" s="60">
        <f t="shared" si="34"/>
        <v>0</v>
      </c>
    </row>
    <row r="113" spans="1:66" ht="12.75" customHeight="1" x14ac:dyDescent="0.2">
      <c r="A113" s="52">
        <v>111</v>
      </c>
      <c r="B113" s="8" t="s">
        <v>102</v>
      </c>
      <c r="C113" s="7" t="s">
        <v>8</v>
      </c>
      <c r="D113" s="53">
        <v>370</v>
      </c>
      <c r="E113" s="28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42"/>
      <c r="S113" s="64">
        <f>IF($E113=1,садики!E$2,0)+IF($F113=1,садики!E$3,0)+IF($G113=1,садики!E$4,0)+IF($H113=1,садики!E$5,0)+IF($I113=1,садики!E$6,0)+IF($J113=1,садики!E$7,0)+IF($K113=1,садики!E$8,0)+IF($L113=1,садики!E$9,0)+IF($M113=1,садики!E$10,0)+IF($N113=1,садики!E$11,0)+IF($O113=1,садики!E$12,0)+IF($P113=1,садики!E$13,0)+IF($Q113=1,садики!E$14,0)+IF($R113=1,садики!E$15,0)</f>
        <v>0</v>
      </c>
      <c r="T113" s="67">
        <f>IF(E113=1,$D113*садики!E$2/$S113,0)</f>
        <v>0</v>
      </c>
      <c r="U113" s="33">
        <f>IF(F113=1,$D113*садики!E$3/$S113,0)</f>
        <v>0</v>
      </c>
      <c r="V113" s="33">
        <f>IF(G113=1,$D113*садики!E$4/$S113,0)</f>
        <v>0</v>
      </c>
      <c r="W113" s="33">
        <f>IF(H113=1,$D113*садики!E$5/$S113,0)</f>
        <v>0</v>
      </c>
      <c r="X113" s="33">
        <f>IF(I113=1,$D113*садики!E$6/$S113,0)</f>
        <v>0</v>
      </c>
      <c r="Y113" s="33">
        <f>IF(J113=1,$D113*садики!E$7/$S113,0)</f>
        <v>0</v>
      </c>
      <c r="Z113" s="33">
        <f>IF(K113=1,$D113*садики!E$8/$S113,0)</f>
        <v>0</v>
      </c>
      <c r="AA113" s="33">
        <f>IF(L113=1,$D113*садики!E$9/$S113,0)</f>
        <v>0</v>
      </c>
      <c r="AB113" s="33">
        <f>IF(M113=1,$D113*садики!E$10/$S113,0)</f>
        <v>0</v>
      </c>
      <c r="AC113" s="33">
        <f>IF(N113=1,$D113*садики!E$11/$S113,0)</f>
        <v>0</v>
      </c>
      <c r="AD113" s="33">
        <f>IF(O113=1,$D113*садики!E$12/$S113,0)</f>
        <v>0</v>
      </c>
      <c r="AE113" s="33">
        <f>IF(P113=1,$D113*садики!E$13/$S113,0)</f>
        <v>0</v>
      </c>
      <c r="AF113" s="33">
        <f>IF(Q113=1,$D113*садики!E$14/$S113,0)</f>
        <v>0</v>
      </c>
      <c r="AG113" s="68">
        <f>IF(R113=1,$D113*садики!E$15/$S113,0)</f>
        <v>0</v>
      </c>
      <c r="AH113" s="72">
        <f>IF($E113=1,садики!H$2,0)+IF($F113=1,садики!H$3,0)+IF($G113=1,садики!H$4,0)+IF($H113=1,садики!H$5,0)+IF($I113=1,садики!H$6,0)+IF($J113=1,садики!H$7,0)+IF($K113=1,садики!H$8,0)+IF($L113=1,садики!H$9,0)+IF($M113=1,садики!H$10,0)+IF($N113=1,садики!H$11,0)+IF($O113=1,садики!H$12,0)+IF($P113=1,садики!H$13,0)+IF($Q113=1,садики!H$14,0)+IF($R113=1,садики!H$15,0)</f>
        <v>0</v>
      </c>
      <c r="AI113" s="67">
        <f>IF(E113=1,$D113*садики!H$2/$AH113,0)</f>
        <v>0</v>
      </c>
      <c r="AJ113" s="33">
        <f>IF(F113=1,$D113*садики!H$3/$AH113,0)</f>
        <v>0</v>
      </c>
      <c r="AK113" s="33">
        <f>IF(G113=1,$D113*садики!H$4/$AH113,0)</f>
        <v>0</v>
      </c>
      <c r="AL113" s="33">
        <f>IF(H113=1,$D113*садики!H$5/$AH113,0)</f>
        <v>0</v>
      </c>
      <c r="AM113" s="33">
        <f>IF(I113=1,$D113*садики!H$6/$AH113,0)</f>
        <v>0</v>
      </c>
      <c r="AN113" s="33">
        <f>IF(J113=1,$D113*садики!H$7/$AH113,0)</f>
        <v>0</v>
      </c>
      <c r="AO113" s="33">
        <f>IF(K113=1,$D113*садики!H$8/$AH113,0)</f>
        <v>0</v>
      </c>
      <c r="AP113" s="33">
        <f>IF(L113=1,$D113*садики!H$9/$AH113,0)</f>
        <v>0</v>
      </c>
      <c r="AQ113" s="33">
        <f>IF(M113=1,$D113*садики!H$10/$AH113,0)</f>
        <v>0</v>
      </c>
      <c r="AR113" s="33">
        <f>IF(N113=1,$D113*садики!H$11/$AH113,0)</f>
        <v>0</v>
      </c>
      <c r="AS113" s="33">
        <f>IF(O113=1,$D113*садики!H$12/$AH113,0)</f>
        <v>0</v>
      </c>
      <c r="AT113" s="33">
        <f>IF(P113=1,$D113*садики!H$13/$AH113,0)</f>
        <v>0</v>
      </c>
      <c r="AU113" s="33">
        <f>IF(Q113=1,$D113*садики!H$14/$AH113,0)</f>
        <v>0</v>
      </c>
      <c r="AV113" s="68">
        <f>IF(R113=1,$D113*садики!H$15/$AH113,0)</f>
        <v>0</v>
      </c>
      <c r="AW113" s="78">
        <f t="shared" si="19"/>
        <v>0</v>
      </c>
      <c r="AX113" s="19">
        <f t="shared" si="20"/>
        <v>0</v>
      </c>
      <c r="AY113" s="19">
        <f t="shared" si="21"/>
        <v>0</v>
      </c>
      <c r="AZ113" s="19">
        <f t="shared" si="22"/>
        <v>0</v>
      </c>
      <c r="BA113" s="19">
        <f t="shared" si="23"/>
        <v>0</v>
      </c>
      <c r="BB113" s="19">
        <f t="shared" si="24"/>
        <v>0</v>
      </c>
      <c r="BC113" s="19">
        <f t="shared" si="25"/>
        <v>0</v>
      </c>
      <c r="BD113" s="19">
        <f t="shared" si="26"/>
        <v>0</v>
      </c>
      <c r="BE113" s="19">
        <f t="shared" si="27"/>
        <v>0</v>
      </c>
      <c r="BF113" s="19">
        <f t="shared" si="28"/>
        <v>0</v>
      </c>
      <c r="BG113" s="19">
        <f t="shared" si="29"/>
        <v>0</v>
      </c>
      <c r="BH113" s="19">
        <f t="shared" si="30"/>
        <v>0</v>
      </c>
      <c r="BI113" s="19">
        <f t="shared" si="31"/>
        <v>0</v>
      </c>
      <c r="BJ113" s="79">
        <f t="shared" si="32"/>
        <v>0</v>
      </c>
      <c r="BK113" s="25">
        <f t="shared" si="33"/>
        <v>0</v>
      </c>
      <c r="BL113" s="36">
        <f>IF($E113=1,садики!K$2,0)+IF($F113=1,садики!K$3,0)+IF($G113=1,садики!K$4,0)+IF($H113=1,садики!K$5,0)+IF($I113=1,садики!K$6,0)+IF($J113=1,садики!K$7,0)+IF($K113=1,садики!K$8,0)+IF($L113=1,садики!K$9,0)+IF($M113=1,садики!K$10,0)+IF($N113=1,садики!K$11,0)+IF($O113=1,садики!K$12,0)+IF($P113=1,садики!K$13,0)+IF($Q113=1,садики!K$14,0)+IF($R113=1,садики!K$15,0)</f>
        <v>0</v>
      </c>
      <c r="BM113" s="5">
        <f t="shared" si="35"/>
        <v>0</v>
      </c>
      <c r="BN113" s="60">
        <f t="shared" si="34"/>
        <v>0</v>
      </c>
    </row>
    <row r="114" spans="1:66" ht="12.75" customHeight="1" x14ac:dyDescent="0.2">
      <c r="A114" s="52">
        <v>112</v>
      </c>
      <c r="B114" s="8" t="s">
        <v>30</v>
      </c>
      <c r="C114" s="7" t="s">
        <v>94</v>
      </c>
      <c r="D114" s="53">
        <v>636</v>
      </c>
      <c r="E114" s="28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42"/>
      <c r="S114" s="64">
        <f>IF($E114=1,садики!E$2,0)+IF($F114=1,садики!E$3,0)+IF($G114=1,садики!E$4,0)+IF($H114=1,садики!E$5,0)+IF($I114=1,садики!E$6,0)+IF($J114=1,садики!E$7,0)+IF($K114=1,садики!E$8,0)+IF($L114=1,садики!E$9,0)+IF($M114=1,садики!E$10,0)+IF($N114=1,садики!E$11,0)+IF($O114=1,садики!E$12,0)+IF($P114=1,садики!E$13,0)+IF($Q114=1,садики!E$14,0)+IF($R114=1,садики!E$15,0)</f>
        <v>0</v>
      </c>
      <c r="T114" s="67">
        <f>IF(E114=1,$D114*садики!E$2/$S114,0)</f>
        <v>0</v>
      </c>
      <c r="U114" s="33">
        <f>IF(F114=1,$D114*садики!E$3/$S114,0)</f>
        <v>0</v>
      </c>
      <c r="V114" s="33">
        <f>IF(G114=1,$D114*садики!E$4/$S114,0)</f>
        <v>0</v>
      </c>
      <c r="W114" s="33">
        <f>IF(H114=1,$D114*садики!E$5/$S114,0)</f>
        <v>0</v>
      </c>
      <c r="X114" s="33">
        <f>IF(I114=1,$D114*садики!E$6/$S114,0)</f>
        <v>0</v>
      </c>
      <c r="Y114" s="33">
        <f>IF(J114=1,$D114*садики!E$7/$S114,0)</f>
        <v>0</v>
      </c>
      <c r="Z114" s="33">
        <f>IF(K114=1,$D114*садики!E$8/$S114,0)</f>
        <v>0</v>
      </c>
      <c r="AA114" s="33">
        <f>IF(L114=1,$D114*садики!E$9/$S114,0)</f>
        <v>0</v>
      </c>
      <c r="AB114" s="33">
        <f>IF(M114=1,$D114*садики!E$10/$S114,0)</f>
        <v>0</v>
      </c>
      <c r="AC114" s="33">
        <f>IF(N114=1,$D114*садики!E$11/$S114,0)</f>
        <v>0</v>
      </c>
      <c r="AD114" s="33">
        <f>IF(O114=1,$D114*садики!E$12/$S114,0)</f>
        <v>0</v>
      </c>
      <c r="AE114" s="33">
        <f>IF(P114=1,$D114*садики!E$13/$S114,0)</f>
        <v>0</v>
      </c>
      <c r="AF114" s="33">
        <f>IF(Q114=1,$D114*садики!E$14/$S114,0)</f>
        <v>0</v>
      </c>
      <c r="AG114" s="68">
        <f>IF(R114=1,$D114*садики!E$15/$S114,0)</f>
        <v>0</v>
      </c>
      <c r="AH114" s="72">
        <f>IF($E114=1,садики!H$2,0)+IF($F114=1,садики!H$3,0)+IF($G114=1,садики!H$4,0)+IF($H114=1,садики!H$5,0)+IF($I114=1,садики!H$6,0)+IF($J114=1,садики!H$7,0)+IF($K114=1,садики!H$8,0)+IF($L114=1,садики!H$9,0)+IF($M114=1,садики!H$10,0)+IF($N114=1,садики!H$11,0)+IF($O114=1,садики!H$12,0)+IF($P114=1,садики!H$13,0)+IF($Q114=1,садики!H$14,0)+IF($R114=1,садики!H$15,0)</f>
        <v>0</v>
      </c>
      <c r="AI114" s="67">
        <f>IF(E114=1,$D114*садики!H$2/$AH114,0)</f>
        <v>0</v>
      </c>
      <c r="AJ114" s="33">
        <f>IF(F114=1,$D114*садики!H$3/$AH114,0)</f>
        <v>0</v>
      </c>
      <c r="AK114" s="33">
        <f>IF(G114=1,$D114*садики!H$4/$AH114,0)</f>
        <v>0</v>
      </c>
      <c r="AL114" s="33">
        <f>IF(H114=1,$D114*садики!H$5/$AH114,0)</f>
        <v>0</v>
      </c>
      <c r="AM114" s="33">
        <f>IF(I114=1,$D114*садики!H$6/$AH114,0)</f>
        <v>0</v>
      </c>
      <c r="AN114" s="33">
        <f>IF(J114=1,$D114*садики!H$7/$AH114,0)</f>
        <v>0</v>
      </c>
      <c r="AO114" s="33">
        <f>IF(K114=1,$D114*садики!H$8/$AH114,0)</f>
        <v>0</v>
      </c>
      <c r="AP114" s="33">
        <f>IF(L114=1,$D114*садики!H$9/$AH114,0)</f>
        <v>0</v>
      </c>
      <c r="AQ114" s="33">
        <f>IF(M114=1,$D114*садики!H$10/$AH114,0)</f>
        <v>0</v>
      </c>
      <c r="AR114" s="33">
        <f>IF(N114=1,$D114*садики!H$11/$AH114,0)</f>
        <v>0</v>
      </c>
      <c r="AS114" s="33">
        <f>IF(O114=1,$D114*садики!H$12/$AH114,0)</f>
        <v>0</v>
      </c>
      <c r="AT114" s="33">
        <f>IF(P114=1,$D114*садики!H$13/$AH114,0)</f>
        <v>0</v>
      </c>
      <c r="AU114" s="33">
        <f>IF(Q114=1,$D114*садики!H$14/$AH114,0)</f>
        <v>0</v>
      </c>
      <c r="AV114" s="68">
        <f>IF(R114=1,$D114*садики!H$15/$AH114,0)</f>
        <v>0</v>
      </c>
      <c r="AW114" s="78">
        <f t="shared" si="19"/>
        <v>0</v>
      </c>
      <c r="AX114" s="19">
        <f t="shared" si="20"/>
        <v>0</v>
      </c>
      <c r="AY114" s="19">
        <f t="shared" si="21"/>
        <v>0</v>
      </c>
      <c r="AZ114" s="19">
        <f t="shared" si="22"/>
        <v>0</v>
      </c>
      <c r="BA114" s="19">
        <f t="shared" si="23"/>
        <v>0</v>
      </c>
      <c r="BB114" s="19">
        <f t="shared" si="24"/>
        <v>0</v>
      </c>
      <c r="BC114" s="19">
        <f t="shared" si="25"/>
        <v>0</v>
      </c>
      <c r="BD114" s="19">
        <f t="shared" si="26"/>
        <v>0</v>
      </c>
      <c r="BE114" s="19">
        <f t="shared" si="27"/>
        <v>0</v>
      </c>
      <c r="BF114" s="19">
        <f t="shared" si="28"/>
        <v>0</v>
      </c>
      <c r="BG114" s="19">
        <f t="shared" si="29"/>
        <v>0</v>
      </c>
      <c r="BH114" s="19">
        <f t="shared" si="30"/>
        <v>0</v>
      </c>
      <c r="BI114" s="19">
        <f t="shared" si="31"/>
        <v>0</v>
      </c>
      <c r="BJ114" s="79">
        <f t="shared" si="32"/>
        <v>0</v>
      </c>
      <c r="BK114" s="25">
        <f t="shared" si="33"/>
        <v>0</v>
      </c>
      <c r="BL114" s="36">
        <f>IF($E114=1,садики!K$2,0)+IF($F114=1,садики!K$3,0)+IF($G114=1,садики!K$4,0)+IF($H114=1,садики!K$5,0)+IF($I114=1,садики!K$6,0)+IF($J114=1,садики!K$7,0)+IF($K114=1,садики!K$8,0)+IF($L114=1,садики!K$9,0)+IF($M114=1,садики!K$10,0)+IF($N114=1,садики!K$11,0)+IF($O114=1,садики!K$12,0)+IF($P114=1,садики!K$13,0)+IF($Q114=1,садики!K$14,0)+IF($R114=1,садики!K$15,0)</f>
        <v>0</v>
      </c>
      <c r="BM114" s="5">
        <f t="shared" si="35"/>
        <v>0</v>
      </c>
      <c r="BN114" s="60">
        <f t="shared" si="34"/>
        <v>0</v>
      </c>
    </row>
    <row r="115" spans="1:66" ht="12.75" customHeight="1" x14ac:dyDescent="0.2">
      <c r="A115" s="52">
        <v>113</v>
      </c>
      <c r="B115" s="8" t="s">
        <v>32</v>
      </c>
      <c r="C115" s="7" t="s">
        <v>68</v>
      </c>
      <c r="D115" s="53">
        <v>520</v>
      </c>
      <c r="E115" s="28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42"/>
      <c r="S115" s="64">
        <f>IF($E115=1,садики!E$2,0)+IF($F115=1,садики!E$3,0)+IF($G115=1,садики!E$4,0)+IF($H115=1,садики!E$5,0)+IF($I115=1,садики!E$6,0)+IF($J115=1,садики!E$7,0)+IF($K115=1,садики!E$8,0)+IF($L115=1,садики!E$9,0)+IF($M115=1,садики!E$10,0)+IF($N115=1,садики!E$11,0)+IF($O115=1,садики!E$12,0)+IF($P115=1,садики!E$13,0)+IF($Q115=1,садики!E$14,0)+IF($R115=1,садики!E$15,0)</f>
        <v>0</v>
      </c>
      <c r="T115" s="67">
        <f>IF(E115=1,$D115*садики!E$2/$S115,0)</f>
        <v>0</v>
      </c>
      <c r="U115" s="33">
        <f>IF(F115=1,$D115*садики!E$3/$S115,0)</f>
        <v>0</v>
      </c>
      <c r="V115" s="33">
        <f>IF(G115=1,$D115*садики!E$4/$S115,0)</f>
        <v>0</v>
      </c>
      <c r="W115" s="33">
        <f>IF(H115=1,$D115*садики!E$5/$S115,0)</f>
        <v>0</v>
      </c>
      <c r="X115" s="33">
        <f>IF(I115=1,$D115*садики!E$6/$S115,0)</f>
        <v>0</v>
      </c>
      <c r="Y115" s="33">
        <f>IF(J115=1,$D115*садики!E$7/$S115,0)</f>
        <v>0</v>
      </c>
      <c r="Z115" s="33">
        <f>IF(K115=1,$D115*садики!E$8/$S115,0)</f>
        <v>0</v>
      </c>
      <c r="AA115" s="33">
        <f>IF(L115=1,$D115*садики!E$9/$S115,0)</f>
        <v>0</v>
      </c>
      <c r="AB115" s="33">
        <f>IF(M115=1,$D115*садики!E$10/$S115,0)</f>
        <v>0</v>
      </c>
      <c r="AC115" s="33">
        <f>IF(N115=1,$D115*садики!E$11/$S115,0)</f>
        <v>0</v>
      </c>
      <c r="AD115" s="33">
        <f>IF(O115=1,$D115*садики!E$12/$S115,0)</f>
        <v>0</v>
      </c>
      <c r="AE115" s="33">
        <f>IF(P115=1,$D115*садики!E$13/$S115,0)</f>
        <v>0</v>
      </c>
      <c r="AF115" s="33">
        <f>IF(Q115=1,$D115*садики!E$14/$S115,0)</f>
        <v>0</v>
      </c>
      <c r="AG115" s="68">
        <f>IF(R115=1,$D115*садики!E$15/$S115,0)</f>
        <v>0</v>
      </c>
      <c r="AH115" s="72">
        <f>IF($E115=1,садики!H$2,0)+IF($F115=1,садики!H$3,0)+IF($G115=1,садики!H$4,0)+IF($H115=1,садики!H$5,0)+IF($I115=1,садики!H$6,0)+IF($J115=1,садики!H$7,0)+IF($K115=1,садики!H$8,0)+IF($L115=1,садики!H$9,0)+IF($M115=1,садики!H$10,0)+IF($N115=1,садики!H$11,0)+IF($O115=1,садики!H$12,0)+IF($P115=1,садики!H$13,0)+IF($Q115=1,садики!H$14,0)+IF($R115=1,садики!H$15,0)</f>
        <v>0</v>
      </c>
      <c r="AI115" s="67">
        <f>IF(E115=1,$D115*садики!H$2/$AH115,0)</f>
        <v>0</v>
      </c>
      <c r="AJ115" s="33">
        <f>IF(F115=1,$D115*садики!H$3/$AH115,0)</f>
        <v>0</v>
      </c>
      <c r="AK115" s="33">
        <f>IF(G115=1,$D115*садики!H$4/$AH115,0)</f>
        <v>0</v>
      </c>
      <c r="AL115" s="33">
        <f>IF(H115=1,$D115*садики!H$5/$AH115,0)</f>
        <v>0</v>
      </c>
      <c r="AM115" s="33">
        <f>IF(I115=1,$D115*садики!H$6/$AH115,0)</f>
        <v>0</v>
      </c>
      <c r="AN115" s="33">
        <f>IF(J115=1,$D115*садики!H$7/$AH115,0)</f>
        <v>0</v>
      </c>
      <c r="AO115" s="33">
        <f>IF(K115=1,$D115*садики!H$8/$AH115,0)</f>
        <v>0</v>
      </c>
      <c r="AP115" s="33">
        <f>IF(L115=1,$D115*садики!H$9/$AH115,0)</f>
        <v>0</v>
      </c>
      <c r="AQ115" s="33">
        <f>IF(M115=1,$D115*садики!H$10/$AH115,0)</f>
        <v>0</v>
      </c>
      <c r="AR115" s="33">
        <f>IF(N115=1,$D115*садики!H$11/$AH115,0)</f>
        <v>0</v>
      </c>
      <c r="AS115" s="33">
        <f>IF(O115=1,$D115*садики!H$12/$AH115,0)</f>
        <v>0</v>
      </c>
      <c r="AT115" s="33">
        <f>IF(P115=1,$D115*садики!H$13/$AH115,0)</f>
        <v>0</v>
      </c>
      <c r="AU115" s="33">
        <f>IF(Q115=1,$D115*садики!H$14/$AH115,0)</f>
        <v>0</v>
      </c>
      <c r="AV115" s="68">
        <f>IF(R115=1,$D115*садики!H$15/$AH115,0)</f>
        <v>0</v>
      </c>
      <c r="AW115" s="78">
        <f t="shared" si="19"/>
        <v>0</v>
      </c>
      <c r="AX115" s="19">
        <f t="shared" si="20"/>
        <v>0</v>
      </c>
      <c r="AY115" s="19">
        <f t="shared" si="21"/>
        <v>0</v>
      </c>
      <c r="AZ115" s="19">
        <f t="shared" si="22"/>
        <v>0</v>
      </c>
      <c r="BA115" s="19">
        <f t="shared" si="23"/>
        <v>0</v>
      </c>
      <c r="BB115" s="19">
        <f t="shared" si="24"/>
        <v>0</v>
      </c>
      <c r="BC115" s="19">
        <f t="shared" si="25"/>
        <v>0</v>
      </c>
      <c r="BD115" s="19">
        <f t="shared" si="26"/>
        <v>0</v>
      </c>
      <c r="BE115" s="19">
        <f t="shared" si="27"/>
        <v>0</v>
      </c>
      <c r="BF115" s="19">
        <f t="shared" si="28"/>
        <v>0</v>
      </c>
      <c r="BG115" s="19">
        <f t="shared" si="29"/>
        <v>0</v>
      </c>
      <c r="BH115" s="19">
        <f t="shared" si="30"/>
        <v>0</v>
      </c>
      <c r="BI115" s="19">
        <f t="shared" si="31"/>
        <v>0</v>
      </c>
      <c r="BJ115" s="79">
        <f t="shared" si="32"/>
        <v>0</v>
      </c>
      <c r="BK115" s="25">
        <f t="shared" si="33"/>
        <v>0</v>
      </c>
      <c r="BL115" s="36">
        <f>IF($E115=1,садики!K$2,0)+IF($F115=1,садики!K$3,0)+IF($G115=1,садики!K$4,0)+IF($H115=1,садики!K$5,0)+IF($I115=1,садики!K$6,0)+IF($J115=1,садики!K$7,0)+IF($K115=1,садики!K$8,0)+IF($L115=1,садики!K$9,0)+IF($M115=1,садики!K$10,0)+IF($N115=1,садики!K$11,0)+IF($O115=1,садики!K$12,0)+IF($P115=1,садики!K$13,0)+IF($Q115=1,садики!K$14,0)+IF($R115=1,садики!K$15,0)</f>
        <v>0</v>
      </c>
      <c r="BM115" s="5">
        <f t="shared" si="35"/>
        <v>0</v>
      </c>
      <c r="BN115" s="60">
        <f t="shared" si="34"/>
        <v>0</v>
      </c>
    </row>
    <row r="116" spans="1:66" ht="12.75" customHeight="1" x14ac:dyDescent="0.2">
      <c r="A116" s="52">
        <v>114</v>
      </c>
      <c r="B116" s="8" t="s">
        <v>96</v>
      </c>
      <c r="C116" s="7" t="s">
        <v>68</v>
      </c>
      <c r="D116" s="53">
        <v>545</v>
      </c>
      <c r="E116" s="28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42"/>
      <c r="S116" s="64">
        <f>IF($E116=1,садики!E$2,0)+IF($F116=1,садики!E$3,0)+IF($G116=1,садики!E$4,0)+IF($H116=1,садики!E$5,0)+IF($I116=1,садики!E$6,0)+IF($J116=1,садики!E$7,0)+IF($K116=1,садики!E$8,0)+IF($L116=1,садики!E$9,0)+IF($M116=1,садики!E$10,0)+IF($N116=1,садики!E$11,0)+IF($O116=1,садики!E$12,0)+IF($P116=1,садики!E$13,0)+IF($Q116=1,садики!E$14,0)+IF($R116=1,садики!E$15,0)</f>
        <v>0</v>
      </c>
      <c r="T116" s="67">
        <f>IF(E116=1,$D116*садики!E$2/$S116,0)</f>
        <v>0</v>
      </c>
      <c r="U116" s="33">
        <f>IF(F116=1,$D116*садики!E$3/$S116,0)</f>
        <v>0</v>
      </c>
      <c r="V116" s="33">
        <f>IF(G116=1,$D116*садики!E$4/$S116,0)</f>
        <v>0</v>
      </c>
      <c r="W116" s="33">
        <f>IF(H116=1,$D116*садики!E$5/$S116,0)</f>
        <v>0</v>
      </c>
      <c r="X116" s="33">
        <f>IF(I116=1,$D116*садики!E$6/$S116,0)</f>
        <v>0</v>
      </c>
      <c r="Y116" s="33">
        <f>IF(J116=1,$D116*садики!E$7/$S116,0)</f>
        <v>0</v>
      </c>
      <c r="Z116" s="33">
        <f>IF(K116=1,$D116*садики!E$8/$S116,0)</f>
        <v>0</v>
      </c>
      <c r="AA116" s="33">
        <f>IF(L116=1,$D116*садики!E$9/$S116,0)</f>
        <v>0</v>
      </c>
      <c r="AB116" s="33">
        <f>IF(M116=1,$D116*садики!E$10/$S116,0)</f>
        <v>0</v>
      </c>
      <c r="AC116" s="33">
        <f>IF(N116=1,$D116*садики!E$11/$S116,0)</f>
        <v>0</v>
      </c>
      <c r="AD116" s="33">
        <f>IF(O116=1,$D116*садики!E$12/$S116,0)</f>
        <v>0</v>
      </c>
      <c r="AE116" s="33">
        <f>IF(P116=1,$D116*садики!E$13/$S116,0)</f>
        <v>0</v>
      </c>
      <c r="AF116" s="33">
        <f>IF(Q116=1,$D116*садики!E$14/$S116,0)</f>
        <v>0</v>
      </c>
      <c r="AG116" s="68">
        <f>IF(R116=1,$D116*садики!E$15/$S116,0)</f>
        <v>0</v>
      </c>
      <c r="AH116" s="72">
        <f>IF($E116=1,садики!H$2,0)+IF($F116=1,садики!H$3,0)+IF($G116=1,садики!H$4,0)+IF($H116=1,садики!H$5,0)+IF($I116=1,садики!H$6,0)+IF($J116=1,садики!H$7,0)+IF($K116=1,садики!H$8,0)+IF($L116=1,садики!H$9,0)+IF($M116=1,садики!H$10,0)+IF($N116=1,садики!H$11,0)+IF($O116=1,садики!H$12,0)+IF($P116=1,садики!H$13,0)+IF($Q116=1,садики!H$14,0)+IF($R116=1,садики!H$15,0)</f>
        <v>0</v>
      </c>
      <c r="AI116" s="67">
        <f>IF(E116=1,$D116*садики!H$2/$AH116,0)</f>
        <v>0</v>
      </c>
      <c r="AJ116" s="33">
        <f>IF(F116=1,$D116*садики!H$3/$AH116,0)</f>
        <v>0</v>
      </c>
      <c r="AK116" s="33">
        <f>IF(G116=1,$D116*садики!H$4/$AH116,0)</f>
        <v>0</v>
      </c>
      <c r="AL116" s="33">
        <f>IF(H116=1,$D116*садики!H$5/$AH116,0)</f>
        <v>0</v>
      </c>
      <c r="AM116" s="33">
        <f>IF(I116=1,$D116*садики!H$6/$AH116,0)</f>
        <v>0</v>
      </c>
      <c r="AN116" s="33">
        <f>IF(J116=1,$D116*садики!H$7/$AH116,0)</f>
        <v>0</v>
      </c>
      <c r="AO116" s="33">
        <f>IF(K116=1,$D116*садики!H$8/$AH116,0)</f>
        <v>0</v>
      </c>
      <c r="AP116" s="33">
        <f>IF(L116=1,$D116*садики!H$9/$AH116,0)</f>
        <v>0</v>
      </c>
      <c r="AQ116" s="33">
        <f>IF(M116=1,$D116*садики!H$10/$AH116,0)</f>
        <v>0</v>
      </c>
      <c r="AR116" s="33">
        <f>IF(N116=1,$D116*садики!H$11/$AH116,0)</f>
        <v>0</v>
      </c>
      <c r="AS116" s="33">
        <f>IF(O116=1,$D116*садики!H$12/$AH116,0)</f>
        <v>0</v>
      </c>
      <c r="AT116" s="33">
        <f>IF(P116=1,$D116*садики!H$13/$AH116,0)</f>
        <v>0</v>
      </c>
      <c r="AU116" s="33">
        <f>IF(Q116=1,$D116*садики!H$14/$AH116,0)</f>
        <v>0</v>
      </c>
      <c r="AV116" s="68">
        <f>IF(R116=1,$D116*садики!H$15/$AH116,0)</f>
        <v>0</v>
      </c>
      <c r="AW116" s="78">
        <f t="shared" si="19"/>
        <v>0</v>
      </c>
      <c r="AX116" s="19">
        <f t="shared" si="20"/>
        <v>0</v>
      </c>
      <c r="AY116" s="19">
        <f t="shared" si="21"/>
        <v>0</v>
      </c>
      <c r="AZ116" s="19">
        <f t="shared" si="22"/>
        <v>0</v>
      </c>
      <c r="BA116" s="19">
        <f t="shared" si="23"/>
        <v>0</v>
      </c>
      <c r="BB116" s="19">
        <f t="shared" si="24"/>
        <v>0</v>
      </c>
      <c r="BC116" s="19">
        <f t="shared" si="25"/>
        <v>0</v>
      </c>
      <c r="BD116" s="19">
        <f t="shared" si="26"/>
        <v>0</v>
      </c>
      <c r="BE116" s="19">
        <f t="shared" si="27"/>
        <v>0</v>
      </c>
      <c r="BF116" s="19">
        <f t="shared" si="28"/>
        <v>0</v>
      </c>
      <c r="BG116" s="19">
        <f t="shared" si="29"/>
        <v>0</v>
      </c>
      <c r="BH116" s="19">
        <f t="shared" si="30"/>
        <v>0</v>
      </c>
      <c r="BI116" s="19">
        <f t="shared" si="31"/>
        <v>0</v>
      </c>
      <c r="BJ116" s="79">
        <f t="shared" si="32"/>
        <v>0</v>
      </c>
      <c r="BK116" s="25">
        <f t="shared" si="33"/>
        <v>0</v>
      </c>
      <c r="BL116" s="36">
        <f>IF($E116=1,садики!K$2,0)+IF($F116=1,садики!K$3,0)+IF($G116=1,садики!K$4,0)+IF($H116=1,садики!K$5,0)+IF($I116=1,садики!K$6,0)+IF($J116=1,садики!K$7,0)+IF($K116=1,садики!K$8,0)+IF($L116=1,садики!K$9,0)+IF($M116=1,садики!K$10,0)+IF($N116=1,садики!K$11,0)+IF($O116=1,садики!K$12,0)+IF($P116=1,садики!K$13,0)+IF($Q116=1,садики!K$14,0)+IF($R116=1,садики!K$15,0)</f>
        <v>0</v>
      </c>
      <c r="BM116" s="5">
        <f t="shared" si="35"/>
        <v>0</v>
      </c>
      <c r="BN116" s="60">
        <f t="shared" si="34"/>
        <v>0</v>
      </c>
    </row>
    <row r="117" spans="1:66" ht="12.75" customHeight="1" x14ac:dyDescent="0.2">
      <c r="A117" s="52">
        <v>115</v>
      </c>
      <c r="B117" s="8" t="s">
        <v>103</v>
      </c>
      <c r="C117" s="7" t="s">
        <v>68</v>
      </c>
      <c r="D117" s="53">
        <v>577</v>
      </c>
      <c r="E117" s="28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42"/>
      <c r="S117" s="64">
        <f>IF($E117=1,садики!E$2,0)+IF($F117=1,садики!E$3,0)+IF($G117=1,садики!E$4,0)+IF($H117=1,садики!E$5,0)+IF($I117=1,садики!E$6,0)+IF($J117=1,садики!E$7,0)+IF($K117=1,садики!E$8,0)+IF($L117=1,садики!E$9,0)+IF($M117=1,садики!E$10,0)+IF($N117=1,садики!E$11,0)+IF($O117=1,садики!E$12,0)+IF($P117=1,садики!E$13,0)+IF($Q117=1,садики!E$14,0)+IF($R117=1,садики!E$15,0)</f>
        <v>0</v>
      </c>
      <c r="T117" s="67">
        <f>IF(E117=1,$D117*садики!E$2/$S117,0)</f>
        <v>0</v>
      </c>
      <c r="U117" s="33">
        <f>IF(F117=1,$D117*садики!E$3/$S117,0)</f>
        <v>0</v>
      </c>
      <c r="V117" s="33">
        <f>IF(G117=1,$D117*садики!E$4/$S117,0)</f>
        <v>0</v>
      </c>
      <c r="W117" s="33">
        <f>IF(H117=1,$D117*садики!E$5/$S117,0)</f>
        <v>0</v>
      </c>
      <c r="X117" s="33">
        <f>IF(I117=1,$D117*садики!E$6/$S117,0)</f>
        <v>0</v>
      </c>
      <c r="Y117" s="33">
        <f>IF(J117=1,$D117*садики!E$7/$S117,0)</f>
        <v>0</v>
      </c>
      <c r="Z117" s="33">
        <f>IF(K117=1,$D117*садики!E$8/$S117,0)</f>
        <v>0</v>
      </c>
      <c r="AA117" s="33">
        <f>IF(L117=1,$D117*садики!E$9/$S117,0)</f>
        <v>0</v>
      </c>
      <c r="AB117" s="33">
        <f>IF(M117=1,$D117*садики!E$10/$S117,0)</f>
        <v>0</v>
      </c>
      <c r="AC117" s="33">
        <f>IF(N117=1,$D117*садики!E$11/$S117,0)</f>
        <v>0</v>
      </c>
      <c r="AD117" s="33">
        <f>IF(O117=1,$D117*садики!E$12/$S117,0)</f>
        <v>0</v>
      </c>
      <c r="AE117" s="33">
        <f>IF(P117=1,$D117*садики!E$13/$S117,0)</f>
        <v>0</v>
      </c>
      <c r="AF117" s="33">
        <f>IF(Q117=1,$D117*садики!E$14/$S117,0)</f>
        <v>0</v>
      </c>
      <c r="AG117" s="68">
        <f>IF(R117=1,$D117*садики!E$15/$S117,0)</f>
        <v>0</v>
      </c>
      <c r="AH117" s="72">
        <f>IF($E117=1,садики!H$2,0)+IF($F117=1,садики!H$3,0)+IF($G117=1,садики!H$4,0)+IF($H117=1,садики!H$5,0)+IF($I117=1,садики!H$6,0)+IF($J117=1,садики!H$7,0)+IF($K117=1,садики!H$8,0)+IF($L117=1,садики!H$9,0)+IF($M117=1,садики!H$10,0)+IF($N117=1,садики!H$11,0)+IF($O117=1,садики!H$12,0)+IF($P117=1,садики!H$13,0)+IF($Q117=1,садики!H$14,0)+IF($R117=1,садики!H$15,0)</f>
        <v>0</v>
      </c>
      <c r="AI117" s="67">
        <f>IF(E117=1,$D117*садики!H$2/$AH117,0)</f>
        <v>0</v>
      </c>
      <c r="AJ117" s="33">
        <f>IF(F117=1,$D117*садики!H$3/$AH117,0)</f>
        <v>0</v>
      </c>
      <c r="AK117" s="33">
        <f>IF(G117=1,$D117*садики!H$4/$AH117,0)</f>
        <v>0</v>
      </c>
      <c r="AL117" s="33">
        <f>IF(H117=1,$D117*садики!H$5/$AH117,0)</f>
        <v>0</v>
      </c>
      <c r="AM117" s="33">
        <f>IF(I117=1,$D117*садики!H$6/$AH117,0)</f>
        <v>0</v>
      </c>
      <c r="AN117" s="33">
        <f>IF(J117=1,$D117*садики!H$7/$AH117,0)</f>
        <v>0</v>
      </c>
      <c r="AO117" s="33">
        <f>IF(K117=1,$D117*садики!H$8/$AH117,0)</f>
        <v>0</v>
      </c>
      <c r="AP117" s="33">
        <f>IF(L117=1,$D117*садики!H$9/$AH117,0)</f>
        <v>0</v>
      </c>
      <c r="AQ117" s="33">
        <f>IF(M117=1,$D117*садики!H$10/$AH117,0)</f>
        <v>0</v>
      </c>
      <c r="AR117" s="33">
        <f>IF(N117=1,$D117*садики!H$11/$AH117,0)</f>
        <v>0</v>
      </c>
      <c r="AS117" s="33">
        <f>IF(O117=1,$D117*садики!H$12/$AH117,0)</f>
        <v>0</v>
      </c>
      <c r="AT117" s="33">
        <f>IF(P117=1,$D117*садики!H$13/$AH117,0)</f>
        <v>0</v>
      </c>
      <c r="AU117" s="33">
        <f>IF(Q117=1,$D117*садики!H$14/$AH117,0)</f>
        <v>0</v>
      </c>
      <c r="AV117" s="68">
        <f>IF(R117=1,$D117*садики!H$15/$AH117,0)</f>
        <v>0</v>
      </c>
      <c r="AW117" s="78">
        <f t="shared" si="19"/>
        <v>0</v>
      </c>
      <c r="AX117" s="19">
        <f t="shared" si="20"/>
        <v>0</v>
      </c>
      <c r="AY117" s="19">
        <f t="shared" si="21"/>
        <v>0</v>
      </c>
      <c r="AZ117" s="19">
        <f t="shared" si="22"/>
        <v>0</v>
      </c>
      <c r="BA117" s="19">
        <f t="shared" si="23"/>
        <v>0</v>
      </c>
      <c r="BB117" s="19">
        <f t="shared" si="24"/>
        <v>0</v>
      </c>
      <c r="BC117" s="19">
        <f t="shared" si="25"/>
        <v>0</v>
      </c>
      <c r="BD117" s="19">
        <f t="shared" si="26"/>
        <v>0</v>
      </c>
      <c r="BE117" s="19">
        <f t="shared" si="27"/>
        <v>0</v>
      </c>
      <c r="BF117" s="19">
        <f t="shared" si="28"/>
        <v>0</v>
      </c>
      <c r="BG117" s="19">
        <f t="shared" si="29"/>
        <v>0</v>
      </c>
      <c r="BH117" s="19">
        <f t="shared" si="30"/>
        <v>0</v>
      </c>
      <c r="BI117" s="19">
        <f t="shared" si="31"/>
        <v>0</v>
      </c>
      <c r="BJ117" s="79">
        <f t="shared" si="32"/>
        <v>0</v>
      </c>
      <c r="BK117" s="25">
        <f t="shared" si="33"/>
        <v>0</v>
      </c>
      <c r="BL117" s="36">
        <f>IF($E117=1,садики!K$2,0)+IF($F117=1,садики!K$3,0)+IF($G117=1,садики!K$4,0)+IF($H117=1,садики!K$5,0)+IF($I117=1,садики!K$6,0)+IF($J117=1,садики!K$7,0)+IF($K117=1,садики!K$8,0)+IF($L117=1,садики!K$9,0)+IF($M117=1,садики!K$10,0)+IF($N117=1,садики!K$11,0)+IF($O117=1,садики!K$12,0)+IF($P117=1,садики!K$13,0)+IF($Q117=1,садики!K$14,0)+IF($R117=1,садики!K$15,0)</f>
        <v>0</v>
      </c>
      <c r="BM117" s="5">
        <f t="shared" si="35"/>
        <v>0</v>
      </c>
      <c r="BN117" s="60">
        <f t="shared" si="34"/>
        <v>0</v>
      </c>
    </row>
    <row r="118" spans="1:66" ht="12.75" customHeight="1" x14ac:dyDescent="0.2">
      <c r="A118" s="52">
        <v>116</v>
      </c>
      <c r="B118" s="8" t="s">
        <v>32</v>
      </c>
      <c r="C118" s="7" t="s">
        <v>94</v>
      </c>
      <c r="D118" s="53">
        <v>642</v>
      </c>
      <c r="E118" s="28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42"/>
      <c r="S118" s="64">
        <f>IF($E118=1,садики!E$2,0)+IF($F118=1,садики!E$3,0)+IF($G118=1,садики!E$4,0)+IF($H118=1,садики!E$5,0)+IF($I118=1,садики!E$6,0)+IF($J118=1,садики!E$7,0)+IF($K118=1,садики!E$8,0)+IF($L118=1,садики!E$9,0)+IF($M118=1,садики!E$10,0)+IF($N118=1,садики!E$11,0)+IF($O118=1,садики!E$12,0)+IF($P118=1,садики!E$13,0)+IF($Q118=1,садики!E$14,0)+IF($R118=1,садики!E$15,0)</f>
        <v>0</v>
      </c>
      <c r="T118" s="67">
        <f>IF(E118=1,$D118*садики!E$2/$S118,0)</f>
        <v>0</v>
      </c>
      <c r="U118" s="33">
        <f>IF(F118=1,$D118*садики!E$3/$S118,0)</f>
        <v>0</v>
      </c>
      <c r="V118" s="33">
        <f>IF(G118=1,$D118*садики!E$4/$S118,0)</f>
        <v>0</v>
      </c>
      <c r="W118" s="33">
        <f>IF(H118=1,$D118*садики!E$5/$S118,0)</f>
        <v>0</v>
      </c>
      <c r="X118" s="33">
        <f>IF(I118=1,$D118*садики!E$6/$S118,0)</f>
        <v>0</v>
      </c>
      <c r="Y118" s="33">
        <f>IF(J118=1,$D118*садики!E$7/$S118,0)</f>
        <v>0</v>
      </c>
      <c r="Z118" s="33">
        <f>IF(K118=1,$D118*садики!E$8/$S118,0)</f>
        <v>0</v>
      </c>
      <c r="AA118" s="33">
        <f>IF(L118=1,$D118*садики!E$9/$S118,0)</f>
        <v>0</v>
      </c>
      <c r="AB118" s="33">
        <f>IF(M118=1,$D118*садики!E$10/$S118,0)</f>
        <v>0</v>
      </c>
      <c r="AC118" s="33">
        <f>IF(N118=1,$D118*садики!E$11/$S118,0)</f>
        <v>0</v>
      </c>
      <c r="AD118" s="33">
        <f>IF(O118=1,$D118*садики!E$12/$S118,0)</f>
        <v>0</v>
      </c>
      <c r="AE118" s="33">
        <f>IF(P118=1,$D118*садики!E$13/$S118,0)</f>
        <v>0</v>
      </c>
      <c r="AF118" s="33">
        <f>IF(Q118=1,$D118*садики!E$14/$S118,0)</f>
        <v>0</v>
      </c>
      <c r="AG118" s="68">
        <f>IF(R118=1,$D118*садики!E$15/$S118,0)</f>
        <v>0</v>
      </c>
      <c r="AH118" s="72">
        <f>IF($E118=1,садики!H$2,0)+IF($F118=1,садики!H$3,0)+IF($G118=1,садики!H$4,0)+IF($H118=1,садики!H$5,0)+IF($I118=1,садики!H$6,0)+IF($J118=1,садики!H$7,0)+IF($K118=1,садики!H$8,0)+IF($L118=1,садики!H$9,0)+IF($M118=1,садики!H$10,0)+IF($N118=1,садики!H$11,0)+IF($O118=1,садики!H$12,0)+IF($P118=1,садики!H$13,0)+IF($Q118=1,садики!H$14,0)+IF($R118=1,садики!H$15,0)</f>
        <v>0</v>
      </c>
      <c r="AI118" s="67">
        <f>IF(E118=1,$D118*садики!H$2/$AH118,0)</f>
        <v>0</v>
      </c>
      <c r="AJ118" s="33">
        <f>IF(F118=1,$D118*садики!H$3/$AH118,0)</f>
        <v>0</v>
      </c>
      <c r="AK118" s="33">
        <f>IF(G118=1,$D118*садики!H$4/$AH118,0)</f>
        <v>0</v>
      </c>
      <c r="AL118" s="33">
        <f>IF(H118=1,$D118*садики!H$5/$AH118,0)</f>
        <v>0</v>
      </c>
      <c r="AM118" s="33">
        <f>IF(I118=1,$D118*садики!H$6/$AH118,0)</f>
        <v>0</v>
      </c>
      <c r="AN118" s="33">
        <f>IF(J118=1,$D118*садики!H$7/$AH118,0)</f>
        <v>0</v>
      </c>
      <c r="AO118" s="33">
        <f>IF(K118=1,$D118*садики!H$8/$AH118,0)</f>
        <v>0</v>
      </c>
      <c r="AP118" s="33">
        <f>IF(L118=1,$D118*садики!H$9/$AH118,0)</f>
        <v>0</v>
      </c>
      <c r="AQ118" s="33">
        <f>IF(M118=1,$D118*садики!H$10/$AH118,0)</f>
        <v>0</v>
      </c>
      <c r="AR118" s="33">
        <f>IF(N118=1,$D118*садики!H$11/$AH118,0)</f>
        <v>0</v>
      </c>
      <c r="AS118" s="33">
        <f>IF(O118=1,$D118*садики!H$12/$AH118,0)</f>
        <v>0</v>
      </c>
      <c r="AT118" s="33">
        <f>IF(P118=1,$D118*садики!H$13/$AH118,0)</f>
        <v>0</v>
      </c>
      <c r="AU118" s="33">
        <f>IF(Q118=1,$D118*садики!H$14/$AH118,0)</f>
        <v>0</v>
      </c>
      <c r="AV118" s="68">
        <f>IF(R118=1,$D118*садики!H$15/$AH118,0)</f>
        <v>0</v>
      </c>
      <c r="AW118" s="78">
        <f t="shared" si="19"/>
        <v>0</v>
      </c>
      <c r="AX118" s="19">
        <f t="shared" si="20"/>
        <v>0</v>
      </c>
      <c r="AY118" s="19">
        <f t="shared" si="21"/>
        <v>0</v>
      </c>
      <c r="AZ118" s="19">
        <f t="shared" si="22"/>
        <v>0</v>
      </c>
      <c r="BA118" s="19">
        <f t="shared" si="23"/>
        <v>0</v>
      </c>
      <c r="BB118" s="19">
        <f t="shared" si="24"/>
        <v>0</v>
      </c>
      <c r="BC118" s="19">
        <f t="shared" si="25"/>
        <v>0</v>
      </c>
      <c r="BD118" s="19">
        <f t="shared" si="26"/>
        <v>0</v>
      </c>
      <c r="BE118" s="19">
        <f t="shared" si="27"/>
        <v>0</v>
      </c>
      <c r="BF118" s="19">
        <f t="shared" si="28"/>
        <v>0</v>
      </c>
      <c r="BG118" s="19">
        <f t="shared" si="29"/>
        <v>0</v>
      </c>
      <c r="BH118" s="19">
        <f t="shared" si="30"/>
        <v>0</v>
      </c>
      <c r="BI118" s="19">
        <f t="shared" si="31"/>
        <v>0</v>
      </c>
      <c r="BJ118" s="79">
        <f t="shared" si="32"/>
        <v>0</v>
      </c>
      <c r="BK118" s="25">
        <f t="shared" si="33"/>
        <v>0</v>
      </c>
      <c r="BL118" s="36">
        <f>IF($E118=1,садики!K$2,0)+IF($F118=1,садики!K$3,0)+IF($G118=1,садики!K$4,0)+IF($H118=1,садики!K$5,0)+IF($I118=1,садики!K$6,0)+IF($J118=1,садики!K$7,0)+IF($K118=1,садики!K$8,0)+IF($L118=1,садики!K$9,0)+IF($M118=1,садики!K$10,0)+IF($N118=1,садики!K$11,0)+IF($O118=1,садики!K$12,0)+IF($P118=1,садики!K$13,0)+IF($Q118=1,садики!K$14,0)+IF($R118=1,садики!K$15,0)</f>
        <v>0</v>
      </c>
      <c r="BM118" s="5">
        <f t="shared" si="35"/>
        <v>0</v>
      </c>
      <c r="BN118" s="60">
        <f t="shared" si="34"/>
        <v>0</v>
      </c>
    </row>
    <row r="119" spans="1:66" ht="12.75" customHeight="1" x14ac:dyDescent="0.2">
      <c r="A119" s="52">
        <v>117</v>
      </c>
      <c r="B119" s="8" t="s">
        <v>23</v>
      </c>
      <c r="C119" s="7" t="s">
        <v>94</v>
      </c>
      <c r="D119" s="53">
        <v>640</v>
      </c>
      <c r="E119" s="28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42"/>
      <c r="S119" s="64">
        <f>IF($E119=1,садики!E$2,0)+IF($F119=1,садики!E$3,0)+IF($G119=1,садики!E$4,0)+IF($H119=1,садики!E$5,0)+IF($I119=1,садики!E$6,0)+IF($J119=1,садики!E$7,0)+IF($K119=1,садики!E$8,0)+IF($L119=1,садики!E$9,0)+IF($M119=1,садики!E$10,0)+IF($N119=1,садики!E$11,0)+IF($O119=1,садики!E$12,0)+IF($P119=1,садики!E$13,0)+IF($Q119=1,садики!E$14,0)+IF($R119=1,садики!E$15,0)</f>
        <v>0</v>
      </c>
      <c r="T119" s="67">
        <f>IF(E119=1,$D119*садики!E$2/$S119,0)</f>
        <v>0</v>
      </c>
      <c r="U119" s="33">
        <f>IF(F119=1,$D119*садики!E$3/$S119,0)</f>
        <v>0</v>
      </c>
      <c r="V119" s="33">
        <f>IF(G119=1,$D119*садики!E$4/$S119,0)</f>
        <v>0</v>
      </c>
      <c r="W119" s="33">
        <f>IF(H119=1,$D119*садики!E$5/$S119,0)</f>
        <v>0</v>
      </c>
      <c r="X119" s="33">
        <f>IF(I119=1,$D119*садики!E$6/$S119,0)</f>
        <v>0</v>
      </c>
      <c r="Y119" s="33">
        <f>IF(J119=1,$D119*садики!E$7/$S119,0)</f>
        <v>0</v>
      </c>
      <c r="Z119" s="33">
        <f>IF(K119=1,$D119*садики!E$8/$S119,0)</f>
        <v>0</v>
      </c>
      <c r="AA119" s="33">
        <f>IF(L119=1,$D119*садики!E$9/$S119,0)</f>
        <v>0</v>
      </c>
      <c r="AB119" s="33">
        <f>IF(M119=1,$D119*садики!E$10/$S119,0)</f>
        <v>0</v>
      </c>
      <c r="AC119" s="33">
        <f>IF(N119=1,$D119*садики!E$11/$S119,0)</f>
        <v>0</v>
      </c>
      <c r="AD119" s="33">
        <f>IF(O119=1,$D119*садики!E$12/$S119,0)</f>
        <v>0</v>
      </c>
      <c r="AE119" s="33">
        <f>IF(P119=1,$D119*садики!E$13/$S119,0)</f>
        <v>0</v>
      </c>
      <c r="AF119" s="33">
        <f>IF(Q119=1,$D119*садики!E$14/$S119,0)</f>
        <v>0</v>
      </c>
      <c r="AG119" s="68">
        <f>IF(R119=1,$D119*садики!E$15/$S119,0)</f>
        <v>0</v>
      </c>
      <c r="AH119" s="72">
        <f>IF($E119=1,садики!H$2,0)+IF($F119=1,садики!H$3,0)+IF($G119=1,садики!H$4,0)+IF($H119=1,садики!H$5,0)+IF($I119=1,садики!H$6,0)+IF($J119=1,садики!H$7,0)+IF($K119=1,садики!H$8,0)+IF($L119=1,садики!H$9,0)+IF($M119=1,садики!H$10,0)+IF($N119=1,садики!H$11,0)+IF($O119=1,садики!H$12,0)+IF($P119=1,садики!H$13,0)+IF($Q119=1,садики!H$14,0)+IF($R119=1,садики!H$15,0)</f>
        <v>0</v>
      </c>
      <c r="AI119" s="67">
        <f>IF(E119=1,$D119*садики!H$2/$AH119,0)</f>
        <v>0</v>
      </c>
      <c r="AJ119" s="33">
        <f>IF(F119=1,$D119*садики!H$3/$AH119,0)</f>
        <v>0</v>
      </c>
      <c r="AK119" s="33">
        <f>IF(G119=1,$D119*садики!H$4/$AH119,0)</f>
        <v>0</v>
      </c>
      <c r="AL119" s="33">
        <f>IF(H119=1,$D119*садики!H$5/$AH119,0)</f>
        <v>0</v>
      </c>
      <c r="AM119" s="33">
        <f>IF(I119=1,$D119*садики!H$6/$AH119,0)</f>
        <v>0</v>
      </c>
      <c r="AN119" s="33">
        <f>IF(J119=1,$D119*садики!H$7/$AH119,0)</f>
        <v>0</v>
      </c>
      <c r="AO119" s="33">
        <f>IF(K119=1,$D119*садики!H$8/$AH119,0)</f>
        <v>0</v>
      </c>
      <c r="AP119" s="33">
        <f>IF(L119=1,$D119*садики!H$9/$AH119,0)</f>
        <v>0</v>
      </c>
      <c r="AQ119" s="33">
        <f>IF(M119=1,$D119*садики!H$10/$AH119,0)</f>
        <v>0</v>
      </c>
      <c r="AR119" s="33">
        <f>IF(N119=1,$D119*садики!H$11/$AH119,0)</f>
        <v>0</v>
      </c>
      <c r="AS119" s="33">
        <f>IF(O119=1,$D119*садики!H$12/$AH119,0)</f>
        <v>0</v>
      </c>
      <c r="AT119" s="33">
        <f>IF(P119=1,$D119*садики!H$13/$AH119,0)</f>
        <v>0</v>
      </c>
      <c r="AU119" s="33">
        <f>IF(Q119=1,$D119*садики!H$14/$AH119,0)</f>
        <v>0</v>
      </c>
      <c r="AV119" s="68">
        <f>IF(R119=1,$D119*садики!H$15/$AH119,0)</f>
        <v>0</v>
      </c>
      <c r="AW119" s="78">
        <f t="shared" si="19"/>
        <v>0</v>
      </c>
      <c r="AX119" s="19">
        <f t="shared" si="20"/>
        <v>0</v>
      </c>
      <c r="AY119" s="19">
        <f t="shared" si="21"/>
        <v>0</v>
      </c>
      <c r="AZ119" s="19">
        <f t="shared" si="22"/>
        <v>0</v>
      </c>
      <c r="BA119" s="19">
        <f t="shared" si="23"/>
        <v>0</v>
      </c>
      <c r="BB119" s="19">
        <f t="shared" si="24"/>
        <v>0</v>
      </c>
      <c r="BC119" s="19">
        <f t="shared" si="25"/>
        <v>0</v>
      </c>
      <c r="BD119" s="19">
        <f t="shared" si="26"/>
        <v>0</v>
      </c>
      <c r="BE119" s="19">
        <f t="shared" si="27"/>
        <v>0</v>
      </c>
      <c r="BF119" s="19">
        <f t="shared" si="28"/>
        <v>0</v>
      </c>
      <c r="BG119" s="19">
        <f t="shared" si="29"/>
        <v>0</v>
      </c>
      <c r="BH119" s="19">
        <f t="shared" si="30"/>
        <v>0</v>
      </c>
      <c r="BI119" s="19">
        <f t="shared" si="31"/>
        <v>0</v>
      </c>
      <c r="BJ119" s="79">
        <f t="shared" si="32"/>
        <v>0</v>
      </c>
      <c r="BK119" s="25">
        <f t="shared" si="33"/>
        <v>0</v>
      </c>
      <c r="BL119" s="36">
        <f>IF($E119=1,садики!K$2,0)+IF($F119=1,садики!K$3,0)+IF($G119=1,садики!K$4,0)+IF($H119=1,садики!K$5,0)+IF($I119=1,садики!K$6,0)+IF($J119=1,садики!K$7,0)+IF($K119=1,садики!K$8,0)+IF($L119=1,садики!K$9,0)+IF($M119=1,садики!K$10,0)+IF($N119=1,садики!K$11,0)+IF($O119=1,садики!K$12,0)+IF($P119=1,садики!K$13,0)+IF($Q119=1,садики!K$14,0)+IF($R119=1,садики!K$15,0)</f>
        <v>0</v>
      </c>
      <c r="BM119" s="5">
        <f t="shared" si="35"/>
        <v>0</v>
      </c>
      <c r="BN119" s="60">
        <f t="shared" si="34"/>
        <v>0</v>
      </c>
    </row>
    <row r="120" spans="1:66" ht="12.75" customHeight="1" x14ac:dyDescent="0.2">
      <c r="A120" s="52">
        <v>118</v>
      </c>
      <c r="B120" s="8" t="s">
        <v>54</v>
      </c>
      <c r="C120" s="7" t="s">
        <v>94</v>
      </c>
      <c r="D120" s="53">
        <v>560</v>
      </c>
      <c r="E120" s="28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42"/>
      <c r="S120" s="64">
        <f>IF($E120=1,садики!E$2,0)+IF($F120=1,садики!E$3,0)+IF($G120=1,садики!E$4,0)+IF($H120=1,садики!E$5,0)+IF($I120=1,садики!E$6,0)+IF($J120=1,садики!E$7,0)+IF($K120=1,садики!E$8,0)+IF($L120=1,садики!E$9,0)+IF($M120=1,садики!E$10,0)+IF($N120=1,садики!E$11,0)+IF($O120=1,садики!E$12,0)+IF($P120=1,садики!E$13,0)+IF($Q120=1,садики!E$14,0)+IF($R120=1,садики!E$15,0)</f>
        <v>0</v>
      </c>
      <c r="T120" s="67">
        <f>IF(E120=1,$D120*садики!E$2/$S120,0)</f>
        <v>0</v>
      </c>
      <c r="U120" s="33">
        <f>IF(F120=1,$D120*садики!E$3/$S120,0)</f>
        <v>0</v>
      </c>
      <c r="V120" s="33">
        <f>IF(G120=1,$D120*садики!E$4/$S120,0)</f>
        <v>0</v>
      </c>
      <c r="W120" s="33">
        <f>IF(H120=1,$D120*садики!E$5/$S120,0)</f>
        <v>0</v>
      </c>
      <c r="X120" s="33">
        <f>IF(I120=1,$D120*садики!E$6/$S120,0)</f>
        <v>0</v>
      </c>
      <c r="Y120" s="33">
        <f>IF(J120=1,$D120*садики!E$7/$S120,0)</f>
        <v>0</v>
      </c>
      <c r="Z120" s="33">
        <f>IF(K120=1,$D120*садики!E$8/$S120,0)</f>
        <v>0</v>
      </c>
      <c r="AA120" s="33">
        <f>IF(L120=1,$D120*садики!E$9/$S120,0)</f>
        <v>0</v>
      </c>
      <c r="AB120" s="33">
        <f>IF(M120=1,$D120*садики!E$10/$S120,0)</f>
        <v>0</v>
      </c>
      <c r="AC120" s="33">
        <f>IF(N120=1,$D120*садики!E$11/$S120,0)</f>
        <v>0</v>
      </c>
      <c r="AD120" s="33">
        <f>IF(O120=1,$D120*садики!E$12/$S120,0)</f>
        <v>0</v>
      </c>
      <c r="AE120" s="33">
        <f>IF(P120=1,$D120*садики!E$13/$S120,0)</f>
        <v>0</v>
      </c>
      <c r="AF120" s="33">
        <f>IF(Q120=1,$D120*садики!E$14/$S120,0)</f>
        <v>0</v>
      </c>
      <c r="AG120" s="68">
        <f>IF(R120=1,$D120*садики!E$15/$S120,0)</f>
        <v>0</v>
      </c>
      <c r="AH120" s="72">
        <f>IF($E120=1,садики!H$2,0)+IF($F120=1,садики!H$3,0)+IF($G120=1,садики!H$4,0)+IF($H120=1,садики!H$5,0)+IF($I120=1,садики!H$6,0)+IF($J120=1,садики!H$7,0)+IF($K120=1,садики!H$8,0)+IF($L120=1,садики!H$9,0)+IF($M120=1,садики!H$10,0)+IF($N120=1,садики!H$11,0)+IF($O120=1,садики!H$12,0)+IF($P120=1,садики!H$13,0)+IF($Q120=1,садики!H$14,0)+IF($R120=1,садики!H$15,0)</f>
        <v>0</v>
      </c>
      <c r="AI120" s="67">
        <f>IF(E120=1,$D120*садики!H$2/$AH120,0)</f>
        <v>0</v>
      </c>
      <c r="AJ120" s="33">
        <f>IF(F120=1,$D120*садики!H$3/$AH120,0)</f>
        <v>0</v>
      </c>
      <c r="AK120" s="33">
        <f>IF(G120=1,$D120*садики!H$4/$AH120,0)</f>
        <v>0</v>
      </c>
      <c r="AL120" s="33">
        <f>IF(H120=1,$D120*садики!H$5/$AH120,0)</f>
        <v>0</v>
      </c>
      <c r="AM120" s="33">
        <f>IF(I120=1,$D120*садики!H$6/$AH120,0)</f>
        <v>0</v>
      </c>
      <c r="AN120" s="33">
        <f>IF(J120=1,$D120*садики!H$7/$AH120,0)</f>
        <v>0</v>
      </c>
      <c r="AO120" s="33">
        <f>IF(K120=1,$D120*садики!H$8/$AH120,0)</f>
        <v>0</v>
      </c>
      <c r="AP120" s="33">
        <f>IF(L120=1,$D120*садики!H$9/$AH120,0)</f>
        <v>0</v>
      </c>
      <c r="AQ120" s="33">
        <f>IF(M120=1,$D120*садики!H$10/$AH120,0)</f>
        <v>0</v>
      </c>
      <c r="AR120" s="33">
        <f>IF(N120=1,$D120*садики!H$11/$AH120,0)</f>
        <v>0</v>
      </c>
      <c r="AS120" s="33">
        <f>IF(O120=1,$D120*садики!H$12/$AH120,0)</f>
        <v>0</v>
      </c>
      <c r="AT120" s="33">
        <f>IF(P120=1,$D120*садики!H$13/$AH120,0)</f>
        <v>0</v>
      </c>
      <c r="AU120" s="33">
        <f>IF(Q120=1,$D120*садики!H$14/$AH120,0)</f>
        <v>0</v>
      </c>
      <c r="AV120" s="68">
        <f>IF(R120=1,$D120*садики!H$15/$AH120,0)</f>
        <v>0</v>
      </c>
      <c r="AW120" s="78">
        <f t="shared" si="19"/>
        <v>0</v>
      </c>
      <c r="AX120" s="19">
        <f t="shared" si="20"/>
        <v>0</v>
      </c>
      <c r="AY120" s="19">
        <f t="shared" si="21"/>
        <v>0</v>
      </c>
      <c r="AZ120" s="19">
        <f t="shared" si="22"/>
        <v>0</v>
      </c>
      <c r="BA120" s="19">
        <f t="shared" si="23"/>
        <v>0</v>
      </c>
      <c r="BB120" s="19">
        <f t="shared" si="24"/>
        <v>0</v>
      </c>
      <c r="BC120" s="19">
        <f t="shared" si="25"/>
        <v>0</v>
      </c>
      <c r="BD120" s="19">
        <f t="shared" si="26"/>
        <v>0</v>
      </c>
      <c r="BE120" s="19">
        <f t="shared" si="27"/>
        <v>0</v>
      </c>
      <c r="BF120" s="19">
        <f t="shared" si="28"/>
        <v>0</v>
      </c>
      <c r="BG120" s="19">
        <f t="shared" si="29"/>
        <v>0</v>
      </c>
      <c r="BH120" s="19">
        <f t="shared" si="30"/>
        <v>0</v>
      </c>
      <c r="BI120" s="19">
        <f t="shared" si="31"/>
        <v>0</v>
      </c>
      <c r="BJ120" s="79">
        <f t="shared" si="32"/>
        <v>0</v>
      </c>
      <c r="BK120" s="25">
        <f t="shared" si="33"/>
        <v>0</v>
      </c>
      <c r="BL120" s="36">
        <f>IF($E120=1,садики!K$2,0)+IF($F120=1,садики!K$3,0)+IF($G120=1,садики!K$4,0)+IF($H120=1,садики!K$5,0)+IF($I120=1,садики!K$6,0)+IF($J120=1,садики!K$7,0)+IF($K120=1,садики!K$8,0)+IF($L120=1,садики!K$9,0)+IF($M120=1,садики!K$10,0)+IF($N120=1,садики!K$11,0)+IF($O120=1,садики!K$12,0)+IF($P120=1,садики!K$13,0)+IF($Q120=1,садики!K$14,0)+IF($R120=1,садики!K$15,0)</f>
        <v>0</v>
      </c>
      <c r="BM120" s="5">
        <f t="shared" si="35"/>
        <v>0</v>
      </c>
      <c r="BN120" s="60">
        <f t="shared" si="34"/>
        <v>0</v>
      </c>
    </row>
    <row r="121" spans="1:66" ht="12.75" customHeight="1" x14ac:dyDescent="0.2">
      <c r="A121" s="52">
        <v>119</v>
      </c>
      <c r="B121" s="8" t="s">
        <v>104</v>
      </c>
      <c r="C121" s="7" t="s">
        <v>94</v>
      </c>
      <c r="D121" s="53">
        <v>368</v>
      </c>
      <c r="E121" s="28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42"/>
      <c r="S121" s="64">
        <f>IF($E121=1,садики!E$2,0)+IF($F121=1,садики!E$3,0)+IF($G121=1,садики!E$4,0)+IF($H121=1,садики!E$5,0)+IF($I121=1,садики!E$6,0)+IF($J121=1,садики!E$7,0)+IF($K121=1,садики!E$8,0)+IF($L121=1,садики!E$9,0)+IF($M121=1,садики!E$10,0)+IF($N121=1,садики!E$11,0)+IF($O121=1,садики!E$12,0)+IF($P121=1,садики!E$13,0)+IF($Q121=1,садики!E$14,0)+IF($R121=1,садики!E$15,0)</f>
        <v>0</v>
      </c>
      <c r="T121" s="67">
        <f>IF(E121=1,$D121*садики!E$2/$S121,0)</f>
        <v>0</v>
      </c>
      <c r="U121" s="33">
        <f>IF(F121=1,$D121*садики!E$3/$S121,0)</f>
        <v>0</v>
      </c>
      <c r="V121" s="33">
        <f>IF(G121=1,$D121*садики!E$4/$S121,0)</f>
        <v>0</v>
      </c>
      <c r="W121" s="33">
        <f>IF(H121=1,$D121*садики!E$5/$S121,0)</f>
        <v>0</v>
      </c>
      <c r="X121" s="33">
        <f>IF(I121=1,$D121*садики!E$6/$S121,0)</f>
        <v>0</v>
      </c>
      <c r="Y121" s="33">
        <f>IF(J121=1,$D121*садики!E$7/$S121,0)</f>
        <v>0</v>
      </c>
      <c r="Z121" s="33">
        <f>IF(K121=1,$D121*садики!E$8/$S121,0)</f>
        <v>0</v>
      </c>
      <c r="AA121" s="33">
        <f>IF(L121=1,$D121*садики!E$9/$S121,0)</f>
        <v>0</v>
      </c>
      <c r="AB121" s="33">
        <f>IF(M121=1,$D121*садики!E$10/$S121,0)</f>
        <v>0</v>
      </c>
      <c r="AC121" s="33">
        <f>IF(N121=1,$D121*садики!E$11/$S121,0)</f>
        <v>0</v>
      </c>
      <c r="AD121" s="33">
        <f>IF(O121=1,$D121*садики!E$12/$S121,0)</f>
        <v>0</v>
      </c>
      <c r="AE121" s="33">
        <f>IF(P121=1,$D121*садики!E$13/$S121,0)</f>
        <v>0</v>
      </c>
      <c r="AF121" s="33">
        <f>IF(Q121=1,$D121*садики!E$14/$S121,0)</f>
        <v>0</v>
      </c>
      <c r="AG121" s="68">
        <f>IF(R121=1,$D121*садики!E$15/$S121,0)</f>
        <v>0</v>
      </c>
      <c r="AH121" s="72">
        <f>IF($E121=1,садики!H$2,0)+IF($F121=1,садики!H$3,0)+IF($G121=1,садики!H$4,0)+IF($H121=1,садики!H$5,0)+IF($I121=1,садики!H$6,0)+IF($J121=1,садики!H$7,0)+IF($K121=1,садики!H$8,0)+IF($L121=1,садики!H$9,0)+IF($M121=1,садики!H$10,0)+IF($N121=1,садики!H$11,0)+IF($O121=1,садики!H$12,0)+IF($P121=1,садики!H$13,0)+IF($Q121=1,садики!H$14,0)+IF($R121=1,садики!H$15,0)</f>
        <v>0</v>
      </c>
      <c r="AI121" s="67">
        <f>IF(E121=1,$D121*садики!H$2/$AH121,0)</f>
        <v>0</v>
      </c>
      <c r="AJ121" s="33">
        <f>IF(F121=1,$D121*садики!H$3/$AH121,0)</f>
        <v>0</v>
      </c>
      <c r="AK121" s="33">
        <f>IF(G121=1,$D121*садики!H$4/$AH121,0)</f>
        <v>0</v>
      </c>
      <c r="AL121" s="33">
        <f>IF(H121=1,$D121*садики!H$5/$AH121,0)</f>
        <v>0</v>
      </c>
      <c r="AM121" s="33">
        <f>IF(I121=1,$D121*садики!H$6/$AH121,0)</f>
        <v>0</v>
      </c>
      <c r="AN121" s="33">
        <f>IF(J121=1,$D121*садики!H$7/$AH121,0)</f>
        <v>0</v>
      </c>
      <c r="AO121" s="33">
        <f>IF(K121=1,$D121*садики!H$8/$AH121,0)</f>
        <v>0</v>
      </c>
      <c r="AP121" s="33">
        <f>IF(L121=1,$D121*садики!H$9/$AH121,0)</f>
        <v>0</v>
      </c>
      <c r="AQ121" s="33">
        <f>IF(M121=1,$D121*садики!H$10/$AH121,0)</f>
        <v>0</v>
      </c>
      <c r="AR121" s="33">
        <f>IF(N121=1,$D121*садики!H$11/$AH121,0)</f>
        <v>0</v>
      </c>
      <c r="AS121" s="33">
        <f>IF(O121=1,$D121*садики!H$12/$AH121,0)</f>
        <v>0</v>
      </c>
      <c r="AT121" s="33">
        <f>IF(P121=1,$D121*садики!H$13/$AH121,0)</f>
        <v>0</v>
      </c>
      <c r="AU121" s="33">
        <f>IF(Q121=1,$D121*садики!H$14/$AH121,0)</f>
        <v>0</v>
      </c>
      <c r="AV121" s="68">
        <f>IF(R121=1,$D121*садики!H$15/$AH121,0)</f>
        <v>0</v>
      </c>
      <c r="AW121" s="78">
        <f t="shared" si="19"/>
        <v>0</v>
      </c>
      <c r="AX121" s="19">
        <f t="shared" si="20"/>
        <v>0</v>
      </c>
      <c r="AY121" s="19">
        <f t="shared" si="21"/>
        <v>0</v>
      </c>
      <c r="AZ121" s="19">
        <f t="shared" si="22"/>
        <v>0</v>
      </c>
      <c r="BA121" s="19">
        <f t="shared" si="23"/>
        <v>0</v>
      </c>
      <c r="BB121" s="19">
        <f t="shared" si="24"/>
        <v>0</v>
      </c>
      <c r="BC121" s="19">
        <f t="shared" si="25"/>
        <v>0</v>
      </c>
      <c r="BD121" s="19">
        <f t="shared" si="26"/>
        <v>0</v>
      </c>
      <c r="BE121" s="19">
        <f t="shared" si="27"/>
        <v>0</v>
      </c>
      <c r="BF121" s="19">
        <f t="shared" si="28"/>
        <v>0</v>
      </c>
      <c r="BG121" s="19">
        <f t="shared" si="29"/>
        <v>0</v>
      </c>
      <c r="BH121" s="19">
        <f t="shared" si="30"/>
        <v>0</v>
      </c>
      <c r="BI121" s="19">
        <f t="shared" si="31"/>
        <v>0</v>
      </c>
      <c r="BJ121" s="79">
        <f t="shared" si="32"/>
        <v>0</v>
      </c>
      <c r="BK121" s="25">
        <f t="shared" si="33"/>
        <v>0</v>
      </c>
      <c r="BL121" s="36">
        <f>IF($E121=1,садики!K$2,0)+IF($F121=1,садики!K$3,0)+IF($G121=1,садики!K$4,0)+IF($H121=1,садики!K$5,0)+IF($I121=1,садики!K$6,0)+IF($J121=1,садики!K$7,0)+IF($K121=1,садики!K$8,0)+IF($L121=1,садики!K$9,0)+IF($M121=1,садики!K$10,0)+IF($N121=1,садики!K$11,0)+IF($O121=1,садики!K$12,0)+IF($P121=1,садики!K$13,0)+IF($Q121=1,садики!K$14,0)+IF($R121=1,садики!K$15,0)</f>
        <v>0</v>
      </c>
      <c r="BM121" s="5">
        <f t="shared" si="35"/>
        <v>0</v>
      </c>
      <c r="BN121" s="60">
        <f t="shared" si="34"/>
        <v>0</v>
      </c>
    </row>
    <row r="122" spans="1:66" ht="12.75" customHeight="1" x14ac:dyDescent="0.2">
      <c r="A122" s="52">
        <v>120</v>
      </c>
      <c r="B122" s="8" t="s">
        <v>28</v>
      </c>
      <c r="C122" s="7" t="s">
        <v>94</v>
      </c>
      <c r="D122" s="53">
        <v>950</v>
      </c>
      <c r="E122" s="28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42"/>
      <c r="S122" s="64">
        <f>IF($E122=1,садики!E$2,0)+IF($F122=1,садики!E$3,0)+IF($G122=1,садики!E$4,0)+IF($H122=1,садики!E$5,0)+IF($I122=1,садики!E$6,0)+IF($J122=1,садики!E$7,0)+IF($K122=1,садики!E$8,0)+IF($L122=1,садики!E$9,0)+IF($M122=1,садики!E$10,0)+IF($N122=1,садики!E$11,0)+IF($O122=1,садики!E$12,0)+IF($P122=1,садики!E$13,0)+IF($Q122=1,садики!E$14,0)+IF($R122=1,садики!E$15,0)</f>
        <v>0</v>
      </c>
      <c r="T122" s="67">
        <f>IF(E122=1,$D122*садики!E$2/$S122,0)</f>
        <v>0</v>
      </c>
      <c r="U122" s="33">
        <f>IF(F122=1,$D122*садики!E$3/$S122,0)</f>
        <v>0</v>
      </c>
      <c r="V122" s="33">
        <f>IF(G122=1,$D122*садики!E$4/$S122,0)</f>
        <v>0</v>
      </c>
      <c r="W122" s="33">
        <f>IF(H122=1,$D122*садики!E$5/$S122,0)</f>
        <v>0</v>
      </c>
      <c r="X122" s="33">
        <f>IF(I122=1,$D122*садики!E$6/$S122,0)</f>
        <v>0</v>
      </c>
      <c r="Y122" s="33">
        <f>IF(J122=1,$D122*садики!E$7/$S122,0)</f>
        <v>0</v>
      </c>
      <c r="Z122" s="33">
        <f>IF(K122=1,$D122*садики!E$8/$S122,0)</f>
        <v>0</v>
      </c>
      <c r="AA122" s="33">
        <f>IF(L122=1,$D122*садики!E$9/$S122,0)</f>
        <v>0</v>
      </c>
      <c r="AB122" s="33">
        <f>IF(M122=1,$D122*садики!E$10/$S122,0)</f>
        <v>0</v>
      </c>
      <c r="AC122" s="33">
        <f>IF(N122=1,$D122*садики!E$11/$S122,0)</f>
        <v>0</v>
      </c>
      <c r="AD122" s="33">
        <f>IF(O122=1,$D122*садики!E$12/$S122,0)</f>
        <v>0</v>
      </c>
      <c r="AE122" s="33">
        <f>IF(P122=1,$D122*садики!E$13/$S122,0)</f>
        <v>0</v>
      </c>
      <c r="AF122" s="33">
        <f>IF(Q122=1,$D122*садики!E$14/$S122,0)</f>
        <v>0</v>
      </c>
      <c r="AG122" s="68">
        <f>IF(R122=1,$D122*садики!E$15/$S122,0)</f>
        <v>0</v>
      </c>
      <c r="AH122" s="72">
        <f>IF($E122=1,садики!H$2,0)+IF($F122=1,садики!H$3,0)+IF($G122=1,садики!H$4,0)+IF($H122=1,садики!H$5,0)+IF($I122=1,садики!H$6,0)+IF($J122=1,садики!H$7,0)+IF($K122=1,садики!H$8,0)+IF($L122=1,садики!H$9,0)+IF($M122=1,садики!H$10,0)+IF($N122=1,садики!H$11,0)+IF($O122=1,садики!H$12,0)+IF($P122=1,садики!H$13,0)+IF($Q122=1,садики!H$14,0)+IF($R122=1,садики!H$15,0)</f>
        <v>0</v>
      </c>
      <c r="AI122" s="67">
        <f>IF(E122=1,$D122*садики!H$2/$AH122,0)</f>
        <v>0</v>
      </c>
      <c r="AJ122" s="33">
        <f>IF(F122=1,$D122*садики!H$3/$AH122,0)</f>
        <v>0</v>
      </c>
      <c r="AK122" s="33">
        <f>IF(G122=1,$D122*садики!H$4/$AH122,0)</f>
        <v>0</v>
      </c>
      <c r="AL122" s="33">
        <f>IF(H122=1,$D122*садики!H$5/$AH122,0)</f>
        <v>0</v>
      </c>
      <c r="AM122" s="33">
        <f>IF(I122=1,$D122*садики!H$6/$AH122,0)</f>
        <v>0</v>
      </c>
      <c r="AN122" s="33">
        <f>IF(J122=1,$D122*садики!H$7/$AH122,0)</f>
        <v>0</v>
      </c>
      <c r="AO122" s="33">
        <f>IF(K122=1,$D122*садики!H$8/$AH122,0)</f>
        <v>0</v>
      </c>
      <c r="AP122" s="33">
        <f>IF(L122=1,$D122*садики!H$9/$AH122,0)</f>
        <v>0</v>
      </c>
      <c r="AQ122" s="33">
        <f>IF(M122=1,$D122*садики!H$10/$AH122,0)</f>
        <v>0</v>
      </c>
      <c r="AR122" s="33">
        <f>IF(N122=1,$D122*садики!H$11/$AH122,0)</f>
        <v>0</v>
      </c>
      <c r="AS122" s="33">
        <f>IF(O122=1,$D122*садики!H$12/$AH122,0)</f>
        <v>0</v>
      </c>
      <c r="AT122" s="33">
        <f>IF(P122=1,$D122*садики!H$13/$AH122,0)</f>
        <v>0</v>
      </c>
      <c r="AU122" s="33">
        <f>IF(Q122=1,$D122*садики!H$14/$AH122,0)</f>
        <v>0</v>
      </c>
      <c r="AV122" s="68">
        <f>IF(R122=1,$D122*садики!H$15/$AH122,0)</f>
        <v>0</v>
      </c>
      <c r="AW122" s="78">
        <f t="shared" si="19"/>
        <v>0</v>
      </c>
      <c r="AX122" s="19">
        <f t="shared" si="20"/>
        <v>0</v>
      </c>
      <c r="AY122" s="19">
        <f t="shared" si="21"/>
        <v>0</v>
      </c>
      <c r="AZ122" s="19">
        <f t="shared" si="22"/>
        <v>0</v>
      </c>
      <c r="BA122" s="19">
        <f t="shared" si="23"/>
        <v>0</v>
      </c>
      <c r="BB122" s="19">
        <f t="shared" si="24"/>
        <v>0</v>
      </c>
      <c r="BC122" s="19">
        <f t="shared" si="25"/>
        <v>0</v>
      </c>
      <c r="BD122" s="19">
        <f t="shared" si="26"/>
        <v>0</v>
      </c>
      <c r="BE122" s="19">
        <f t="shared" si="27"/>
        <v>0</v>
      </c>
      <c r="BF122" s="19">
        <f t="shared" si="28"/>
        <v>0</v>
      </c>
      <c r="BG122" s="19">
        <f t="shared" si="29"/>
        <v>0</v>
      </c>
      <c r="BH122" s="19">
        <f t="shared" si="30"/>
        <v>0</v>
      </c>
      <c r="BI122" s="19">
        <f t="shared" si="31"/>
        <v>0</v>
      </c>
      <c r="BJ122" s="79">
        <f t="shared" si="32"/>
        <v>0</v>
      </c>
      <c r="BK122" s="25">
        <f t="shared" si="33"/>
        <v>0</v>
      </c>
      <c r="BL122" s="36">
        <f>IF($E122=1,садики!K$2,0)+IF($F122=1,садики!K$3,0)+IF($G122=1,садики!K$4,0)+IF($H122=1,садики!K$5,0)+IF($I122=1,садики!K$6,0)+IF($J122=1,садики!K$7,0)+IF($K122=1,садики!K$8,0)+IF($L122=1,садики!K$9,0)+IF($M122=1,садики!K$10,0)+IF($N122=1,садики!K$11,0)+IF($O122=1,садики!K$12,0)+IF($P122=1,садики!K$13,0)+IF($Q122=1,садики!K$14,0)+IF($R122=1,садики!K$15,0)</f>
        <v>0</v>
      </c>
      <c r="BM122" s="5">
        <f t="shared" si="35"/>
        <v>0</v>
      </c>
      <c r="BN122" s="60">
        <f t="shared" si="34"/>
        <v>0</v>
      </c>
    </row>
    <row r="123" spans="1:66" ht="12.75" customHeight="1" x14ac:dyDescent="0.2">
      <c r="A123" s="52">
        <v>121</v>
      </c>
      <c r="B123" s="8" t="s">
        <v>50</v>
      </c>
      <c r="C123" s="7" t="s">
        <v>94</v>
      </c>
      <c r="D123" s="53">
        <v>1242</v>
      </c>
      <c r="E123" s="28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42"/>
      <c r="S123" s="64">
        <f>IF($E123=1,садики!E$2,0)+IF($F123=1,садики!E$3,0)+IF($G123=1,садики!E$4,0)+IF($H123=1,садики!E$5,0)+IF($I123=1,садики!E$6,0)+IF($J123=1,садики!E$7,0)+IF($K123=1,садики!E$8,0)+IF($L123=1,садики!E$9,0)+IF($M123=1,садики!E$10,0)+IF($N123=1,садики!E$11,0)+IF($O123=1,садики!E$12,0)+IF($P123=1,садики!E$13,0)+IF($Q123=1,садики!E$14,0)+IF($R123=1,садики!E$15,0)</f>
        <v>0</v>
      </c>
      <c r="T123" s="67">
        <f>IF(E123=1,$D123*садики!E$2/$S123,0)</f>
        <v>0</v>
      </c>
      <c r="U123" s="33">
        <f>IF(F123=1,$D123*садики!E$3/$S123,0)</f>
        <v>0</v>
      </c>
      <c r="V123" s="33">
        <f>IF(G123=1,$D123*садики!E$4/$S123,0)</f>
        <v>0</v>
      </c>
      <c r="W123" s="33">
        <f>IF(H123=1,$D123*садики!E$5/$S123,0)</f>
        <v>0</v>
      </c>
      <c r="X123" s="33">
        <f>IF(I123=1,$D123*садики!E$6/$S123,0)</f>
        <v>0</v>
      </c>
      <c r="Y123" s="33">
        <f>IF(J123=1,$D123*садики!E$7/$S123,0)</f>
        <v>0</v>
      </c>
      <c r="Z123" s="33">
        <f>IF(K123=1,$D123*садики!E$8/$S123,0)</f>
        <v>0</v>
      </c>
      <c r="AA123" s="33">
        <f>IF(L123=1,$D123*садики!E$9/$S123,0)</f>
        <v>0</v>
      </c>
      <c r="AB123" s="33">
        <f>IF(M123=1,$D123*садики!E$10/$S123,0)</f>
        <v>0</v>
      </c>
      <c r="AC123" s="33">
        <f>IF(N123=1,$D123*садики!E$11/$S123,0)</f>
        <v>0</v>
      </c>
      <c r="AD123" s="33">
        <f>IF(O123=1,$D123*садики!E$12/$S123,0)</f>
        <v>0</v>
      </c>
      <c r="AE123" s="33">
        <f>IF(P123=1,$D123*садики!E$13/$S123,0)</f>
        <v>0</v>
      </c>
      <c r="AF123" s="33">
        <f>IF(Q123=1,$D123*садики!E$14/$S123,0)</f>
        <v>0</v>
      </c>
      <c r="AG123" s="68">
        <f>IF(R123=1,$D123*садики!E$15/$S123,0)</f>
        <v>0</v>
      </c>
      <c r="AH123" s="72">
        <f>IF($E123=1,садики!H$2,0)+IF($F123=1,садики!H$3,0)+IF($G123=1,садики!H$4,0)+IF($H123=1,садики!H$5,0)+IF($I123=1,садики!H$6,0)+IF($J123=1,садики!H$7,0)+IF($K123=1,садики!H$8,0)+IF($L123=1,садики!H$9,0)+IF($M123=1,садики!H$10,0)+IF($N123=1,садики!H$11,0)+IF($O123=1,садики!H$12,0)+IF($P123=1,садики!H$13,0)+IF($Q123=1,садики!H$14,0)+IF($R123=1,садики!H$15,0)</f>
        <v>0</v>
      </c>
      <c r="AI123" s="67">
        <f>IF(E123=1,$D123*садики!H$2/$AH123,0)</f>
        <v>0</v>
      </c>
      <c r="AJ123" s="33">
        <f>IF(F123=1,$D123*садики!H$3/$AH123,0)</f>
        <v>0</v>
      </c>
      <c r="AK123" s="33">
        <f>IF(G123=1,$D123*садики!H$4/$AH123,0)</f>
        <v>0</v>
      </c>
      <c r="AL123" s="33">
        <f>IF(H123=1,$D123*садики!H$5/$AH123,0)</f>
        <v>0</v>
      </c>
      <c r="AM123" s="33">
        <f>IF(I123=1,$D123*садики!H$6/$AH123,0)</f>
        <v>0</v>
      </c>
      <c r="AN123" s="33">
        <f>IF(J123=1,$D123*садики!H$7/$AH123,0)</f>
        <v>0</v>
      </c>
      <c r="AO123" s="33">
        <f>IF(K123=1,$D123*садики!H$8/$AH123,0)</f>
        <v>0</v>
      </c>
      <c r="AP123" s="33">
        <f>IF(L123=1,$D123*садики!H$9/$AH123,0)</f>
        <v>0</v>
      </c>
      <c r="AQ123" s="33">
        <f>IF(M123=1,$D123*садики!H$10/$AH123,0)</f>
        <v>0</v>
      </c>
      <c r="AR123" s="33">
        <f>IF(N123=1,$D123*садики!H$11/$AH123,0)</f>
        <v>0</v>
      </c>
      <c r="AS123" s="33">
        <f>IF(O123=1,$D123*садики!H$12/$AH123,0)</f>
        <v>0</v>
      </c>
      <c r="AT123" s="33">
        <f>IF(P123=1,$D123*садики!H$13/$AH123,0)</f>
        <v>0</v>
      </c>
      <c r="AU123" s="33">
        <f>IF(Q123=1,$D123*садики!H$14/$AH123,0)</f>
        <v>0</v>
      </c>
      <c r="AV123" s="68">
        <f>IF(R123=1,$D123*садики!H$15/$AH123,0)</f>
        <v>0</v>
      </c>
      <c r="AW123" s="78">
        <f t="shared" si="19"/>
        <v>0</v>
      </c>
      <c r="AX123" s="19">
        <f t="shared" si="20"/>
        <v>0</v>
      </c>
      <c r="AY123" s="19">
        <f t="shared" si="21"/>
        <v>0</v>
      </c>
      <c r="AZ123" s="19">
        <f t="shared" si="22"/>
        <v>0</v>
      </c>
      <c r="BA123" s="19">
        <f t="shared" si="23"/>
        <v>0</v>
      </c>
      <c r="BB123" s="19">
        <f t="shared" si="24"/>
        <v>0</v>
      </c>
      <c r="BC123" s="19">
        <f t="shared" si="25"/>
        <v>0</v>
      </c>
      <c r="BD123" s="19">
        <f t="shared" si="26"/>
        <v>0</v>
      </c>
      <c r="BE123" s="19">
        <f t="shared" si="27"/>
        <v>0</v>
      </c>
      <c r="BF123" s="19">
        <f t="shared" si="28"/>
        <v>0</v>
      </c>
      <c r="BG123" s="19">
        <f t="shared" si="29"/>
        <v>0</v>
      </c>
      <c r="BH123" s="19">
        <f t="shared" si="30"/>
        <v>0</v>
      </c>
      <c r="BI123" s="19">
        <f t="shared" si="31"/>
        <v>0</v>
      </c>
      <c r="BJ123" s="79">
        <f t="shared" si="32"/>
        <v>0</v>
      </c>
      <c r="BK123" s="25">
        <f t="shared" si="33"/>
        <v>0</v>
      </c>
      <c r="BL123" s="36">
        <f>IF($E123=1,садики!K$2,0)+IF($F123=1,садики!K$3,0)+IF($G123=1,садики!K$4,0)+IF($H123=1,садики!K$5,0)+IF($I123=1,садики!K$6,0)+IF($J123=1,садики!K$7,0)+IF($K123=1,садики!K$8,0)+IF($L123=1,садики!K$9,0)+IF($M123=1,садики!K$10,0)+IF($N123=1,садики!K$11,0)+IF($O123=1,садики!K$12,0)+IF($P123=1,садики!K$13,0)+IF($Q123=1,садики!K$14,0)+IF($R123=1,садики!K$15,0)</f>
        <v>0</v>
      </c>
      <c r="BM123" s="5">
        <f t="shared" si="35"/>
        <v>0</v>
      </c>
      <c r="BN123" s="60">
        <f t="shared" si="34"/>
        <v>0</v>
      </c>
    </row>
    <row r="124" spans="1:66" ht="12.75" customHeight="1" thickBot="1" x14ac:dyDescent="0.25">
      <c r="A124" s="56">
        <v>122</v>
      </c>
      <c r="B124" s="57" t="s">
        <v>105</v>
      </c>
      <c r="C124" s="58" t="s">
        <v>8</v>
      </c>
      <c r="D124" s="59">
        <v>493</v>
      </c>
      <c r="E124" s="48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5"/>
      <c r="S124" s="66">
        <f>IF($E124=1,садики!E$2,0)+IF($F124=1,садики!E$3,0)+IF($G124=1,садики!E$4,0)+IF($H124=1,садики!E$5,0)+IF($I124=1,садики!E$6,0)+IF($J124=1,садики!E$7,0)+IF($K124=1,садики!E$8,0)+IF($L124=1,садики!E$9,0)+IF($M124=1,садики!E$10,0)+IF($N124=1,садики!E$11,0)+IF($O124=1,садики!E$12,0)+IF($P124=1,садики!E$13,0)+IF($Q124=1,садики!E$14,0)+IF($R124=1,садики!E$15,0)</f>
        <v>0</v>
      </c>
      <c r="T124" s="70">
        <f>IF(E124=1,$D124*садики!E$2/$S124,0)</f>
        <v>0</v>
      </c>
      <c r="U124" s="62">
        <f>IF(F124=1,$D124*садики!E$3/$S124,0)</f>
        <v>0</v>
      </c>
      <c r="V124" s="62">
        <f>IF(G124=1,$D124*садики!E$4/$S124,0)</f>
        <v>0</v>
      </c>
      <c r="W124" s="62">
        <f>IF(H124=1,$D124*садики!E$5/$S124,0)</f>
        <v>0</v>
      </c>
      <c r="X124" s="62">
        <f>IF(I124=1,$D124*садики!E$6/$S124,0)</f>
        <v>0</v>
      </c>
      <c r="Y124" s="62">
        <f>IF(J124=1,$D124*садики!E$7/$S124,0)</f>
        <v>0</v>
      </c>
      <c r="Z124" s="62">
        <f>IF(K124=1,$D124*садики!E$8/$S124,0)</f>
        <v>0</v>
      </c>
      <c r="AA124" s="62">
        <f>IF(L124=1,$D124*садики!E$9/$S124,0)</f>
        <v>0</v>
      </c>
      <c r="AB124" s="62">
        <f>IF(M124=1,$D124*садики!E$10/$S124,0)</f>
        <v>0</v>
      </c>
      <c r="AC124" s="62">
        <f>IF(N124=1,$D124*садики!E$11/$S124,0)</f>
        <v>0</v>
      </c>
      <c r="AD124" s="62">
        <f>IF(O124=1,$D124*садики!E$12/$S124,0)</f>
        <v>0</v>
      </c>
      <c r="AE124" s="62">
        <f>IF(P124=1,$D124*садики!E$13/$S124,0)</f>
        <v>0</v>
      </c>
      <c r="AF124" s="62">
        <f>IF(Q124=1,$D124*садики!E$14/$S124,0)</f>
        <v>0</v>
      </c>
      <c r="AG124" s="71">
        <f>IF(R124=1,$D124*садики!E$15/$S124,0)</f>
        <v>0</v>
      </c>
      <c r="AH124" s="73">
        <f>IF($E124=1,садики!H$2,0)+IF($F124=1,садики!H$3,0)+IF($G124=1,садики!H$4,0)+IF($H124=1,садики!H$5,0)+IF($I124=1,садики!H$6,0)+IF($J124=1,садики!H$7,0)+IF($K124=1,садики!H$8,0)+IF($L124=1,садики!H$9,0)+IF($M124=1,садики!H$10,0)+IF($N124=1,садики!H$11,0)+IF($O124=1,садики!H$12,0)+IF($P124=1,садики!H$13,0)+IF($Q124=1,садики!H$14,0)+IF($R124=1,садики!H$15,0)</f>
        <v>0</v>
      </c>
      <c r="AI124" s="70">
        <f>IF(E124=1,$D124*садики!H$2/$AH124,0)</f>
        <v>0</v>
      </c>
      <c r="AJ124" s="62">
        <f>IF(F124=1,$D124*садики!H$3/$AH124,0)</f>
        <v>0</v>
      </c>
      <c r="AK124" s="62">
        <f>IF(G124=1,$D124*садики!H$4/$AH124,0)</f>
        <v>0</v>
      </c>
      <c r="AL124" s="62">
        <f>IF(H124=1,$D124*садики!H$5/$AH124,0)</f>
        <v>0</v>
      </c>
      <c r="AM124" s="62">
        <f>IF(I124=1,$D124*садики!H$6/$AH124,0)</f>
        <v>0</v>
      </c>
      <c r="AN124" s="62">
        <f>IF(J124=1,$D124*садики!H$7/$AH124,0)</f>
        <v>0</v>
      </c>
      <c r="AO124" s="62">
        <f>IF(K124=1,$D124*садики!H$8/$AH124,0)</f>
        <v>0</v>
      </c>
      <c r="AP124" s="62">
        <f>IF(L124=1,$D124*садики!H$9/$AH124,0)</f>
        <v>0</v>
      </c>
      <c r="AQ124" s="62">
        <f>IF(M124=1,$D124*садики!H$10/$AH124,0)</f>
        <v>0</v>
      </c>
      <c r="AR124" s="62">
        <f>IF(N124=1,$D124*садики!H$11/$AH124,0)</f>
        <v>0</v>
      </c>
      <c r="AS124" s="62">
        <f>IF(O124=1,$D124*садики!H$12/$AH124,0)</f>
        <v>0</v>
      </c>
      <c r="AT124" s="62">
        <f>IF(P124=1,$D124*садики!H$13/$AH124,0)</f>
        <v>0</v>
      </c>
      <c r="AU124" s="62">
        <f>IF(Q124=1,$D124*садики!H$14/$AH124,0)</f>
        <v>0</v>
      </c>
      <c r="AV124" s="71">
        <f>IF(R124=1,$D124*садики!H$15/$AH124,0)</f>
        <v>0</v>
      </c>
      <c r="AW124" s="80">
        <f t="shared" si="19"/>
        <v>0</v>
      </c>
      <c r="AX124" s="63">
        <f t="shared" si="20"/>
        <v>0</v>
      </c>
      <c r="AY124" s="63">
        <f t="shared" si="21"/>
        <v>0</v>
      </c>
      <c r="AZ124" s="63">
        <f t="shared" si="22"/>
        <v>0</v>
      </c>
      <c r="BA124" s="63">
        <f t="shared" si="23"/>
        <v>0</v>
      </c>
      <c r="BB124" s="63">
        <f t="shared" si="24"/>
        <v>0</v>
      </c>
      <c r="BC124" s="63">
        <f t="shared" si="25"/>
        <v>0</v>
      </c>
      <c r="BD124" s="63">
        <f t="shared" si="26"/>
        <v>0</v>
      </c>
      <c r="BE124" s="63">
        <f t="shared" si="27"/>
        <v>0</v>
      </c>
      <c r="BF124" s="63">
        <f t="shared" si="28"/>
        <v>0</v>
      </c>
      <c r="BG124" s="63">
        <f t="shared" si="29"/>
        <v>0</v>
      </c>
      <c r="BH124" s="63">
        <f t="shared" si="30"/>
        <v>0</v>
      </c>
      <c r="BI124" s="63">
        <f t="shared" si="31"/>
        <v>0</v>
      </c>
      <c r="BJ124" s="81">
        <f t="shared" si="32"/>
        <v>0</v>
      </c>
      <c r="BK124" s="61">
        <f t="shared" si="33"/>
        <v>0</v>
      </c>
      <c r="BL124" s="88">
        <f>IF($E124=1,садики!K$2,0)+IF($F124=1,садики!K$3,0)+IF($G124=1,садики!K$4,0)+IF($H124=1,садики!K$5,0)+IF($I124=1,садики!K$6,0)+IF($J124=1,садики!K$7,0)+IF($K124=1,садики!K$8,0)+IF($L124=1,садики!K$9,0)+IF($M124=1,садики!K$10,0)+IF($N124=1,садики!K$11,0)+IF($O124=1,садики!K$12,0)+IF($P124=1,садики!K$13,0)+IF($Q124=1,садики!K$14,0)+IF($R124=1,садики!K$15,0)</f>
        <v>0</v>
      </c>
      <c r="BM124" s="89">
        <f t="shared" si="35"/>
        <v>0</v>
      </c>
      <c r="BN124" s="90">
        <f t="shared" si="34"/>
        <v>0</v>
      </c>
    </row>
    <row r="125" spans="1:66" ht="26.25" thickBot="1" x14ac:dyDescent="0.3">
      <c r="B125" s="10"/>
      <c r="C125" s="87" t="s">
        <v>106</v>
      </c>
      <c r="D125" s="86">
        <f>SUM(D3:D124)</f>
        <v>61453</v>
      </c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BL125" s="155" t="s">
        <v>107</v>
      </c>
      <c r="BM125" s="156"/>
      <c r="BN125" s="91">
        <f>SUM(BN3:BN124)</f>
        <v>0</v>
      </c>
    </row>
    <row r="126" spans="1:66" ht="30.75" customHeight="1" x14ac:dyDescent="0.25">
      <c r="B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BL126" s="157" t="s">
        <v>108</v>
      </c>
      <c r="BM126" s="158"/>
      <c r="BN126" s="123">
        <f>BN125/D125</f>
        <v>0</v>
      </c>
    </row>
    <row r="127" spans="1:66" ht="60.75" customHeight="1" x14ac:dyDescent="0.2">
      <c r="B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BL127" s="137" t="s">
        <v>167</v>
      </c>
      <c r="BM127" s="139"/>
      <c r="BN127" s="124" t="e">
        <f>BN125/SUMIF(BM3:BM124,"&lt;&gt;0",D3:D124)</f>
        <v>#DIV/0!</v>
      </c>
    </row>
    <row r="128" spans="1:66" ht="12.75" x14ac:dyDescent="0.2">
      <c r="B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BL128" s="137" t="s">
        <v>168</v>
      </c>
      <c r="BM128" s="125" t="s">
        <v>169</v>
      </c>
      <c r="BN128" s="127">
        <f>SUMIF(BM3:BM124,"&lt;&gt;0",D3:D124)</f>
        <v>0</v>
      </c>
    </row>
    <row r="129" spans="2:66" ht="12.75" customHeight="1" x14ac:dyDescent="0.2">
      <c r="B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BL129" s="137"/>
      <c r="BM129" s="125" t="s">
        <v>171</v>
      </c>
      <c r="BN129" s="124">
        <f>SUMIF(BM3:BM124,"=0",D3:D124)</f>
        <v>61453</v>
      </c>
    </row>
    <row r="130" spans="2:66" ht="12.75" customHeight="1" x14ac:dyDescent="0.2">
      <c r="B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BL130" s="137" t="s">
        <v>170</v>
      </c>
      <c r="BM130" s="125" t="s">
        <v>169</v>
      </c>
      <c r="BN130" s="128">
        <f>BN128/D125*100</f>
        <v>0</v>
      </c>
    </row>
    <row r="131" spans="2:66" ht="12.75" customHeight="1" thickBot="1" x14ac:dyDescent="0.25">
      <c r="B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BL131" s="138"/>
      <c r="BM131" s="126" t="s">
        <v>171</v>
      </c>
      <c r="BN131" s="129">
        <f>BN129/D125*100</f>
        <v>100</v>
      </c>
    </row>
    <row r="132" spans="2:66" ht="12.75" customHeight="1" x14ac:dyDescent="0.2">
      <c r="B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2:66" ht="12.75" customHeight="1" x14ac:dyDescent="0.2">
      <c r="B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2:66" ht="12.75" customHeight="1" x14ac:dyDescent="0.2">
      <c r="B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2:66" ht="12.75" customHeight="1" x14ac:dyDescent="0.2">
      <c r="B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2:66" ht="12.75" customHeight="1" x14ac:dyDescent="0.2">
      <c r="B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2:66" ht="12.75" customHeight="1" x14ac:dyDescent="0.2">
      <c r="B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2:66" ht="12.75" customHeight="1" x14ac:dyDescent="0.2">
      <c r="B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2:66" ht="12.75" customHeight="1" x14ac:dyDescent="0.2">
      <c r="B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2:66" ht="12.75" customHeight="1" x14ac:dyDescent="0.2">
      <c r="B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2:66" ht="12.75" customHeight="1" x14ac:dyDescent="0.2">
      <c r="B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2:66" ht="12.75" customHeight="1" x14ac:dyDescent="0.2">
      <c r="B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2:66" ht="12.75" customHeight="1" x14ac:dyDescent="0.2">
      <c r="B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2:66" ht="12.75" customHeight="1" x14ac:dyDescent="0.2">
      <c r="B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2:33" ht="12.75" customHeight="1" x14ac:dyDescent="0.2">
      <c r="B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2:33" ht="12.75" customHeight="1" x14ac:dyDescent="0.2">
      <c r="B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2:33" ht="12.75" customHeight="1" x14ac:dyDescent="0.2">
      <c r="B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2:33" ht="12.75" customHeight="1" x14ac:dyDescent="0.2">
      <c r="B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2:33" ht="12.75" customHeight="1" x14ac:dyDescent="0.2">
      <c r="B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2:33" ht="12.75" customHeight="1" x14ac:dyDescent="0.2">
      <c r="B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2:33" ht="12.75" customHeight="1" x14ac:dyDescent="0.2">
      <c r="B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2:33" ht="12.75" customHeight="1" x14ac:dyDescent="0.2">
      <c r="B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2:33" ht="12.75" customHeight="1" x14ac:dyDescent="0.2">
      <c r="B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2:33" ht="12.75" customHeight="1" x14ac:dyDescent="0.2">
      <c r="B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2:33" ht="12.75" customHeight="1" x14ac:dyDescent="0.2">
      <c r="B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2:33" ht="12.75" customHeight="1" x14ac:dyDescent="0.2">
      <c r="B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2:33" ht="12.75" customHeight="1" x14ac:dyDescent="0.2">
      <c r="B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2:33" ht="12.75" customHeight="1" x14ac:dyDescent="0.2">
      <c r="B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2:33" ht="12.75" customHeight="1" x14ac:dyDescent="0.2">
      <c r="B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2:33" ht="12.75" customHeight="1" x14ac:dyDescent="0.2">
      <c r="B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2:33" ht="12.75" customHeight="1" x14ac:dyDescent="0.2">
      <c r="B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2:33" ht="12.75" customHeight="1" x14ac:dyDescent="0.2">
      <c r="B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2:33" ht="12.75" customHeight="1" x14ac:dyDescent="0.2">
      <c r="B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2:33" ht="12.75" customHeight="1" x14ac:dyDescent="0.2">
      <c r="B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2:33" ht="12.75" customHeight="1" x14ac:dyDescent="0.2">
      <c r="B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2:33" ht="12.75" customHeight="1" x14ac:dyDescent="0.2">
      <c r="B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2:33" ht="12.75" customHeight="1" x14ac:dyDescent="0.2">
      <c r="B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2:33" ht="12.75" customHeight="1" x14ac:dyDescent="0.2">
      <c r="B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2:33" ht="12.75" customHeight="1" x14ac:dyDescent="0.2">
      <c r="B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2:33" ht="12.75" customHeight="1" x14ac:dyDescent="0.2">
      <c r="B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2:33" ht="12.75" customHeight="1" x14ac:dyDescent="0.2">
      <c r="B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2:33" ht="12.75" customHeight="1" x14ac:dyDescent="0.2">
      <c r="B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2:33" ht="12.75" customHeight="1" x14ac:dyDescent="0.2">
      <c r="B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2:33" ht="12.75" customHeight="1" x14ac:dyDescent="0.2">
      <c r="B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2:33" ht="12.75" customHeight="1" x14ac:dyDescent="0.2">
      <c r="B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2:33" ht="12.75" customHeight="1" x14ac:dyDescent="0.2">
      <c r="B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2:33" ht="12.75" customHeight="1" x14ac:dyDescent="0.2">
      <c r="B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2:33" ht="12.75" customHeight="1" x14ac:dyDescent="0.2">
      <c r="B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2:33" ht="12.75" customHeight="1" x14ac:dyDescent="0.2">
      <c r="B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2:33" ht="12.75" customHeight="1" x14ac:dyDescent="0.2">
      <c r="B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2:33" ht="12.75" customHeight="1" x14ac:dyDescent="0.2">
      <c r="B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2:33" ht="12.75" customHeight="1" x14ac:dyDescent="0.2">
      <c r="B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2:33" ht="12.75" customHeight="1" x14ac:dyDescent="0.2">
      <c r="B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2:33" ht="12.75" customHeight="1" x14ac:dyDescent="0.2">
      <c r="B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2:33" ht="12.75" customHeight="1" x14ac:dyDescent="0.2">
      <c r="B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2:33" ht="12.75" customHeight="1" x14ac:dyDescent="0.2">
      <c r="B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2:33" ht="12.75" customHeight="1" x14ac:dyDescent="0.2">
      <c r="B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2:33" ht="12.75" customHeight="1" x14ac:dyDescent="0.2">
      <c r="B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2:33" ht="12.75" customHeight="1" x14ac:dyDescent="0.2">
      <c r="B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2:33" ht="12.75" customHeight="1" x14ac:dyDescent="0.2">
      <c r="B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2:33" ht="12.75" customHeight="1" x14ac:dyDescent="0.2">
      <c r="B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2:33" ht="12.75" customHeight="1" x14ac:dyDescent="0.2">
      <c r="B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2:33" ht="12.75" customHeight="1" x14ac:dyDescent="0.2">
      <c r="B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2:33" ht="12.75" customHeight="1" x14ac:dyDescent="0.2">
      <c r="B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2:33" ht="12.75" customHeight="1" x14ac:dyDescent="0.2">
      <c r="B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2:33" ht="12.75" customHeight="1" x14ac:dyDescent="0.2">
      <c r="B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2:33" ht="12.75" customHeight="1" x14ac:dyDescent="0.2">
      <c r="B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2:33" ht="12.75" customHeight="1" x14ac:dyDescent="0.2">
      <c r="B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2:33" ht="12.75" customHeight="1" x14ac:dyDescent="0.2">
      <c r="B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2:33" ht="12.75" customHeight="1" x14ac:dyDescent="0.2">
      <c r="B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2:33" ht="12.75" customHeight="1" x14ac:dyDescent="0.2">
      <c r="B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2:33" ht="12.75" customHeight="1" x14ac:dyDescent="0.2">
      <c r="B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2:33" ht="12.75" customHeight="1" x14ac:dyDescent="0.2">
      <c r="B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2:33" ht="12.75" customHeight="1" x14ac:dyDescent="0.2">
      <c r="B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2:33" ht="12.75" customHeight="1" x14ac:dyDescent="0.2">
      <c r="B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2:33" ht="12.75" customHeight="1" x14ac:dyDescent="0.2">
      <c r="B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2:33" ht="12.75" customHeight="1" x14ac:dyDescent="0.2">
      <c r="B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2:33" ht="12.75" customHeight="1" x14ac:dyDescent="0.2">
      <c r="B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2:33" ht="12.75" customHeight="1" x14ac:dyDescent="0.2">
      <c r="B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2:33" ht="12.75" customHeight="1" x14ac:dyDescent="0.2">
      <c r="B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2:33" ht="12.75" customHeight="1" x14ac:dyDescent="0.2">
      <c r="B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2:33" ht="12.75" customHeight="1" x14ac:dyDescent="0.2">
      <c r="B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2:33" ht="12.75" customHeight="1" x14ac:dyDescent="0.2">
      <c r="B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2:33" ht="12.75" customHeight="1" x14ac:dyDescent="0.2">
      <c r="B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2:33" ht="12.75" customHeight="1" x14ac:dyDescent="0.2">
      <c r="B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2:33" ht="12.75" customHeight="1" x14ac:dyDescent="0.2">
      <c r="B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2:33" ht="12.75" customHeight="1" x14ac:dyDescent="0.2">
      <c r="B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2:33" ht="12.75" customHeight="1" x14ac:dyDescent="0.2">
      <c r="B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2:33" ht="12.75" customHeight="1" x14ac:dyDescent="0.2">
      <c r="B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2:33" ht="12.75" customHeight="1" x14ac:dyDescent="0.2">
      <c r="B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2:33" ht="12.75" customHeight="1" x14ac:dyDescent="0.2">
      <c r="B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2:33" ht="12.75" customHeight="1" x14ac:dyDescent="0.2">
      <c r="B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2:33" ht="12.75" customHeight="1" x14ac:dyDescent="0.2">
      <c r="B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2:33" ht="12.75" customHeight="1" x14ac:dyDescent="0.2">
      <c r="B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2:33" ht="12.75" customHeight="1" x14ac:dyDescent="0.2">
      <c r="B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2:33" ht="12.75" customHeight="1" x14ac:dyDescent="0.2">
      <c r="B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2:33" ht="12.75" customHeight="1" x14ac:dyDescent="0.2">
      <c r="B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2:33" ht="12.75" customHeight="1" x14ac:dyDescent="0.2">
      <c r="B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2:33" ht="12.75" customHeight="1" x14ac:dyDescent="0.2">
      <c r="B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2:33" ht="12.75" customHeight="1" x14ac:dyDescent="0.2">
      <c r="B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2:33" ht="12.75" customHeight="1" x14ac:dyDescent="0.2">
      <c r="B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2:33" ht="12.75" customHeight="1" x14ac:dyDescent="0.2">
      <c r="B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2:33" ht="12.75" customHeight="1" x14ac:dyDescent="0.2">
      <c r="B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2:33" ht="12.75" customHeight="1" x14ac:dyDescent="0.2">
      <c r="B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2:33" ht="12.75" customHeight="1" x14ac:dyDescent="0.2">
      <c r="B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2:33" ht="12.75" customHeight="1" x14ac:dyDescent="0.2">
      <c r="B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2:33" ht="12.75" customHeight="1" x14ac:dyDescent="0.2">
      <c r="B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2:33" ht="12.75" customHeight="1" x14ac:dyDescent="0.2">
      <c r="B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2:33" ht="12.75" customHeight="1" x14ac:dyDescent="0.2">
      <c r="B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2:33" ht="12.75" customHeight="1" x14ac:dyDescent="0.2">
      <c r="B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2:33" ht="12.75" customHeight="1" x14ac:dyDescent="0.2">
      <c r="B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2:33" ht="12.75" customHeight="1" x14ac:dyDescent="0.2">
      <c r="B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2:33" ht="12.75" customHeight="1" x14ac:dyDescent="0.2">
      <c r="B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2:33" ht="12.75" customHeight="1" x14ac:dyDescent="0.2">
      <c r="B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2:33" ht="12.75" customHeight="1" x14ac:dyDescent="0.2">
      <c r="B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2:33" ht="12.75" customHeight="1" x14ac:dyDescent="0.2">
      <c r="B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2:33" ht="12.75" customHeight="1" x14ac:dyDescent="0.2">
      <c r="B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2:33" ht="12.75" customHeight="1" x14ac:dyDescent="0.2">
      <c r="B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2:33" ht="12.75" customHeight="1" x14ac:dyDescent="0.2">
      <c r="B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2:33" ht="12.75" customHeight="1" x14ac:dyDescent="0.2">
      <c r="B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2:33" ht="12.75" customHeight="1" x14ac:dyDescent="0.2">
      <c r="B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2:33" ht="12.75" customHeight="1" x14ac:dyDescent="0.2">
      <c r="B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2:33" ht="12.75" customHeight="1" x14ac:dyDescent="0.2">
      <c r="B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2:33" ht="12.75" customHeight="1" x14ac:dyDescent="0.2">
      <c r="B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2:33" ht="12.75" customHeight="1" x14ac:dyDescent="0.2">
      <c r="B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2:33" ht="12.75" customHeight="1" x14ac:dyDescent="0.2">
      <c r="B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2:33" ht="12.75" customHeight="1" x14ac:dyDescent="0.2">
      <c r="B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2:33" ht="12.75" customHeight="1" x14ac:dyDescent="0.2">
      <c r="B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2:33" ht="12.75" customHeight="1" x14ac:dyDescent="0.2">
      <c r="B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2:33" ht="12.75" customHeight="1" x14ac:dyDescent="0.2">
      <c r="B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2:33" ht="12.75" customHeight="1" x14ac:dyDescent="0.2">
      <c r="B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2:33" ht="12.75" customHeight="1" x14ac:dyDescent="0.2">
      <c r="B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2:33" ht="12.75" customHeight="1" x14ac:dyDescent="0.2">
      <c r="B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2:33" ht="12.75" customHeight="1" x14ac:dyDescent="0.2">
      <c r="B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2:33" ht="12.75" customHeight="1" x14ac:dyDescent="0.2">
      <c r="B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2:33" ht="12.75" customHeight="1" x14ac:dyDescent="0.2">
      <c r="B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2:33" ht="12.75" customHeight="1" x14ac:dyDescent="0.2">
      <c r="B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2:33" ht="12.75" customHeight="1" x14ac:dyDescent="0.2">
      <c r="B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2:33" ht="12.75" customHeight="1" x14ac:dyDescent="0.2">
      <c r="B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2:33" ht="12.75" customHeight="1" x14ac:dyDescent="0.2">
      <c r="B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2:33" ht="12.75" customHeight="1" x14ac:dyDescent="0.2">
      <c r="B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2:33" ht="12.75" customHeight="1" x14ac:dyDescent="0.2">
      <c r="B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2:33" ht="12.75" customHeight="1" x14ac:dyDescent="0.2">
      <c r="B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2:33" ht="12.75" customHeight="1" x14ac:dyDescent="0.2">
      <c r="B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2:33" ht="12.75" customHeight="1" x14ac:dyDescent="0.2">
      <c r="B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2:33" ht="12.75" customHeight="1" x14ac:dyDescent="0.2">
      <c r="B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2:33" ht="12.75" customHeight="1" x14ac:dyDescent="0.2">
      <c r="B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2:33" ht="12.75" customHeight="1" x14ac:dyDescent="0.2">
      <c r="B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2:33" ht="12.75" customHeight="1" x14ac:dyDescent="0.2">
      <c r="B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2:33" ht="12.75" customHeight="1" x14ac:dyDescent="0.2">
      <c r="B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2:33" ht="12.75" customHeight="1" x14ac:dyDescent="0.2">
      <c r="B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2:33" ht="12.75" customHeight="1" x14ac:dyDescent="0.2">
      <c r="B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2:33" ht="12.75" customHeight="1" x14ac:dyDescent="0.2">
      <c r="B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2:33" ht="12.75" customHeight="1" x14ac:dyDescent="0.2">
      <c r="B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2:33" ht="12.75" customHeight="1" x14ac:dyDescent="0.2">
      <c r="B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2:33" ht="12.75" customHeight="1" x14ac:dyDescent="0.2">
      <c r="B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2:33" ht="12.75" customHeight="1" x14ac:dyDescent="0.2">
      <c r="B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2:33" ht="12.75" customHeight="1" x14ac:dyDescent="0.2">
      <c r="B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2:33" ht="12.75" customHeight="1" x14ac:dyDescent="0.2">
      <c r="B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2:33" ht="12.75" customHeight="1" x14ac:dyDescent="0.2">
      <c r="B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2:33" ht="12.75" customHeight="1" x14ac:dyDescent="0.2">
      <c r="B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2:33" ht="12.75" customHeight="1" x14ac:dyDescent="0.2">
      <c r="B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2:33" ht="12.75" customHeight="1" x14ac:dyDescent="0.2">
      <c r="B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2:33" ht="12.75" customHeight="1" x14ac:dyDescent="0.2">
      <c r="B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2:33" ht="12.75" customHeight="1" x14ac:dyDescent="0.2">
      <c r="B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2:33" ht="12.75" customHeight="1" x14ac:dyDescent="0.2">
      <c r="B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2:33" ht="12.75" customHeight="1" x14ac:dyDescent="0.2">
      <c r="B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2:33" ht="12.75" customHeight="1" x14ac:dyDescent="0.2">
      <c r="B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2:33" ht="12.75" customHeight="1" x14ac:dyDescent="0.2">
      <c r="B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2:33" ht="12.75" customHeight="1" x14ac:dyDescent="0.2">
      <c r="B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2:33" ht="12.75" customHeight="1" x14ac:dyDescent="0.2">
      <c r="B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2:33" ht="12.75" customHeight="1" x14ac:dyDescent="0.2">
      <c r="B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2:33" ht="12.75" customHeight="1" x14ac:dyDescent="0.2">
      <c r="B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2:33" ht="12.75" customHeight="1" x14ac:dyDescent="0.2">
      <c r="B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2:33" ht="12.75" customHeight="1" x14ac:dyDescent="0.2">
      <c r="B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2:33" ht="12.75" customHeight="1" x14ac:dyDescent="0.2">
      <c r="B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2:33" ht="12.75" customHeight="1" x14ac:dyDescent="0.2">
      <c r="B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2:33" ht="12.75" customHeight="1" x14ac:dyDescent="0.2">
      <c r="B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2:33" ht="12.75" customHeight="1" x14ac:dyDescent="0.2">
      <c r="B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2:33" ht="12.75" customHeight="1" x14ac:dyDescent="0.2">
      <c r="B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2:33" ht="12.75" customHeight="1" x14ac:dyDescent="0.2">
      <c r="B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2:33" ht="12.75" customHeight="1" x14ac:dyDescent="0.2">
      <c r="B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2:33" ht="12.75" customHeight="1" x14ac:dyDescent="0.2">
      <c r="B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2:33" ht="12.75" customHeight="1" x14ac:dyDescent="0.2">
      <c r="B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2:33" ht="12.75" customHeight="1" x14ac:dyDescent="0.2">
      <c r="B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2:33" ht="12.75" customHeight="1" x14ac:dyDescent="0.2">
      <c r="B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2:33" ht="12.75" customHeight="1" x14ac:dyDescent="0.2">
      <c r="B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2:33" ht="12.75" customHeight="1" x14ac:dyDescent="0.2">
      <c r="B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2:33" ht="12.75" customHeight="1" x14ac:dyDescent="0.2">
      <c r="B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2:33" ht="12.75" customHeight="1" x14ac:dyDescent="0.2">
      <c r="B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2:33" ht="12.75" customHeight="1" x14ac:dyDescent="0.2">
      <c r="B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2:33" ht="12.75" customHeight="1" x14ac:dyDescent="0.2">
      <c r="B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2:33" ht="12.75" customHeight="1" x14ac:dyDescent="0.2">
      <c r="B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2:33" ht="12.75" customHeight="1" x14ac:dyDescent="0.2">
      <c r="B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2:33" ht="12.75" customHeight="1" x14ac:dyDescent="0.2">
      <c r="B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2:33" ht="12.75" customHeight="1" x14ac:dyDescent="0.2">
      <c r="B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2:33" ht="12.75" customHeight="1" x14ac:dyDescent="0.2">
      <c r="B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2:33" ht="12.75" customHeight="1" x14ac:dyDescent="0.2">
      <c r="B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2:33" ht="12.75" customHeight="1" x14ac:dyDescent="0.2">
      <c r="B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2:33" ht="12.75" customHeight="1" x14ac:dyDescent="0.2">
      <c r="B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2:33" ht="12.75" customHeight="1" x14ac:dyDescent="0.2">
      <c r="B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2:33" ht="12.75" customHeight="1" x14ac:dyDescent="0.2">
      <c r="B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2:33" ht="12.75" customHeight="1" x14ac:dyDescent="0.2">
      <c r="B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2:33" ht="12.75" customHeight="1" x14ac:dyDescent="0.2">
      <c r="B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2:33" ht="12.75" customHeight="1" x14ac:dyDescent="0.2">
      <c r="B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2:33" ht="12.75" customHeight="1" x14ac:dyDescent="0.2">
      <c r="B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2:33" ht="12.75" customHeight="1" x14ac:dyDescent="0.2">
      <c r="B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2:33" ht="12.75" customHeight="1" x14ac:dyDescent="0.2">
      <c r="B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2:33" ht="12.75" customHeight="1" x14ac:dyDescent="0.2">
      <c r="B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2:33" ht="12.75" customHeight="1" x14ac:dyDescent="0.2">
      <c r="B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2:33" ht="12.75" customHeight="1" x14ac:dyDescent="0.2">
      <c r="B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2:33" ht="12.75" customHeight="1" x14ac:dyDescent="0.2">
      <c r="B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2:33" ht="12.75" customHeight="1" x14ac:dyDescent="0.2">
      <c r="B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2:33" ht="12.75" customHeight="1" x14ac:dyDescent="0.2">
      <c r="B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2:33" ht="12.75" customHeight="1" x14ac:dyDescent="0.2">
      <c r="B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2:33" ht="12.75" customHeight="1" x14ac:dyDescent="0.2">
      <c r="B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2:33" ht="12.75" customHeight="1" x14ac:dyDescent="0.2">
      <c r="B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2:33" ht="12.75" customHeight="1" x14ac:dyDescent="0.2">
      <c r="B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2:33" ht="12.75" customHeight="1" x14ac:dyDescent="0.2">
      <c r="B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2:33" ht="12.75" customHeight="1" x14ac:dyDescent="0.2">
      <c r="B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2:33" ht="12.75" customHeight="1" x14ac:dyDescent="0.2">
      <c r="B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2:33" ht="12.75" customHeight="1" x14ac:dyDescent="0.2">
      <c r="B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2:33" ht="12.75" customHeight="1" x14ac:dyDescent="0.2">
      <c r="B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2:33" ht="12.75" customHeight="1" x14ac:dyDescent="0.2">
      <c r="B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2:33" ht="12.75" customHeight="1" x14ac:dyDescent="0.2">
      <c r="B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2:33" ht="12.75" customHeight="1" x14ac:dyDescent="0.2">
      <c r="B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2:33" ht="12.75" customHeight="1" x14ac:dyDescent="0.2">
      <c r="B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2:33" ht="12.75" customHeight="1" x14ac:dyDescent="0.2">
      <c r="B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2:33" ht="12.75" customHeight="1" x14ac:dyDescent="0.2">
      <c r="B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2:33" ht="12.75" customHeight="1" x14ac:dyDescent="0.2">
      <c r="B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2:33" ht="12.75" customHeight="1" x14ac:dyDescent="0.2">
      <c r="B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2:33" ht="12.75" customHeight="1" x14ac:dyDescent="0.2">
      <c r="B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2:33" ht="12.75" customHeight="1" x14ac:dyDescent="0.2">
      <c r="B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2:33" ht="12.75" customHeight="1" x14ac:dyDescent="0.2">
      <c r="B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2:33" ht="12.75" customHeight="1" x14ac:dyDescent="0.2">
      <c r="B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2:33" ht="12.75" customHeight="1" x14ac:dyDescent="0.2">
      <c r="B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2:33" ht="12.75" customHeight="1" x14ac:dyDescent="0.2">
      <c r="B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2:33" ht="12.75" customHeight="1" x14ac:dyDescent="0.2">
      <c r="B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2:33" ht="12.75" customHeight="1" x14ac:dyDescent="0.2">
      <c r="B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2:33" ht="12.75" customHeight="1" x14ac:dyDescent="0.2">
      <c r="B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2:33" ht="12.75" customHeight="1" x14ac:dyDescent="0.2">
      <c r="B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2:33" ht="12.75" customHeight="1" x14ac:dyDescent="0.2">
      <c r="B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2:33" ht="12.75" customHeight="1" x14ac:dyDescent="0.2">
      <c r="B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2:33" ht="12.75" customHeight="1" x14ac:dyDescent="0.2">
      <c r="B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2:33" ht="12.75" customHeight="1" x14ac:dyDescent="0.2">
      <c r="B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2:33" ht="12.75" customHeight="1" x14ac:dyDescent="0.2">
      <c r="B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2:33" ht="12.75" customHeight="1" x14ac:dyDescent="0.2">
      <c r="B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2:33" ht="12.75" customHeight="1" x14ac:dyDescent="0.2">
      <c r="B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2:33" ht="12.75" customHeight="1" x14ac:dyDescent="0.2">
      <c r="B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2:33" ht="12.75" customHeight="1" x14ac:dyDescent="0.2">
      <c r="B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2:33" ht="12.75" customHeight="1" x14ac:dyDescent="0.2">
      <c r="B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2:33" ht="12.75" customHeight="1" x14ac:dyDescent="0.2">
      <c r="B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2:33" ht="12.75" customHeight="1" x14ac:dyDescent="0.2">
      <c r="B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2:33" ht="12.75" customHeight="1" x14ac:dyDescent="0.2">
      <c r="B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2:33" ht="12.75" customHeight="1" x14ac:dyDescent="0.2">
      <c r="B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2:33" ht="12.75" customHeight="1" x14ac:dyDescent="0.2">
      <c r="B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2:33" ht="12.75" customHeight="1" x14ac:dyDescent="0.2">
      <c r="B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2:33" ht="12.75" customHeight="1" x14ac:dyDescent="0.2">
      <c r="B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2:33" ht="12.75" customHeight="1" x14ac:dyDescent="0.2">
      <c r="B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2:33" ht="12.75" customHeight="1" x14ac:dyDescent="0.2">
      <c r="B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2:33" ht="12.75" customHeight="1" x14ac:dyDescent="0.2">
      <c r="B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2:33" ht="12.75" customHeight="1" x14ac:dyDescent="0.2">
      <c r="B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2:33" ht="12.75" customHeight="1" x14ac:dyDescent="0.2">
      <c r="B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2:33" ht="12.75" customHeight="1" x14ac:dyDescent="0.2">
      <c r="B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2:33" ht="12.75" customHeight="1" x14ac:dyDescent="0.2">
      <c r="B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2:33" ht="12.75" customHeight="1" x14ac:dyDescent="0.2">
      <c r="B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2:33" ht="12.75" customHeight="1" x14ac:dyDescent="0.2">
      <c r="B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2:33" ht="12.75" customHeight="1" x14ac:dyDescent="0.2">
      <c r="B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2:33" ht="12.75" customHeight="1" x14ac:dyDescent="0.2">
      <c r="B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2:33" ht="12.75" customHeight="1" x14ac:dyDescent="0.2">
      <c r="B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2:33" ht="12.75" customHeight="1" x14ac:dyDescent="0.2">
      <c r="B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2:33" ht="12.75" customHeight="1" x14ac:dyDescent="0.2">
      <c r="B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2:33" ht="12.75" customHeight="1" x14ac:dyDescent="0.2">
      <c r="B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2:33" ht="12.75" customHeight="1" x14ac:dyDescent="0.2">
      <c r="B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2:33" ht="12.75" customHeight="1" x14ac:dyDescent="0.2">
      <c r="B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2:33" ht="12.75" customHeight="1" x14ac:dyDescent="0.2">
      <c r="B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2:33" ht="12.75" customHeight="1" x14ac:dyDescent="0.2">
      <c r="B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2:33" ht="12.75" customHeight="1" x14ac:dyDescent="0.2">
      <c r="B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2:33" ht="12.75" customHeight="1" x14ac:dyDescent="0.2">
      <c r="B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2:33" ht="12.75" customHeight="1" x14ac:dyDescent="0.2">
      <c r="B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2:33" ht="12.75" customHeight="1" x14ac:dyDescent="0.2">
      <c r="B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2:33" ht="12.75" customHeight="1" x14ac:dyDescent="0.2">
      <c r="B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2:33" ht="12.75" customHeight="1" x14ac:dyDescent="0.2">
      <c r="B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2:33" ht="12.75" customHeight="1" x14ac:dyDescent="0.2">
      <c r="B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2:33" ht="12.75" customHeight="1" x14ac:dyDescent="0.2">
      <c r="B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2:33" ht="12.75" customHeight="1" x14ac:dyDescent="0.2">
      <c r="B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2:33" ht="12.75" customHeight="1" x14ac:dyDescent="0.2">
      <c r="B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2:33" ht="12.75" customHeight="1" x14ac:dyDescent="0.2">
      <c r="B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2:33" ht="12.75" customHeight="1" x14ac:dyDescent="0.2">
      <c r="B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2:33" ht="12.75" customHeight="1" x14ac:dyDescent="0.2">
      <c r="B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2:33" ht="12.75" customHeight="1" x14ac:dyDescent="0.2">
      <c r="B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2:33" ht="12.75" customHeight="1" x14ac:dyDescent="0.2">
      <c r="B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2:33" ht="12.75" customHeight="1" x14ac:dyDescent="0.2">
      <c r="B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2:33" ht="12.75" customHeight="1" x14ac:dyDescent="0.2">
      <c r="B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2:33" ht="12.75" customHeight="1" x14ac:dyDescent="0.2">
      <c r="B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2:33" ht="12.75" customHeight="1" x14ac:dyDescent="0.2">
      <c r="B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2:33" ht="12.75" customHeight="1" x14ac:dyDescent="0.2">
      <c r="B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2:33" ht="12.75" customHeight="1" x14ac:dyDescent="0.2">
      <c r="B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2:33" ht="12.75" customHeight="1" x14ac:dyDescent="0.2">
      <c r="B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2:33" ht="12.75" customHeight="1" x14ac:dyDescent="0.2">
      <c r="B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2:33" ht="12.75" customHeight="1" x14ac:dyDescent="0.2">
      <c r="B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2:33" ht="12.75" customHeight="1" x14ac:dyDescent="0.2">
      <c r="B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2:33" ht="12.75" customHeight="1" x14ac:dyDescent="0.2">
      <c r="B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2:33" ht="12.75" customHeight="1" x14ac:dyDescent="0.2">
      <c r="B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2:33" ht="12.75" customHeight="1" x14ac:dyDescent="0.2">
      <c r="B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2:33" ht="12.75" customHeight="1" x14ac:dyDescent="0.2">
      <c r="B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2:33" ht="12.75" customHeight="1" x14ac:dyDescent="0.2">
      <c r="B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2:33" ht="12.75" customHeight="1" x14ac:dyDescent="0.2">
      <c r="B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2:33" ht="12.75" customHeight="1" x14ac:dyDescent="0.2">
      <c r="B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2:33" ht="12.75" customHeight="1" x14ac:dyDescent="0.2">
      <c r="B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2:33" ht="12.75" customHeight="1" x14ac:dyDescent="0.2">
      <c r="B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2:33" ht="12.75" customHeight="1" x14ac:dyDescent="0.2">
      <c r="B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2:33" ht="12.75" customHeight="1" x14ac:dyDescent="0.2">
      <c r="B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2:33" ht="12.75" customHeight="1" x14ac:dyDescent="0.2">
      <c r="B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2:33" ht="12.75" customHeight="1" x14ac:dyDescent="0.2">
      <c r="B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2:33" ht="12.75" customHeight="1" x14ac:dyDescent="0.2">
      <c r="B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2:33" ht="12.75" customHeight="1" x14ac:dyDescent="0.2">
      <c r="B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2:33" ht="12.75" customHeight="1" x14ac:dyDescent="0.2">
      <c r="B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2:33" ht="12.75" customHeight="1" x14ac:dyDescent="0.2">
      <c r="B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2:33" ht="12.75" customHeight="1" x14ac:dyDescent="0.2">
      <c r="B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2:33" ht="12.75" customHeight="1" x14ac:dyDescent="0.2">
      <c r="B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2:33" ht="12.75" customHeight="1" x14ac:dyDescent="0.2">
      <c r="B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2:33" ht="12.75" customHeight="1" x14ac:dyDescent="0.2">
      <c r="B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2:33" ht="12.75" customHeight="1" x14ac:dyDescent="0.2">
      <c r="B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2:33" ht="12.75" customHeight="1" x14ac:dyDescent="0.2">
      <c r="B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2:33" ht="12.75" customHeight="1" x14ac:dyDescent="0.2">
      <c r="B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2:33" ht="12.75" customHeight="1" x14ac:dyDescent="0.2">
      <c r="B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2:33" ht="12.75" customHeight="1" x14ac:dyDescent="0.2">
      <c r="B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2:33" ht="12.75" customHeight="1" x14ac:dyDescent="0.2">
      <c r="B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2:33" ht="12.75" customHeight="1" x14ac:dyDescent="0.2">
      <c r="B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2:33" ht="12.75" customHeight="1" x14ac:dyDescent="0.2">
      <c r="B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2:33" ht="12.75" customHeight="1" x14ac:dyDescent="0.2">
      <c r="B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2:33" ht="12.75" customHeight="1" x14ac:dyDescent="0.2">
      <c r="B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2:33" ht="12.75" customHeight="1" x14ac:dyDescent="0.2">
      <c r="B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2:33" ht="12.75" customHeight="1" x14ac:dyDescent="0.2">
      <c r="B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2:33" ht="12.75" customHeight="1" x14ac:dyDescent="0.2">
      <c r="B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2:33" ht="12.75" customHeight="1" x14ac:dyDescent="0.2">
      <c r="B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2:33" ht="12.75" customHeight="1" x14ac:dyDescent="0.2">
      <c r="B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2:33" ht="12.75" customHeight="1" x14ac:dyDescent="0.2">
      <c r="B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2:33" ht="12.75" customHeight="1" x14ac:dyDescent="0.2">
      <c r="B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2:33" ht="12.75" customHeight="1" x14ac:dyDescent="0.2">
      <c r="B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2:33" ht="12.75" customHeight="1" x14ac:dyDescent="0.2">
      <c r="B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2:33" ht="12.75" customHeight="1" x14ac:dyDescent="0.2">
      <c r="B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2:33" ht="12.75" customHeight="1" x14ac:dyDescent="0.2">
      <c r="B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2:33" ht="12.75" customHeight="1" x14ac:dyDescent="0.2">
      <c r="B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2:33" ht="12.75" customHeight="1" x14ac:dyDescent="0.2">
      <c r="B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2:33" ht="12.75" customHeight="1" x14ac:dyDescent="0.2">
      <c r="B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2:33" ht="12.75" customHeight="1" x14ac:dyDescent="0.2">
      <c r="B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2:33" ht="12.75" customHeight="1" x14ac:dyDescent="0.2">
      <c r="B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2:33" ht="12.75" customHeight="1" x14ac:dyDescent="0.2">
      <c r="B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2:33" ht="12.75" customHeight="1" x14ac:dyDescent="0.2">
      <c r="B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2:33" ht="12.75" customHeight="1" x14ac:dyDescent="0.2">
      <c r="B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2:33" ht="12.75" customHeight="1" x14ac:dyDescent="0.2">
      <c r="B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2:33" ht="12.75" customHeight="1" x14ac:dyDescent="0.2">
      <c r="B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2:33" ht="12.75" customHeight="1" x14ac:dyDescent="0.2">
      <c r="B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2:33" ht="12.75" customHeight="1" x14ac:dyDescent="0.2">
      <c r="B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2:33" ht="12.75" customHeight="1" x14ac:dyDescent="0.2">
      <c r="B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2:33" ht="12.75" customHeight="1" x14ac:dyDescent="0.2">
      <c r="B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2:33" ht="12.75" customHeight="1" x14ac:dyDescent="0.2">
      <c r="B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2:33" ht="12.75" customHeight="1" x14ac:dyDescent="0.2">
      <c r="B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2:33" ht="12.75" customHeight="1" x14ac:dyDescent="0.2">
      <c r="B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2:33" ht="12.75" customHeight="1" x14ac:dyDescent="0.2">
      <c r="B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2:33" ht="12.75" customHeight="1" x14ac:dyDescent="0.2">
      <c r="B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2:33" ht="12.75" customHeight="1" x14ac:dyDescent="0.2">
      <c r="B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2:33" ht="12.75" customHeight="1" x14ac:dyDescent="0.2">
      <c r="B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2:33" ht="12.75" customHeight="1" x14ac:dyDescent="0.2">
      <c r="B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2:33" ht="12.75" customHeight="1" x14ac:dyDescent="0.2">
      <c r="B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2:33" ht="12.75" customHeight="1" x14ac:dyDescent="0.2">
      <c r="B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2:33" ht="12.75" customHeight="1" x14ac:dyDescent="0.2">
      <c r="B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2:33" ht="12.75" customHeight="1" x14ac:dyDescent="0.2">
      <c r="B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2:33" ht="12.75" customHeight="1" x14ac:dyDescent="0.2">
      <c r="B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2:33" ht="12.75" customHeight="1" x14ac:dyDescent="0.2">
      <c r="B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2:33" ht="12.75" customHeight="1" x14ac:dyDescent="0.2">
      <c r="B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2:33" ht="12.75" customHeight="1" x14ac:dyDescent="0.2">
      <c r="B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2:33" ht="12.75" customHeight="1" x14ac:dyDescent="0.2">
      <c r="B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2:33" ht="12.75" customHeight="1" x14ac:dyDescent="0.2">
      <c r="B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2:33" ht="12.75" customHeight="1" x14ac:dyDescent="0.2">
      <c r="B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2:33" ht="12.75" customHeight="1" x14ac:dyDescent="0.2">
      <c r="B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2:33" ht="12.75" customHeight="1" x14ac:dyDescent="0.2">
      <c r="B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2:33" ht="12.75" customHeight="1" x14ac:dyDescent="0.2">
      <c r="B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2:33" ht="12.75" customHeight="1" x14ac:dyDescent="0.2">
      <c r="B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2:33" ht="12.75" customHeight="1" x14ac:dyDescent="0.2">
      <c r="B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2:33" ht="12.75" customHeight="1" x14ac:dyDescent="0.2">
      <c r="B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2:33" ht="12.75" customHeight="1" x14ac:dyDescent="0.2">
      <c r="B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2:33" ht="12.75" customHeight="1" x14ac:dyDescent="0.2">
      <c r="B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2:33" ht="12.75" customHeight="1" x14ac:dyDescent="0.2">
      <c r="B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2:33" ht="12.75" customHeight="1" x14ac:dyDescent="0.2">
      <c r="B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2:33" ht="12.75" customHeight="1" x14ac:dyDescent="0.2">
      <c r="B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2:33" ht="12.75" customHeight="1" x14ac:dyDescent="0.2">
      <c r="B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2:33" ht="12.75" customHeight="1" x14ac:dyDescent="0.2">
      <c r="B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2:33" ht="12.75" customHeight="1" x14ac:dyDescent="0.2">
      <c r="B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2:33" ht="12.75" customHeight="1" x14ac:dyDescent="0.2">
      <c r="B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2:33" ht="12.75" customHeight="1" x14ac:dyDescent="0.2">
      <c r="B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2:33" ht="12.75" customHeight="1" x14ac:dyDescent="0.2">
      <c r="B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2:33" ht="12.75" customHeight="1" x14ac:dyDescent="0.2">
      <c r="B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2:33" ht="12.75" customHeight="1" x14ac:dyDescent="0.2">
      <c r="B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2:33" ht="12.75" customHeight="1" x14ac:dyDescent="0.2">
      <c r="B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2:33" ht="12.75" customHeight="1" x14ac:dyDescent="0.2">
      <c r="B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2:33" ht="12.75" customHeight="1" x14ac:dyDescent="0.2">
      <c r="B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2:33" ht="12.75" customHeight="1" x14ac:dyDescent="0.2">
      <c r="B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2:33" ht="12.75" customHeight="1" x14ac:dyDescent="0.2">
      <c r="B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2:33" ht="12.75" customHeight="1" x14ac:dyDescent="0.2">
      <c r="B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2:33" ht="12.75" customHeight="1" x14ac:dyDescent="0.2">
      <c r="B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2:33" ht="12.75" customHeight="1" x14ac:dyDescent="0.2">
      <c r="B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2:33" ht="12.75" customHeight="1" x14ac:dyDescent="0.2">
      <c r="B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2:33" ht="12.75" customHeight="1" x14ac:dyDescent="0.2">
      <c r="B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2:33" ht="12.75" customHeight="1" x14ac:dyDescent="0.2">
      <c r="B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2:33" ht="12.75" customHeight="1" x14ac:dyDescent="0.2">
      <c r="B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2:33" ht="12.75" customHeight="1" x14ac:dyDescent="0.2">
      <c r="B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2:33" ht="12.75" customHeight="1" x14ac:dyDescent="0.2">
      <c r="B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2:33" ht="12.75" customHeight="1" x14ac:dyDescent="0.2">
      <c r="B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2:33" ht="12.75" customHeight="1" x14ac:dyDescent="0.2">
      <c r="B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2:33" ht="12.75" customHeight="1" x14ac:dyDescent="0.2">
      <c r="B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2:33" ht="12.75" customHeight="1" x14ac:dyDescent="0.2">
      <c r="B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2:33" ht="12.75" customHeight="1" x14ac:dyDescent="0.2">
      <c r="B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2:33" ht="12.75" customHeight="1" x14ac:dyDescent="0.2">
      <c r="B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2:33" ht="12.75" customHeight="1" x14ac:dyDescent="0.2">
      <c r="B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2:33" ht="12.75" customHeight="1" x14ac:dyDescent="0.2">
      <c r="B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2:33" ht="12.75" customHeight="1" x14ac:dyDescent="0.2">
      <c r="B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2:33" ht="12.75" customHeight="1" x14ac:dyDescent="0.2">
      <c r="B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2:33" ht="12.75" customHeight="1" x14ac:dyDescent="0.2">
      <c r="B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2:33" ht="12.75" customHeight="1" x14ac:dyDescent="0.2">
      <c r="B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2:33" ht="12.75" customHeight="1" x14ac:dyDescent="0.2">
      <c r="B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2:33" ht="12.75" customHeight="1" x14ac:dyDescent="0.2">
      <c r="B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2:33" ht="12.75" customHeight="1" x14ac:dyDescent="0.2">
      <c r="B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2:33" ht="12.75" customHeight="1" x14ac:dyDescent="0.2">
      <c r="B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2:33" ht="12.75" customHeight="1" x14ac:dyDescent="0.2">
      <c r="B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2:33" ht="12.75" customHeight="1" x14ac:dyDescent="0.2">
      <c r="B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2:33" ht="12.75" customHeight="1" x14ac:dyDescent="0.2">
      <c r="B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2:33" ht="12.75" customHeight="1" x14ac:dyDescent="0.2">
      <c r="B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2:33" ht="12.75" customHeight="1" x14ac:dyDescent="0.2">
      <c r="B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2:33" ht="12.75" customHeight="1" x14ac:dyDescent="0.2">
      <c r="B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2:33" ht="12.75" customHeight="1" x14ac:dyDescent="0.2">
      <c r="B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2:33" ht="12.75" customHeight="1" x14ac:dyDescent="0.2">
      <c r="B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2:33" ht="12.75" customHeight="1" x14ac:dyDescent="0.2">
      <c r="B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2:33" ht="12.75" customHeight="1" x14ac:dyDescent="0.2">
      <c r="B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2:33" ht="12.75" customHeight="1" x14ac:dyDescent="0.2">
      <c r="B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2:33" ht="12.75" customHeight="1" x14ac:dyDescent="0.2">
      <c r="B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2:33" ht="12.75" customHeight="1" x14ac:dyDescent="0.2">
      <c r="B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2:33" ht="12.75" customHeight="1" x14ac:dyDescent="0.2">
      <c r="B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2:33" ht="12.75" customHeight="1" x14ac:dyDescent="0.2">
      <c r="B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2:33" ht="12.75" customHeight="1" x14ac:dyDescent="0.2">
      <c r="B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2:33" ht="12.75" customHeight="1" x14ac:dyDescent="0.2">
      <c r="B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2:33" ht="12.75" customHeight="1" x14ac:dyDescent="0.2">
      <c r="B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2:33" ht="12.75" customHeight="1" x14ac:dyDescent="0.2">
      <c r="B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2:33" ht="12.75" customHeight="1" x14ac:dyDescent="0.2">
      <c r="B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2:33" ht="12.75" customHeight="1" x14ac:dyDescent="0.2">
      <c r="B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2:33" ht="12.75" customHeight="1" x14ac:dyDescent="0.2">
      <c r="B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2:33" ht="12.75" customHeight="1" x14ac:dyDescent="0.2">
      <c r="B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2:33" ht="12.75" customHeight="1" x14ac:dyDescent="0.2">
      <c r="B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2:33" ht="12.75" customHeight="1" x14ac:dyDescent="0.2">
      <c r="B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2:33" ht="12.75" customHeight="1" x14ac:dyDescent="0.2">
      <c r="B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2:33" ht="12.75" customHeight="1" x14ac:dyDescent="0.2">
      <c r="B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2:33" ht="12.75" customHeight="1" x14ac:dyDescent="0.2">
      <c r="B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2:33" ht="12.75" customHeight="1" x14ac:dyDescent="0.2">
      <c r="B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2:33" ht="12.75" customHeight="1" x14ac:dyDescent="0.2">
      <c r="B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2:33" ht="12.75" customHeight="1" x14ac:dyDescent="0.2">
      <c r="B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2:33" ht="12.75" customHeight="1" x14ac:dyDescent="0.2">
      <c r="B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2:33" ht="12.75" customHeight="1" x14ac:dyDescent="0.2">
      <c r="B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2:33" ht="12.75" customHeight="1" x14ac:dyDescent="0.2">
      <c r="B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2:33" ht="12.75" customHeight="1" x14ac:dyDescent="0.2">
      <c r="B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2:33" ht="12.75" customHeight="1" x14ac:dyDescent="0.2">
      <c r="B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2:33" ht="12.75" customHeight="1" x14ac:dyDescent="0.2">
      <c r="B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2:33" ht="12.75" customHeight="1" x14ac:dyDescent="0.2">
      <c r="B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2:33" ht="12.75" customHeight="1" x14ac:dyDescent="0.2">
      <c r="B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2:33" ht="12.75" customHeight="1" x14ac:dyDescent="0.2">
      <c r="B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2:33" ht="12.75" customHeight="1" x14ac:dyDescent="0.2">
      <c r="B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2:33" ht="12.75" customHeight="1" x14ac:dyDescent="0.2">
      <c r="B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2:33" ht="12.75" customHeight="1" x14ac:dyDescent="0.2">
      <c r="B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2:33" ht="12.75" customHeight="1" x14ac:dyDescent="0.2">
      <c r="B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2:33" ht="12.75" customHeight="1" x14ac:dyDescent="0.2">
      <c r="B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2:33" ht="12.75" customHeight="1" x14ac:dyDescent="0.2">
      <c r="B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2:33" ht="12.75" customHeight="1" x14ac:dyDescent="0.2">
      <c r="B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2:33" ht="12.75" customHeight="1" x14ac:dyDescent="0.2">
      <c r="B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2:33" ht="12.75" customHeight="1" x14ac:dyDescent="0.2">
      <c r="B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2:33" ht="12.75" customHeight="1" x14ac:dyDescent="0.2">
      <c r="B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2:33" ht="12.75" customHeight="1" x14ac:dyDescent="0.2">
      <c r="B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2:33" ht="12.75" customHeight="1" x14ac:dyDescent="0.2">
      <c r="B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2:33" ht="12.75" customHeight="1" x14ac:dyDescent="0.2">
      <c r="B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2:33" ht="12.75" customHeight="1" x14ac:dyDescent="0.2">
      <c r="B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2:33" ht="12.75" customHeight="1" x14ac:dyDescent="0.2">
      <c r="B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2:33" ht="12.75" customHeight="1" x14ac:dyDescent="0.2">
      <c r="B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2:33" ht="12.75" customHeight="1" x14ac:dyDescent="0.2">
      <c r="B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2:33" ht="12.75" customHeight="1" x14ac:dyDescent="0.2">
      <c r="B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2:33" ht="12.75" customHeight="1" x14ac:dyDescent="0.2">
      <c r="B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2:33" ht="12.75" customHeight="1" x14ac:dyDescent="0.2">
      <c r="B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2:33" ht="12.75" customHeight="1" x14ac:dyDescent="0.2">
      <c r="B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2:33" ht="12.75" customHeight="1" x14ac:dyDescent="0.2">
      <c r="B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2:33" ht="12.75" customHeight="1" x14ac:dyDescent="0.2">
      <c r="B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2:33" ht="12.75" customHeight="1" x14ac:dyDescent="0.2">
      <c r="B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2:33" ht="12.75" customHeight="1" x14ac:dyDescent="0.2">
      <c r="B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2:33" ht="12.75" customHeight="1" x14ac:dyDescent="0.2">
      <c r="B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2:33" ht="12.75" customHeight="1" x14ac:dyDescent="0.2">
      <c r="B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2:33" ht="12.75" customHeight="1" x14ac:dyDescent="0.2">
      <c r="B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2:33" ht="12.75" customHeight="1" x14ac:dyDescent="0.2">
      <c r="B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2:33" ht="12.75" customHeight="1" x14ac:dyDescent="0.2">
      <c r="B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2:33" ht="12.75" customHeight="1" x14ac:dyDescent="0.2">
      <c r="B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2:33" ht="12.75" customHeight="1" x14ac:dyDescent="0.2">
      <c r="B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2:33" ht="12.75" customHeight="1" x14ac:dyDescent="0.2">
      <c r="B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2:33" ht="12.75" customHeight="1" x14ac:dyDescent="0.2">
      <c r="B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2:33" ht="12.75" customHeight="1" x14ac:dyDescent="0.2">
      <c r="B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2:33" ht="12.75" customHeight="1" x14ac:dyDescent="0.2">
      <c r="B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2:33" ht="12.75" customHeight="1" x14ac:dyDescent="0.2">
      <c r="B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2:33" ht="12.75" customHeight="1" x14ac:dyDescent="0.2">
      <c r="B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2:33" ht="12.75" customHeight="1" x14ac:dyDescent="0.2">
      <c r="B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2:33" ht="12.75" customHeight="1" x14ac:dyDescent="0.2">
      <c r="B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2:33" ht="12.75" customHeight="1" x14ac:dyDescent="0.2">
      <c r="B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2:33" ht="12.75" customHeight="1" x14ac:dyDescent="0.2">
      <c r="B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2:33" ht="12.75" customHeight="1" x14ac:dyDescent="0.2">
      <c r="B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2:33" ht="12.75" customHeight="1" x14ac:dyDescent="0.2">
      <c r="B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2:33" ht="12.75" customHeight="1" x14ac:dyDescent="0.2">
      <c r="B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2:33" ht="12.75" customHeight="1" x14ac:dyDescent="0.2">
      <c r="B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2:33" ht="12.75" customHeight="1" x14ac:dyDescent="0.2">
      <c r="B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2:33" ht="12.75" customHeight="1" x14ac:dyDescent="0.2">
      <c r="B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2:33" ht="12.75" customHeight="1" x14ac:dyDescent="0.2">
      <c r="B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2:33" ht="12.75" customHeight="1" x14ac:dyDescent="0.2">
      <c r="B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2:33" ht="12.75" customHeight="1" x14ac:dyDescent="0.2">
      <c r="B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2:33" ht="12.75" customHeight="1" x14ac:dyDescent="0.2">
      <c r="B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2:33" ht="12.75" customHeight="1" x14ac:dyDescent="0.2">
      <c r="B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2:33" ht="12.75" customHeight="1" x14ac:dyDescent="0.2">
      <c r="B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2:33" ht="12.75" customHeight="1" x14ac:dyDescent="0.2">
      <c r="B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2:33" ht="12.75" customHeight="1" x14ac:dyDescent="0.2">
      <c r="B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2:33" ht="12.75" customHeight="1" x14ac:dyDescent="0.2">
      <c r="B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2:33" ht="12.75" customHeight="1" x14ac:dyDescent="0.2">
      <c r="B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2:33" ht="12.75" customHeight="1" x14ac:dyDescent="0.2">
      <c r="B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2:33" ht="12.75" customHeight="1" x14ac:dyDescent="0.2">
      <c r="B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2:33" ht="12.75" customHeight="1" x14ac:dyDescent="0.2">
      <c r="B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2:33" ht="12.75" customHeight="1" x14ac:dyDescent="0.2">
      <c r="B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2:33" ht="12.75" customHeight="1" x14ac:dyDescent="0.2">
      <c r="B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2:33" ht="12.75" customHeight="1" x14ac:dyDescent="0.2">
      <c r="B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2:33" ht="12.75" customHeight="1" x14ac:dyDescent="0.2">
      <c r="B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2:33" ht="12.75" customHeight="1" x14ac:dyDescent="0.2">
      <c r="B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2:33" ht="12.75" customHeight="1" x14ac:dyDescent="0.2">
      <c r="B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2:33" ht="12.75" customHeight="1" x14ac:dyDescent="0.2">
      <c r="B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2:33" ht="12.75" customHeight="1" x14ac:dyDescent="0.2">
      <c r="B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2:33" ht="12.75" customHeight="1" x14ac:dyDescent="0.2">
      <c r="B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2:33" ht="12.75" customHeight="1" x14ac:dyDescent="0.2">
      <c r="B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2:33" ht="12.75" customHeight="1" x14ac:dyDescent="0.2">
      <c r="B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2:33" ht="12.75" customHeight="1" x14ac:dyDescent="0.2">
      <c r="B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2:33" ht="12.75" customHeight="1" x14ac:dyDescent="0.2">
      <c r="B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2:33" ht="12.75" customHeight="1" x14ac:dyDescent="0.2">
      <c r="B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2:33" ht="12.75" customHeight="1" x14ac:dyDescent="0.2">
      <c r="B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2:33" ht="12.75" customHeight="1" x14ac:dyDescent="0.2">
      <c r="B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2:33" ht="12.75" customHeight="1" x14ac:dyDescent="0.2">
      <c r="B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2:33" ht="12.75" customHeight="1" x14ac:dyDescent="0.2">
      <c r="B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2:33" ht="12.75" customHeight="1" x14ac:dyDescent="0.2">
      <c r="B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2:33" ht="12.75" customHeight="1" x14ac:dyDescent="0.2">
      <c r="B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2:33" ht="12.75" customHeight="1" x14ac:dyDescent="0.2">
      <c r="B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2:33" ht="12.75" customHeight="1" x14ac:dyDescent="0.2">
      <c r="B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2:33" ht="12.75" customHeight="1" x14ac:dyDescent="0.2">
      <c r="B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2:33" ht="12.75" customHeight="1" x14ac:dyDescent="0.2">
      <c r="B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2:33" ht="12.75" customHeight="1" x14ac:dyDescent="0.2">
      <c r="B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2:33" ht="12.75" customHeight="1" x14ac:dyDescent="0.2">
      <c r="B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2:33" ht="12.75" customHeight="1" x14ac:dyDescent="0.2">
      <c r="B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2:33" ht="12.75" customHeight="1" x14ac:dyDescent="0.2">
      <c r="B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2:33" ht="12.75" customHeight="1" x14ac:dyDescent="0.2">
      <c r="B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2:33" ht="12.75" customHeight="1" x14ac:dyDescent="0.2">
      <c r="B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2:33" ht="12.75" customHeight="1" x14ac:dyDescent="0.2">
      <c r="B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2:33" ht="12.75" customHeight="1" x14ac:dyDescent="0.2">
      <c r="B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2:33" ht="12.75" customHeight="1" x14ac:dyDescent="0.2">
      <c r="B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2:33" ht="12.75" customHeight="1" x14ac:dyDescent="0.2">
      <c r="B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2:33" ht="12.75" customHeight="1" x14ac:dyDescent="0.2">
      <c r="B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2:33" ht="12.75" customHeight="1" x14ac:dyDescent="0.2">
      <c r="B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2:33" ht="12.75" customHeight="1" x14ac:dyDescent="0.2">
      <c r="B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2:33" ht="12.75" customHeight="1" x14ac:dyDescent="0.2">
      <c r="B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2:33" ht="12.75" customHeight="1" x14ac:dyDescent="0.2">
      <c r="B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2:33" ht="12.75" customHeight="1" x14ac:dyDescent="0.2">
      <c r="B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2:33" ht="12.75" customHeight="1" x14ac:dyDescent="0.2">
      <c r="B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2:33" ht="12.75" customHeight="1" x14ac:dyDescent="0.2">
      <c r="B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2:33" ht="12.75" customHeight="1" x14ac:dyDescent="0.2">
      <c r="B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2:33" ht="12.75" customHeight="1" x14ac:dyDescent="0.2">
      <c r="B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2:33" ht="12.75" customHeight="1" x14ac:dyDescent="0.2">
      <c r="B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2:33" ht="12.75" customHeight="1" x14ac:dyDescent="0.2">
      <c r="B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2:33" ht="12.75" customHeight="1" x14ac:dyDescent="0.2">
      <c r="B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2:33" ht="12.75" customHeight="1" x14ac:dyDescent="0.2">
      <c r="B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2:33" ht="12.75" customHeight="1" x14ac:dyDescent="0.2">
      <c r="B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2:33" ht="12.75" customHeight="1" x14ac:dyDescent="0.2">
      <c r="B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2:33" ht="12.75" customHeight="1" x14ac:dyDescent="0.2">
      <c r="B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2:33" ht="12.75" customHeight="1" x14ac:dyDescent="0.2">
      <c r="B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2:33" ht="12.75" customHeight="1" x14ac:dyDescent="0.2">
      <c r="B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2:33" ht="12.75" customHeight="1" x14ac:dyDescent="0.2">
      <c r="B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2:33" ht="12.75" customHeight="1" x14ac:dyDescent="0.2">
      <c r="B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2:33" ht="12.75" customHeight="1" x14ac:dyDescent="0.2">
      <c r="B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2:33" ht="12.75" customHeight="1" x14ac:dyDescent="0.2">
      <c r="B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2:33" ht="12.75" customHeight="1" x14ac:dyDescent="0.2">
      <c r="B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2:33" ht="12.75" customHeight="1" x14ac:dyDescent="0.2">
      <c r="B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2:33" ht="12.75" customHeight="1" x14ac:dyDescent="0.2">
      <c r="B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2:33" ht="12.75" customHeight="1" x14ac:dyDescent="0.2">
      <c r="B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2:33" ht="12.75" customHeight="1" x14ac:dyDescent="0.2">
      <c r="B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2:33" ht="12.75" customHeight="1" x14ac:dyDescent="0.2">
      <c r="B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2:33" ht="12.75" customHeight="1" x14ac:dyDescent="0.2">
      <c r="B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2:33" ht="12.75" customHeight="1" x14ac:dyDescent="0.2">
      <c r="B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2:33" ht="12.75" customHeight="1" x14ac:dyDescent="0.2">
      <c r="B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2:33" ht="12.75" customHeight="1" x14ac:dyDescent="0.2">
      <c r="B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2:33" ht="12.75" customHeight="1" x14ac:dyDescent="0.2">
      <c r="B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2:33" ht="12.75" customHeight="1" x14ac:dyDescent="0.2">
      <c r="B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2:33" ht="12.75" customHeight="1" x14ac:dyDescent="0.2">
      <c r="B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2:33" ht="12.75" customHeight="1" x14ac:dyDescent="0.2">
      <c r="B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2:33" ht="12.75" customHeight="1" x14ac:dyDescent="0.2">
      <c r="B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2:33" ht="12.75" customHeight="1" x14ac:dyDescent="0.2">
      <c r="B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2:33" ht="12.75" customHeight="1" x14ac:dyDescent="0.2">
      <c r="B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2:33" ht="12.75" customHeight="1" x14ac:dyDescent="0.2">
      <c r="B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2:33" ht="12.75" customHeight="1" x14ac:dyDescent="0.2">
      <c r="B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2:33" ht="12.75" customHeight="1" x14ac:dyDescent="0.2">
      <c r="B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2:33" ht="12.75" customHeight="1" x14ac:dyDescent="0.2">
      <c r="B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2:33" ht="12.75" customHeight="1" x14ac:dyDescent="0.2">
      <c r="B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2:33" ht="12.75" customHeight="1" x14ac:dyDescent="0.2">
      <c r="B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2:33" ht="12.75" customHeight="1" x14ac:dyDescent="0.2">
      <c r="B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2:33" ht="12.75" customHeight="1" x14ac:dyDescent="0.2">
      <c r="B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2:33" ht="12.75" customHeight="1" x14ac:dyDescent="0.2">
      <c r="B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2:33" ht="12.75" customHeight="1" x14ac:dyDescent="0.2">
      <c r="B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2:33" ht="12.75" customHeight="1" x14ac:dyDescent="0.2">
      <c r="B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2:33" ht="12.75" customHeight="1" x14ac:dyDescent="0.2">
      <c r="B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2:33" ht="12.75" customHeight="1" x14ac:dyDescent="0.2">
      <c r="B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2:33" ht="12.75" customHeight="1" x14ac:dyDescent="0.2">
      <c r="B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2:33" ht="12.75" customHeight="1" x14ac:dyDescent="0.2">
      <c r="B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2:33" ht="12.75" customHeight="1" x14ac:dyDescent="0.2">
      <c r="B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2:33" ht="12.75" customHeight="1" x14ac:dyDescent="0.2">
      <c r="B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2:33" ht="12.75" customHeight="1" x14ac:dyDescent="0.2">
      <c r="B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2:33" ht="12.75" customHeight="1" x14ac:dyDescent="0.2">
      <c r="B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2:33" ht="12.75" customHeight="1" x14ac:dyDescent="0.2">
      <c r="B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2:33" ht="12.75" customHeight="1" x14ac:dyDescent="0.2">
      <c r="B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2:33" ht="12.75" customHeight="1" x14ac:dyDescent="0.2">
      <c r="B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2:33" ht="12.75" customHeight="1" x14ac:dyDescent="0.2">
      <c r="B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2:33" ht="12.75" customHeight="1" x14ac:dyDescent="0.2">
      <c r="B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2:33" ht="12.75" customHeight="1" x14ac:dyDescent="0.2">
      <c r="B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2:33" ht="12.75" customHeight="1" x14ac:dyDescent="0.2">
      <c r="B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2:33" ht="12.75" customHeight="1" x14ac:dyDescent="0.2">
      <c r="B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2:33" ht="12.75" customHeight="1" x14ac:dyDescent="0.2">
      <c r="B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2:33" ht="12.75" customHeight="1" x14ac:dyDescent="0.2">
      <c r="B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2:33" ht="12.75" customHeight="1" x14ac:dyDescent="0.2">
      <c r="B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2:33" ht="12.75" customHeight="1" x14ac:dyDescent="0.2">
      <c r="B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2:33" ht="12.75" customHeight="1" x14ac:dyDescent="0.2">
      <c r="B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2:33" ht="12.75" customHeight="1" x14ac:dyDescent="0.2">
      <c r="B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2:33" ht="12.75" customHeight="1" x14ac:dyDescent="0.2">
      <c r="B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2:33" ht="12.75" customHeight="1" x14ac:dyDescent="0.2">
      <c r="B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2:33" ht="12.75" customHeight="1" x14ac:dyDescent="0.2">
      <c r="B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2:33" ht="12.75" customHeight="1" x14ac:dyDescent="0.2">
      <c r="B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2:33" ht="12.75" customHeight="1" x14ac:dyDescent="0.2">
      <c r="B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2:33" ht="12.75" customHeight="1" x14ac:dyDescent="0.2">
      <c r="B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2:33" ht="12.75" customHeight="1" x14ac:dyDescent="0.2">
      <c r="B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2:33" ht="12.75" customHeight="1" x14ac:dyDescent="0.2">
      <c r="B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2:33" ht="12.75" customHeight="1" x14ac:dyDescent="0.2">
      <c r="B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2:33" ht="12.75" customHeight="1" x14ac:dyDescent="0.2">
      <c r="B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2:33" ht="12.75" customHeight="1" x14ac:dyDescent="0.2">
      <c r="B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2:33" ht="12.75" customHeight="1" x14ac:dyDescent="0.2">
      <c r="B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2:33" ht="12.75" customHeight="1" x14ac:dyDescent="0.2">
      <c r="B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2:33" ht="12.75" customHeight="1" x14ac:dyDescent="0.2">
      <c r="B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2:33" ht="12.75" customHeight="1" x14ac:dyDescent="0.2">
      <c r="B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2:33" ht="12.75" customHeight="1" x14ac:dyDescent="0.2">
      <c r="B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2:33" ht="12.75" customHeight="1" x14ac:dyDescent="0.2">
      <c r="B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2:33" ht="12.75" customHeight="1" x14ac:dyDescent="0.2">
      <c r="B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2:33" ht="12.75" customHeight="1" x14ac:dyDescent="0.2">
      <c r="B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2:33" ht="12.75" customHeight="1" x14ac:dyDescent="0.2">
      <c r="B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2:33" ht="12.75" customHeight="1" x14ac:dyDescent="0.2">
      <c r="B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2:33" ht="12.75" customHeight="1" x14ac:dyDescent="0.2">
      <c r="B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2:33" ht="12.75" customHeight="1" x14ac:dyDescent="0.2">
      <c r="B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2:33" ht="12.75" customHeight="1" x14ac:dyDescent="0.2">
      <c r="B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2:33" ht="12.75" customHeight="1" x14ac:dyDescent="0.2">
      <c r="B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2:33" ht="12.75" customHeight="1" x14ac:dyDescent="0.2">
      <c r="B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2:33" ht="12.75" customHeight="1" x14ac:dyDescent="0.2">
      <c r="B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2:33" ht="12.75" customHeight="1" x14ac:dyDescent="0.2">
      <c r="B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2:33" ht="12.75" customHeight="1" x14ac:dyDescent="0.2">
      <c r="B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2:33" ht="12.75" customHeight="1" x14ac:dyDescent="0.2">
      <c r="B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2:33" ht="12.75" customHeight="1" x14ac:dyDescent="0.2">
      <c r="B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2:33" ht="12.75" customHeight="1" x14ac:dyDescent="0.2">
      <c r="B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2:33" ht="12.75" customHeight="1" x14ac:dyDescent="0.2">
      <c r="B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2:33" ht="12.75" customHeight="1" x14ac:dyDescent="0.2">
      <c r="B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2:33" ht="12.75" customHeight="1" x14ac:dyDescent="0.2">
      <c r="B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2:33" ht="12.75" customHeight="1" x14ac:dyDescent="0.2">
      <c r="B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2:33" ht="12.75" customHeight="1" x14ac:dyDescent="0.2">
      <c r="B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2:33" ht="12.75" customHeight="1" x14ac:dyDescent="0.2">
      <c r="B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2:33" ht="12.75" customHeight="1" x14ac:dyDescent="0.2">
      <c r="B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2:33" ht="12.75" customHeight="1" x14ac:dyDescent="0.2">
      <c r="B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2:33" ht="12.75" customHeight="1" x14ac:dyDescent="0.2">
      <c r="B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2:33" ht="12.75" customHeight="1" x14ac:dyDescent="0.2">
      <c r="B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2:33" ht="12.75" customHeight="1" x14ac:dyDescent="0.2">
      <c r="B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2:33" ht="12.75" customHeight="1" x14ac:dyDescent="0.2">
      <c r="B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2:33" ht="12.75" customHeight="1" x14ac:dyDescent="0.2">
      <c r="B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2:33" ht="12.75" customHeight="1" x14ac:dyDescent="0.2">
      <c r="B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2:33" ht="12.75" customHeight="1" x14ac:dyDescent="0.2">
      <c r="B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2:33" ht="12.75" customHeight="1" x14ac:dyDescent="0.2">
      <c r="B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2:33" ht="12.75" customHeight="1" x14ac:dyDescent="0.2">
      <c r="B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2:33" ht="12.75" customHeight="1" x14ac:dyDescent="0.2">
      <c r="B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2:33" ht="12.75" customHeight="1" x14ac:dyDescent="0.2">
      <c r="B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2:33" ht="12.75" customHeight="1" x14ac:dyDescent="0.2">
      <c r="B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2:33" ht="12.75" customHeight="1" x14ac:dyDescent="0.2">
      <c r="B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2:33" ht="12.75" customHeight="1" x14ac:dyDescent="0.2">
      <c r="B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2:33" ht="12.75" customHeight="1" x14ac:dyDescent="0.2">
      <c r="B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2:33" ht="12.75" customHeight="1" x14ac:dyDescent="0.2">
      <c r="B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2:33" ht="12.75" customHeight="1" x14ac:dyDescent="0.2">
      <c r="B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2:33" ht="12.75" customHeight="1" x14ac:dyDescent="0.2">
      <c r="B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2:33" ht="12.75" customHeight="1" x14ac:dyDescent="0.2">
      <c r="B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2:33" ht="12.75" customHeight="1" x14ac:dyDescent="0.2">
      <c r="B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2:33" ht="12.75" customHeight="1" x14ac:dyDescent="0.2">
      <c r="B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2:33" ht="12.75" customHeight="1" x14ac:dyDescent="0.2">
      <c r="B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2:33" ht="12.75" customHeight="1" x14ac:dyDescent="0.2">
      <c r="B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2:33" ht="12.75" customHeight="1" x14ac:dyDescent="0.2">
      <c r="B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2:33" ht="12.75" customHeight="1" x14ac:dyDescent="0.2">
      <c r="B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2:33" ht="12.75" customHeight="1" x14ac:dyDescent="0.2">
      <c r="B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2:33" ht="12.75" customHeight="1" x14ac:dyDescent="0.2">
      <c r="B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2:33" ht="12.75" customHeight="1" x14ac:dyDescent="0.2">
      <c r="B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2:33" ht="12.75" customHeight="1" x14ac:dyDescent="0.2">
      <c r="B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2:33" ht="12.75" customHeight="1" x14ac:dyDescent="0.2">
      <c r="B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2:33" ht="12.75" customHeight="1" x14ac:dyDescent="0.2">
      <c r="B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2:33" ht="12.75" customHeight="1" x14ac:dyDescent="0.2">
      <c r="B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2:33" ht="12.75" customHeight="1" x14ac:dyDescent="0.2">
      <c r="B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2:33" ht="12.75" customHeight="1" x14ac:dyDescent="0.2">
      <c r="B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2:33" ht="12.75" customHeight="1" x14ac:dyDescent="0.2">
      <c r="B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2:33" ht="12.75" customHeight="1" x14ac:dyDescent="0.2">
      <c r="B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2:33" ht="12.75" customHeight="1" x14ac:dyDescent="0.2">
      <c r="B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2:33" ht="12.75" customHeight="1" x14ac:dyDescent="0.2">
      <c r="B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2:33" ht="12.75" customHeight="1" x14ac:dyDescent="0.2">
      <c r="B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2:33" ht="12.75" customHeight="1" x14ac:dyDescent="0.2">
      <c r="B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2:33" ht="12.75" customHeight="1" x14ac:dyDescent="0.2">
      <c r="B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2:33" ht="12.75" customHeight="1" x14ac:dyDescent="0.2">
      <c r="B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2:33" ht="12.75" customHeight="1" x14ac:dyDescent="0.2">
      <c r="B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2:33" ht="12.75" customHeight="1" x14ac:dyDescent="0.2">
      <c r="B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2:33" ht="12.75" customHeight="1" x14ac:dyDescent="0.2">
      <c r="B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2:33" ht="12.75" customHeight="1" x14ac:dyDescent="0.2">
      <c r="B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2:33" ht="12.75" customHeight="1" x14ac:dyDescent="0.2">
      <c r="B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2:33" ht="12.75" customHeight="1" x14ac:dyDescent="0.2">
      <c r="B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2:33" ht="12.75" customHeight="1" x14ac:dyDescent="0.2">
      <c r="B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2:33" ht="12.75" customHeight="1" x14ac:dyDescent="0.2">
      <c r="B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2:33" ht="12.75" customHeight="1" x14ac:dyDescent="0.2">
      <c r="B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2:33" ht="12.75" customHeight="1" x14ac:dyDescent="0.2">
      <c r="B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2:33" ht="12.75" customHeight="1" x14ac:dyDescent="0.2">
      <c r="B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2:33" ht="12.75" customHeight="1" x14ac:dyDescent="0.2">
      <c r="B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2:33" ht="12.75" customHeight="1" x14ac:dyDescent="0.2">
      <c r="B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2:33" ht="12.75" customHeight="1" x14ac:dyDescent="0.2">
      <c r="B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2:33" ht="12.75" customHeight="1" x14ac:dyDescent="0.2">
      <c r="B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2:33" ht="12.75" customHeight="1" x14ac:dyDescent="0.2">
      <c r="B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2:33" ht="12.75" customHeight="1" x14ac:dyDescent="0.2">
      <c r="B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2:33" ht="12.75" customHeight="1" x14ac:dyDescent="0.2">
      <c r="B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2:33" ht="12.75" customHeight="1" x14ac:dyDescent="0.2">
      <c r="B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2:33" ht="12.75" customHeight="1" x14ac:dyDescent="0.2">
      <c r="B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2:33" ht="12.75" customHeight="1" x14ac:dyDescent="0.2">
      <c r="B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2:33" ht="12.75" customHeight="1" x14ac:dyDescent="0.2">
      <c r="B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2:33" ht="12.75" customHeight="1" x14ac:dyDescent="0.2">
      <c r="B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2:33" ht="12.75" customHeight="1" x14ac:dyDescent="0.2">
      <c r="B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2:33" ht="12.75" customHeight="1" x14ac:dyDescent="0.2">
      <c r="B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2:33" ht="12.75" customHeight="1" x14ac:dyDescent="0.2">
      <c r="B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2:33" ht="12.75" customHeight="1" x14ac:dyDescent="0.2">
      <c r="B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2:33" ht="12.75" customHeight="1" x14ac:dyDescent="0.2">
      <c r="B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2:33" ht="12.75" customHeight="1" x14ac:dyDescent="0.2">
      <c r="B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2:33" ht="12.75" customHeight="1" x14ac:dyDescent="0.2">
      <c r="B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2:33" ht="12.75" customHeight="1" x14ac:dyDescent="0.2">
      <c r="B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2:33" ht="12.75" customHeight="1" x14ac:dyDescent="0.2">
      <c r="B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2:33" ht="12.75" customHeight="1" x14ac:dyDescent="0.2">
      <c r="B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2:33" ht="12.75" customHeight="1" x14ac:dyDescent="0.2">
      <c r="B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2:33" ht="12.75" customHeight="1" x14ac:dyDescent="0.2">
      <c r="B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2:33" ht="12.75" customHeight="1" x14ac:dyDescent="0.2">
      <c r="B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2:33" ht="12.75" customHeight="1" x14ac:dyDescent="0.2">
      <c r="B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2:33" ht="12.75" customHeight="1" x14ac:dyDescent="0.2">
      <c r="B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2:33" ht="12.75" customHeight="1" x14ac:dyDescent="0.2">
      <c r="B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2:33" ht="12.75" customHeight="1" x14ac:dyDescent="0.2">
      <c r="B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2:33" ht="12.75" customHeight="1" x14ac:dyDescent="0.2">
      <c r="B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2:33" ht="12.75" customHeight="1" x14ac:dyDescent="0.2">
      <c r="B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2:33" ht="12.75" customHeight="1" x14ac:dyDescent="0.2">
      <c r="B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2:33" ht="12.75" customHeight="1" x14ac:dyDescent="0.2">
      <c r="B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2:33" ht="12.75" customHeight="1" x14ac:dyDescent="0.2">
      <c r="B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2:33" ht="12.75" customHeight="1" x14ac:dyDescent="0.2">
      <c r="B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2:33" ht="12.75" customHeight="1" x14ac:dyDescent="0.2">
      <c r="B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2:33" ht="12.75" customHeight="1" x14ac:dyDescent="0.2">
      <c r="B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2:33" ht="12.75" customHeight="1" x14ac:dyDescent="0.2">
      <c r="B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2:33" ht="12.75" customHeight="1" x14ac:dyDescent="0.2">
      <c r="B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2:33" ht="12.75" customHeight="1" x14ac:dyDescent="0.2">
      <c r="B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2:33" ht="12.75" customHeight="1" x14ac:dyDescent="0.2">
      <c r="B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2:33" ht="12.75" customHeight="1" x14ac:dyDescent="0.2">
      <c r="B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2:33" ht="12.75" customHeight="1" x14ac:dyDescent="0.2">
      <c r="B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2:33" ht="12.75" customHeight="1" x14ac:dyDescent="0.2">
      <c r="B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2:33" ht="12.75" customHeight="1" x14ac:dyDescent="0.2">
      <c r="B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2:33" ht="12.75" customHeight="1" x14ac:dyDescent="0.2">
      <c r="B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2:33" ht="12.75" customHeight="1" x14ac:dyDescent="0.2">
      <c r="B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2:33" ht="12.75" customHeight="1" x14ac:dyDescent="0.2">
      <c r="B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2:33" ht="12.75" customHeight="1" x14ac:dyDescent="0.2">
      <c r="B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2:33" ht="12.75" customHeight="1" x14ac:dyDescent="0.2">
      <c r="B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2:33" ht="12.75" customHeight="1" x14ac:dyDescent="0.2">
      <c r="B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2:33" ht="12.75" customHeight="1" x14ac:dyDescent="0.2">
      <c r="B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2:33" ht="12.75" customHeight="1" x14ac:dyDescent="0.2">
      <c r="B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2:33" ht="12.75" customHeight="1" x14ac:dyDescent="0.2">
      <c r="B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2:33" ht="12.75" customHeight="1" x14ac:dyDescent="0.2">
      <c r="B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2:33" ht="12.75" customHeight="1" x14ac:dyDescent="0.2">
      <c r="B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2:33" ht="12.75" customHeight="1" x14ac:dyDescent="0.2">
      <c r="B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2:33" ht="12.75" customHeight="1" x14ac:dyDescent="0.2">
      <c r="B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2:33" ht="12.75" customHeight="1" x14ac:dyDescent="0.2">
      <c r="B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2:33" ht="12.75" customHeight="1" x14ac:dyDescent="0.2">
      <c r="B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2:33" ht="12.75" customHeight="1" x14ac:dyDescent="0.2">
      <c r="B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2:33" ht="12.75" customHeight="1" x14ac:dyDescent="0.2">
      <c r="B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2:33" ht="12.75" customHeight="1" x14ac:dyDescent="0.2">
      <c r="B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2:33" ht="12.75" customHeight="1" x14ac:dyDescent="0.2">
      <c r="B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2:33" ht="12.75" customHeight="1" x14ac:dyDescent="0.2">
      <c r="B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2:33" ht="12.75" customHeight="1" x14ac:dyDescent="0.2">
      <c r="B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2:33" ht="12.75" customHeight="1" x14ac:dyDescent="0.2">
      <c r="B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2:33" ht="12.75" customHeight="1" x14ac:dyDescent="0.2">
      <c r="B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2:33" ht="12.75" customHeight="1" x14ac:dyDescent="0.2">
      <c r="B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2:33" ht="12.75" customHeight="1" x14ac:dyDescent="0.2">
      <c r="B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2:33" ht="12.75" customHeight="1" x14ac:dyDescent="0.2">
      <c r="B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2:33" ht="12.75" customHeight="1" x14ac:dyDescent="0.2">
      <c r="B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2:33" ht="12.75" customHeight="1" x14ac:dyDescent="0.2">
      <c r="B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2:33" ht="12.75" customHeight="1" x14ac:dyDescent="0.2">
      <c r="B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2:33" ht="12.75" customHeight="1" x14ac:dyDescent="0.2">
      <c r="B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2:33" ht="12.75" customHeight="1" x14ac:dyDescent="0.2">
      <c r="B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2:33" ht="12.75" customHeight="1" x14ac:dyDescent="0.2">
      <c r="B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2:33" ht="12.75" customHeight="1" x14ac:dyDescent="0.2">
      <c r="B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2:33" ht="12.75" customHeight="1" x14ac:dyDescent="0.2">
      <c r="B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2:33" ht="12.75" customHeight="1" x14ac:dyDescent="0.2">
      <c r="B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2:33" ht="12.75" customHeight="1" x14ac:dyDescent="0.2">
      <c r="B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2:33" ht="12.75" customHeight="1" x14ac:dyDescent="0.2">
      <c r="B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2:33" ht="12.75" customHeight="1" x14ac:dyDescent="0.2">
      <c r="B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2:33" ht="12.75" customHeight="1" x14ac:dyDescent="0.2">
      <c r="B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2:33" ht="12.75" customHeight="1" x14ac:dyDescent="0.2">
      <c r="B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2:33" ht="12.75" customHeight="1" x14ac:dyDescent="0.2">
      <c r="B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2:33" ht="12.75" customHeight="1" x14ac:dyDescent="0.2">
      <c r="B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2:33" ht="12.75" customHeight="1" x14ac:dyDescent="0.2">
      <c r="B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2:33" ht="12.75" customHeight="1" x14ac:dyDescent="0.2">
      <c r="B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2:33" ht="12.75" customHeight="1" x14ac:dyDescent="0.2">
      <c r="B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2:33" ht="12.75" customHeight="1" x14ac:dyDescent="0.2">
      <c r="B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2:33" ht="12.75" customHeight="1" x14ac:dyDescent="0.2">
      <c r="B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2:33" ht="12.75" customHeight="1" x14ac:dyDescent="0.2">
      <c r="B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2:33" ht="12.75" customHeight="1" x14ac:dyDescent="0.2">
      <c r="B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2:33" ht="12.75" customHeight="1" x14ac:dyDescent="0.2">
      <c r="B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2:33" ht="12.75" customHeight="1" x14ac:dyDescent="0.2">
      <c r="B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2:33" ht="12.75" customHeight="1" x14ac:dyDescent="0.2">
      <c r="B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2:33" ht="12.75" customHeight="1" x14ac:dyDescent="0.2">
      <c r="B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2:33" ht="12.75" customHeight="1" x14ac:dyDescent="0.2">
      <c r="B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2:33" ht="12.75" customHeight="1" x14ac:dyDescent="0.2">
      <c r="B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2:33" ht="12.75" customHeight="1" x14ac:dyDescent="0.2">
      <c r="B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2:33" ht="12.75" customHeight="1" x14ac:dyDescent="0.2">
      <c r="B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2:33" ht="12.75" customHeight="1" x14ac:dyDescent="0.2">
      <c r="B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2:33" ht="12.75" customHeight="1" x14ac:dyDescent="0.2">
      <c r="B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2:33" ht="12.75" customHeight="1" x14ac:dyDescent="0.2">
      <c r="B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2:33" ht="12.75" customHeight="1" x14ac:dyDescent="0.2">
      <c r="B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2:33" ht="12.75" customHeight="1" x14ac:dyDescent="0.2">
      <c r="B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2:33" ht="12.75" customHeight="1" x14ac:dyDescent="0.2">
      <c r="B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2:33" ht="12.75" customHeight="1" x14ac:dyDescent="0.2">
      <c r="B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2:33" ht="12.75" customHeight="1" x14ac:dyDescent="0.2">
      <c r="B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2:33" ht="12.75" customHeight="1" x14ac:dyDescent="0.2">
      <c r="B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2:33" ht="12.75" customHeight="1" x14ac:dyDescent="0.2">
      <c r="B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2:33" ht="12.75" customHeight="1" x14ac:dyDescent="0.2">
      <c r="B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2:33" ht="12.75" customHeight="1" x14ac:dyDescent="0.2">
      <c r="B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2:33" ht="12.75" customHeight="1" x14ac:dyDescent="0.2">
      <c r="B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2:33" ht="12.75" customHeight="1" x14ac:dyDescent="0.2">
      <c r="B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2:33" ht="12.75" customHeight="1" x14ac:dyDescent="0.2">
      <c r="B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2:33" ht="12.75" customHeight="1" x14ac:dyDescent="0.2">
      <c r="B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2:33" ht="12.75" customHeight="1" x14ac:dyDescent="0.2">
      <c r="B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2:33" ht="12.75" customHeight="1" x14ac:dyDescent="0.2">
      <c r="B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2:33" ht="12.75" customHeight="1" x14ac:dyDescent="0.2">
      <c r="B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2:33" ht="12.75" customHeight="1" x14ac:dyDescent="0.2">
      <c r="B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2:33" ht="12.75" customHeight="1" x14ac:dyDescent="0.2">
      <c r="B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2:33" ht="12.75" customHeight="1" x14ac:dyDescent="0.2">
      <c r="B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2:33" ht="12.75" customHeight="1" x14ac:dyDescent="0.2">
      <c r="B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2:33" ht="12.75" customHeight="1" x14ac:dyDescent="0.2">
      <c r="B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2:33" ht="12.75" customHeight="1" x14ac:dyDescent="0.2">
      <c r="B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2:33" ht="12.75" customHeight="1" x14ac:dyDescent="0.2">
      <c r="B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2:33" ht="12.75" customHeight="1" x14ac:dyDescent="0.2">
      <c r="B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2:33" ht="12.75" customHeight="1" x14ac:dyDescent="0.2">
      <c r="B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2:33" ht="12.75" customHeight="1" x14ac:dyDescent="0.2">
      <c r="B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2:33" ht="12.75" customHeight="1" x14ac:dyDescent="0.2">
      <c r="B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2:33" ht="12.75" customHeight="1" x14ac:dyDescent="0.2">
      <c r="B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2:33" ht="12.75" customHeight="1" x14ac:dyDescent="0.2">
      <c r="B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2:33" ht="12.75" customHeight="1" x14ac:dyDescent="0.2">
      <c r="B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2:33" ht="12.75" customHeight="1" x14ac:dyDescent="0.2">
      <c r="B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2:33" ht="12.75" customHeight="1" x14ac:dyDescent="0.2">
      <c r="B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2:33" ht="12.75" customHeight="1" x14ac:dyDescent="0.2">
      <c r="B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2:33" ht="12.75" customHeight="1" x14ac:dyDescent="0.2">
      <c r="B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2:33" ht="12.75" customHeight="1" x14ac:dyDescent="0.2">
      <c r="B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2:33" ht="12.75" customHeight="1" x14ac:dyDescent="0.2">
      <c r="B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2:33" ht="12.75" customHeight="1" x14ac:dyDescent="0.2">
      <c r="B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2:33" ht="12.75" customHeight="1" x14ac:dyDescent="0.2">
      <c r="B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sortState xmlns:xlrd2="http://schemas.microsoft.com/office/spreadsheetml/2017/richdata2" ref="A1:S2">
    <sortCondition ref="A1:A2"/>
  </sortState>
  <mergeCells count="19">
    <mergeCell ref="BN1:BN2"/>
    <mergeCell ref="BL125:BM125"/>
    <mergeCell ref="BL126:BM126"/>
    <mergeCell ref="T1:AG1"/>
    <mergeCell ref="AH1:AH2"/>
    <mergeCell ref="AI1:AV1"/>
    <mergeCell ref="AW1:BJ1"/>
    <mergeCell ref="BL1:BL2"/>
    <mergeCell ref="BM1:BM2"/>
    <mergeCell ref="BL130:BL131"/>
    <mergeCell ref="BL127:BM127"/>
    <mergeCell ref="BL128:BL129"/>
    <mergeCell ref="A1:A2"/>
    <mergeCell ref="BK1:BK2"/>
    <mergeCell ref="S1:S2"/>
    <mergeCell ref="D1:D2"/>
    <mergeCell ref="C1:C2"/>
    <mergeCell ref="B1:B2"/>
    <mergeCell ref="E1:R1"/>
  </mergeCells>
  <conditionalFormatting sqref="E3:R124">
    <cfRule type="cellIs" dxfId="2" priority="4" operator="equal">
      <formula>1</formula>
    </cfRule>
  </conditionalFormatting>
  <conditionalFormatting sqref="T3:AG124">
    <cfRule type="cellIs" dxfId="1" priority="2" operator="equal">
      <formula>0</formula>
    </cfRule>
  </conditionalFormatting>
  <conditionalFormatting sqref="AI3:BJ124">
    <cfRule type="cellIs" dxfId="0" priority="1" operator="equal">
      <formula>0</formula>
    </cfRule>
  </conditionalFormatting>
  <pageMargins left="0.7" right="0.7" top="0.75" bottom="0.75" header="0" footer="0"/>
  <pageSetup paperSize="9" orientation="portrait" r:id="rId1"/>
  <ignoredErrors>
    <ignoredError sqref="BK3:BK124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C61" sqref="C61"/>
    </sheetView>
  </sheetViews>
  <sheetFormatPr defaultColWidth="14.42578125" defaultRowHeight="15" customHeight="1" x14ac:dyDescent="0.2"/>
  <cols>
    <col min="1" max="1" width="5.7109375" customWidth="1"/>
    <col min="2" max="2" width="11.85546875" customWidth="1"/>
    <col min="3" max="3" width="26" customWidth="1"/>
    <col min="4" max="4" width="52.28515625" customWidth="1"/>
    <col min="5" max="5" width="8.5703125" bestFit="1" customWidth="1"/>
    <col min="6" max="6" width="25.5703125" customWidth="1"/>
    <col min="7" max="7" width="14.140625" customWidth="1"/>
    <col min="8" max="8" width="14.85546875" customWidth="1"/>
    <col min="9" max="9" width="19.5703125" customWidth="1"/>
    <col min="10" max="10" width="27.42578125" customWidth="1"/>
    <col min="11" max="11" width="26.140625" customWidth="1"/>
    <col min="12" max="26" width="8.7109375" customWidth="1"/>
  </cols>
  <sheetData>
    <row r="1" spans="1:11" ht="87" customHeight="1" x14ac:dyDescent="0.25">
      <c r="A1" s="11" t="s">
        <v>109</v>
      </c>
      <c r="B1" s="11" t="s">
        <v>1</v>
      </c>
      <c r="C1" s="16" t="s">
        <v>2</v>
      </c>
      <c r="D1" s="16" t="s">
        <v>110</v>
      </c>
      <c r="E1" s="11" t="s">
        <v>111</v>
      </c>
      <c r="F1" s="20" t="s">
        <v>141</v>
      </c>
      <c r="G1" s="11" t="s">
        <v>112</v>
      </c>
      <c r="H1" s="11" t="s">
        <v>113</v>
      </c>
      <c r="I1" s="11" t="s">
        <v>114</v>
      </c>
      <c r="J1" s="11" t="s">
        <v>115</v>
      </c>
      <c r="K1" s="11" t="s">
        <v>116</v>
      </c>
    </row>
    <row r="2" spans="1:11" ht="12.75" customHeight="1" x14ac:dyDescent="0.2">
      <c r="A2" s="12">
        <v>1</v>
      </c>
      <c r="B2" s="12" t="s">
        <v>66</v>
      </c>
      <c r="C2" s="2" t="s">
        <v>8</v>
      </c>
      <c r="D2" s="2" t="s">
        <v>117</v>
      </c>
      <c r="E2" s="2">
        <v>204</v>
      </c>
      <c r="F2" s="6">
        <f>SUM(дома!T3:T124)</f>
        <v>0</v>
      </c>
      <c r="G2" s="13">
        <f t="shared" ref="G2:G15" si="0">F2/E2</f>
        <v>0</v>
      </c>
      <c r="H2" s="5">
        <f>IF(G2&lt;&gt;0,1/G2,0)</f>
        <v>0</v>
      </c>
      <c r="I2" s="6">
        <f>SUM(дома!AI3:AI124)</f>
        <v>0</v>
      </c>
      <c r="J2" s="6">
        <f>SUM(дома!AW3:AW124)</f>
        <v>0</v>
      </c>
      <c r="K2" s="5">
        <f>IF(J2&lt;&gt;0,E2/J2,0)</f>
        <v>0</v>
      </c>
    </row>
    <row r="3" spans="1:11" ht="12.75" customHeight="1" x14ac:dyDescent="0.2">
      <c r="A3" s="14">
        <v>2</v>
      </c>
      <c r="B3" s="14" t="s">
        <v>118</v>
      </c>
      <c r="C3" s="7" t="s">
        <v>8</v>
      </c>
      <c r="D3" s="7" t="s">
        <v>119</v>
      </c>
      <c r="E3" s="7">
        <v>227</v>
      </c>
      <c r="F3" s="18">
        <f>SUM(дома!U3:U124)</f>
        <v>0</v>
      </c>
      <c r="G3" s="15">
        <f t="shared" si="0"/>
        <v>0</v>
      </c>
      <c r="H3" s="5">
        <f t="shared" ref="H3:H15" si="1">IF(G3&lt;&gt;0,1/G3,0)</f>
        <v>0</v>
      </c>
      <c r="I3" s="18">
        <f>SUM(дома!AJ3:AJ124)</f>
        <v>0</v>
      </c>
      <c r="J3" s="18">
        <f>SUM(дома!AX3:AX124)</f>
        <v>0</v>
      </c>
      <c r="K3" s="5">
        <f t="shared" ref="K3:K15" si="2">IF(J3&lt;&gt;0,E3/J3,0)</f>
        <v>0</v>
      </c>
    </row>
    <row r="4" spans="1:11" ht="12.75" customHeight="1" x14ac:dyDescent="0.2">
      <c r="A4" s="14">
        <v>3</v>
      </c>
      <c r="B4" s="14" t="s">
        <v>120</v>
      </c>
      <c r="C4" s="7" t="s">
        <v>36</v>
      </c>
      <c r="D4" s="7" t="s">
        <v>121</v>
      </c>
      <c r="E4" s="7">
        <v>217</v>
      </c>
      <c r="F4" s="18">
        <f>SUM(дома!V3:V124)</f>
        <v>0</v>
      </c>
      <c r="G4" s="15">
        <f t="shared" si="0"/>
        <v>0</v>
      </c>
      <c r="H4" s="5">
        <f t="shared" si="1"/>
        <v>0</v>
      </c>
      <c r="I4" s="18">
        <f>SUM(дома!AK3:AK124)</f>
        <v>0</v>
      </c>
      <c r="J4" s="18">
        <f>SUM(дома!AY3:AY124)</f>
        <v>0</v>
      </c>
      <c r="K4" s="5">
        <f t="shared" si="2"/>
        <v>0</v>
      </c>
    </row>
    <row r="5" spans="1:11" ht="12.75" customHeight="1" x14ac:dyDescent="0.2">
      <c r="A5" s="14">
        <v>4</v>
      </c>
      <c r="B5" s="14" t="s">
        <v>122</v>
      </c>
      <c r="C5" s="7" t="s">
        <v>49</v>
      </c>
      <c r="D5" s="7" t="s">
        <v>123</v>
      </c>
      <c r="E5" s="7">
        <v>240</v>
      </c>
      <c r="F5" s="18">
        <f>SUM(дома!W3:W124)</f>
        <v>0</v>
      </c>
      <c r="G5" s="15">
        <f t="shared" si="0"/>
        <v>0</v>
      </c>
      <c r="H5" s="5">
        <f t="shared" si="1"/>
        <v>0</v>
      </c>
      <c r="I5" s="18">
        <f>SUM(дома!AL3:AL124)</f>
        <v>0</v>
      </c>
      <c r="J5" s="18">
        <f>SUM(дома!AZ3:AZ124)</f>
        <v>0</v>
      </c>
      <c r="K5" s="5">
        <f t="shared" si="2"/>
        <v>0</v>
      </c>
    </row>
    <row r="6" spans="1:11" ht="12.75" customHeight="1" x14ac:dyDescent="0.2">
      <c r="A6" s="14">
        <v>5</v>
      </c>
      <c r="B6" s="14" t="s">
        <v>30</v>
      </c>
      <c r="C6" s="7" t="s">
        <v>49</v>
      </c>
      <c r="D6" s="7" t="s">
        <v>124</v>
      </c>
      <c r="E6" s="7">
        <v>240</v>
      </c>
      <c r="F6" s="18">
        <f>SUM(дома!X3:X124)</f>
        <v>0</v>
      </c>
      <c r="G6" s="15">
        <f t="shared" si="0"/>
        <v>0</v>
      </c>
      <c r="H6" s="5">
        <f t="shared" si="1"/>
        <v>0</v>
      </c>
      <c r="I6" s="18">
        <f>SUM(дома!AM3:AM124)</f>
        <v>0</v>
      </c>
      <c r="J6" s="18">
        <f>SUM(дома!BA3:BA124)</f>
        <v>0</v>
      </c>
      <c r="K6" s="5">
        <f t="shared" si="2"/>
        <v>0</v>
      </c>
    </row>
    <row r="7" spans="1:11" ht="12.75" customHeight="1" x14ac:dyDescent="0.2">
      <c r="A7" s="14">
        <v>6</v>
      </c>
      <c r="B7" s="14" t="s">
        <v>23</v>
      </c>
      <c r="C7" s="7" t="s">
        <v>61</v>
      </c>
      <c r="D7" s="7" t="s">
        <v>125</v>
      </c>
      <c r="E7" s="7">
        <v>240</v>
      </c>
      <c r="F7" s="18">
        <f>SUM(дома!Y3:Y124)</f>
        <v>0</v>
      </c>
      <c r="G7" s="15">
        <f t="shared" si="0"/>
        <v>0</v>
      </c>
      <c r="H7" s="5">
        <f t="shared" si="1"/>
        <v>0</v>
      </c>
      <c r="I7" s="18">
        <f>SUM(дома!AN3:AN124)</f>
        <v>0</v>
      </c>
      <c r="J7" s="18">
        <f>SUM(дома!BB3:BB124)</f>
        <v>0</v>
      </c>
      <c r="K7" s="5">
        <f t="shared" si="2"/>
        <v>0</v>
      </c>
    </row>
    <row r="8" spans="1:11" ht="12.75" customHeight="1" x14ac:dyDescent="0.2">
      <c r="A8" s="14">
        <v>7</v>
      </c>
      <c r="B8" s="14" t="s">
        <v>126</v>
      </c>
      <c r="C8" s="7" t="s">
        <v>49</v>
      </c>
      <c r="D8" s="7" t="s">
        <v>127</v>
      </c>
      <c r="E8" s="7">
        <v>240</v>
      </c>
      <c r="F8" s="18">
        <f>SUM(дома!Z3:Z124)</f>
        <v>0</v>
      </c>
      <c r="G8" s="15">
        <f t="shared" si="0"/>
        <v>0</v>
      </c>
      <c r="H8" s="5">
        <f t="shared" si="1"/>
        <v>0</v>
      </c>
      <c r="I8" s="18">
        <f>SUM(дома!AO3:AO124)</f>
        <v>0</v>
      </c>
      <c r="J8" s="18">
        <f>SUM(дома!BC3:BC124)</f>
        <v>0</v>
      </c>
      <c r="K8" s="5">
        <f t="shared" si="2"/>
        <v>0</v>
      </c>
    </row>
    <row r="9" spans="1:11" ht="12.75" customHeight="1" x14ac:dyDescent="0.2">
      <c r="A9" s="14">
        <v>8</v>
      </c>
      <c r="B9" s="14" t="s">
        <v>128</v>
      </c>
      <c r="C9" s="7" t="s">
        <v>61</v>
      </c>
      <c r="D9" s="7" t="s">
        <v>129</v>
      </c>
      <c r="E9" s="7">
        <v>240</v>
      </c>
      <c r="F9" s="18">
        <f>SUM(дома!AA3:AA124)</f>
        <v>0</v>
      </c>
      <c r="G9" s="15">
        <f t="shared" si="0"/>
        <v>0</v>
      </c>
      <c r="H9" s="5">
        <f t="shared" si="1"/>
        <v>0</v>
      </c>
      <c r="I9" s="18">
        <f>SUM(дома!AP3:AP124)</f>
        <v>0</v>
      </c>
      <c r="J9" s="18">
        <f>SUM(дома!BD3:BD124)</f>
        <v>0</v>
      </c>
      <c r="K9" s="5">
        <f t="shared" si="2"/>
        <v>0</v>
      </c>
    </row>
    <row r="10" spans="1:11" ht="12.75" customHeight="1" x14ac:dyDescent="0.2">
      <c r="A10" s="14">
        <v>9</v>
      </c>
      <c r="B10" s="14" t="s">
        <v>130</v>
      </c>
      <c r="C10" s="7" t="s">
        <v>68</v>
      </c>
      <c r="D10" s="7" t="s">
        <v>131</v>
      </c>
      <c r="E10" s="7">
        <v>240</v>
      </c>
      <c r="F10" s="18">
        <f>SUM(дома!AB3:AB124)</f>
        <v>0</v>
      </c>
      <c r="G10" s="15">
        <f t="shared" si="0"/>
        <v>0</v>
      </c>
      <c r="H10" s="5">
        <f t="shared" si="1"/>
        <v>0</v>
      </c>
      <c r="I10" s="18">
        <f>SUM(дома!AQ3:AQ124)</f>
        <v>0</v>
      </c>
      <c r="J10" s="18">
        <f>SUM(дома!BE3:BE124)</f>
        <v>0</v>
      </c>
      <c r="K10" s="5">
        <f t="shared" si="2"/>
        <v>0</v>
      </c>
    </row>
    <row r="11" spans="1:11" ht="12.75" customHeight="1" x14ac:dyDescent="0.2">
      <c r="A11" s="14">
        <v>10</v>
      </c>
      <c r="B11" s="14" t="s">
        <v>132</v>
      </c>
      <c r="C11" s="7" t="s">
        <v>8</v>
      </c>
      <c r="D11" s="7" t="s">
        <v>133</v>
      </c>
      <c r="E11" s="7">
        <v>240</v>
      </c>
      <c r="F11" s="18">
        <f>SUM(дома!AC3:AC124)</f>
        <v>0</v>
      </c>
      <c r="G11" s="15">
        <f t="shared" si="0"/>
        <v>0</v>
      </c>
      <c r="H11" s="5">
        <f t="shared" si="1"/>
        <v>0</v>
      </c>
      <c r="I11" s="18">
        <f>SUM(дома!AR3:AR124)</f>
        <v>0</v>
      </c>
      <c r="J11" s="18">
        <f>SUM(дома!BF3:BF124)</f>
        <v>0</v>
      </c>
      <c r="K11" s="5">
        <f t="shared" si="2"/>
        <v>0</v>
      </c>
    </row>
    <row r="12" spans="1:11" ht="12.75" customHeight="1" x14ac:dyDescent="0.2">
      <c r="A12" s="14">
        <v>11</v>
      </c>
      <c r="B12" s="14" t="s">
        <v>134</v>
      </c>
      <c r="C12" s="7" t="s">
        <v>8</v>
      </c>
      <c r="D12" s="7" t="s">
        <v>135</v>
      </c>
      <c r="E12" s="7">
        <v>220</v>
      </c>
      <c r="F12" s="18">
        <f>SUM(дома!AD3:AD124)</f>
        <v>0</v>
      </c>
      <c r="G12" s="15">
        <f t="shared" si="0"/>
        <v>0</v>
      </c>
      <c r="H12" s="5">
        <f t="shared" si="1"/>
        <v>0</v>
      </c>
      <c r="I12" s="18">
        <f>SUM(дома!AS3:AS124)</f>
        <v>0</v>
      </c>
      <c r="J12" s="18">
        <f>SUM(дома!BG3:BG124)</f>
        <v>0</v>
      </c>
      <c r="K12" s="5">
        <f t="shared" si="2"/>
        <v>0</v>
      </c>
    </row>
    <row r="13" spans="1:11" ht="12.75" customHeight="1" x14ac:dyDescent="0.2">
      <c r="A13" s="14">
        <v>12</v>
      </c>
      <c r="B13" s="14" t="s">
        <v>136</v>
      </c>
      <c r="C13" s="7" t="s">
        <v>8</v>
      </c>
      <c r="D13" s="7" t="s">
        <v>137</v>
      </c>
      <c r="E13" s="7">
        <v>240</v>
      </c>
      <c r="F13" s="18">
        <f>SUM(дома!AE3:AE124)</f>
        <v>0</v>
      </c>
      <c r="G13" s="15">
        <f t="shared" si="0"/>
        <v>0</v>
      </c>
      <c r="H13" s="5">
        <f t="shared" si="1"/>
        <v>0</v>
      </c>
      <c r="I13" s="18">
        <f>SUM(дома!AT3:AT124)</f>
        <v>0</v>
      </c>
      <c r="J13" s="18">
        <f>SUM(дома!BH3:BH124)</f>
        <v>0</v>
      </c>
      <c r="K13" s="5">
        <f t="shared" si="2"/>
        <v>0</v>
      </c>
    </row>
    <row r="14" spans="1:11" ht="12.75" customHeight="1" x14ac:dyDescent="0.2">
      <c r="A14" s="14">
        <v>13</v>
      </c>
      <c r="B14" s="14" t="s">
        <v>31</v>
      </c>
      <c r="C14" s="7" t="s">
        <v>94</v>
      </c>
      <c r="D14" s="7" t="s">
        <v>138</v>
      </c>
      <c r="E14" s="7">
        <v>240</v>
      </c>
      <c r="F14" s="18">
        <f>SUM(дома!AF3:AF124)</f>
        <v>0</v>
      </c>
      <c r="G14" s="15">
        <f t="shared" si="0"/>
        <v>0</v>
      </c>
      <c r="H14" s="5">
        <f t="shared" si="1"/>
        <v>0</v>
      </c>
      <c r="I14" s="18">
        <f>SUM(дома!AU3:AU124)</f>
        <v>0</v>
      </c>
      <c r="J14" s="18">
        <f>SUM(дома!BI3:BI124)</f>
        <v>0</v>
      </c>
      <c r="K14" s="5">
        <f t="shared" si="2"/>
        <v>0</v>
      </c>
    </row>
    <row r="15" spans="1:11" ht="12.75" customHeight="1" x14ac:dyDescent="0.2">
      <c r="A15" s="14">
        <v>14</v>
      </c>
      <c r="B15" s="14" t="s">
        <v>139</v>
      </c>
      <c r="C15" s="7" t="s">
        <v>94</v>
      </c>
      <c r="D15" s="7" t="s">
        <v>140</v>
      </c>
      <c r="E15" s="7">
        <v>240</v>
      </c>
      <c r="F15" s="18">
        <f>SUM(дома!AG3:AG124)</f>
        <v>0</v>
      </c>
      <c r="G15" s="15">
        <f t="shared" si="0"/>
        <v>0</v>
      </c>
      <c r="H15" s="5">
        <f t="shared" si="1"/>
        <v>0</v>
      </c>
      <c r="I15" s="18">
        <f>SUM(дома!AV3:AV124)</f>
        <v>0</v>
      </c>
      <c r="J15" s="18">
        <f>SUM(дома!BJ3:BJ124)</f>
        <v>0</v>
      </c>
      <c r="K15" s="5">
        <f t="shared" si="2"/>
        <v>0</v>
      </c>
    </row>
    <row r="16" spans="1:11" ht="12.75" customHeight="1" x14ac:dyDescent="0.2">
      <c r="D16" s="82" t="s">
        <v>149</v>
      </c>
      <c r="E16" s="49">
        <f>SUM(E2:E15)</f>
        <v>3268</v>
      </c>
    </row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9E75-9F2A-41AA-A722-D6E5D6F583B6}">
  <dimension ref="A1:P45"/>
  <sheetViews>
    <sheetView workbookViewId="0">
      <selection activeCell="B8" sqref="B8"/>
    </sheetView>
  </sheetViews>
  <sheetFormatPr defaultRowHeight="12.75" x14ac:dyDescent="0.2"/>
  <cols>
    <col min="1" max="1" width="17.7109375" bestFit="1" customWidth="1"/>
    <col min="2" max="2" width="12" bestFit="1" customWidth="1"/>
    <col min="3" max="3" width="11.42578125" bestFit="1" customWidth="1"/>
    <col min="4" max="4" width="12" bestFit="1" customWidth="1"/>
    <col min="5" max="5" width="14.140625" customWidth="1"/>
    <col min="6" max="6" width="12" bestFit="1" customWidth="1"/>
    <col min="10" max="10" width="11.140625" bestFit="1" customWidth="1"/>
    <col min="12" max="12" width="17.85546875" customWidth="1"/>
  </cols>
  <sheetData>
    <row r="1" spans="1:16" ht="13.5" thickBot="1" x14ac:dyDescent="0.25">
      <c r="A1" s="101"/>
      <c r="B1" s="102" t="s">
        <v>164</v>
      </c>
      <c r="C1" s="97" t="s">
        <v>162</v>
      </c>
    </row>
    <row r="2" spans="1:16" ht="25.5" x14ac:dyDescent="0.2">
      <c r="A2" s="100" t="s">
        <v>150</v>
      </c>
      <c r="B2" s="94">
        <f>AVERAGE(аенрпвне!S2:S93)</f>
        <v>60.545185641366658</v>
      </c>
      <c r="C2" s="105">
        <f>AVERAGE(аенрпвне!I19:I93)</f>
        <v>3.7088888888888882</v>
      </c>
    </row>
    <row r="3" spans="1:16" ht="25.5" x14ac:dyDescent="0.2">
      <c r="A3" s="98" t="s">
        <v>151</v>
      </c>
      <c r="B3" s="95">
        <f>_xlfn.STDEV.S(аенрпвне!S2:S93)</f>
        <v>38.048700492118101</v>
      </c>
      <c r="C3" s="84">
        <f>_xlfn.STDEV.S(аенрпвне!I19:I93)</f>
        <v>5.1187177370188399</v>
      </c>
    </row>
    <row r="4" spans="1:16" ht="25.5" x14ac:dyDescent="0.2">
      <c r="A4" s="98" t="s">
        <v>152</v>
      </c>
      <c r="B4" s="104">
        <f>MIN(аенрпвне!S2:S93)</f>
        <v>0</v>
      </c>
      <c r="C4" s="103">
        <f>_xlfn.MINIFS(дома!BM3:BM124,дома!BM3:BM124,"&lt;&gt;0")</f>
        <v>0</v>
      </c>
    </row>
    <row r="5" spans="1:16" ht="25.5" x14ac:dyDescent="0.2">
      <c r="A5" s="98" t="s">
        <v>153</v>
      </c>
      <c r="B5" s="95">
        <f>MAX(аенрпвне!S2:S93)</f>
        <v>100</v>
      </c>
      <c r="C5" s="84"/>
    </row>
    <row r="6" spans="1:16" x14ac:dyDescent="0.2">
      <c r="A6" s="98" t="s">
        <v>154</v>
      </c>
      <c r="B6" s="95">
        <f>B5-B4</f>
        <v>100</v>
      </c>
      <c r="C6" s="84">
        <f>B5-C4</f>
        <v>100</v>
      </c>
    </row>
    <row r="7" spans="1:16" x14ac:dyDescent="0.2">
      <c r="A7" s="98" t="s">
        <v>155</v>
      </c>
      <c r="B7" s="95">
        <f>B6/10</f>
        <v>10</v>
      </c>
      <c r="C7" s="84"/>
    </row>
    <row r="8" spans="1:16" x14ac:dyDescent="0.2">
      <c r="A8" s="98" t="s">
        <v>156</v>
      </c>
      <c r="B8">
        <f>_xlfn.FLOOR.MATH(1+LOG(B9,2))</f>
        <v>7</v>
      </c>
      <c r="C8" s="84"/>
    </row>
    <row r="9" spans="1:16" ht="13.5" thickBot="1" x14ac:dyDescent="0.25">
      <c r="A9" s="99" t="s">
        <v>157</v>
      </c>
      <c r="B9" s="96">
        <f>COUNT(аенрпвне!S2:S93)</f>
        <v>90</v>
      </c>
      <c r="C9" s="85">
        <f>COUNT(аенрпвне!I19:I93)</f>
        <v>75</v>
      </c>
    </row>
    <row r="10" spans="1:16" x14ac:dyDescent="0.2">
      <c r="A10" s="83"/>
    </row>
    <row r="12" spans="1:16" ht="13.5" thickBot="1" x14ac:dyDescent="0.25">
      <c r="E12" s="93"/>
      <c r="F12" s="93"/>
    </row>
    <row r="13" spans="1:16" ht="128.25" thickBot="1" x14ac:dyDescent="0.25">
      <c r="A13" s="173" t="s">
        <v>163</v>
      </c>
      <c r="B13" s="174"/>
      <c r="C13" s="117" t="s">
        <v>158</v>
      </c>
      <c r="D13" s="117" t="s">
        <v>196</v>
      </c>
      <c r="E13" s="118" t="s">
        <v>197</v>
      </c>
      <c r="F13" s="118" t="s">
        <v>166</v>
      </c>
      <c r="G13" s="119" t="s">
        <v>159</v>
      </c>
      <c r="H13" s="120" t="s">
        <v>165</v>
      </c>
      <c r="I13" s="169" t="s">
        <v>160</v>
      </c>
      <c r="J13" s="106"/>
      <c r="K13" s="106"/>
      <c r="L13" s="106"/>
      <c r="M13" s="106"/>
      <c r="N13" s="106"/>
      <c r="O13" s="106"/>
      <c r="P13" s="106"/>
    </row>
    <row r="14" spans="1:16" x14ac:dyDescent="0.2">
      <c r="A14" s="132">
        <f>B14-D7</f>
        <v>-10</v>
      </c>
      <c r="B14" s="133">
        <f>A15</f>
        <v>-10</v>
      </c>
      <c r="C14" s="134"/>
      <c r="D14" s="134"/>
      <c r="E14" s="108">
        <f>_xlfn.NORM.DIST(B14,B$2,B$3,1)*B$9-_xlfn.NORM.DIST(A14,B$2,B$3,1)*B$9</f>
        <v>0</v>
      </c>
      <c r="F14" s="108"/>
      <c r="G14" s="135"/>
      <c r="H14" s="136"/>
      <c r="I14" s="170"/>
      <c r="J14" s="106"/>
      <c r="K14" s="106"/>
      <c r="L14" s="106"/>
      <c r="M14" s="106"/>
      <c r="N14" s="106"/>
      <c r="O14" s="106"/>
      <c r="P14" s="106"/>
    </row>
    <row r="15" spans="1:16" x14ac:dyDescent="0.2">
      <c r="A15" s="104">
        <f>-B7</f>
        <v>-10</v>
      </c>
      <c r="B15" s="114">
        <v>0</v>
      </c>
      <c r="C15" s="108">
        <f>COUNTIFS(аенрпвне!S$2:S$93,"&gt;"&amp;A15,аенрпвне!S$2:S$93,"&lt;="&amp;B15,аенрпвне!S$2:S$93,"&gt;="&amp;(B$2-3*B$3),аенрпвне!S$2:S$93,"&lt;="&amp;(B$2+3*B$3))</f>
        <v>13</v>
      </c>
      <c r="D15" s="115">
        <f>FREQUENCY(аенрпвне!I2:I93,статистика_по_Pi!B15:B24)</f>
        <v>16</v>
      </c>
      <c r="E15" s="108">
        <f>_xlfn.NORM.DIST(B15,B$2,B$3,1)*B$9-_xlfn.NORM.DIST(A15,B$2,B$3,1)*B$9</f>
        <v>2.1520763832016536</v>
      </c>
      <c r="F15" s="108"/>
      <c r="G15" s="115">
        <f>((C15-E15)^2)/E15</f>
        <v>54.680887590440484</v>
      </c>
      <c r="H15" s="116" t="e">
        <f>((0-F15)^2)/F15</f>
        <v>#DIV/0!</v>
      </c>
      <c r="I15" s="171"/>
      <c r="J15" s="106"/>
      <c r="K15" s="106">
        <f>C15</f>
        <v>13</v>
      </c>
      <c r="L15">
        <v>0</v>
      </c>
      <c r="M15" s="106">
        <f>дома!BN$126*1000</f>
        <v>0</v>
      </c>
      <c r="N15" s="106">
        <v>54</v>
      </c>
      <c r="O15" s="106">
        <v>0</v>
      </c>
      <c r="P15" s="106"/>
    </row>
    <row r="16" spans="1:16" x14ac:dyDescent="0.2">
      <c r="A16" s="95">
        <f>B4</f>
        <v>0</v>
      </c>
      <c r="B16" s="109">
        <f t="shared" ref="B16:B29" si="0">A16+B$7</f>
        <v>10</v>
      </c>
      <c r="C16" s="108">
        <f>COUNTIFS(аенрпвне!S$2:S$93,"&gt;"&amp;A16,аенрпвне!S$2:S$93,"&lt;="&amp;B16,аенрпвне!S$2:S$93,"&gt;="&amp;(B$2-3*B$3),аенрпвне!S$2:S$93,"&lt;="&amp;(B$2+3*B$3))</f>
        <v>5</v>
      </c>
      <c r="D16" s="115">
        <f>FREQUENCY(аенрпвне!I3:I94,статистика_по_Pi!B15:B24)</f>
        <v>15</v>
      </c>
      <c r="E16" s="108">
        <f>_xlfn.NORM.DIST(B16,B$2,B$3,1)*B$9-_xlfn.NORM.DIST(A16,B$2,B$3,1)*B$9</f>
        <v>3.2617167076980706</v>
      </c>
      <c r="F16" s="108"/>
      <c r="G16" s="115">
        <f t="shared" ref="G16:G22" si="1">((C16-E16)^2)/E16</f>
        <v>0.92639216556257098</v>
      </c>
      <c r="H16" s="112" t="e">
        <f>((C16-F16)^2)/F16</f>
        <v>#DIV/0!</v>
      </c>
      <c r="I16" s="171"/>
      <c r="J16" s="106"/>
      <c r="K16" s="106">
        <f>C16</f>
        <v>5</v>
      </c>
      <c r="L16" s="107" t="str">
        <f>"от "&amp;ROUND(A16,2)&amp;" до "&amp;ROUND(B16,2)</f>
        <v>от 0 до 10</v>
      </c>
      <c r="M16" s="106">
        <f>дома!BN$126*1000</f>
        <v>0</v>
      </c>
      <c r="N16" s="106">
        <v>54</v>
      </c>
      <c r="O16" s="106">
        <v>2</v>
      </c>
      <c r="P16" s="106"/>
    </row>
    <row r="17" spans="1:16" x14ac:dyDescent="0.2">
      <c r="A17" s="131">
        <f>B16</f>
        <v>10</v>
      </c>
      <c r="B17" s="109">
        <f t="shared" si="0"/>
        <v>20</v>
      </c>
      <c r="C17" s="108">
        <f>COUNTIFS(аенрпвне!S$2:S$93,"&gt;"&amp;A17,аенрпвне!S$2:S$93,"&lt;="&amp;B17,аенрпвне!S$2:S$93,"&gt;="&amp;(B$2-3*B$3),аенрпвне!S$2:S$93,"&lt;="&amp;(B$2+3*B$3))</f>
        <v>5</v>
      </c>
      <c r="D17" s="108"/>
      <c r="E17" s="108">
        <f>_xlfn.NORM.DIST(B17,B$2,B$3,1)*B$9-_xlfn.NORM.DIST(A17,B$2,B$3,1)*B$9</f>
        <v>4.6153746787058569</v>
      </c>
      <c r="F17" s="108"/>
      <c r="G17" s="115">
        <f t="shared" si="1"/>
        <v>3.2053007194229342E-2</v>
      </c>
      <c r="H17" s="112" t="e">
        <f t="shared" ref="H17:H22" si="2">((C17-F17)^2)/F17</f>
        <v>#DIV/0!</v>
      </c>
      <c r="I17" s="171"/>
      <c r="J17" s="106"/>
      <c r="K17" s="106">
        <f t="shared" ref="K16:K22" si="3">C17</f>
        <v>5</v>
      </c>
      <c r="L17" s="107" t="str">
        <f t="shared" ref="L17:L35" si="4">"от "&amp;ROUND(A17,2)&amp;" до "&amp;ROUND(B17,2)</f>
        <v>от 10 до 20</v>
      </c>
      <c r="M17" s="106">
        <f>дома!BN$126*1000</f>
        <v>0</v>
      </c>
      <c r="N17" s="106">
        <v>54</v>
      </c>
      <c r="O17" s="106">
        <v>4</v>
      </c>
      <c r="P17" s="106"/>
    </row>
    <row r="18" spans="1:16" x14ac:dyDescent="0.2">
      <c r="A18" s="95">
        <f t="shared" ref="A18:A30" si="5">B17</f>
        <v>20</v>
      </c>
      <c r="B18" s="109">
        <f t="shared" si="0"/>
        <v>30</v>
      </c>
      <c r="C18" s="108">
        <f>COUNTIFS(аенрпвне!S$2:S$93,"&gt;"&amp;A18,аенрпвне!S$2:S$93,"&lt;="&amp;B18,аенрпвне!S$2:S$93,"&gt;="&amp;(B$2-3*B$3),аенрпвне!S$2:S$93,"&lt;="&amp;(B$2+3*B$3))</f>
        <v>4</v>
      </c>
      <c r="D18" s="108"/>
      <c r="E18" s="108">
        <f t="shared" ref="E18:E30" si="6">_xlfn.NORM.DIST(B18,B$2,B$3,1)*B$9-_xlfn.NORM.DIST(A18,B$2,B$3,1)*B$9</f>
        <v>6.0973379342568741</v>
      </c>
      <c r="F18" s="108"/>
      <c r="G18" s="115">
        <f t="shared" si="1"/>
        <v>0.7214339204915674</v>
      </c>
      <c r="H18" s="112" t="e">
        <f t="shared" si="2"/>
        <v>#DIV/0!</v>
      </c>
      <c r="I18" s="171"/>
      <c r="J18" s="106"/>
      <c r="K18" s="106">
        <f t="shared" si="3"/>
        <v>4</v>
      </c>
      <c r="L18" s="107" t="str">
        <f t="shared" si="4"/>
        <v>от 20 до 30</v>
      </c>
      <c r="M18" s="106">
        <f>дома!BN$126*1000</f>
        <v>0</v>
      </c>
      <c r="N18" s="106">
        <v>54</v>
      </c>
      <c r="O18" s="106">
        <v>6</v>
      </c>
      <c r="P18" s="106"/>
    </row>
    <row r="19" spans="1:16" x14ac:dyDescent="0.2">
      <c r="A19" s="95">
        <f t="shared" si="5"/>
        <v>30</v>
      </c>
      <c r="B19" s="109">
        <f t="shared" si="0"/>
        <v>40</v>
      </c>
      <c r="C19" s="108">
        <f>COUNTIFS(аенрпвне!S$2:S$93,"&gt;"&amp;A19,аенрпвне!S$2:S$93,"&lt;="&amp;B19,аенрпвне!S$2:S$93,"&gt;="&amp;(B$2-3*B$3),аенрпвне!S$2:S$93,"&lt;="&amp;(B$2+3*B$3))</f>
        <v>1</v>
      </c>
      <c r="D19" s="108"/>
      <c r="E19" s="108">
        <f>_xlfn.NORM.DIST(B19,B$2,B$3,1)*B$9-_xlfn.NORM.DIST(A19,B$2,B$3,1)*B$9</f>
        <v>7.5204958488580829</v>
      </c>
      <c r="F19" s="108"/>
      <c r="G19" s="115">
        <f t="shared" si="1"/>
        <v>5.6534658045760748</v>
      </c>
      <c r="H19" s="112" t="e">
        <f t="shared" si="2"/>
        <v>#DIV/0!</v>
      </c>
      <c r="I19" s="171"/>
      <c r="J19" s="106"/>
      <c r="K19" s="106">
        <f t="shared" si="3"/>
        <v>1</v>
      </c>
      <c r="L19" s="107" t="str">
        <f t="shared" si="4"/>
        <v>от 30 до 40</v>
      </c>
      <c r="M19" s="106">
        <f>дома!BN$126*1000</f>
        <v>0</v>
      </c>
      <c r="N19" s="106">
        <v>54</v>
      </c>
      <c r="O19" s="106">
        <v>8</v>
      </c>
      <c r="P19" s="106"/>
    </row>
    <row r="20" spans="1:16" x14ac:dyDescent="0.2">
      <c r="A20" s="95">
        <f t="shared" si="5"/>
        <v>40</v>
      </c>
      <c r="B20" s="109">
        <f t="shared" si="0"/>
        <v>50</v>
      </c>
      <c r="C20" s="108">
        <f>COUNTIFS(аенрпвне!S$2:S$93,"&gt;"&amp;A20,аенрпвне!S$2:S$93,"&lt;="&amp;B20,аенрпвне!S$2:S$93,"&gt;="&amp;(B$2-3*B$3),аенрпвне!S$2:S$93,"&lt;="&amp;(B$2+3*B$3))</f>
        <v>2</v>
      </c>
      <c r="D20" s="108"/>
      <c r="E20" s="108">
        <f>_xlfn.NORM.DIST(B20,B$2,B$3,1)*B$9-_xlfn.NORM.DIST(A20,B$2,B$3,1)*B$9</f>
        <v>8.6601585402839021</v>
      </c>
      <c r="F20" s="108"/>
      <c r="G20" s="115">
        <f t="shared" si="1"/>
        <v>5.1220438488949922</v>
      </c>
      <c r="H20" s="112" t="e">
        <f t="shared" si="2"/>
        <v>#DIV/0!</v>
      </c>
      <c r="I20" s="171"/>
      <c r="J20" s="106"/>
      <c r="K20" s="106">
        <f t="shared" si="3"/>
        <v>2</v>
      </c>
      <c r="L20" s="107" t="str">
        <f t="shared" si="4"/>
        <v>от 40 до 50</v>
      </c>
      <c r="M20" s="106">
        <f>дома!BN$126*1000</f>
        <v>0</v>
      </c>
      <c r="N20" s="106">
        <v>54</v>
      </c>
      <c r="O20" s="106">
        <v>10</v>
      </c>
      <c r="P20" s="106"/>
    </row>
    <row r="21" spans="1:16" x14ac:dyDescent="0.2">
      <c r="A21" s="95">
        <f t="shared" si="5"/>
        <v>50</v>
      </c>
      <c r="B21" s="109">
        <f t="shared" si="0"/>
        <v>60</v>
      </c>
      <c r="C21" s="108">
        <f>COUNTIFS(аенрпвне!S$2:S$93,"&gt;"&amp;A21,аенрпвне!S$2:S$93,"&lt;="&amp;B21,аенрпвне!S$2:S$93,"&gt;="&amp;(B$2-3*B$3),аенрпвне!S$2:S$93,"&lt;="&amp;(B$2+3*B$3))</f>
        <v>5</v>
      </c>
      <c r="D21" s="108"/>
      <c r="E21" s="108">
        <f t="shared" si="6"/>
        <v>9.3106185424570285</v>
      </c>
      <c r="F21" s="108"/>
      <c r="G21" s="115">
        <f>((C21-E21)^2)/E21</f>
        <v>1.9957247881912261</v>
      </c>
      <c r="H21" s="112" t="e">
        <f t="shared" si="2"/>
        <v>#DIV/0!</v>
      </c>
      <c r="I21" s="171"/>
      <c r="J21" s="106"/>
      <c r="K21" s="106">
        <f t="shared" si="3"/>
        <v>5</v>
      </c>
      <c r="L21" s="107" t="str">
        <f t="shared" si="4"/>
        <v>от 50 до 60</v>
      </c>
      <c r="M21" s="106">
        <f>дома!BN$126*1000</f>
        <v>0</v>
      </c>
      <c r="N21" s="106">
        <v>54</v>
      </c>
      <c r="O21" s="106">
        <v>12</v>
      </c>
      <c r="P21" s="106"/>
    </row>
    <row r="22" spans="1:16" x14ac:dyDescent="0.2">
      <c r="A22" s="95">
        <f t="shared" si="5"/>
        <v>60</v>
      </c>
      <c r="B22" s="109">
        <f t="shared" si="0"/>
        <v>70</v>
      </c>
      <c r="C22" s="108">
        <f>COUNTIFS(аенрпвне!S$2:S$93,"&gt;"&amp;A22,аенрпвне!S$2:S$93,"&lt;="&amp;B22,аенрпвне!S$2:S$93,"&gt;="&amp;(B$2-3*B$3),аенрпвне!S$2:S$93,"&lt;="&amp;(B$2+3*B$3))</f>
        <v>9</v>
      </c>
      <c r="D22" s="108"/>
      <c r="E22" s="108">
        <f t="shared" si="6"/>
        <v>9.3455450610592692</v>
      </c>
      <c r="F22" s="108"/>
      <c r="G22" s="115">
        <f t="shared" si="1"/>
        <v>1.2776289498615988E-2</v>
      </c>
      <c r="H22" s="112" t="e">
        <f t="shared" si="2"/>
        <v>#DIV/0!</v>
      </c>
      <c r="I22" s="171"/>
      <c r="J22" s="106"/>
      <c r="K22" s="106">
        <f>C22</f>
        <v>9</v>
      </c>
      <c r="L22" s="107" t="str">
        <f t="shared" si="4"/>
        <v>от 60 до 70</v>
      </c>
      <c r="M22" s="106">
        <f>дома!BN$126*1000</f>
        <v>0</v>
      </c>
      <c r="N22" s="106">
        <v>54</v>
      </c>
      <c r="O22" s="106">
        <v>14</v>
      </c>
      <c r="P22" s="106"/>
    </row>
    <row r="23" spans="1:16" x14ac:dyDescent="0.2">
      <c r="A23" s="131">
        <f>B22</f>
        <v>70</v>
      </c>
      <c r="B23" s="109">
        <f t="shared" si="0"/>
        <v>80</v>
      </c>
      <c r="C23" s="108">
        <f>COUNTIFS(аенрпвне!S$2:S$93,"&gt;"&amp;A23,аенрпвне!S$2:S$93,"&lt;="&amp;B23,аенрпвне!S$2:S$93,"&gt;="&amp;(B$2-3*B$3),аенрпвне!S$2:S$93,"&lt;="&amp;(B$2+3*B$3))</f>
        <v>6</v>
      </c>
      <c r="D23" s="108"/>
      <c r="E23" s="108">
        <f>_xlfn.NORM.DIST(B23,B$2,B$3,1)*B$9-_xlfn.NORM.DIST(A23,B$2,B$3,1)*B$9</f>
        <v>8.7579841115288417</v>
      </c>
      <c r="F23" s="108"/>
      <c r="G23" s="115" t="e">
        <f>((#REF!-#REF!)^2)/#REF!</f>
        <v>#REF!</v>
      </c>
      <c r="H23" s="112" t="e">
        <f>((#REF!-#REF!)^2)/#REF!</f>
        <v>#REF!</v>
      </c>
      <c r="I23" s="171"/>
      <c r="J23" s="106"/>
      <c r="K23" s="106">
        <f t="shared" ref="K23:K35" si="7">C23</f>
        <v>6</v>
      </c>
      <c r="L23" s="107" t="str">
        <f t="shared" si="4"/>
        <v>от 70 до 80</v>
      </c>
      <c r="M23" s="106"/>
      <c r="N23" s="106"/>
      <c r="O23" s="106"/>
      <c r="P23" s="106"/>
    </row>
    <row r="24" spans="1:16" ht="13.5" thickBot="1" x14ac:dyDescent="0.25">
      <c r="A24" s="131">
        <f t="shared" ref="A24:A35" si="8">B23</f>
        <v>80</v>
      </c>
      <c r="B24" s="109">
        <f t="shared" ref="B24:B29" si="9">A24+B$7</f>
        <v>90</v>
      </c>
      <c r="C24" s="108">
        <f>COUNTIFS(аенрпвне!S$2:S$93,"&gt;"&amp;A24,аенрпвне!S$2:S$93,"&lt;="&amp;B24,аенрпвне!S$2:S$93,"&gt;="&amp;(B$2-3*B$3),аенрпвне!S$2:S$93,"&lt;="&amp;(B$2+3*B$3))</f>
        <v>9</v>
      </c>
      <c r="D24" s="108"/>
      <c r="E24" s="108">
        <f t="shared" si="6"/>
        <v>7.6626150439365617</v>
      </c>
      <c r="F24" s="108"/>
      <c r="G24" s="115">
        <f>((C23-E23)^2)/E23</f>
        <v>0.86851908642224129</v>
      </c>
      <c r="H24" s="112" t="e">
        <f>((C23-F23)^2)/F23</f>
        <v>#DIV/0!</v>
      </c>
      <c r="I24" s="172"/>
      <c r="J24" s="106"/>
      <c r="K24" s="106">
        <f t="shared" si="7"/>
        <v>9</v>
      </c>
      <c r="L24" s="107" t="str">
        <f t="shared" si="4"/>
        <v>от 80 до 90</v>
      </c>
      <c r="M24" s="106"/>
      <c r="N24" s="106"/>
      <c r="O24" s="106"/>
      <c r="P24" s="106"/>
    </row>
    <row r="25" spans="1:16" x14ac:dyDescent="0.2">
      <c r="A25" s="131">
        <f t="shared" si="8"/>
        <v>90</v>
      </c>
      <c r="B25" s="109">
        <f t="shared" si="9"/>
        <v>100</v>
      </c>
      <c r="C25" s="108">
        <f>COUNTIFS(аенрпвне!S$2:S$93,"&gt;"&amp;A25,аенрпвне!S$2:S$93,"&lt;="&amp;B25,аенрпвне!S$2:S$93,"&gt;="&amp;(B$2-3*B$3),аенрпвне!S$2:S$93,"&lt;="&amp;(B$2+3*B$3))</f>
        <v>31</v>
      </c>
      <c r="E25" s="108">
        <f t="shared" si="6"/>
        <v>6.2592607191014622</v>
      </c>
      <c r="F25" s="108"/>
      <c r="K25" s="106">
        <f t="shared" si="7"/>
        <v>31</v>
      </c>
      <c r="L25" s="107" t="str">
        <f t="shared" si="4"/>
        <v>от 90 до 100</v>
      </c>
    </row>
    <row r="26" spans="1:16" x14ac:dyDescent="0.2">
      <c r="A26" s="131">
        <f t="shared" si="8"/>
        <v>100</v>
      </c>
      <c r="B26" s="109">
        <f t="shared" si="9"/>
        <v>110</v>
      </c>
      <c r="C26" s="108">
        <f>COUNTIFS(аенрпвне!S$2:S$93,"&gt;"&amp;A26,аенрпвне!S$2:S$93,"&lt;="&amp;B26,аенрпвне!S$2:S$93,"&gt;="&amp;(B$2-3*B$3),аенрпвне!S$2:S$93,"&lt;="&amp;(B$2+3*B$3))</f>
        <v>0</v>
      </c>
      <c r="E26" s="108">
        <f t="shared" si="6"/>
        <v>4.7735559166944626</v>
      </c>
      <c r="F26" s="108"/>
      <c r="K26" s="106">
        <f t="shared" si="7"/>
        <v>0</v>
      </c>
      <c r="L26" s="107" t="str">
        <f t="shared" si="4"/>
        <v>от 100 до 110</v>
      </c>
    </row>
    <row r="27" spans="1:16" x14ac:dyDescent="0.2">
      <c r="A27" s="131">
        <f t="shared" si="8"/>
        <v>110</v>
      </c>
      <c r="B27" s="109">
        <f t="shared" si="9"/>
        <v>120</v>
      </c>
      <c r="C27" s="108">
        <f>COUNTIFS(аенрпвне!S$2:S$93,"&gt;"&amp;A27,аенрпвне!S$2:S$93,"&lt;="&amp;B27,аенрпвне!S$2:S$93,"&gt;="&amp;(B$2-3*B$3),аенрпвне!S$2:S$93,"&lt;="&amp;(B$2+3*B$3))</f>
        <v>0</v>
      </c>
      <c r="E27" s="108">
        <f t="shared" si="6"/>
        <v>3.39886256742858</v>
      </c>
      <c r="F27" s="108"/>
      <c r="K27" s="106">
        <f t="shared" si="7"/>
        <v>0</v>
      </c>
      <c r="L27" s="107" t="str">
        <f t="shared" si="4"/>
        <v>от 110 до 120</v>
      </c>
    </row>
    <row r="28" spans="1:16" x14ac:dyDescent="0.2">
      <c r="A28" s="131">
        <f t="shared" si="8"/>
        <v>120</v>
      </c>
      <c r="B28" s="109">
        <f t="shared" si="9"/>
        <v>130</v>
      </c>
      <c r="C28" s="108">
        <f>COUNTIFS(аенрпвне!S$2:S$93,"&gt;"&amp;A28,аенрпвне!S$2:S$93,"&lt;="&amp;B28,аенрпвне!S$2:S$93,"&gt;="&amp;(B$2-3*B$3),аенрпвне!S$2:S$93,"&lt;="&amp;(B$2+3*B$3))</f>
        <v>0</v>
      </c>
      <c r="E28" s="108">
        <f>_xlfn.NORM.DIST(B28,B$2,B$3,1)*B$9-_xlfn.NORM.DIST(A28,B$2,B$3,1)*B$9</f>
        <v>2.2594223013855981</v>
      </c>
      <c r="F28" s="108"/>
      <c r="K28" s="106">
        <f t="shared" si="7"/>
        <v>0</v>
      </c>
      <c r="L28" s="107" t="str">
        <f t="shared" si="4"/>
        <v>от 120 до 130</v>
      </c>
    </row>
    <row r="29" spans="1:16" x14ac:dyDescent="0.2">
      <c r="A29" s="131">
        <f t="shared" si="8"/>
        <v>130</v>
      </c>
      <c r="B29" s="109">
        <f t="shared" si="9"/>
        <v>140</v>
      </c>
      <c r="C29" s="108">
        <f>COUNTIFS(аенрпвне!S$2:S$93,"&gt;"&amp;A29,аенрпвне!S$2:S$93,"&lt;="&amp;B29,аенрпвне!S$2:S$93,"&gt;="&amp;(B$2-3*B$3),аенрпвне!S$2:S$93,"&lt;="&amp;(B$2+3*B$3))</f>
        <v>0</v>
      </c>
      <c r="E29" s="108">
        <f t="shared" si="6"/>
        <v>1.4022742350407782</v>
      </c>
      <c r="F29" s="108"/>
      <c r="K29" s="106">
        <f t="shared" si="7"/>
        <v>0</v>
      </c>
      <c r="L29" s="107" t="str">
        <f t="shared" si="4"/>
        <v>от 130 до 140</v>
      </c>
    </row>
    <row r="30" spans="1:16" x14ac:dyDescent="0.2">
      <c r="A30" s="131">
        <f t="shared" si="8"/>
        <v>140</v>
      </c>
      <c r="B30" s="109">
        <f t="shared" ref="B30:B35" si="10">A30+B$7</f>
        <v>150</v>
      </c>
      <c r="C30" s="108">
        <f>COUNTIFS(аенрпвне!S$2:S$93,"&gt;"&amp;A30,аенрпвне!S$2:S$93,"&lt;="&amp;B30,аенрпвне!S$2:S$93,"&gt;="&amp;(B$2-3*B$3),аенрпвне!S$2:S$93,"&lt;="&amp;(B$2+3*B$3))</f>
        <v>0</v>
      </c>
      <c r="E30" s="108">
        <f>_xlfn.NORM.DIST(B30,B$2,B$3,1)*B$9-_xlfn.NORM.DIST(A30,B$2,B$3,1)*B$9</f>
        <v>0.81253050810833827</v>
      </c>
      <c r="F30" s="108"/>
      <c r="K30" s="106">
        <f t="shared" si="7"/>
        <v>0</v>
      </c>
      <c r="L30" s="107" t="str">
        <f t="shared" si="4"/>
        <v>от 140 до 150</v>
      </c>
    </row>
    <row r="31" spans="1:16" x14ac:dyDescent="0.2">
      <c r="A31" s="131">
        <f t="shared" si="8"/>
        <v>150</v>
      </c>
      <c r="B31" s="109">
        <f t="shared" si="10"/>
        <v>160</v>
      </c>
      <c r="C31" s="108">
        <f>COUNTIFS(аенрпвне!S$2:S$93,"&gt;"&amp;A31,аенрпвне!S$2:S$93,"&lt;="&amp;B31,аенрпвне!S$2:S$93,"&gt;="&amp;(B$2-3*B$3),аенрпвне!S$2:S$93,"&lt;="&amp;(B$2+3*B$3))</f>
        <v>0</v>
      </c>
      <c r="E31" s="108">
        <f t="shared" ref="E31:E35" si="11">_xlfn.NORM.DIST(B31,B$2,B$3,1)*B$9-_xlfn.NORM.DIST(A31,B$2,B$3,1)*B$9</f>
        <v>0.43955876237070868</v>
      </c>
      <c r="K31" s="106">
        <f t="shared" si="7"/>
        <v>0</v>
      </c>
      <c r="L31" s="107" t="str">
        <f t="shared" si="4"/>
        <v>от 150 до 160</v>
      </c>
    </row>
    <row r="32" spans="1:16" x14ac:dyDescent="0.2">
      <c r="A32" s="131">
        <f t="shared" si="8"/>
        <v>160</v>
      </c>
      <c r="B32" s="109">
        <f t="shared" si="10"/>
        <v>170</v>
      </c>
      <c r="C32" s="108">
        <f>COUNTIFS(аенрпвне!S$2:S$93,"&gt;"&amp;A32,аенрпвне!S$2:S$93,"&lt;="&amp;B32,аенрпвне!S$2:S$93,"&gt;="&amp;(B$2-3*B$3),аенрпвне!S$2:S$93,"&lt;="&amp;(B$2+3*B$3))</f>
        <v>0</v>
      </c>
      <c r="E32" s="108">
        <f t="shared" si="11"/>
        <v>0.22200565680991247</v>
      </c>
      <c r="K32" s="106">
        <f t="shared" si="7"/>
        <v>0</v>
      </c>
      <c r="L32" s="107" t="str">
        <f t="shared" si="4"/>
        <v>от 160 до 170</v>
      </c>
      <c r="M32" t="s">
        <v>195</v>
      </c>
    </row>
    <row r="33" spans="1:16" x14ac:dyDescent="0.2">
      <c r="A33" s="131">
        <f t="shared" si="8"/>
        <v>170</v>
      </c>
      <c r="B33" s="109">
        <f t="shared" si="10"/>
        <v>180</v>
      </c>
      <c r="C33" s="108">
        <f>COUNTIFS(аенрпвне!S$2:S$93,"&gt;"&amp;A33,аенрпвне!S$2:S$93,"&lt;="&amp;B33,аенрпвне!S$2:S$93,"&gt;="&amp;(B$2-3*B$3),аенрпвне!S$2:S$93,"&lt;="&amp;(B$2+3*B$3))</f>
        <v>0</v>
      </c>
      <c r="E33" s="108">
        <f t="shared" si="11"/>
        <v>0.10468397097724846</v>
      </c>
      <c r="K33" s="106">
        <f t="shared" si="7"/>
        <v>0</v>
      </c>
      <c r="L33" s="107" t="str">
        <f t="shared" si="4"/>
        <v>от 170 до 180</v>
      </c>
    </row>
    <row r="34" spans="1:16" x14ac:dyDescent="0.2">
      <c r="A34" s="131">
        <f t="shared" si="8"/>
        <v>180</v>
      </c>
      <c r="B34" s="109">
        <f t="shared" si="10"/>
        <v>190</v>
      </c>
      <c r="C34" s="108">
        <f>COUNTIFS(аенрпвне!S$2:S$93,"&gt;"&amp;A34,аенрпвне!S$2:S$93,"&lt;="&amp;B34,аенрпвне!S$2:S$93,"&gt;="&amp;(B$2-3*B$3),аенрпвне!S$2:S$93,"&lt;="&amp;(B$2+3*B$3))</f>
        <v>0</v>
      </c>
      <c r="E34" s="108">
        <f t="shared" si="11"/>
        <v>4.6085523888066859E-2</v>
      </c>
      <c r="K34" s="106">
        <f t="shared" si="7"/>
        <v>0</v>
      </c>
      <c r="L34" s="107" t="str">
        <f t="shared" si="4"/>
        <v>от 180 до 190</v>
      </c>
    </row>
    <row r="35" spans="1:16" x14ac:dyDescent="0.2">
      <c r="A35" s="131">
        <f t="shared" si="8"/>
        <v>190</v>
      </c>
      <c r="B35" s="109">
        <f t="shared" si="10"/>
        <v>200</v>
      </c>
      <c r="C35" s="108">
        <f>COUNTIFS(аенрпвне!S$2:S$93,"&gt;"&amp;A35,аенрпвне!S$2:S$93,"&lt;="&amp;B35,аенрпвне!S$2:S$93,"&gt;="&amp;(B$2-3*B$3),аенрпвне!S$2:S$93,"&lt;="&amp;(B$2+3*B$3))</f>
        <v>0</v>
      </c>
      <c r="E35" s="108">
        <f t="shared" si="11"/>
        <v>1.8941577061426074E-2</v>
      </c>
      <c r="K35" s="106">
        <f t="shared" si="7"/>
        <v>0</v>
      </c>
      <c r="L35" s="107" t="str">
        <f t="shared" si="4"/>
        <v>от 190 до 200</v>
      </c>
    </row>
    <row r="44" spans="1:16" ht="13.5" thickBot="1" x14ac:dyDescent="0.25">
      <c r="A44" s="96"/>
      <c r="B44" s="92"/>
      <c r="C44" s="92"/>
      <c r="D44" s="92"/>
      <c r="E44" s="92"/>
      <c r="F44" s="110" t="s">
        <v>161</v>
      </c>
      <c r="G44" s="111" t="e">
        <f>SUM(G15:G24)</f>
        <v>#REF!</v>
      </c>
      <c r="H44" s="111" t="e">
        <f>SUM(H15:H24)</f>
        <v>#DIV/0!</v>
      </c>
      <c r="I44" s="113">
        <f>CHIINV(0.1,11)</f>
        <v>17.275008517500069</v>
      </c>
      <c r="J44" s="106"/>
      <c r="K44" s="106"/>
      <c r="L44" s="106"/>
      <c r="M44" s="106"/>
      <c r="N44" s="106"/>
      <c r="O44" s="106"/>
      <c r="P44" s="106"/>
    </row>
    <row r="45" spans="1:16" x14ac:dyDescent="0.2">
      <c r="G45" s="121" t="e">
        <f>G44-I44</f>
        <v>#REF!</v>
      </c>
      <c r="H45" s="121" t="e">
        <f>H44-I44</f>
        <v>#DIV/0!</v>
      </c>
      <c r="J45" s="106"/>
      <c r="K45" s="106"/>
      <c r="L45" s="106"/>
      <c r="M45" s="106"/>
      <c r="N45" s="106"/>
      <c r="O45" s="106"/>
      <c r="P45" s="106"/>
    </row>
  </sheetData>
  <mergeCells count="2">
    <mergeCell ref="I13:I24"/>
    <mergeCell ref="A13:B13"/>
  </mergeCells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2D22-DDAE-48DD-9DC5-53682B811C22}">
  <dimension ref="A1:S93"/>
  <sheetViews>
    <sheetView topLeftCell="A37" workbookViewId="0">
      <selection activeCell="S63" sqref="S63"/>
    </sheetView>
  </sheetViews>
  <sheetFormatPr defaultRowHeight="12.75" x14ac:dyDescent="0.2"/>
  <cols>
    <col min="1" max="16384" width="9.140625" style="130"/>
  </cols>
  <sheetData>
    <row r="1" spans="1:19" x14ac:dyDescent="0.2">
      <c r="A1" s="130" t="s">
        <v>194</v>
      </c>
      <c r="B1" s="130" t="s">
        <v>193</v>
      </c>
      <c r="C1" s="130" t="s">
        <v>192</v>
      </c>
      <c r="D1" s="130" t="s">
        <v>191</v>
      </c>
      <c r="E1" s="130" t="s">
        <v>190</v>
      </c>
      <c r="F1" s="130" t="s">
        <v>189</v>
      </c>
      <c r="G1" s="130" t="s">
        <v>188</v>
      </c>
      <c r="H1" s="130" t="s">
        <v>187</v>
      </c>
      <c r="I1" s="130" t="s">
        <v>186</v>
      </c>
      <c r="J1" s="130" t="s">
        <v>185</v>
      </c>
      <c r="K1" s="130" t="s">
        <v>184</v>
      </c>
      <c r="L1" s="130" t="s">
        <v>183</v>
      </c>
      <c r="M1" s="130" t="s">
        <v>182</v>
      </c>
      <c r="N1" s="130" t="s">
        <v>216</v>
      </c>
      <c r="O1" s="130" t="s">
        <v>217</v>
      </c>
      <c r="P1" s="130" t="s">
        <v>218</v>
      </c>
      <c r="Q1" s="130" t="s">
        <v>219</v>
      </c>
      <c r="R1" s="130" t="s">
        <v>220</v>
      </c>
    </row>
    <row r="2" spans="1:19" x14ac:dyDescent="0.2">
      <c r="A2" s="130">
        <v>2</v>
      </c>
      <c r="B2" s="130">
        <v>1</v>
      </c>
      <c r="C2" s="130">
        <v>100</v>
      </c>
      <c r="D2" s="130">
        <v>0</v>
      </c>
      <c r="E2" s="130">
        <v>0</v>
      </c>
      <c r="F2" s="130">
        <v>1</v>
      </c>
      <c r="G2" s="130">
        <v>1</v>
      </c>
      <c r="H2" s="130">
        <v>0</v>
      </c>
      <c r="I2" s="130">
        <v>0</v>
      </c>
      <c r="J2" s="130">
        <v>2</v>
      </c>
      <c r="K2" s="130">
        <v>0</v>
      </c>
      <c r="L2" s="130">
        <v>3</v>
      </c>
      <c r="M2" s="130" t="s">
        <v>174</v>
      </c>
      <c r="N2" s="130" t="s">
        <v>198</v>
      </c>
      <c r="O2" s="130" t="s">
        <v>199</v>
      </c>
      <c r="P2" s="130" t="s">
        <v>200</v>
      </c>
      <c r="Q2" s="130" t="s">
        <v>201</v>
      </c>
      <c r="R2" s="130" t="s">
        <v>202</v>
      </c>
      <c r="S2" s="130">
        <v>98.820632450000005</v>
      </c>
    </row>
    <row r="3" spans="1:19" x14ac:dyDescent="0.2">
      <c r="A3" s="130">
        <v>6</v>
      </c>
      <c r="B3" s="130">
        <v>2</v>
      </c>
      <c r="C3" s="130">
        <v>100</v>
      </c>
      <c r="D3" s="130">
        <v>2</v>
      </c>
      <c r="E3" s="130">
        <v>0</v>
      </c>
      <c r="F3" s="130">
        <v>2</v>
      </c>
      <c r="G3" s="130">
        <v>2</v>
      </c>
      <c r="H3" s="130">
        <v>1</v>
      </c>
      <c r="I3" s="130">
        <v>0.33333333333333331</v>
      </c>
      <c r="J3" s="130">
        <v>3</v>
      </c>
      <c r="K3" s="130">
        <v>1</v>
      </c>
      <c r="L3" s="130">
        <v>2</v>
      </c>
      <c r="M3" s="130" t="s">
        <v>178</v>
      </c>
      <c r="N3" s="130" t="s">
        <v>203</v>
      </c>
      <c r="O3" s="130" t="s">
        <v>199</v>
      </c>
      <c r="P3" s="130" t="s">
        <v>204</v>
      </c>
      <c r="Q3" s="130" t="s">
        <v>205</v>
      </c>
      <c r="R3" s="130" t="s">
        <v>206</v>
      </c>
      <c r="S3" s="130">
        <v>94.458872130000003</v>
      </c>
    </row>
    <row r="4" spans="1:19" x14ac:dyDescent="0.2">
      <c r="A4" s="130">
        <v>10</v>
      </c>
      <c r="B4" s="130">
        <v>3</v>
      </c>
      <c r="C4" s="130">
        <v>100</v>
      </c>
      <c r="D4" s="130">
        <v>5</v>
      </c>
      <c r="E4" s="130">
        <v>1</v>
      </c>
      <c r="F4" s="130">
        <v>2</v>
      </c>
      <c r="G4" s="130">
        <v>2</v>
      </c>
      <c r="H4" s="130">
        <v>2</v>
      </c>
      <c r="I4" s="130">
        <v>0.25</v>
      </c>
      <c r="J4" s="130">
        <v>4</v>
      </c>
      <c r="K4" s="130">
        <v>1</v>
      </c>
      <c r="L4" s="130">
        <v>2</v>
      </c>
      <c r="M4" s="130" t="s">
        <v>179</v>
      </c>
      <c r="N4" s="130" t="s">
        <v>203</v>
      </c>
      <c r="O4" s="130" t="s">
        <v>199</v>
      </c>
      <c r="P4" s="130" t="s">
        <v>204</v>
      </c>
      <c r="Q4" s="130" t="s">
        <v>205</v>
      </c>
      <c r="R4" s="130" t="s">
        <v>206</v>
      </c>
      <c r="S4" s="130">
        <v>81.3364981</v>
      </c>
    </row>
    <row r="5" spans="1:19" x14ac:dyDescent="0.2">
      <c r="A5" s="130">
        <v>12</v>
      </c>
      <c r="B5" s="130">
        <v>4</v>
      </c>
      <c r="C5" s="130">
        <v>100</v>
      </c>
      <c r="D5" s="130">
        <v>6</v>
      </c>
      <c r="E5" s="130">
        <v>1</v>
      </c>
      <c r="F5" s="130">
        <v>1</v>
      </c>
      <c r="G5" s="130">
        <v>1</v>
      </c>
      <c r="H5" s="130">
        <v>1</v>
      </c>
      <c r="I5" s="130">
        <v>4.333333333333333</v>
      </c>
      <c r="J5" s="130">
        <v>3</v>
      </c>
      <c r="K5" s="130">
        <v>13</v>
      </c>
      <c r="L5" s="130">
        <v>1</v>
      </c>
      <c r="M5" s="130" t="s">
        <v>177</v>
      </c>
      <c r="N5" s="130" t="s">
        <v>207</v>
      </c>
      <c r="O5" s="130" t="s">
        <v>202</v>
      </c>
      <c r="P5" s="130" t="s">
        <v>200</v>
      </c>
      <c r="Q5" s="130" t="s">
        <v>205</v>
      </c>
      <c r="R5" s="130" t="s">
        <v>206</v>
      </c>
      <c r="S5" s="130">
        <v>91.578124790000004</v>
      </c>
    </row>
    <row r="6" spans="1:19" x14ac:dyDescent="0.2">
      <c r="A6" s="130">
        <v>15</v>
      </c>
      <c r="B6" s="130">
        <v>5</v>
      </c>
      <c r="C6" s="130">
        <v>100</v>
      </c>
      <c r="D6" s="130">
        <v>2</v>
      </c>
      <c r="E6" s="130">
        <v>0</v>
      </c>
      <c r="F6" s="130">
        <v>1</v>
      </c>
      <c r="G6" s="130">
        <v>1</v>
      </c>
      <c r="H6" s="130">
        <v>0</v>
      </c>
      <c r="I6" s="130">
        <v>1.5</v>
      </c>
      <c r="J6" s="130">
        <v>4</v>
      </c>
      <c r="K6" s="130">
        <v>6</v>
      </c>
      <c r="L6" s="130">
        <v>2</v>
      </c>
      <c r="M6" s="130" t="s">
        <v>177</v>
      </c>
      <c r="N6" s="130" t="s">
        <v>207</v>
      </c>
      <c r="O6" s="130" t="s">
        <v>202</v>
      </c>
      <c r="P6" s="130" t="s">
        <v>200</v>
      </c>
      <c r="Q6" s="130" t="s">
        <v>205</v>
      </c>
      <c r="R6" s="130" t="s">
        <v>206</v>
      </c>
      <c r="S6" s="130">
        <v>100</v>
      </c>
    </row>
    <row r="7" spans="1:19" x14ac:dyDescent="0.2">
      <c r="A7" s="130">
        <v>17</v>
      </c>
      <c r="B7" s="130">
        <v>6</v>
      </c>
      <c r="C7" s="130">
        <v>100</v>
      </c>
      <c r="D7" s="130">
        <v>6</v>
      </c>
      <c r="E7" s="130">
        <v>1</v>
      </c>
      <c r="F7" s="130">
        <v>1</v>
      </c>
      <c r="G7" s="130">
        <v>1</v>
      </c>
      <c r="H7" s="130">
        <v>1</v>
      </c>
      <c r="I7" s="130">
        <v>0</v>
      </c>
      <c r="J7" s="130">
        <v>1</v>
      </c>
      <c r="K7" s="130">
        <v>0</v>
      </c>
      <c r="L7" s="130">
        <v>3</v>
      </c>
      <c r="M7" s="130" t="s">
        <v>173</v>
      </c>
      <c r="N7" s="130" t="s">
        <v>208</v>
      </c>
      <c r="O7" s="130" t="s">
        <v>199</v>
      </c>
      <c r="P7" s="130" t="s">
        <v>209</v>
      </c>
      <c r="Q7" s="130" t="s">
        <v>210</v>
      </c>
      <c r="R7" s="130" t="s">
        <v>199</v>
      </c>
      <c r="S7" s="130">
        <v>100</v>
      </c>
    </row>
    <row r="8" spans="1:19" x14ac:dyDescent="0.2">
      <c r="A8" s="130">
        <v>19</v>
      </c>
      <c r="B8" s="130">
        <v>7</v>
      </c>
      <c r="C8" s="130">
        <v>100</v>
      </c>
      <c r="D8" s="130">
        <v>10</v>
      </c>
      <c r="E8" s="130">
        <v>1</v>
      </c>
      <c r="F8" s="130">
        <v>1</v>
      </c>
      <c r="G8" s="130">
        <v>1</v>
      </c>
      <c r="H8" s="130">
        <v>1</v>
      </c>
      <c r="I8" s="130">
        <v>9</v>
      </c>
      <c r="J8" s="130">
        <v>3</v>
      </c>
      <c r="K8" s="130">
        <v>27</v>
      </c>
      <c r="L8" s="130">
        <v>1</v>
      </c>
      <c r="M8" s="130" t="s">
        <v>180</v>
      </c>
      <c r="N8" s="130" t="s">
        <v>211</v>
      </c>
      <c r="O8" s="130" t="s">
        <v>206</v>
      </c>
      <c r="P8" s="130" t="s">
        <v>209</v>
      </c>
      <c r="Q8" s="130" t="s">
        <v>210</v>
      </c>
      <c r="R8" s="130" t="s">
        <v>206</v>
      </c>
      <c r="S8" s="130">
        <v>97.283222199999997</v>
      </c>
    </row>
    <row r="9" spans="1:19" x14ac:dyDescent="0.2">
      <c r="A9" s="130">
        <v>21</v>
      </c>
      <c r="B9" s="130">
        <v>8</v>
      </c>
      <c r="C9" s="130">
        <v>100</v>
      </c>
      <c r="D9" s="130">
        <v>3</v>
      </c>
      <c r="E9" s="130">
        <v>0</v>
      </c>
      <c r="F9" s="130">
        <v>1</v>
      </c>
      <c r="G9" s="130">
        <v>1</v>
      </c>
      <c r="H9" s="130">
        <v>0</v>
      </c>
      <c r="I9" s="130">
        <v>4</v>
      </c>
      <c r="J9" s="130">
        <v>2</v>
      </c>
      <c r="K9" s="130">
        <v>8</v>
      </c>
      <c r="L9" s="130">
        <v>1</v>
      </c>
      <c r="M9" s="130" t="s">
        <v>177</v>
      </c>
      <c r="N9" s="130" t="s">
        <v>207</v>
      </c>
      <c r="O9" s="130" t="s">
        <v>202</v>
      </c>
      <c r="P9" s="130" t="s">
        <v>200</v>
      </c>
      <c r="Q9" s="130" t="s">
        <v>205</v>
      </c>
      <c r="R9" s="130" t="s">
        <v>206</v>
      </c>
      <c r="S9" s="130">
        <v>36.80604958</v>
      </c>
    </row>
    <row r="10" spans="1:19" x14ac:dyDescent="0.2">
      <c r="B10" s="130">
        <v>9</v>
      </c>
      <c r="N10" s="130" t="s">
        <v>212</v>
      </c>
      <c r="O10" s="130" t="s">
        <v>202</v>
      </c>
      <c r="P10" s="130" t="s">
        <v>200</v>
      </c>
      <c r="Q10" s="130" t="s">
        <v>201</v>
      </c>
      <c r="R10" s="130" t="s">
        <v>206</v>
      </c>
    </row>
    <row r="11" spans="1:19" x14ac:dyDescent="0.2">
      <c r="A11" s="130">
        <v>26</v>
      </c>
      <c r="B11" s="130">
        <v>10</v>
      </c>
      <c r="C11" s="130">
        <v>100</v>
      </c>
      <c r="D11" s="130">
        <v>7</v>
      </c>
      <c r="E11" s="130">
        <v>1</v>
      </c>
      <c r="F11" s="130">
        <v>2</v>
      </c>
      <c r="G11" s="130">
        <v>2</v>
      </c>
      <c r="H11" s="130">
        <v>2</v>
      </c>
      <c r="I11" s="130">
        <v>1.5</v>
      </c>
      <c r="J11" s="130">
        <v>2</v>
      </c>
      <c r="K11" s="130">
        <v>3</v>
      </c>
      <c r="L11" s="130">
        <v>2</v>
      </c>
      <c r="M11" s="130" t="s">
        <v>178</v>
      </c>
      <c r="N11" s="130" t="s">
        <v>203</v>
      </c>
      <c r="O11" s="130" t="s">
        <v>199</v>
      </c>
      <c r="P11" s="130" t="s">
        <v>204</v>
      </c>
      <c r="Q11" s="130" t="s">
        <v>205</v>
      </c>
      <c r="R11" s="130" t="s">
        <v>206</v>
      </c>
      <c r="S11" s="130">
        <v>27.771222219999999</v>
      </c>
    </row>
    <row r="12" spans="1:19" x14ac:dyDescent="0.2">
      <c r="A12" s="130">
        <v>28</v>
      </c>
      <c r="B12" s="130">
        <v>11</v>
      </c>
      <c r="C12" s="130">
        <v>100</v>
      </c>
      <c r="D12" s="130">
        <v>7</v>
      </c>
      <c r="E12" s="130">
        <v>1</v>
      </c>
      <c r="F12" s="130">
        <v>1</v>
      </c>
      <c r="G12" s="130">
        <v>1</v>
      </c>
      <c r="H12" s="130">
        <v>1</v>
      </c>
      <c r="I12" s="130">
        <v>0</v>
      </c>
      <c r="J12" s="130">
        <v>1</v>
      </c>
      <c r="K12" s="130">
        <v>0</v>
      </c>
      <c r="L12" s="130">
        <v>3</v>
      </c>
      <c r="M12" s="130" t="s">
        <v>175</v>
      </c>
      <c r="N12" s="130" t="s">
        <v>207</v>
      </c>
      <c r="O12" s="130" t="s">
        <v>202</v>
      </c>
      <c r="P12" s="130" t="s">
        <v>200</v>
      </c>
      <c r="Q12" s="130" t="s">
        <v>205</v>
      </c>
      <c r="R12" s="130" t="s">
        <v>206</v>
      </c>
      <c r="S12" s="130">
        <v>9.379136291</v>
      </c>
    </row>
    <row r="13" spans="1:19" x14ac:dyDescent="0.2">
      <c r="A13" s="130">
        <v>37</v>
      </c>
      <c r="B13" s="130">
        <v>12</v>
      </c>
      <c r="C13" s="130">
        <v>100</v>
      </c>
      <c r="D13" s="130">
        <v>10</v>
      </c>
      <c r="E13" s="130">
        <v>1</v>
      </c>
      <c r="F13" s="130">
        <v>0</v>
      </c>
      <c r="G13" s="130">
        <v>0</v>
      </c>
      <c r="H13" s="130">
        <v>0</v>
      </c>
      <c r="I13" s="130">
        <v>1</v>
      </c>
      <c r="J13" s="130">
        <v>3</v>
      </c>
      <c r="K13" s="130">
        <v>3</v>
      </c>
      <c r="L13" s="130">
        <v>2</v>
      </c>
      <c r="M13" s="130" t="s">
        <v>175</v>
      </c>
      <c r="N13" s="130" t="s">
        <v>207</v>
      </c>
      <c r="O13" s="130" t="s">
        <v>202</v>
      </c>
      <c r="P13" s="130" t="s">
        <v>200</v>
      </c>
      <c r="Q13" s="130" t="s">
        <v>205</v>
      </c>
      <c r="R13" s="130" t="s">
        <v>206</v>
      </c>
      <c r="S13" s="130">
        <v>63.354882609999997</v>
      </c>
    </row>
    <row r="14" spans="1:19" x14ac:dyDescent="0.2">
      <c r="A14" s="130">
        <v>55</v>
      </c>
      <c r="B14" s="130">
        <v>13</v>
      </c>
      <c r="C14" s="130">
        <v>100</v>
      </c>
      <c r="D14" s="130">
        <v>9</v>
      </c>
      <c r="E14" s="130">
        <v>1</v>
      </c>
      <c r="F14" s="130">
        <v>1</v>
      </c>
      <c r="G14" s="130">
        <v>1</v>
      </c>
      <c r="H14" s="130">
        <v>1</v>
      </c>
      <c r="I14" s="130">
        <v>0.66666666666666663</v>
      </c>
      <c r="J14" s="130">
        <v>3</v>
      </c>
      <c r="K14" s="130">
        <v>2</v>
      </c>
      <c r="L14" s="130">
        <v>2</v>
      </c>
      <c r="M14" s="130" t="s">
        <v>179</v>
      </c>
      <c r="N14" s="130" t="s">
        <v>203</v>
      </c>
      <c r="O14" s="130" t="s">
        <v>199</v>
      </c>
      <c r="P14" s="130" t="s">
        <v>204</v>
      </c>
      <c r="Q14" s="130" t="s">
        <v>205</v>
      </c>
      <c r="R14" s="130" t="s">
        <v>206</v>
      </c>
      <c r="S14" s="130">
        <v>8.7920103239999996</v>
      </c>
    </row>
    <row r="15" spans="1:19" x14ac:dyDescent="0.2">
      <c r="A15" s="130">
        <v>57</v>
      </c>
      <c r="B15" s="130">
        <v>14</v>
      </c>
      <c r="C15" s="130">
        <v>100</v>
      </c>
      <c r="D15" s="130">
        <v>8</v>
      </c>
      <c r="E15" s="130">
        <v>1</v>
      </c>
      <c r="F15" s="130">
        <v>1</v>
      </c>
      <c r="G15" s="130">
        <v>1</v>
      </c>
      <c r="H15" s="130">
        <v>1</v>
      </c>
      <c r="I15" s="130">
        <v>1.666666666666667</v>
      </c>
      <c r="J15" s="130">
        <v>3</v>
      </c>
      <c r="K15" s="130">
        <v>5</v>
      </c>
      <c r="L15" s="130">
        <v>2</v>
      </c>
      <c r="M15" s="130" t="s">
        <v>177</v>
      </c>
      <c r="N15" s="130" t="s">
        <v>207</v>
      </c>
      <c r="O15" s="130" t="s">
        <v>202</v>
      </c>
      <c r="P15" s="130" t="s">
        <v>200</v>
      </c>
      <c r="Q15" s="130" t="s">
        <v>205</v>
      </c>
      <c r="R15" s="130" t="s">
        <v>206</v>
      </c>
      <c r="S15" s="130">
        <v>44.391901879999999</v>
      </c>
    </row>
    <row r="16" spans="1:19" x14ac:dyDescent="0.2">
      <c r="A16" s="130">
        <v>58</v>
      </c>
      <c r="B16" s="130">
        <v>15</v>
      </c>
      <c r="C16" s="130">
        <v>100</v>
      </c>
      <c r="D16" s="130">
        <v>7</v>
      </c>
      <c r="E16" s="130">
        <v>1</v>
      </c>
      <c r="F16" s="130">
        <v>1</v>
      </c>
      <c r="G16" s="130">
        <v>1</v>
      </c>
      <c r="H16" s="130">
        <v>1</v>
      </c>
      <c r="I16" s="130">
        <v>2.5</v>
      </c>
      <c r="J16" s="130">
        <v>2</v>
      </c>
      <c r="K16" s="130">
        <v>5</v>
      </c>
      <c r="L16" s="130">
        <v>2</v>
      </c>
      <c r="M16" s="130" t="s">
        <v>175</v>
      </c>
      <c r="N16" s="130" t="s">
        <v>213</v>
      </c>
      <c r="O16" s="130" t="s">
        <v>202</v>
      </c>
      <c r="P16" s="130" t="s">
        <v>209</v>
      </c>
      <c r="Q16" s="130" t="s">
        <v>210</v>
      </c>
      <c r="R16" s="130" t="s">
        <v>202</v>
      </c>
      <c r="S16" s="130">
        <v>64.907825220000007</v>
      </c>
    </row>
    <row r="17" spans="1:19" x14ac:dyDescent="0.2">
      <c r="A17" s="130">
        <v>61</v>
      </c>
      <c r="B17" s="130">
        <v>16</v>
      </c>
      <c r="C17" s="130">
        <v>100</v>
      </c>
      <c r="D17" s="130">
        <v>9</v>
      </c>
      <c r="E17" s="130">
        <v>1</v>
      </c>
      <c r="F17" s="130">
        <v>1</v>
      </c>
      <c r="G17" s="130">
        <v>1</v>
      </c>
      <c r="H17" s="130">
        <v>1</v>
      </c>
      <c r="I17" s="130">
        <v>5</v>
      </c>
      <c r="J17" s="130">
        <v>2</v>
      </c>
      <c r="K17" s="130">
        <v>10</v>
      </c>
      <c r="L17" s="130">
        <v>1</v>
      </c>
      <c r="M17" s="130" t="s">
        <v>180</v>
      </c>
      <c r="N17" s="130" t="s">
        <v>211</v>
      </c>
      <c r="O17" s="130" t="s">
        <v>206</v>
      </c>
      <c r="P17" s="130" t="s">
        <v>209</v>
      </c>
      <c r="Q17" s="130" t="s">
        <v>210</v>
      </c>
      <c r="R17" s="130" t="s">
        <v>206</v>
      </c>
      <c r="S17" s="130">
        <v>19.7990675</v>
      </c>
    </row>
    <row r="18" spans="1:19" x14ac:dyDescent="0.2">
      <c r="A18" s="130">
        <v>64</v>
      </c>
      <c r="B18" s="130">
        <v>17</v>
      </c>
      <c r="C18" s="130">
        <v>100</v>
      </c>
      <c r="D18" s="130">
        <v>9</v>
      </c>
      <c r="E18" s="130">
        <v>1</v>
      </c>
      <c r="F18" s="130">
        <v>1</v>
      </c>
      <c r="G18" s="130">
        <v>1</v>
      </c>
      <c r="H18" s="130">
        <v>1</v>
      </c>
      <c r="I18" s="130">
        <v>3</v>
      </c>
      <c r="J18" s="130">
        <v>1</v>
      </c>
      <c r="K18" s="130">
        <v>3</v>
      </c>
      <c r="L18" s="130">
        <v>2</v>
      </c>
      <c r="M18" s="130" t="s">
        <v>172</v>
      </c>
      <c r="N18" s="130" t="s">
        <v>214</v>
      </c>
      <c r="O18" s="130" t="s">
        <v>199</v>
      </c>
      <c r="P18" s="130" t="s">
        <v>204</v>
      </c>
      <c r="Q18" s="130" t="s">
        <v>201</v>
      </c>
      <c r="R18" s="130" t="s">
        <v>206</v>
      </c>
      <c r="S18" s="130">
        <v>61.536289179999997</v>
      </c>
    </row>
    <row r="19" spans="1:19" x14ac:dyDescent="0.2">
      <c r="A19" s="130">
        <v>66</v>
      </c>
      <c r="B19" s="130">
        <v>18</v>
      </c>
      <c r="C19" s="130">
        <v>100</v>
      </c>
      <c r="D19" s="130">
        <v>11</v>
      </c>
      <c r="E19" s="130">
        <v>1</v>
      </c>
      <c r="F19" s="130">
        <v>1</v>
      </c>
      <c r="G19" s="130">
        <v>1</v>
      </c>
      <c r="H19" s="130">
        <v>1</v>
      </c>
      <c r="I19" s="130">
        <v>3</v>
      </c>
      <c r="J19" s="130">
        <v>2</v>
      </c>
      <c r="K19" s="130">
        <v>6</v>
      </c>
      <c r="L19" s="130">
        <v>2</v>
      </c>
      <c r="M19" s="130" t="s">
        <v>172</v>
      </c>
      <c r="N19" s="130" t="s">
        <v>214</v>
      </c>
      <c r="O19" s="130" t="s">
        <v>199</v>
      </c>
      <c r="P19" s="130" t="s">
        <v>204</v>
      </c>
      <c r="Q19" s="130" t="s">
        <v>201</v>
      </c>
      <c r="R19" s="130" t="s">
        <v>206</v>
      </c>
      <c r="S19" s="130">
        <v>91.317217560000003</v>
      </c>
    </row>
    <row r="20" spans="1:19" x14ac:dyDescent="0.2">
      <c r="A20" s="130">
        <v>68</v>
      </c>
      <c r="B20" s="130">
        <v>19</v>
      </c>
      <c r="C20" s="130">
        <v>100</v>
      </c>
      <c r="D20" s="130">
        <v>16</v>
      </c>
      <c r="E20" s="130">
        <v>2</v>
      </c>
      <c r="F20" s="130">
        <v>1</v>
      </c>
      <c r="G20" s="130">
        <v>1</v>
      </c>
      <c r="H20" s="130">
        <v>2</v>
      </c>
      <c r="I20" s="130">
        <v>4.5</v>
      </c>
      <c r="J20" s="130">
        <v>2</v>
      </c>
      <c r="K20" s="130">
        <v>9</v>
      </c>
      <c r="L20" s="130">
        <v>1</v>
      </c>
      <c r="M20" s="130" t="s">
        <v>177</v>
      </c>
      <c r="N20" s="130" t="s">
        <v>207</v>
      </c>
      <c r="O20" s="130" t="s">
        <v>202</v>
      </c>
      <c r="P20" s="130" t="s">
        <v>200</v>
      </c>
      <c r="Q20" s="130" t="s">
        <v>205</v>
      </c>
      <c r="R20" s="130" t="s">
        <v>206</v>
      </c>
      <c r="S20" s="130">
        <v>60.787078729999998</v>
      </c>
    </row>
    <row r="21" spans="1:19" x14ac:dyDescent="0.2">
      <c r="A21" s="130">
        <v>71</v>
      </c>
      <c r="B21" s="130">
        <v>20</v>
      </c>
      <c r="C21" s="130">
        <v>100</v>
      </c>
      <c r="D21" s="130">
        <v>4</v>
      </c>
      <c r="E21" s="130">
        <v>0</v>
      </c>
      <c r="F21" s="130">
        <v>2</v>
      </c>
      <c r="G21" s="130">
        <v>2</v>
      </c>
      <c r="H21" s="130">
        <v>1</v>
      </c>
      <c r="I21" s="130">
        <v>1</v>
      </c>
      <c r="J21" s="130">
        <v>1</v>
      </c>
      <c r="K21" s="130">
        <v>1</v>
      </c>
      <c r="L21" s="130">
        <v>2</v>
      </c>
      <c r="M21" s="130" t="s">
        <v>178</v>
      </c>
      <c r="N21" s="130" t="s">
        <v>203</v>
      </c>
      <c r="O21" s="130" t="s">
        <v>199</v>
      </c>
      <c r="P21" s="130" t="s">
        <v>204</v>
      </c>
      <c r="Q21" s="130" t="s">
        <v>205</v>
      </c>
      <c r="R21" s="130" t="s">
        <v>206</v>
      </c>
      <c r="S21" s="130">
        <v>44.204673450000001</v>
      </c>
    </row>
    <row r="22" spans="1:19" x14ac:dyDescent="0.2">
      <c r="A22" s="130">
        <v>72</v>
      </c>
      <c r="B22" s="130">
        <v>21</v>
      </c>
      <c r="C22" s="130">
        <v>100</v>
      </c>
      <c r="D22" s="130">
        <v>5</v>
      </c>
      <c r="E22" s="130">
        <v>1</v>
      </c>
      <c r="F22" s="130">
        <v>2</v>
      </c>
      <c r="G22" s="130">
        <v>2</v>
      </c>
      <c r="H22" s="130">
        <v>2</v>
      </c>
      <c r="I22" s="130">
        <v>1</v>
      </c>
      <c r="J22" s="130">
        <v>1</v>
      </c>
      <c r="K22" s="130">
        <v>1</v>
      </c>
      <c r="L22" s="130">
        <v>2</v>
      </c>
      <c r="M22" s="130" t="s">
        <v>179</v>
      </c>
      <c r="N22" s="130" t="s">
        <v>203</v>
      </c>
      <c r="O22" s="130" t="s">
        <v>199</v>
      </c>
      <c r="P22" s="130" t="s">
        <v>204</v>
      </c>
      <c r="Q22" s="130" t="s">
        <v>205</v>
      </c>
      <c r="R22" s="130" t="s">
        <v>206</v>
      </c>
      <c r="S22" s="130">
        <v>13.80650526</v>
      </c>
    </row>
    <row r="23" spans="1:19" x14ac:dyDescent="0.2">
      <c r="A23" s="130">
        <v>74</v>
      </c>
      <c r="B23" s="130">
        <v>22</v>
      </c>
      <c r="C23" s="130">
        <v>100</v>
      </c>
      <c r="D23" s="130">
        <v>8</v>
      </c>
      <c r="E23" s="130">
        <v>1</v>
      </c>
      <c r="F23" s="130">
        <v>2</v>
      </c>
      <c r="G23" s="130">
        <v>2</v>
      </c>
      <c r="H23" s="130">
        <v>2</v>
      </c>
      <c r="I23" s="130">
        <v>2</v>
      </c>
      <c r="J23" s="130">
        <v>3</v>
      </c>
      <c r="K23" s="130">
        <v>6</v>
      </c>
      <c r="L23" s="130">
        <v>2</v>
      </c>
      <c r="M23" s="130" t="s">
        <v>179</v>
      </c>
      <c r="N23" s="130" t="s">
        <v>203</v>
      </c>
      <c r="O23" s="130" t="s">
        <v>199</v>
      </c>
      <c r="P23" s="130" t="s">
        <v>204</v>
      </c>
      <c r="Q23" s="130" t="s">
        <v>205</v>
      </c>
      <c r="R23" s="130" t="s">
        <v>206</v>
      </c>
      <c r="S23" s="130">
        <v>79.053570989999997</v>
      </c>
    </row>
    <row r="24" spans="1:19" x14ac:dyDescent="0.2">
      <c r="A24" s="130">
        <v>77</v>
      </c>
      <c r="B24" s="130">
        <v>23</v>
      </c>
      <c r="C24" s="130">
        <v>100</v>
      </c>
      <c r="D24" s="130">
        <v>6</v>
      </c>
      <c r="E24" s="130">
        <v>1</v>
      </c>
      <c r="F24" s="130">
        <v>1</v>
      </c>
      <c r="G24" s="130">
        <v>1</v>
      </c>
      <c r="H24" s="130">
        <v>1</v>
      </c>
      <c r="I24" s="130">
        <v>0</v>
      </c>
      <c r="J24" s="130">
        <v>1</v>
      </c>
      <c r="K24" s="130">
        <v>0</v>
      </c>
      <c r="L24" s="130">
        <v>3</v>
      </c>
      <c r="M24" s="130" t="s">
        <v>179</v>
      </c>
      <c r="N24" s="130" t="s">
        <v>203</v>
      </c>
      <c r="O24" s="130" t="s">
        <v>199</v>
      </c>
      <c r="P24" s="130" t="s">
        <v>204</v>
      </c>
      <c r="Q24" s="130" t="s">
        <v>205</v>
      </c>
      <c r="R24" s="130" t="s">
        <v>206</v>
      </c>
      <c r="S24" s="130">
        <v>56.628812859999996</v>
      </c>
    </row>
    <row r="25" spans="1:19" x14ac:dyDescent="0.2">
      <c r="A25" s="130">
        <v>81</v>
      </c>
      <c r="B25" s="130">
        <v>24</v>
      </c>
      <c r="C25" s="130">
        <v>100</v>
      </c>
      <c r="D25" s="130">
        <v>5</v>
      </c>
      <c r="E25" s="130">
        <v>1</v>
      </c>
      <c r="F25" s="130">
        <v>0</v>
      </c>
      <c r="G25" s="130">
        <v>0</v>
      </c>
      <c r="H25" s="130">
        <v>0</v>
      </c>
      <c r="I25" s="130">
        <v>0</v>
      </c>
      <c r="J25" s="130">
        <v>1</v>
      </c>
      <c r="K25" s="130">
        <v>0</v>
      </c>
      <c r="L25" s="130">
        <v>3</v>
      </c>
      <c r="M25" s="130" t="s">
        <v>175</v>
      </c>
      <c r="N25" s="130" t="s">
        <v>213</v>
      </c>
      <c r="O25" s="130" t="s">
        <v>202</v>
      </c>
      <c r="P25" s="130" t="s">
        <v>209</v>
      </c>
      <c r="Q25" s="130" t="s">
        <v>210</v>
      </c>
      <c r="R25" s="130" t="s">
        <v>202</v>
      </c>
      <c r="S25" s="130">
        <v>90.995370370000003</v>
      </c>
    </row>
    <row r="26" spans="1:19" x14ac:dyDescent="0.2">
      <c r="A26" s="130">
        <v>87</v>
      </c>
      <c r="B26" s="130">
        <v>25</v>
      </c>
      <c r="C26" s="130">
        <v>100</v>
      </c>
      <c r="D26" s="130">
        <v>10</v>
      </c>
      <c r="E26" s="130">
        <v>1</v>
      </c>
      <c r="F26" s="130">
        <v>0</v>
      </c>
      <c r="G26" s="130">
        <v>0</v>
      </c>
      <c r="H26" s="130">
        <v>0</v>
      </c>
      <c r="I26" s="130">
        <v>2</v>
      </c>
      <c r="J26" s="130">
        <v>3</v>
      </c>
      <c r="K26" s="130">
        <v>6</v>
      </c>
      <c r="L26" s="130">
        <v>2</v>
      </c>
      <c r="M26" s="130" t="s">
        <v>172</v>
      </c>
      <c r="N26" s="130" t="s">
        <v>214</v>
      </c>
      <c r="O26" s="130" t="s">
        <v>199</v>
      </c>
      <c r="P26" s="130" t="s">
        <v>204</v>
      </c>
      <c r="Q26" s="130" t="s">
        <v>201</v>
      </c>
      <c r="R26" s="130" t="s">
        <v>206</v>
      </c>
      <c r="S26" s="130">
        <v>99.060036389999993</v>
      </c>
    </row>
    <row r="27" spans="1:19" x14ac:dyDescent="0.2">
      <c r="A27" s="130">
        <v>89</v>
      </c>
      <c r="B27" s="130">
        <v>26</v>
      </c>
      <c r="C27" s="130">
        <v>100</v>
      </c>
      <c r="D27" s="130">
        <v>1</v>
      </c>
      <c r="E27" s="130">
        <v>0</v>
      </c>
      <c r="F27" s="130">
        <v>1</v>
      </c>
      <c r="G27" s="130">
        <v>1</v>
      </c>
      <c r="H27" s="130">
        <v>0</v>
      </c>
      <c r="I27" s="130">
        <v>0</v>
      </c>
      <c r="J27" s="130">
        <v>1</v>
      </c>
      <c r="K27" s="130">
        <v>0</v>
      </c>
      <c r="L27" s="130">
        <v>3</v>
      </c>
      <c r="M27" s="130" t="s">
        <v>175</v>
      </c>
      <c r="N27" s="130" t="s">
        <v>213</v>
      </c>
      <c r="O27" s="130" t="s">
        <v>202</v>
      </c>
      <c r="P27" s="130" t="s">
        <v>209</v>
      </c>
      <c r="Q27" s="130" t="s">
        <v>210</v>
      </c>
      <c r="R27" s="130" t="s">
        <v>202</v>
      </c>
      <c r="S27" s="130">
        <v>100</v>
      </c>
    </row>
    <row r="28" spans="1:19" x14ac:dyDescent="0.2">
      <c r="A28" s="130">
        <v>90</v>
      </c>
      <c r="B28" s="130">
        <v>27</v>
      </c>
      <c r="C28" s="130">
        <v>100</v>
      </c>
      <c r="D28" s="130">
        <v>17</v>
      </c>
      <c r="E28" s="130">
        <v>2</v>
      </c>
      <c r="F28" s="130">
        <v>0</v>
      </c>
      <c r="G28" s="130">
        <v>0</v>
      </c>
      <c r="H28" s="130">
        <v>1</v>
      </c>
      <c r="I28" s="130">
        <v>5.5</v>
      </c>
      <c r="J28" s="130">
        <v>2</v>
      </c>
      <c r="K28" s="130">
        <v>11</v>
      </c>
      <c r="L28" s="130">
        <v>1</v>
      </c>
      <c r="M28" s="130" t="s">
        <v>180</v>
      </c>
      <c r="N28" s="130" t="s">
        <v>211</v>
      </c>
      <c r="O28" s="130" t="s">
        <v>206</v>
      </c>
      <c r="P28" s="130" t="s">
        <v>209</v>
      </c>
      <c r="Q28" s="130" t="s">
        <v>210</v>
      </c>
      <c r="R28" s="130" t="s">
        <v>206</v>
      </c>
      <c r="S28" s="130">
        <v>66.519483690000001</v>
      </c>
    </row>
    <row r="29" spans="1:19" x14ac:dyDescent="0.2">
      <c r="A29" s="130">
        <v>23</v>
      </c>
      <c r="B29" s="130">
        <v>28</v>
      </c>
      <c r="C29" s="130">
        <v>120</v>
      </c>
      <c r="D29" s="130">
        <v>5</v>
      </c>
      <c r="E29" s="130">
        <v>1</v>
      </c>
      <c r="F29" s="130">
        <v>2</v>
      </c>
      <c r="G29" s="130">
        <v>2</v>
      </c>
      <c r="H29" s="130">
        <v>2</v>
      </c>
      <c r="I29" s="130">
        <v>0.66666666666666663</v>
      </c>
      <c r="J29" s="130">
        <v>3</v>
      </c>
      <c r="K29" s="130">
        <v>2</v>
      </c>
      <c r="L29" s="130">
        <v>2</v>
      </c>
      <c r="M29" s="130" t="s">
        <v>178</v>
      </c>
      <c r="N29" s="130" t="s">
        <v>215</v>
      </c>
      <c r="O29" s="130" t="s">
        <v>199</v>
      </c>
      <c r="P29" s="130" t="s">
        <v>200</v>
      </c>
      <c r="Q29" s="130" t="s">
        <v>205</v>
      </c>
      <c r="R29" s="130" t="s">
        <v>202</v>
      </c>
      <c r="S29" s="130">
        <v>75.432290309999999</v>
      </c>
    </row>
    <row r="30" spans="1:19" x14ac:dyDescent="0.2">
      <c r="A30" s="130">
        <v>29</v>
      </c>
      <c r="B30" s="130">
        <v>29</v>
      </c>
      <c r="C30" s="130">
        <v>120</v>
      </c>
      <c r="D30" s="130">
        <v>5</v>
      </c>
      <c r="E30" s="130">
        <v>1</v>
      </c>
      <c r="F30" s="130">
        <v>1</v>
      </c>
      <c r="G30" s="130">
        <v>1</v>
      </c>
      <c r="H30" s="130">
        <v>1</v>
      </c>
      <c r="I30" s="130">
        <v>2.333333333333333</v>
      </c>
      <c r="J30" s="130">
        <v>3</v>
      </c>
      <c r="K30" s="130">
        <v>7</v>
      </c>
      <c r="L30" s="130">
        <v>2</v>
      </c>
      <c r="M30" s="130" t="s">
        <v>175</v>
      </c>
      <c r="N30" s="130" t="s">
        <v>207</v>
      </c>
      <c r="O30" s="130" t="s">
        <v>202</v>
      </c>
      <c r="P30" s="130" t="s">
        <v>200</v>
      </c>
      <c r="Q30" s="130" t="s">
        <v>205</v>
      </c>
      <c r="R30" s="130" t="s">
        <v>206</v>
      </c>
      <c r="S30" s="130">
        <v>22.43967464</v>
      </c>
    </row>
    <row r="31" spans="1:19" x14ac:dyDescent="0.2">
      <c r="A31" s="130">
        <v>30</v>
      </c>
      <c r="B31" s="130">
        <v>30</v>
      </c>
      <c r="C31" s="130">
        <v>120</v>
      </c>
      <c r="D31" s="130">
        <v>6</v>
      </c>
      <c r="E31" s="130">
        <v>1</v>
      </c>
      <c r="F31" s="130">
        <v>1</v>
      </c>
      <c r="G31" s="130">
        <v>1</v>
      </c>
      <c r="H31" s="130">
        <v>1</v>
      </c>
      <c r="I31" s="130">
        <v>2.666666666666667</v>
      </c>
      <c r="J31" s="130">
        <v>3</v>
      </c>
      <c r="K31" s="130">
        <v>8</v>
      </c>
      <c r="L31" s="130">
        <v>2</v>
      </c>
      <c r="M31" s="130" t="s">
        <v>179</v>
      </c>
      <c r="N31" s="130" t="s">
        <v>203</v>
      </c>
      <c r="O31" s="130" t="s">
        <v>199</v>
      </c>
      <c r="P31" s="130" t="s">
        <v>204</v>
      </c>
      <c r="Q31" s="130" t="s">
        <v>205</v>
      </c>
      <c r="R31" s="130" t="s">
        <v>206</v>
      </c>
      <c r="S31" s="130">
        <v>62.86071802</v>
      </c>
    </row>
    <row r="32" spans="1:19" x14ac:dyDescent="0.2">
      <c r="A32" s="130">
        <v>31</v>
      </c>
      <c r="B32" s="130">
        <v>31</v>
      </c>
      <c r="C32" s="130">
        <v>120</v>
      </c>
      <c r="D32" s="130">
        <v>5</v>
      </c>
      <c r="E32" s="130">
        <v>1</v>
      </c>
      <c r="F32" s="130">
        <v>2</v>
      </c>
      <c r="G32" s="130">
        <v>2</v>
      </c>
      <c r="H32" s="130">
        <v>2</v>
      </c>
      <c r="I32" s="130">
        <v>2.666666666666667</v>
      </c>
      <c r="J32" s="130">
        <v>3</v>
      </c>
      <c r="K32" s="130">
        <v>8</v>
      </c>
      <c r="L32" s="130">
        <v>2</v>
      </c>
      <c r="M32" s="130" t="s">
        <v>177</v>
      </c>
      <c r="N32" s="130" t="s">
        <v>207</v>
      </c>
      <c r="O32" s="130" t="s">
        <v>202</v>
      </c>
      <c r="P32" s="130" t="s">
        <v>200</v>
      </c>
      <c r="Q32" s="130" t="s">
        <v>205</v>
      </c>
      <c r="R32" s="130" t="s">
        <v>206</v>
      </c>
      <c r="S32" s="130">
        <v>100</v>
      </c>
    </row>
    <row r="33" spans="1:19" x14ac:dyDescent="0.2">
      <c r="A33" s="130">
        <v>33</v>
      </c>
      <c r="B33" s="130">
        <v>32</v>
      </c>
      <c r="C33" s="130">
        <v>120</v>
      </c>
      <c r="D33" s="130">
        <v>9</v>
      </c>
      <c r="E33" s="130">
        <v>1</v>
      </c>
      <c r="F33" s="130">
        <v>1</v>
      </c>
      <c r="G33" s="130">
        <v>1</v>
      </c>
      <c r="H33" s="130">
        <v>1</v>
      </c>
      <c r="I33" s="130">
        <v>4.5</v>
      </c>
      <c r="J33" s="130">
        <v>2</v>
      </c>
      <c r="K33" s="130">
        <v>9</v>
      </c>
      <c r="L33" s="130">
        <v>1</v>
      </c>
      <c r="M33" s="130" t="s">
        <v>181</v>
      </c>
      <c r="N33" s="130" t="s">
        <v>212</v>
      </c>
      <c r="O33" s="130" t="s">
        <v>202</v>
      </c>
      <c r="P33" s="130" t="s">
        <v>200</v>
      </c>
      <c r="Q33" s="130" t="s">
        <v>201</v>
      </c>
      <c r="R33" s="130" t="s">
        <v>206</v>
      </c>
      <c r="S33" s="130">
        <v>87.429630650000007</v>
      </c>
    </row>
    <row r="34" spans="1:19" x14ac:dyDescent="0.2">
      <c r="A34" s="130">
        <v>36</v>
      </c>
      <c r="B34" s="130">
        <v>33</v>
      </c>
      <c r="C34" s="130">
        <v>120</v>
      </c>
      <c r="D34" s="130">
        <v>16</v>
      </c>
      <c r="E34" s="130">
        <v>2</v>
      </c>
      <c r="F34" s="130">
        <v>0</v>
      </c>
      <c r="G34" s="130">
        <v>0</v>
      </c>
      <c r="H34" s="130">
        <v>1</v>
      </c>
      <c r="I34" s="130">
        <v>3.75</v>
      </c>
      <c r="J34" s="130">
        <v>4</v>
      </c>
      <c r="K34" s="130">
        <v>15</v>
      </c>
      <c r="L34" s="130">
        <v>1</v>
      </c>
      <c r="M34" s="130" t="s">
        <v>179</v>
      </c>
      <c r="N34" s="130" t="s">
        <v>203</v>
      </c>
      <c r="O34" s="130" t="s">
        <v>199</v>
      </c>
      <c r="P34" s="130" t="s">
        <v>204</v>
      </c>
      <c r="Q34" s="130" t="s">
        <v>205</v>
      </c>
      <c r="R34" s="130" t="s">
        <v>206</v>
      </c>
      <c r="S34" s="130">
        <v>83.663710539999997</v>
      </c>
    </row>
    <row r="35" spans="1:19" x14ac:dyDescent="0.2">
      <c r="A35" s="130">
        <v>39</v>
      </c>
      <c r="B35" s="130">
        <v>34</v>
      </c>
      <c r="C35" s="130">
        <v>120</v>
      </c>
      <c r="D35" s="130">
        <v>9</v>
      </c>
      <c r="E35" s="130">
        <v>1</v>
      </c>
      <c r="F35" s="130">
        <v>0</v>
      </c>
      <c r="G35" s="130">
        <v>0</v>
      </c>
      <c r="H35" s="130">
        <v>0</v>
      </c>
      <c r="I35" s="130">
        <v>2.666666666666667</v>
      </c>
      <c r="J35" s="130">
        <v>3</v>
      </c>
      <c r="K35" s="130">
        <v>8</v>
      </c>
      <c r="L35" s="130">
        <v>2</v>
      </c>
      <c r="M35" s="130" t="s">
        <v>177</v>
      </c>
      <c r="N35" s="130" t="s">
        <v>207</v>
      </c>
      <c r="O35" s="130" t="s">
        <v>202</v>
      </c>
      <c r="P35" s="130" t="s">
        <v>200</v>
      </c>
      <c r="Q35" s="130" t="s">
        <v>205</v>
      </c>
      <c r="R35" s="130" t="s">
        <v>206</v>
      </c>
      <c r="S35" s="130">
        <v>14.634391750000001</v>
      </c>
    </row>
    <row r="36" spans="1:19" x14ac:dyDescent="0.2">
      <c r="A36" s="130">
        <v>42</v>
      </c>
      <c r="B36" s="130">
        <v>35</v>
      </c>
      <c r="C36" s="130">
        <v>120</v>
      </c>
      <c r="D36" s="130">
        <v>9</v>
      </c>
      <c r="E36" s="130">
        <v>1</v>
      </c>
      <c r="F36" s="130">
        <v>0</v>
      </c>
      <c r="G36" s="130">
        <v>0</v>
      </c>
      <c r="H36" s="130">
        <v>0</v>
      </c>
      <c r="I36" s="130">
        <v>0.5</v>
      </c>
      <c r="J36" s="130">
        <v>2</v>
      </c>
      <c r="K36" s="130">
        <v>1</v>
      </c>
      <c r="L36" s="130">
        <v>2</v>
      </c>
      <c r="M36" s="130" t="s">
        <v>177</v>
      </c>
      <c r="N36" s="130" t="s">
        <v>207</v>
      </c>
      <c r="O36" s="130" t="s">
        <v>202</v>
      </c>
      <c r="P36" s="130" t="s">
        <v>200</v>
      </c>
      <c r="Q36" s="130" t="s">
        <v>205</v>
      </c>
      <c r="R36" s="130" t="s">
        <v>206</v>
      </c>
      <c r="S36" s="130">
        <v>93.434469039999996</v>
      </c>
    </row>
    <row r="37" spans="1:19" x14ac:dyDescent="0.2">
      <c r="A37" s="130">
        <v>43</v>
      </c>
      <c r="B37" s="130">
        <v>36</v>
      </c>
      <c r="C37" s="130">
        <v>120</v>
      </c>
      <c r="D37" s="130">
        <v>5</v>
      </c>
      <c r="E37" s="130">
        <v>1</v>
      </c>
      <c r="F37" s="130">
        <v>0</v>
      </c>
      <c r="G37" s="130">
        <v>0</v>
      </c>
      <c r="H37" s="130">
        <v>0</v>
      </c>
      <c r="I37" s="130">
        <v>24</v>
      </c>
      <c r="J37" s="130">
        <v>1</v>
      </c>
      <c r="K37" s="130">
        <v>24</v>
      </c>
      <c r="L37" s="130">
        <v>1</v>
      </c>
      <c r="M37" s="130" t="s">
        <v>180</v>
      </c>
      <c r="N37" s="130" t="s">
        <v>211</v>
      </c>
      <c r="O37" s="130" t="s">
        <v>206</v>
      </c>
      <c r="P37" s="130" t="s">
        <v>209</v>
      </c>
      <c r="Q37" s="130" t="s">
        <v>210</v>
      </c>
      <c r="R37" s="130" t="s">
        <v>206</v>
      </c>
      <c r="S37" s="130">
        <v>88.105057520000003</v>
      </c>
    </row>
    <row r="38" spans="1:19" x14ac:dyDescent="0.2">
      <c r="A38" s="130">
        <v>51</v>
      </c>
      <c r="B38" s="130">
        <v>37</v>
      </c>
      <c r="C38" s="130">
        <v>120</v>
      </c>
      <c r="D38" s="130">
        <v>10</v>
      </c>
      <c r="E38" s="130">
        <v>1</v>
      </c>
      <c r="F38" s="130">
        <v>1</v>
      </c>
      <c r="G38" s="130">
        <v>1</v>
      </c>
      <c r="H38" s="130">
        <v>1</v>
      </c>
      <c r="I38" s="130">
        <v>4.5</v>
      </c>
      <c r="J38" s="130">
        <v>2</v>
      </c>
      <c r="K38" s="130">
        <v>9</v>
      </c>
      <c r="L38" s="130">
        <v>1</v>
      </c>
      <c r="M38" s="130" t="s">
        <v>180</v>
      </c>
      <c r="N38" s="130" t="s">
        <v>211</v>
      </c>
      <c r="O38" s="130" t="s">
        <v>206</v>
      </c>
      <c r="P38" s="130" t="s">
        <v>209</v>
      </c>
      <c r="Q38" s="130" t="s">
        <v>210</v>
      </c>
      <c r="R38" s="130" t="s">
        <v>206</v>
      </c>
      <c r="S38" s="130">
        <v>100</v>
      </c>
    </row>
    <row r="39" spans="1:19" x14ac:dyDescent="0.2">
      <c r="A39" s="130">
        <v>65</v>
      </c>
      <c r="B39" s="130">
        <v>38</v>
      </c>
      <c r="C39" s="130">
        <v>120</v>
      </c>
      <c r="D39" s="130">
        <v>12</v>
      </c>
      <c r="E39" s="130">
        <v>1</v>
      </c>
      <c r="F39" s="130">
        <v>1</v>
      </c>
      <c r="G39" s="130">
        <v>1</v>
      </c>
      <c r="H39" s="130">
        <v>1</v>
      </c>
      <c r="I39" s="130">
        <v>9.3333333333333339</v>
      </c>
      <c r="J39" s="130">
        <v>3</v>
      </c>
      <c r="K39" s="130">
        <v>28</v>
      </c>
      <c r="L39" s="130">
        <v>1</v>
      </c>
      <c r="M39" s="130" t="s">
        <v>177</v>
      </c>
      <c r="N39" s="130" t="s">
        <v>207</v>
      </c>
      <c r="O39" s="130" t="s">
        <v>202</v>
      </c>
      <c r="P39" s="130" t="s">
        <v>200</v>
      </c>
      <c r="Q39" s="130" t="s">
        <v>205</v>
      </c>
      <c r="R39" s="130" t="s">
        <v>206</v>
      </c>
      <c r="S39" s="130">
        <v>78.935724960000002</v>
      </c>
    </row>
    <row r="40" spans="1:19" x14ac:dyDescent="0.2">
      <c r="A40" s="130">
        <v>67</v>
      </c>
      <c r="B40" s="130">
        <v>39</v>
      </c>
      <c r="C40" s="130">
        <v>120</v>
      </c>
      <c r="D40" s="130">
        <v>11</v>
      </c>
      <c r="E40" s="130">
        <v>1</v>
      </c>
      <c r="F40" s="130">
        <v>1</v>
      </c>
      <c r="G40" s="130">
        <v>1</v>
      </c>
      <c r="H40" s="130">
        <v>1</v>
      </c>
      <c r="I40" s="130">
        <v>13</v>
      </c>
      <c r="J40" s="130">
        <v>2</v>
      </c>
      <c r="K40" s="130">
        <v>26</v>
      </c>
      <c r="L40" s="130">
        <v>1</v>
      </c>
      <c r="M40" s="130" t="s">
        <v>180</v>
      </c>
      <c r="N40" s="130" t="s">
        <v>211</v>
      </c>
      <c r="O40" s="130" t="s">
        <v>206</v>
      </c>
      <c r="P40" s="130" t="s">
        <v>209</v>
      </c>
      <c r="Q40" s="130" t="s">
        <v>210</v>
      </c>
      <c r="R40" s="130" t="s">
        <v>206</v>
      </c>
      <c r="S40" s="130">
        <v>99.956242270000004</v>
      </c>
    </row>
    <row r="41" spans="1:19" x14ac:dyDescent="0.2">
      <c r="A41" s="130">
        <v>91</v>
      </c>
      <c r="B41" s="130">
        <v>40</v>
      </c>
      <c r="C41" s="130">
        <v>120</v>
      </c>
      <c r="D41" s="130">
        <v>14</v>
      </c>
      <c r="E41" s="130">
        <v>2</v>
      </c>
      <c r="F41" s="130">
        <v>0</v>
      </c>
      <c r="G41" s="130">
        <v>0</v>
      </c>
      <c r="H41" s="130">
        <v>1</v>
      </c>
      <c r="I41" s="130">
        <v>2</v>
      </c>
      <c r="J41" s="130">
        <v>3</v>
      </c>
      <c r="K41" s="130">
        <v>6</v>
      </c>
      <c r="L41" s="130">
        <v>2</v>
      </c>
      <c r="M41" s="130" t="s">
        <v>177</v>
      </c>
      <c r="N41" s="130" t="s">
        <v>207</v>
      </c>
      <c r="O41" s="130" t="s">
        <v>202</v>
      </c>
      <c r="P41" s="130" t="s">
        <v>200</v>
      </c>
      <c r="Q41" s="130" t="s">
        <v>205</v>
      </c>
      <c r="R41" s="130" t="s">
        <v>206</v>
      </c>
      <c r="S41" s="130">
        <v>81.79378131</v>
      </c>
    </row>
    <row r="42" spans="1:19" x14ac:dyDescent="0.2">
      <c r="A42" s="130">
        <v>92</v>
      </c>
      <c r="B42" s="130">
        <v>41</v>
      </c>
      <c r="C42" s="130">
        <v>120</v>
      </c>
      <c r="D42" s="130">
        <v>16</v>
      </c>
      <c r="E42" s="130">
        <v>2</v>
      </c>
      <c r="F42" s="130">
        <v>1</v>
      </c>
      <c r="G42" s="130">
        <v>1</v>
      </c>
      <c r="H42" s="130">
        <v>2</v>
      </c>
      <c r="I42" s="130">
        <v>0</v>
      </c>
      <c r="J42" s="130">
        <v>1</v>
      </c>
      <c r="K42" s="130">
        <v>0</v>
      </c>
      <c r="L42" s="130">
        <v>3</v>
      </c>
      <c r="M42" s="130" t="s">
        <v>173</v>
      </c>
      <c r="N42" s="130" t="s">
        <v>208</v>
      </c>
      <c r="O42" s="130" t="s">
        <v>199</v>
      </c>
      <c r="P42" s="130" t="s">
        <v>209</v>
      </c>
      <c r="Q42" s="130" t="s">
        <v>210</v>
      </c>
      <c r="R42" s="130" t="s">
        <v>199</v>
      </c>
      <c r="S42" s="130">
        <v>100</v>
      </c>
    </row>
    <row r="43" spans="1:19" x14ac:dyDescent="0.2">
      <c r="A43" s="130">
        <v>3</v>
      </c>
      <c r="B43" s="130">
        <v>42</v>
      </c>
      <c r="C43" s="130">
        <v>130</v>
      </c>
      <c r="D43" s="130">
        <v>0</v>
      </c>
      <c r="E43" s="130">
        <v>0</v>
      </c>
      <c r="F43" s="130">
        <v>2</v>
      </c>
      <c r="G43" s="130">
        <v>2</v>
      </c>
      <c r="H43" s="130">
        <v>1</v>
      </c>
      <c r="I43" s="130">
        <v>0</v>
      </c>
      <c r="J43" s="130">
        <v>3</v>
      </c>
      <c r="K43" s="130">
        <v>0</v>
      </c>
      <c r="L43" s="130">
        <v>3</v>
      </c>
      <c r="M43" s="130" t="s">
        <v>178</v>
      </c>
      <c r="N43" s="130" t="s">
        <v>215</v>
      </c>
      <c r="O43" s="130" t="s">
        <v>199</v>
      </c>
      <c r="P43" s="130" t="s">
        <v>200</v>
      </c>
      <c r="Q43" s="130" t="s">
        <v>205</v>
      </c>
      <c r="R43" s="130" t="s">
        <v>202</v>
      </c>
      <c r="S43" s="130">
        <v>29.783658899999999</v>
      </c>
    </row>
    <row r="44" spans="1:19" x14ac:dyDescent="0.2">
      <c r="A44" s="130">
        <v>5</v>
      </c>
      <c r="B44" s="130">
        <v>43</v>
      </c>
      <c r="C44" s="130">
        <v>130</v>
      </c>
      <c r="D44" s="130">
        <v>0</v>
      </c>
      <c r="E44" s="130">
        <v>0</v>
      </c>
      <c r="F44" s="130">
        <v>1</v>
      </c>
      <c r="G44" s="130">
        <v>1</v>
      </c>
      <c r="H44" s="130">
        <v>0</v>
      </c>
      <c r="I44" s="130">
        <v>0</v>
      </c>
      <c r="J44" s="130">
        <v>1</v>
      </c>
      <c r="K44" s="130">
        <v>0</v>
      </c>
      <c r="L44" s="130">
        <v>3</v>
      </c>
      <c r="M44" s="130" t="s">
        <v>174</v>
      </c>
      <c r="N44" s="130" t="s">
        <v>198</v>
      </c>
      <c r="O44" s="130" t="s">
        <v>199</v>
      </c>
      <c r="P44" s="130" t="s">
        <v>200</v>
      </c>
      <c r="Q44" s="130" t="s">
        <v>201</v>
      </c>
      <c r="R44" s="130" t="s">
        <v>202</v>
      </c>
      <c r="S44" s="130">
        <v>93.206309540000007</v>
      </c>
    </row>
    <row r="45" spans="1:19" x14ac:dyDescent="0.2">
      <c r="A45" s="130">
        <v>20</v>
      </c>
      <c r="B45" s="130">
        <v>44</v>
      </c>
      <c r="C45" s="130">
        <v>130</v>
      </c>
      <c r="D45" s="130">
        <v>3</v>
      </c>
      <c r="E45" s="130">
        <v>0</v>
      </c>
      <c r="F45" s="130">
        <v>2</v>
      </c>
      <c r="G45" s="130">
        <v>2</v>
      </c>
      <c r="H45" s="130">
        <v>1</v>
      </c>
      <c r="I45" s="130">
        <v>1</v>
      </c>
      <c r="J45" s="130">
        <v>1</v>
      </c>
      <c r="K45" s="130">
        <v>1</v>
      </c>
      <c r="L45" s="130">
        <v>2</v>
      </c>
      <c r="M45" s="130" t="s">
        <v>179</v>
      </c>
      <c r="N45" s="130" t="s">
        <v>203</v>
      </c>
      <c r="O45" s="130" t="s">
        <v>199</v>
      </c>
      <c r="P45" s="130" t="s">
        <v>204</v>
      </c>
      <c r="Q45" s="130" t="s">
        <v>205</v>
      </c>
      <c r="R45" s="130" t="s">
        <v>206</v>
      </c>
      <c r="S45" s="130">
        <v>68.724118750000002</v>
      </c>
    </row>
    <row r="46" spans="1:19" x14ac:dyDescent="0.2">
      <c r="A46" s="130">
        <v>41</v>
      </c>
      <c r="B46" s="130">
        <v>45</v>
      </c>
      <c r="C46" s="130">
        <v>130</v>
      </c>
      <c r="D46" s="130">
        <v>4</v>
      </c>
      <c r="E46" s="130">
        <v>0</v>
      </c>
      <c r="F46" s="130">
        <v>0</v>
      </c>
      <c r="G46" s="130">
        <v>0</v>
      </c>
      <c r="H46" s="130">
        <v>0</v>
      </c>
      <c r="I46" s="130">
        <v>24</v>
      </c>
      <c r="J46" s="130">
        <v>1</v>
      </c>
      <c r="K46" s="130">
        <v>24</v>
      </c>
      <c r="L46" s="130">
        <v>1</v>
      </c>
      <c r="M46" s="130" t="s">
        <v>172</v>
      </c>
      <c r="N46" s="130" t="s">
        <v>214</v>
      </c>
      <c r="O46" s="130" t="s">
        <v>199</v>
      </c>
      <c r="P46" s="130" t="s">
        <v>204</v>
      </c>
      <c r="Q46" s="130" t="s">
        <v>201</v>
      </c>
      <c r="R46" s="130" t="s">
        <v>206</v>
      </c>
      <c r="S46" s="130">
        <v>51.402161990000003</v>
      </c>
    </row>
    <row r="47" spans="1:19" x14ac:dyDescent="0.2">
      <c r="A47" s="130">
        <v>46</v>
      </c>
      <c r="B47" s="130">
        <v>46</v>
      </c>
      <c r="C47" s="130">
        <v>130</v>
      </c>
      <c r="D47" s="130">
        <v>5</v>
      </c>
      <c r="E47" s="130">
        <v>1</v>
      </c>
      <c r="F47" s="130">
        <v>3</v>
      </c>
      <c r="G47" s="130">
        <v>2</v>
      </c>
      <c r="H47" s="130">
        <v>2</v>
      </c>
      <c r="I47" s="130">
        <v>1.5</v>
      </c>
      <c r="J47" s="130">
        <v>2</v>
      </c>
      <c r="K47" s="130">
        <v>3</v>
      </c>
      <c r="L47" s="130">
        <v>2</v>
      </c>
      <c r="M47" s="130" t="s">
        <v>178</v>
      </c>
      <c r="N47" s="130" t="s">
        <v>203</v>
      </c>
      <c r="O47" s="130" t="s">
        <v>199</v>
      </c>
      <c r="P47" s="130" t="s">
        <v>204</v>
      </c>
      <c r="Q47" s="130" t="s">
        <v>205</v>
      </c>
      <c r="R47" s="130" t="s">
        <v>206</v>
      </c>
      <c r="S47" s="130">
        <v>19.97435346</v>
      </c>
    </row>
    <row r="48" spans="1:19" x14ac:dyDescent="0.2">
      <c r="A48" s="130">
        <v>83</v>
      </c>
      <c r="B48" s="130">
        <v>47</v>
      </c>
      <c r="C48" s="130">
        <v>130</v>
      </c>
      <c r="D48" s="130">
        <v>5</v>
      </c>
      <c r="E48" s="130">
        <v>1</v>
      </c>
      <c r="F48" s="130">
        <v>0</v>
      </c>
      <c r="G48" s="130">
        <v>0</v>
      </c>
      <c r="H48" s="130">
        <v>0</v>
      </c>
      <c r="I48" s="130">
        <v>0</v>
      </c>
      <c r="J48" s="130">
        <v>2</v>
      </c>
      <c r="K48" s="130">
        <v>0</v>
      </c>
      <c r="L48" s="130">
        <v>3</v>
      </c>
      <c r="M48" s="130" t="s">
        <v>177</v>
      </c>
      <c r="N48" s="130" t="s">
        <v>207</v>
      </c>
      <c r="O48" s="130" t="s">
        <v>202</v>
      </c>
      <c r="P48" s="130" t="s">
        <v>200</v>
      </c>
      <c r="Q48" s="130" t="s">
        <v>205</v>
      </c>
      <c r="R48" s="130" t="s">
        <v>206</v>
      </c>
      <c r="S48" s="130">
        <v>89.165120590000001</v>
      </c>
    </row>
    <row r="49" spans="1:19" x14ac:dyDescent="0.2">
      <c r="A49" s="130">
        <v>9</v>
      </c>
      <c r="B49" s="130">
        <v>48</v>
      </c>
      <c r="C49" s="130">
        <v>200</v>
      </c>
      <c r="D49" s="130">
        <v>17</v>
      </c>
      <c r="E49" s="130">
        <v>2</v>
      </c>
      <c r="F49" s="130">
        <v>2</v>
      </c>
      <c r="G49" s="130">
        <v>2</v>
      </c>
      <c r="H49" s="130">
        <v>2</v>
      </c>
      <c r="I49" s="130">
        <v>1.75</v>
      </c>
      <c r="J49" s="130">
        <v>4</v>
      </c>
      <c r="K49" s="130">
        <v>7</v>
      </c>
      <c r="L49" s="130">
        <v>2</v>
      </c>
      <c r="M49" s="130" t="s">
        <v>178</v>
      </c>
      <c r="N49" s="130" t="s">
        <v>215</v>
      </c>
      <c r="O49" s="130" t="s">
        <v>199</v>
      </c>
      <c r="P49" s="130" t="s">
        <v>200</v>
      </c>
      <c r="Q49" s="130" t="s">
        <v>205</v>
      </c>
      <c r="R49" s="130" t="s">
        <v>202</v>
      </c>
      <c r="S49" s="130">
        <v>55.992762509999999</v>
      </c>
    </row>
    <row r="50" spans="1:19" x14ac:dyDescent="0.2">
      <c r="A50" s="130">
        <v>11</v>
      </c>
      <c r="B50" s="130">
        <v>49</v>
      </c>
      <c r="C50" s="130">
        <v>200</v>
      </c>
      <c r="D50" s="130">
        <v>4</v>
      </c>
      <c r="E50" s="130">
        <v>0</v>
      </c>
      <c r="F50" s="130">
        <v>1</v>
      </c>
      <c r="G50" s="130">
        <v>1</v>
      </c>
      <c r="H50" s="130">
        <v>0</v>
      </c>
      <c r="I50" s="130">
        <v>1.75</v>
      </c>
      <c r="J50" s="130">
        <v>4</v>
      </c>
      <c r="K50" s="130">
        <v>7</v>
      </c>
      <c r="L50" s="130">
        <v>2</v>
      </c>
      <c r="M50" s="130" t="s">
        <v>180</v>
      </c>
      <c r="N50" s="130" t="s">
        <v>211</v>
      </c>
      <c r="O50" s="130" t="s">
        <v>206</v>
      </c>
      <c r="P50" s="130" t="s">
        <v>209</v>
      </c>
      <c r="Q50" s="130" t="s">
        <v>210</v>
      </c>
      <c r="R50" s="130" t="s">
        <v>206</v>
      </c>
      <c r="S50" s="130">
        <v>0</v>
      </c>
    </row>
    <row r="51" spans="1:19" x14ac:dyDescent="0.2">
      <c r="A51" s="130">
        <v>13</v>
      </c>
      <c r="B51" s="130">
        <v>50</v>
      </c>
      <c r="C51" s="130">
        <v>200</v>
      </c>
      <c r="D51" s="130">
        <v>10</v>
      </c>
      <c r="E51" s="130">
        <v>1</v>
      </c>
      <c r="F51" s="130">
        <v>1</v>
      </c>
      <c r="G51" s="130">
        <v>1</v>
      </c>
      <c r="H51" s="130">
        <v>1</v>
      </c>
      <c r="I51" s="130">
        <v>2.666666666666667</v>
      </c>
      <c r="J51" s="130">
        <v>3</v>
      </c>
      <c r="K51" s="130">
        <v>8</v>
      </c>
      <c r="L51" s="130">
        <v>2</v>
      </c>
      <c r="M51" s="130" t="s">
        <v>178</v>
      </c>
      <c r="N51" s="130" t="s">
        <v>215</v>
      </c>
      <c r="O51" s="130" t="s">
        <v>199</v>
      </c>
      <c r="P51" s="130" t="s">
        <v>200</v>
      </c>
      <c r="Q51" s="130" t="s">
        <v>205</v>
      </c>
      <c r="R51" s="130" t="s">
        <v>202</v>
      </c>
      <c r="S51" s="130">
        <v>100</v>
      </c>
    </row>
    <row r="52" spans="1:19" x14ac:dyDescent="0.2">
      <c r="A52" s="130">
        <v>14</v>
      </c>
      <c r="B52" s="130">
        <v>51</v>
      </c>
      <c r="C52" s="130">
        <v>200</v>
      </c>
      <c r="D52" s="130">
        <v>8</v>
      </c>
      <c r="E52" s="130">
        <v>1</v>
      </c>
      <c r="F52" s="130">
        <v>1</v>
      </c>
      <c r="G52" s="130">
        <v>1</v>
      </c>
      <c r="H52" s="130">
        <v>1</v>
      </c>
      <c r="I52" s="130">
        <v>1.5</v>
      </c>
      <c r="J52" s="130">
        <v>4</v>
      </c>
      <c r="K52" s="130">
        <v>6</v>
      </c>
      <c r="L52" s="130">
        <v>2</v>
      </c>
      <c r="M52" s="130" t="s">
        <v>179</v>
      </c>
      <c r="N52" s="130" t="s">
        <v>203</v>
      </c>
      <c r="O52" s="130" t="s">
        <v>199</v>
      </c>
      <c r="P52" s="130" t="s">
        <v>204</v>
      </c>
      <c r="Q52" s="130" t="s">
        <v>205</v>
      </c>
      <c r="R52" s="130" t="s">
        <v>206</v>
      </c>
      <c r="S52" s="130">
        <v>100</v>
      </c>
    </row>
    <row r="53" spans="1:19" x14ac:dyDescent="0.2">
      <c r="A53" s="130">
        <v>25</v>
      </c>
      <c r="B53" s="130">
        <v>52</v>
      </c>
      <c r="C53" s="130">
        <v>200</v>
      </c>
      <c r="D53" s="130">
        <v>7</v>
      </c>
      <c r="E53" s="130">
        <v>1</v>
      </c>
      <c r="F53" s="130">
        <v>2</v>
      </c>
      <c r="G53" s="130">
        <v>2</v>
      </c>
      <c r="H53" s="130">
        <v>2</v>
      </c>
      <c r="I53" s="130">
        <v>1.5</v>
      </c>
      <c r="J53" s="130">
        <v>2</v>
      </c>
      <c r="K53" s="130">
        <v>3</v>
      </c>
      <c r="L53" s="130">
        <v>2</v>
      </c>
      <c r="M53" s="130" t="s">
        <v>179</v>
      </c>
      <c r="N53" s="130" t="s">
        <v>203</v>
      </c>
      <c r="O53" s="130" t="s">
        <v>199</v>
      </c>
      <c r="P53" s="130" t="s">
        <v>204</v>
      </c>
      <c r="Q53" s="130" t="s">
        <v>205</v>
      </c>
      <c r="R53" s="130" t="s">
        <v>206</v>
      </c>
      <c r="S53" s="130">
        <v>14.68431262</v>
      </c>
    </row>
    <row r="54" spans="1:19" x14ac:dyDescent="0.2">
      <c r="A54" s="130">
        <v>27</v>
      </c>
      <c r="B54" s="130">
        <v>53</v>
      </c>
      <c r="C54" s="130">
        <v>200</v>
      </c>
      <c r="D54" s="130">
        <v>8</v>
      </c>
      <c r="E54" s="130">
        <v>1</v>
      </c>
      <c r="F54" s="130">
        <v>1</v>
      </c>
      <c r="G54" s="130">
        <v>1</v>
      </c>
      <c r="H54" s="130">
        <v>1</v>
      </c>
      <c r="I54" s="130">
        <v>5</v>
      </c>
      <c r="J54" s="130">
        <v>2</v>
      </c>
      <c r="K54" s="130">
        <v>10</v>
      </c>
      <c r="L54" s="130">
        <v>1</v>
      </c>
      <c r="M54" s="130" t="s">
        <v>179</v>
      </c>
      <c r="N54" s="130" t="s">
        <v>203</v>
      </c>
      <c r="O54" s="130" t="s">
        <v>199</v>
      </c>
      <c r="P54" s="130" t="s">
        <v>204</v>
      </c>
      <c r="Q54" s="130" t="s">
        <v>205</v>
      </c>
      <c r="R54" s="130" t="s">
        <v>206</v>
      </c>
      <c r="S54" s="130">
        <v>54.533138030000003</v>
      </c>
    </row>
    <row r="55" spans="1:19" x14ac:dyDescent="0.2">
      <c r="A55" s="130">
        <v>32</v>
      </c>
      <c r="B55" s="130">
        <v>54</v>
      </c>
      <c r="C55" s="130">
        <v>200</v>
      </c>
      <c r="D55" s="130">
        <v>11</v>
      </c>
      <c r="E55" s="130">
        <v>1</v>
      </c>
      <c r="F55" s="130">
        <v>2</v>
      </c>
      <c r="G55" s="130">
        <v>2</v>
      </c>
      <c r="H55" s="130">
        <v>2</v>
      </c>
      <c r="I55" s="130">
        <v>1.333333333333333</v>
      </c>
      <c r="J55" s="130">
        <v>3</v>
      </c>
      <c r="K55" s="130">
        <v>4</v>
      </c>
      <c r="L55" s="130">
        <v>2</v>
      </c>
      <c r="M55" s="130" t="s">
        <v>179</v>
      </c>
      <c r="N55" s="130" t="s">
        <v>203</v>
      </c>
      <c r="O55" s="130" t="s">
        <v>199</v>
      </c>
      <c r="P55" s="130" t="s">
        <v>204</v>
      </c>
      <c r="Q55" s="130" t="s">
        <v>205</v>
      </c>
      <c r="R55" s="130" t="s">
        <v>206</v>
      </c>
      <c r="S55" s="130">
        <v>72.169924760000001</v>
      </c>
    </row>
    <row r="56" spans="1:19" x14ac:dyDescent="0.2">
      <c r="A56" s="130">
        <v>34</v>
      </c>
      <c r="B56" s="130">
        <v>55</v>
      </c>
      <c r="C56" s="130">
        <v>200</v>
      </c>
      <c r="D56" s="130">
        <v>11</v>
      </c>
      <c r="E56" s="130">
        <v>1</v>
      </c>
      <c r="F56" s="130">
        <v>1</v>
      </c>
      <c r="G56" s="130">
        <v>1</v>
      </c>
      <c r="H56" s="130">
        <v>1</v>
      </c>
      <c r="I56" s="130">
        <v>2.666666666666667</v>
      </c>
      <c r="J56" s="130">
        <v>3</v>
      </c>
      <c r="K56" s="130">
        <v>8</v>
      </c>
      <c r="L56" s="130">
        <v>2</v>
      </c>
      <c r="M56" s="130" t="s">
        <v>175</v>
      </c>
      <c r="N56" s="130" t="s">
        <v>207</v>
      </c>
      <c r="O56" s="130" t="s">
        <v>202</v>
      </c>
      <c r="P56" s="130" t="s">
        <v>200</v>
      </c>
      <c r="Q56" s="130" t="s">
        <v>205</v>
      </c>
      <c r="R56" s="130" t="s">
        <v>206</v>
      </c>
      <c r="S56" s="130">
        <v>100</v>
      </c>
    </row>
    <row r="57" spans="1:19" x14ac:dyDescent="0.2">
      <c r="A57" s="130">
        <v>40</v>
      </c>
      <c r="B57" s="130">
        <v>56</v>
      </c>
      <c r="C57" s="130">
        <v>200</v>
      </c>
      <c r="D57" s="130">
        <v>6</v>
      </c>
      <c r="E57" s="130">
        <v>1</v>
      </c>
      <c r="F57" s="130">
        <v>0</v>
      </c>
      <c r="G57" s="130">
        <v>0</v>
      </c>
      <c r="H57" s="130">
        <v>0</v>
      </c>
      <c r="I57" s="130">
        <v>12.5</v>
      </c>
      <c r="J57" s="130">
        <v>2</v>
      </c>
      <c r="K57" s="130">
        <v>25</v>
      </c>
      <c r="L57" s="130">
        <v>1</v>
      </c>
      <c r="M57" s="130" t="s">
        <v>176</v>
      </c>
      <c r="N57" s="130" t="s">
        <v>212</v>
      </c>
      <c r="O57" s="130" t="s">
        <v>202</v>
      </c>
      <c r="P57" s="130" t="s">
        <v>200</v>
      </c>
      <c r="Q57" s="130" t="s">
        <v>201</v>
      </c>
      <c r="R57" s="130" t="s">
        <v>206</v>
      </c>
      <c r="S57" s="130">
        <v>3.3688150659999998</v>
      </c>
    </row>
    <row r="58" spans="1:19" x14ac:dyDescent="0.2">
      <c r="A58" s="130">
        <v>47</v>
      </c>
      <c r="B58" s="130">
        <v>57</v>
      </c>
      <c r="C58" s="130">
        <v>200</v>
      </c>
      <c r="D58" s="130">
        <v>5</v>
      </c>
      <c r="E58" s="130">
        <v>1</v>
      </c>
      <c r="F58" s="130">
        <v>1</v>
      </c>
      <c r="G58" s="130">
        <v>1</v>
      </c>
      <c r="H58" s="130">
        <v>1</v>
      </c>
      <c r="I58" s="130">
        <v>1.5</v>
      </c>
      <c r="J58" s="130">
        <v>2</v>
      </c>
      <c r="K58" s="130">
        <v>3</v>
      </c>
      <c r="L58" s="130">
        <v>2</v>
      </c>
      <c r="M58" s="130" t="s">
        <v>178</v>
      </c>
      <c r="N58" s="130" t="s">
        <v>215</v>
      </c>
      <c r="O58" s="130" t="s">
        <v>199</v>
      </c>
      <c r="P58" s="130" t="s">
        <v>200</v>
      </c>
      <c r="Q58" s="130" t="s">
        <v>205</v>
      </c>
      <c r="R58" s="130" t="s">
        <v>202</v>
      </c>
      <c r="S58" s="130">
        <v>75.272050609999994</v>
      </c>
    </row>
    <row r="59" spans="1:19" x14ac:dyDescent="0.2">
      <c r="A59" s="130">
        <v>53</v>
      </c>
      <c r="B59" s="130">
        <v>58</v>
      </c>
      <c r="C59" s="130">
        <v>200</v>
      </c>
      <c r="D59" s="130">
        <v>15</v>
      </c>
      <c r="E59" s="130">
        <v>2</v>
      </c>
      <c r="F59" s="130">
        <v>1</v>
      </c>
      <c r="G59" s="130">
        <v>1</v>
      </c>
      <c r="H59" s="130">
        <v>2</v>
      </c>
      <c r="I59" s="130">
        <v>8</v>
      </c>
      <c r="J59" s="130">
        <v>1</v>
      </c>
      <c r="K59" s="130">
        <v>8</v>
      </c>
      <c r="L59" s="130">
        <v>1</v>
      </c>
      <c r="M59" s="130" t="s">
        <v>173</v>
      </c>
      <c r="N59" s="130" t="s">
        <v>208</v>
      </c>
      <c r="O59" s="130" t="s">
        <v>199</v>
      </c>
      <c r="P59" s="130" t="s">
        <v>209</v>
      </c>
      <c r="Q59" s="130" t="s">
        <v>210</v>
      </c>
      <c r="R59" s="130" t="s">
        <v>199</v>
      </c>
      <c r="S59" s="130">
        <v>60.656303010000002</v>
      </c>
    </row>
    <row r="60" spans="1:19" x14ac:dyDescent="0.2">
      <c r="A60" s="130">
        <v>56</v>
      </c>
      <c r="B60" s="130">
        <v>59</v>
      </c>
      <c r="C60" s="130">
        <v>200</v>
      </c>
      <c r="D60" s="130">
        <v>9</v>
      </c>
      <c r="E60" s="130">
        <v>1</v>
      </c>
      <c r="F60" s="130">
        <v>2</v>
      </c>
      <c r="G60" s="130">
        <v>2</v>
      </c>
      <c r="H60" s="130">
        <v>2</v>
      </c>
      <c r="I60" s="130">
        <v>1</v>
      </c>
      <c r="J60" s="130">
        <v>2</v>
      </c>
      <c r="K60" s="130">
        <v>2</v>
      </c>
      <c r="L60" s="130">
        <v>2</v>
      </c>
      <c r="M60" s="130" t="s">
        <v>179</v>
      </c>
      <c r="N60" s="130" t="s">
        <v>203</v>
      </c>
      <c r="O60" s="130" t="s">
        <v>199</v>
      </c>
      <c r="P60" s="130" t="s">
        <v>204</v>
      </c>
      <c r="Q60" s="130" t="s">
        <v>205</v>
      </c>
      <c r="R60" s="130" t="s">
        <v>206</v>
      </c>
      <c r="S60" s="130">
        <v>92.861615529999995</v>
      </c>
    </row>
    <row r="61" spans="1:19" x14ac:dyDescent="0.2">
      <c r="A61" s="130">
        <v>59</v>
      </c>
      <c r="B61" s="130">
        <v>60</v>
      </c>
      <c r="C61" s="130">
        <v>200</v>
      </c>
      <c r="D61" s="130">
        <v>15</v>
      </c>
      <c r="E61" s="130">
        <v>2</v>
      </c>
      <c r="F61" s="130">
        <v>2</v>
      </c>
      <c r="G61" s="130">
        <v>2</v>
      </c>
      <c r="H61" s="130">
        <v>2</v>
      </c>
      <c r="I61" s="130">
        <v>2</v>
      </c>
      <c r="J61" s="130">
        <v>1</v>
      </c>
      <c r="K61" s="130">
        <v>2</v>
      </c>
      <c r="L61" s="130">
        <v>2</v>
      </c>
      <c r="M61" s="130" t="s">
        <v>173</v>
      </c>
      <c r="N61" s="130" t="s">
        <v>208</v>
      </c>
      <c r="O61" s="130" t="s">
        <v>199</v>
      </c>
      <c r="P61" s="130" t="s">
        <v>209</v>
      </c>
      <c r="Q61" s="130" t="s">
        <v>210</v>
      </c>
      <c r="R61" s="130" t="s">
        <v>199</v>
      </c>
      <c r="S61" s="130">
        <v>64.502465810000004</v>
      </c>
    </row>
    <row r="62" spans="1:19" x14ac:dyDescent="0.2">
      <c r="A62" s="130">
        <v>69</v>
      </c>
      <c r="B62" s="130">
        <v>61</v>
      </c>
      <c r="C62" s="130">
        <v>200</v>
      </c>
      <c r="D62" s="130">
        <v>11</v>
      </c>
      <c r="E62" s="130">
        <v>1</v>
      </c>
      <c r="F62" s="130">
        <v>1</v>
      </c>
      <c r="G62" s="130">
        <v>1</v>
      </c>
      <c r="H62" s="130">
        <v>1</v>
      </c>
      <c r="I62" s="130">
        <v>10.66666666666667</v>
      </c>
      <c r="J62" s="130">
        <v>3</v>
      </c>
      <c r="K62" s="130">
        <v>32</v>
      </c>
      <c r="L62" s="130">
        <v>1</v>
      </c>
      <c r="M62" s="130" t="s">
        <v>172</v>
      </c>
      <c r="N62" s="130" t="s">
        <v>214</v>
      </c>
      <c r="O62" s="130" t="s">
        <v>199</v>
      </c>
      <c r="P62" s="130" t="s">
        <v>204</v>
      </c>
      <c r="Q62" s="130" t="s">
        <v>201</v>
      </c>
      <c r="R62" s="130" t="s">
        <v>206</v>
      </c>
      <c r="S62" s="130">
        <v>100</v>
      </c>
    </row>
    <row r="63" spans="1:19" x14ac:dyDescent="0.2">
      <c r="A63" s="130">
        <v>73</v>
      </c>
      <c r="B63" s="130">
        <v>62</v>
      </c>
      <c r="C63" s="130">
        <v>200</v>
      </c>
      <c r="D63" s="130">
        <v>5</v>
      </c>
      <c r="E63" s="130">
        <v>1</v>
      </c>
      <c r="F63" s="130">
        <v>2</v>
      </c>
      <c r="G63" s="130">
        <v>2</v>
      </c>
      <c r="H63" s="130">
        <v>2</v>
      </c>
      <c r="I63" s="130">
        <v>1.5</v>
      </c>
      <c r="J63" s="130">
        <v>2</v>
      </c>
      <c r="K63" s="130">
        <v>3</v>
      </c>
      <c r="L63" s="130">
        <v>2</v>
      </c>
      <c r="M63" s="130" t="s">
        <v>178</v>
      </c>
      <c r="N63" s="130" t="s">
        <v>215</v>
      </c>
      <c r="O63" s="130" t="s">
        <v>199</v>
      </c>
      <c r="P63" s="130" t="s">
        <v>200</v>
      </c>
      <c r="Q63" s="130" t="s">
        <v>205</v>
      </c>
      <c r="R63" s="130" t="s">
        <v>202</v>
      </c>
      <c r="S63" s="130">
        <v>0</v>
      </c>
    </row>
    <row r="64" spans="1:19" x14ac:dyDescent="0.2">
      <c r="A64" s="130">
        <v>75</v>
      </c>
      <c r="B64" s="130">
        <v>63</v>
      </c>
      <c r="C64" s="130">
        <v>200</v>
      </c>
      <c r="D64" s="130">
        <v>10</v>
      </c>
      <c r="E64" s="130">
        <v>1</v>
      </c>
      <c r="F64" s="130">
        <v>1</v>
      </c>
      <c r="G64" s="130">
        <v>1</v>
      </c>
      <c r="H64" s="130">
        <v>1</v>
      </c>
      <c r="I64" s="130">
        <v>3</v>
      </c>
      <c r="J64" s="130">
        <v>2</v>
      </c>
      <c r="K64" s="130">
        <v>6</v>
      </c>
      <c r="L64" s="130">
        <v>2</v>
      </c>
      <c r="M64" s="130" t="s">
        <v>177</v>
      </c>
      <c r="N64" s="130" t="s">
        <v>207</v>
      </c>
      <c r="O64" s="130" t="s">
        <v>202</v>
      </c>
      <c r="P64" s="130" t="s">
        <v>200</v>
      </c>
      <c r="Q64" s="130" t="s">
        <v>205</v>
      </c>
      <c r="R64" s="130" t="s">
        <v>206</v>
      </c>
      <c r="S64" s="130">
        <v>5.0600045949999997</v>
      </c>
    </row>
    <row r="65" spans="1:19" x14ac:dyDescent="0.2">
      <c r="A65" s="130">
        <v>76</v>
      </c>
      <c r="B65" s="130">
        <v>64</v>
      </c>
      <c r="C65" s="130">
        <v>200</v>
      </c>
      <c r="D65" s="130">
        <v>12</v>
      </c>
      <c r="E65" s="130">
        <v>1</v>
      </c>
      <c r="F65" s="130">
        <v>1</v>
      </c>
      <c r="G65" s="130">
        <v>1</v>
      </c>
      <c r="H65" s="130">
        <v>1</v>
      </c>
      <c r="I65" s="130">
        <v>0.5</v>
      </c>
      <c r="J65" s="130">
        <v>2</v>
      </c>
      <c r="K65" s="130">
        <v>1</v>
      </c>
      <c r="L65" s="130">
        <v>2</v>
      </c>
      <c r="M65" s="130" t="s">
        <v>178</v>
      </c>
      <c r="N65" s="130" t="s">
        <v>215</v>
      </c>
      <c r="O65" s="130" t="s">
        <v>199</v>
      </c>
      <c r="P65" s="130" t="s">
        <v>200</v>
      </c>
      <c r="Q65" s="130" t="s">
        <v>205</v>
      </c>
      <c r="R65" s="130" t="s">
        <v>202</v>
      </c>
      <c r="S65" s="130">
        <v>21.36495201</v>
      </c>
    </row>
    <row r="66" spans="1:19" x14ac:dyDescent="0.2">
      <c r="A66" s="130">
        <v>80</v>
      </c>
      <c r="B66" s="130">
        <v>65</v>
      </c>
      <c r="C66" s="130">
        <v>200</v>
      </c>
      <c r="D66" s="130">
        <v>13</v>
      </c>
      <c r="E66" s="130">
        <v>2</v>
      </c>
      <c r="F66" s="130">
        <v>0</v>
      </c>
      <c r="G66" s="130">
        <v>0</v>
      </c>
      <c r="H66" s="130">
        <v>1</v>
      </c>
      <c r="I66" s="130">
        <v>2.333333333333333</v>
      </c>
      <c r="J66" s="130">
        <v>3</v>
      </c>
      <c r="K66" s="130">
        <v>7</v>
      </c>
      <c r="L66" s="130">
        <v>2</v>
      </c>
      <c r="M66" s="130" t="s">
        <v>173</v>
      </c>
      <c r="N66" s="130" t="s">
        <v>208</v>
      </c>
      <c r="O66" s="130" t="s">
        <v>199</v>
      </c>
      <c r="P66" s="130" t="s">
        <v>209</v>
      </c>
      <c r="Q66" s="130" t="s">
        <v>210</v>
      </c>
      <c r="R66" s="130" t="s">
        <v>199</v>
      </c>
      <c r="S66" s="130">
        <v>79.570241499999995</v>
      </c>
    </row>
    <row r="67" spans="1:19" x14ac:dyDescent="0.2">
      <c r="A67" s="130">
        <v>84</v>
      </c>
      <c r="B67" s="130">
        <v>66</v>
      </c>
      <c r="C67" s="130">
        <v>200</v>
      </c>
      <c r="D67" s="130">
        <v>15</v>
      </c>
      <c r="E67" s="130">
        <v>2</v>
      </c>
      <c r="F67" s="130">
        <v>0</v>
      </c>
      <c r="G67" s="130">
        <v>0</v>
      </c>
      <c r="H67" s="130">
        <v>1</v>
      </c>
      <c r="I67" s="130">
        <v>4.5</v>
      </c>
      <c r="J67" s="130">
        <v>2</v>
      </c>
      <c r="K67" s="130">
        <v>9</v>
      </c>
      <c r="L67" s="130">
        <v>1</v>
      </c>
      <c r="M67" s="130" t="s">
        <v>172</v>
      </c>
      <c r="N67" s="130" t="s">
        <v>214</v>
      </c>
      <c r="O67" s="130" t="s">
        <v>199</v>
      </c>
      <c r="P67" s="130" t="s">
        <v>204</v>
      </c>
      <c r="Q67" s="130" t="s">
        <v>201</v>
      </c>
      <c r="R67" s="130" t="s">
        <v>206</v>
      </c>
      <c r="S67" s="130">
        <v>80.847182009999997</v>
      </c>
    </row>
    <row r="68" spans="1:19" x14ac:dyDescent="0.2">
      <c r="A68" s="130">
        <v>4</v>
      </c>
      <c r="B68" s="130">
        <v>67</v>
      </c>
      <c r="C68" s="130">
        <v>300</v>
      </c>
      <c r="D68" s="130">
        <v>1</v>
      </c>
      <c r="E68" s="130">
        <v>0</v>
      </c>
      <c r="F68" s="130">
        <v>1</v>
      </c>
      <c r="G68" s="130">
        <v>1</v>
      </c>
      <c r="H68" s="130">
        <v>0</v>
      </c>
      <c r="I68" s="130">
        <v>0.5</v>
      </c>
      <c r="J68" s="130">
        <v>2</v>
      </c>
      <c r="K68" s="130">
        <v>1</v>
      </c>
      <c r="L68" s="130">
        <v>2</v>
      </c>
      <c r="M68" s="130" t="s">
        <v>174</v>
      </c>
      <c r="N68" s="130" t="s">
        <v>198</v>
      </c>
      <c r="O68" s="130" t="s">
        <v>199</v>
      </c>
      <c r="P68" s="130" t="s">
        <v>200</v>
      </c>
      <c r="Q68" s="130" t="s">
        <v>201</v>
      </c>
      <c r="R68" s="130" t="s">
        <v>202</v>
      </c>
      <c r="S68" s="130" t="s">
        <v>221</v>
      </c>
    </row>
    <row r="69" spans="1:19" x14ac:dyDescent="0.2">
      <c r="A69" s="130">
        <v>7</v>
      </c>
      <c r="B69" s="130">
        <v>68</v>
      </c>
      <c r="C69" s="130">
        <v>300</v>
      </c>
      <c r="D69" s="130">
        <v>3</v>
      </c>
      <c r="E69" s="130">
        <v>0</v>
      </c>
      <c r="F69" s="130">
        <v>3</v>
      </c>
      <c r="G69" s="130">
        <v>2</v>
      </c>
      <c r="H69" s="130">
        <v>1</v>
      </c>
      <c r="I69" s="130">
        <v>0.25</v>
      </c>
      <c r="J69" s="130">
        <v>4</v>
      </c>
      <c r="K69" s="130">
        <v>1</v>
      </c>
      <c r="L69" s="130">
        <v>2</v>
      </c>
      <c r="M69" s="130" t="s">
        <v>173</v>
      </c>
      <c r="N69" s="130" t="s">
        <v>208</v>
      </c>
      <c r="O69" s="130" t="s">
        <v>199</v>
      </c>
      <c r="P69" s="130" t="s">
        <v>209</v>
      </c>
      <c r="Q69" s="130" t="s">
        <v>210</v>
      </c>
      <c r="R69" s="130" t="s">
        <v>199</v>
      </c>
      <c r="S69" s="130">
        <v>100</v>
      </c>
    </row>
    <row r="70" spans="1:19" x14ac:dyDescent="0.2">
      <c r="A70" s="130">
        <v>8</v>
      </c>
      <c r="B70" s="130">
        <v>69</v>
      </c>
      <c r="C70" s="130">
        <v>300</v>
      </c>
      <c r="D70" s="130">
        <v>2</v>
      </c>
      <c r="E70" s="130">
        <v>0</v>
      </c>
      <c r="F70" s="130">
        <v>1</v>
      </c>
      <c r="G70" s="130">
        <v>1</v>
      </c>
      <c r="H70" s="130">
        <v>0</v>
      </c>
      <c r="I70" s="130">
        <v>1</v>
      </c>
      <c r="J70" s="130">
        <v>1</v>
      </c>
      <c r="K70" s="130">
        <v>1</v>
      </c>
      <c r="L70" s="130">
        <v>2</v>
      </c>
      <c r="M70" s="130" t="s">
        <v>175</v>
      </c>
      <c r="N70" s="130" t="s">
        <v>213</v>
      </c>
      <c r="O70" s="130" t="s">
        <v>202</v>
      </c>
      <c r="P70" s="130" t="s">
        <v>209</v>
      </c>
      <c r="Q70" s="130" t="s">
        <v>210</v>
      </c>
      <c r="R70" s="130" t="s">
        <v>202</v>
      </c>
      <c r="S70" s="130">
        <v>8.8544727870000006</v>
      </c>
    </row>
    <row r="71" spans="1:19" x14ac:dyDescent="0.2">
      <c r="A71" s="130">
        <v>16</v>
      </c>
      <c r="B71" s="130">
        <v>70</v>
      </c>
      <c r="C71" s="130">
        <v>300</v>
      </c>
      <c r="D71" s="130">
        <v>6</v>
      </c>
      <c r="E71" s="130">
        <v>1</v>
      </c>
      <c r="F71" s="130">
        <v>1</v>
      </c>
      <c r="G71" s="130">
        <v>1</v>
      </c>
      <c r="H71" s="130">
        <v>1</v>
      </c>
      <c r="I71" s="130">
        <v>0</v>
      </c>
      <c r="J71" s="130">
        <v>1</v>
      </c>
      <c r="K71" s="130">
        <v>0</v>
      </c>
      <c r="L71" s="130">
        <v>3</v>
      </c>
      <c r="M71" s="130" t="s">
        <v>178</v>
      </c>
      <c r="N71" s="130" t="s">
        <v>215</v>
      </c>
      <c r="O71" s="130" t="s">
        <v>199</v>
      </c>
      <c r="P71" s="130" t="s">
        <v>200</v>
      </c>
      <c r="Q71" s="130" t="s">
        <v>205</v>
      </c>
      <c r="R71" s="130" t="s">
        <v>202</v>
      </c>
      <c r="S71" s="130">
        <v>100</v>
      </c>
    </row>
    <row r="72" spans="1:19" x14ac:dyDescent="0.2">
      <c r="A72" s="130">
        <v>18</v>
      </c>
      <c r="B72" s="130">
        <v>71</v>
      </c>
      <c r="C72" s="130">
        <v>300</v>
      </c>
      <c r="D72" s="130">
        <v>6</v>
      </c>
      <c r="E72" s="130">
        <v>1</v>
      </c>
      <c r="F72" s="130">
        <v>1</v>
      </c>
      <c r="G72" s="130">
        <v>1</v>
      </c>
      <c r="H72" s="130">
        <v>1</v>
      </c>
      <c r="I72" s="130">
        <v>1.666666666666667</v>
      </c>
      <c r="J72" s="130">
        <v>3</v>
      </c>
      <c r="K72" s="130">
        <v>5</v>
      </c>
      <c r="L72" s="130">
        <v>2</v>
      </c>
      <c r="M72" s="130" t="s">
        <v>173</v>
      </c>
      <c r="N72" s="130" t="s">
        <v>208</v>
      </c>
      <c r="O72" s="130" t="s">
        <v>199</v>
      </c>
      <c r="P72" s="130" t="s">
        <v>209</v>
      </c>
      <c r="Q72" s="130" t="s">
        <v>210</v>
      </c>
      <c r="R72" s="130" t="s">
        <v>199</v>
      </c>
      <c r="S72" s="130">
        <v>100</v>
      </c>
    </row>
    <row r="73" spans="1:19" x14ac:dyDescent="0.2">
      <c r="A73" s="130">
        <v>45</v>
      </c>
      <c r="B73" s="130">
        <v>72</v>
      </c>
      <c r="C73" s="130">
        <v>300</v>
      </c>
      <c r="D73" s="130">
        <v>1</v>
      </c>
      <c r="E73" s="130">
        <v>0</v>
      </c>
      <c r="F73" s="130">
        <v>1</v>
      </c>
      <c r="G73" s="130">
        <v>1</v>
      </c>
      <c r="H73" s="130">
        <v>0</v>
      </c>
      <c r="I73" s="130">
        <v>0</v>
      </c>
      <c r="J73" s="130">
        <v>2</v>
      </c>
      <c r="K73" s="130">
        <v>0</v>
      </c>
      <c r="L73" s="130">
        <v>3</v>
      </c>
      <c r="M73" s="130" t="s">
        <v>175</v>
      </c>
      <c r="N73" s="130" t="s">
        <v>213</v>
      </c>
      <c r="O73" s="130" t="s">
        <v>202</v>
      </c>
      <c r="P73" s="130" t="s">
        <v>209</v>
      </c>
      <c r="Q73" s="130" t="s">
        <v>210</v>
      </c>
      <c r="R73" s="130" t="s">
        <v>202</v>
      </c>
      <c r="S73" s="130">
        <v>85.604006499999997</v>
      </c>
    </row>
    <row r="74" spans="1:19" x14ac:dyDescent="0.2">
      <c r="A74" s="130">
        <v>49</v>
      </c>
      <c r="B74" s="130">
        <v>73</v>
      </c>
      <c r="C74" s="130">
        <v>300</v>
      </c>
      <c r="D74" s="130">
        <v>3</v>
      </c>
      <c r="E74" s="130">
        <v>0</v>
      </c>
      <c r="F74" s="130">
        <v>0</v>
      </c>
      <c r="G74" s="130">
        <v>0</v>
      </c>
      <c r="H74" s="130">
        <v>0</v>
      </c>
      <c r="I74" s="130">
        <v>6</v>
      </c>
      <c r="J74" s="130">
        <v>1</v>
      </c>
      <c r="K74" s="130">
        <v>6</v>
      </c>
      <c r="L74" s="130">
        <v>1</v>
      </c>
      <c r="M74" s="130" t="s">
        <v>172</v>
      </c>
      <c r="N74" s="130" t="s">
        <v>214</v>
      </c>
      <c r="O74" s="130" t="s">
        <v>199</v>
      </c>
      <c r="P74" s="130" t="s">
        <v>204</v>
      </c>
      <c r="Q74" s="130" t="s">
        <v>201</v>
      </c>
      <c r="R74" s="130" t="s">
        <v>206</v>
      </c>
      <c r="S74" s="130">
        <v>100</v>
      </c>
    </row>
    <row r="75" spans="1:19" x14ac:dyDescent="0.2">
      <c r="A75" s="130">
        <v>60</v>
      </c>
      <c r="B75" s="130">
        <v>74</v>
      </c>
      <c r="C75" s="130">
        <v>300</v>
      </c>
      <c r="D75" s="130">
        <v>5</v>
      </c>
      <c r="E75" s="130">
        <v>1</v>
      </c>
      <c r="F75" s="130">
        <v>1</v>
      </c>
      <c r="G75" s="130">
        <v>1</v>
      </c>
      <c r="H75" s="130">
        <v>1</v>
      </c>
      <c r="I75" s="130">
        <v>0</v>
      </c>
      <c r="J75" s="130">
        <v>1</v>
      </c>
      <c r="K75" s="130">
        <v>0</v>
      </c>
      <c r="L75" s="130">
        <v>3</v>
      </c>
      <c r="M75" s="130" t="s">
        <v>174</v>
      </c>
      <c r="N75" s="130" t="s">
        <v>198</v>
      </c>
      <c r="O75" s="130" t="s">
        <v>199</v>
      </c>
      <c r="P75" s="130" t="s">
        <v>200</v>
      </c>
      <c r="Q75" s="130" t="s">
        <v>201</v>
      </c>
      <c r="R75" s="130" t="s">
        <v>202</v>
      </c>
      <c r="S75" s="130">
        <v>100</v>
      </c>
    </row>
    <row r="76" spans="1:19" x14ac:dyDescent="0.2">
      <c r="A76" s="130">
        <v>62</v>
      </c>
      <c r="B76" s="130">
        <v>75</v>
      </c>
      <c r="C76" s="130">
        <v>300</v>
      </c>
      <c r="D76" s="130">
        <v>10</v>
      </c>
      <c r="E76" s="130">
        <v>1</v>
      </c>
      <c r="F76" s="130">
        <v>1</v>
      </c>
      <c r="G76" s="130">
        <v>1</v>
      </c>
      <c r="H76" s="130">
        <v>1</v>
      </c>
      <c r="I76" s="130">
        <v>3</v>
      </c>
      <c r="J76" s="130">
        <v>1</v>
      </c>
      <c r="K76" s="130">
        <v>3</v>
      </c>
      <c r="L76" s="130">
        <v>2</v>
      </c>
      <c r="M76" s="130" t="s">
        <v>172</v>
      </c>
      <c r="N76" s="130" t="s">
        <v>214</v>
      </c>
      <c r="O76" s="130" t="s">
        <v>199</v>
      </c>
      <c r="P76" s="130" t="s">
        <v>204</v>
      </c>
      <c r="Q76" s="130" t="s">
        <v>201</v>
      </c>
      <c r="R76" s="130" t="s">
        <v>206</v>
      </c>
      <c r="S76" s="130">
        <v>100</v>
      </c>
    </row>
    <row r="77" spans="1:19" x14ac:dyDescent="0.2">
      <c r="A77" s="130">
        <v>70</v>
      </c>
      <c r="B77" s="130">
        <v>76</v>
      </c>
      <c r="C77" s="130">
        <v>300</v>
      </c>
      <c r="D77" s="130">
        <v>2</v>
      </c>
      <c r="E77" s="130">
        <v>0</v>
      </c>
      <c r="F77" s="130">
        <v>2</v>
      </c>
      <c r="G77" s="130">
        <v>2</v>
      </c>
      <c r="H77" s="130">
        <v>1</v>
      </c>
      <c r="I77" s="130">
        <v>0</v>
      </c>
      <c r="J77" s="130">
        <v>2</v>
      </c>
      <c r="K77" s="130">
        <v>0</v>
      </c>
      <c r="L77" s="130">
        <v>3</v>
      </c>
      <c r="M77" s="130" t="s">
        <v>178</v>
      </c>
      <c r="N77" s="130" t="s">
        <v>215</v>
      </c>
      <c r="O77" s="130" t="s">
        <v>199</v>
      </c>
      <c r="P77" s="130" t="s">
        <v>200</v>
      </c>
      <c r="Q77" s="130" t="s">
        <v>205</v>
      </c>
      <c r="R77" s="130" t="s">
        <v>202</v>
      </c>
      <c r="S77" s="130">
        <v>51.806961119999997</v>
      </c>
    </row>
    <row r="78" spans="1:19" x14ac:dyDescent="0.2">
      <c r="A78" s="130">
        <v>82</v>
      </c>
      <c r="B78" s="130">
        <v>77</v>
      </c>
      <c r="C78" s="130">
        <v>300</v>
      </c>
      <c r="D78" s="130">
        <v>5</v>
      </c>
      <c r="E78" s="130">
        <v>1</v>
      </c>
      <c r="F78" s="130">
        <v>0</v>
      </c>
      <c r="G78" s="130">
        <v>0</v>
      </c>
      <c r="H78" s="130">
        <v>0</v>
      </c>
      <c r="I78" s="130">
        <v>0</v>
      </c>
      <c r="J78" s="130">
        <v>2</v>
      </c>
      <c r="K78" s="130">
        <v>0</v>
      </c>
      <c r="L78" s="130">
        <v>3</v>
      </c>
      <c r="M78" s="130" t="s">
        <v>177</v>
      </c>
      <c r="N78" s="130" t="s">
        <v>207</v>
      </c>
      <c r="O78" s="130" t="s">
        <v>202</v>
      </c>
      <c r="P78" s="130" t="s">
        <v>200</v>
      </c>
      <c r="Q78" s="130" t="s">
        <v>205</v>
      </c>
      <c r="R78" s="130" t="s">
        <v>206</v>
      </c>
      <c r="S78" s="130">
        <v>94.880515709999997</v>
      </c>
    </row>
    <row r="79" spans="1:19" x14ac:dyDescent="0.2">
      <c r="A79" s="130">
        <v>24</v>
      </c>
      <c r="B79" s="130">
        <v>78</v>
      </c>
      <c r="C79" s="130">
        <v>400</v>
      </c>
      <c r="D79" s="130">
        <v>6</v>
      </c>
      <c r="E79" s="130">
        <v>1</v>
      </c>
      <c r="F79" s="130">
        <v>1</v>
      </c>
      <c r="G79" s="130">
        <v>1</v>
      </c>
      <c r="H79" s="130">
        <v>1</v>
      </c>
      <c r="I79" s="130">
        <v>2</v>
      </c>
      <c r="J79" s="130">
        <v>1</v>
      </c>
      <c r="K79" s="130">
        <v>2</v>
      </c>
      <c r="L79" s="130">
        <v>2</v>
      </c>
      <c r="M79" s="130" t="s">
        <v>174</v>
      </c>
      <c r="N79" s="130" t="s">
        <v>198</v>
      </c>
      <c r="O79" s="130" t="s">
        <v>199</v>
      </c>
      <c r="P79" s="130" t="s">
        <v>200</v>
      </c>
      <c r="Q79" s="130" t="s">
        <v>201</v>
      </c>
      <c r="R79" s="130" t="s">
        <v>202</v>
      </c>
      <c r="S79" s="130">
        <v>100</v>
      </c>
    </row>
    <row r="80" spans="1:19" x14ac:dyDescent="0.2">
      <c r="A80" s="130">
        <v>35</v>
      </c>
      <c r="B80" s="130">
        <v>79</v>
      </c>
      <c r="C80" s="130">
        <v>400</v>
      </c>
      <c r="D80" s="130">
        <v>12</v>
      </c>
      <c r="E80" s="130">
        <v>1</v>
      </c>
      <c r="F80" s="130">
        <v>2</v>
      </c>
      <c r="G80" s="130">
        <v>2</v>
      </c>
      <c r="H80" s="130">
        <v>2</v>
      </c>
      <c r="I80" s="130">
        <v>1</v>
      </c>
      <c r="J80" s="130">
        <v>3</v>
      </c>
      <c r="K80" s="130">
        <v>3</v>
      </c>
      <c r="L80" s="130">
        <v>2</v>
      </c>
      <c r="M80" s="130" t="s">
        <v>173</v>
      </c>
      <c r="N80" s="130" t="s">
        <v>208</v>
      </c>
      <c r="O80" s="130" t="s">
        <v>199</v>
      </c>
      <c r="P80" s="130" t="s">
        <v>209</v>
      </c>
      <c r="Q80" s="130" t="s">
        <v>210</v>
      </c>
      <c r="R80" s="130" t="s">
        <v>199</v>
      </c>
      <c r="S80" s="130">
        <v>0</v>
      </c>
    </row>
    <row r="81" spans="1:19" x14ac:dyDescent="0.2">
      <c r="A81" s="130">
        <v>38</v>
      </c>
      <c r="B81" s="130">
        <v>80</v>
      </c>
      <c r="C81" s="130">
        <v>400</v>
      </c>
      <c r="D81" s="130">
        <v>6</v>
      </c>
      <c r="E81" s="130">
        <v>1</v>
      </c>
      <c r="F81" s="130">
        <v>0</v>
      </c>
      <c r="G81" s="130">
        <v>0</v>
      </c>
      <c r="H81" s="130">
        <v>0</v>
      </c>
      <c r="I81" s="130">
        <v>10</v>
      </c>
      <c r="J81" s="130">
        <v>3</v>
      </c>
      <c r="K81" s="130">
        <v>30</v>
      </c>
      <c r="L81" s="130">
        <v>1</v>
      </c>
      <c r="M81" s="130" t="s">
        <v>172</v>
      </c>
      <c r="N81" s="130" t="s">
        <v>214</v>
      </c>
      <c r="O81" s="130" t="s">
        <v>199</v>
      </c>
      <c r="P81" s="130" t="s">
        <v>204</v>
      </c>
      <c r="Q81" s="130" t="s">
        <v>201</v>
      </c>
      <c r="R81" s="130" t="s">
        <v>206</v>
      </c>
      <c r="S81" s="130">
        <v>0</v>
      </c>
    </row>
    <row r="82" spans="1:19" x14ac:dyDescent="0.2">
      <c r="A82" s="130">
        <v>44</v>
      </c>
      <c r="B82" s="130">
        <v>81</v>
      </c>
      <c r="C82" s="130">
        <v>400</v>
      </c>
      <c r="D82" s="130">
        <v>4</v>
      </c>
      <c r="E82" s="130">
        <v>0</v>
      </c>
      <c r="F82" s="130">
        <v>0</v>
      </c>
      <c r="G82" s="130">
        <v>0</v>
      </c>
      <c r="H82" s="130">
        <v>0</v>
      </c>
      <c r="I82" s="130">
        <v>1.5</v>
      </c>
      <c r="J82" s="130">
        <v>2</v>
      </c>
      <c r="K82" s="130">
        <v>3</v>
      </c>
      <c r="L82" s="130">
        <v>2</v>
      </c>
      <c r="M82" s="130" t="s">
        <v>172</v>
      </c>
      <c r="N82" s="130" t="s">
        <v>198</v>
      </c>
      <c r="O82" s="130" t="s">
        <v>199</v>
      </c>
      <c r="P82" s="130" t="s">
        <v>200</v>
      </c>
      <c r="Q82" s="130" t="s">
        <v>201</v>
      </c>
      <c r="R82" s="130" t="s">
        <v>202</v>
      </c>
      <c r="S82" s="130">
        <v>0</v>
      </c>
    </row>
    <row r="83" spans="1:19" x14ac:dyDescent="0.2">
      <c r="A83" s="130">
        <v>50</v>
      </c>
      <c r="B83" s="130">
        <v>82</v>
      </c>
      <c r="C83" s="130">
        <v>400</v>
      </c>
      <c r="D83" s="130">
        <v>12</v>
      </c>
      <c r="E83" s="130">
        <v>1</v>
      </c>
      <c r="F83" s="130">
        <v>1</v>
      </c>
      <c r="G83" s="130">
        <v>1</v>
      </c>
      <c r="H83" s="130">
        <v>1</v>
      </c>
      <c r="I83" s="130">
        <v>1</v>
      </c>
      <c r="J83" s="130">
        <v>2</v>
      </c>
      <c r="K83" s="130">
        <v>2</v>
      </c>
      <c r="L83" s="130">
        <v>2</v>
      </c>
      <c r="M83" s="130" t="s">
        <v>172</v>
      </c>
      <c r="N83" s="130" t="s">
        <v>214</v>
      </c>
      <c r="O83" s="130" t="s">
        <v>199</v>
      </c>
      <c r="P83" s="130" t="s">
        <v>204</v>
      </c>
      <c r="Q83" s="130" t="s">
        <v>201</v>
      </c>
      <c r="R83" s="130" t="s">
        <v>206</v>
      </c>
      <c r="S83" s="130">
        <v>0</v>
      </c>
    </row>
    <row r="84" spans="1:19" x14ac:dyDescent="0.2">
      <c r="A84" s="130">
        <v>52</v>
      </c>
      <c r="B84" s="130">
        <v>83</v>
      </c>
      <c r="C84" s="130">
        <v>400</v>
      </c>
      <c r="D84" s="130">
        <v>7</v>
      </c>
      <c r="E84" s="130">
        <v>1</v>
      </c>
      <c r="F84" s="130">
        <v>1</v>
      </c>
      <c r="G84" s="130">
        <v>1</v>
      </c>
      <c r="H84" s="130">
        <v>1</v>
      </c>
      <c r="I84" s="130">
        <v>10</v>
      </c>
      <c r="J84" s="130">
        <v>1</v>
      </c>
      <c r="K84" s="130">
        <v>10</v>
      </c>
      <c r="L84" s="130">
        <v>1</v>
      </c>
      <c r="M84" s="130" t="s">
        <v>172</v>
      </c>
      <c r="N84" s="130" t="s">
        <v>214</v>
      </c>
      <c r="O84" s="130" t="s">
        <v>199</v>
      </c>
      <c r="P84" s="130" t="s">
        <v>204</v>
      </c>
      <c r="Q84" s="130" t="s">
        <v>201</v>
      </c>
      <c r="R84" s="130" t="s">
        <v>206</v>
      </c>
      <c r="S84" s="130">
        <v>0</v>
      </c>
    </row>
    <row r="85" spans="1:19" x14ac:dyDescent="0.2">
      <c r="A85" s="130">
        <v>54</v>
      </c>
      <c r="B85" s="130">
        <v>84</v>
      </c>
      <c r="C85" s="130">
        <v>400</v>
      </c>
      <c r="D85" s="130">
        <v>11</v>
      </c>
      <c r="E85" s="130">
        <v>1</v>
      </c>
      <c r="F85" s="130">
        <v>2</v>
      </c>
      <c r="G85" s="130">
        <v>2</v>
      </c>
      <c r="H85" s="130">
        <v>2</v>
      </c>
      <c r="I85" s="130">
        <v>5</v>
      </c>
      <c r="J85" s="130">
        <v>1</v>
      </c>
      <c r="K85" s="130">
        <v>5</v>
      </c>
      <c r="L85" s="130">
        <v>1</v>
      </c>
      <c r="M85" s="130" t="s">
        <v>173</v>
      </c>
      <c r="N85" s="130" t="s">
        <v>208</v>
      </c>
      <c r="O85" s="130" t="s">
        <v>199</v>
      </c>
      <c r="P85" s="130" t="s">
        <v>209</v>
      </c>
      <c r="Q85" s="130" t="s">
        <v>210</v>
      </c>
      <c r="R85" s="130" t="s">
        <v>199</v>
      </c>
      <c r="S85" s="130">
        <v>0</v>
      </c>
    </row>
    <row r="86" spans="1:19" x14ac:dyDescent="0.2">
      <c r="A86" s="130">
        <v>63</v>
      </c>
      <c r="B86" s="130">
        <v>85</v>
      </c>
      <c r="C86" s="130">
        <v>400</v>
      </c>
      <c r="D86" s="130">
        <v>9</v>
      </c>
      <c r="E86" s="130">
        <v>1</v>
      </c>
      <c r="F86" s="130">
        <v>1</v>
      </c>
      <c r="G86" s="130">
        <v>1</v>
      </c>
      <c r="H86" s="130">
        <v>1</v>
      </c>
      <c r="I86" s="130">
        <v>23</v>
      </c>
      <c r="J86" s="130">
        <v>1</v>
      </c>
      <c r="K86" s="130">
        <v>23</v>
      </c>
      <c r="L86" s="130">
        <v>1</v>
      </c>
      <c r="M86" s="130" t="s">
        <v>172</v>
      </c>
      <c r="N86" s="130" t="s">
        <v>214</v>
      </c>
      <c r="O86" s="130" t="s">
        <v>199</v>
      </c>
      <c r="P86" s="130" t="s">
        <v>204</v>
      </c>
      <c r="Q86" s="130" t="s">
        <v>201</v>
      </c>
      <c r="R86" s="130" t="s">
        <v>206</v>
      </c>
      <c r="S86" s="130">
        <v>100</v>
      </c>
    </row>
    <row r="87" spans="1:19" x14ac:dyDescent="0.2">
      <c r="A87" s="130">
        <v>78</v>
      </c>
      <c r="B87" s="130">
        <v>86</v>
      </c>
      <c r="C87" s="130">
        <v>400</v>
      </c>
      <c r="D87" s="130">
        <v>5</v>
      </c>
      <c r="E87" s="130">
        <v>1</v>
      </c>
      <c r="F87" s="130">
        <v>0</v>
      </c>
      <c r="G87" s="130">
        <v>0</v>
      </c>
      <c r="H87" s="130">
        <v>0</v>
      </c>
      <c r="I87" s="130">
        <v>6</v>
      </c>
      <c r="J87" s="130">
        <v>1</v>
      </c>
      <c r="K87" s="130">
        <v>6</v>
      </c>
      <c r="L87" s="130">
        <v>1</v>
      </c>
      <c r="M87" s="130" t="s">
        <v>176</v>
      </c>
      <c r="N87" s="130" t="s">
        <v>214</v>
      </c>
      <c r="O87" s="130" t="s">
        <v>199</v>
      </c>
      <c r="P87" s="130" t="s">
        <v>204</v>
      </c>
      <c r="Q87" s="130" t="s">
        <v>201</v>
      </c>
      <c r="R87" s="130" t="s">
        <v>206</v>
      </c>
      <c r="S87" s="130">
        <v>0</v>
      </c>
    </row>
    <row r="88" spans="1:19" x14ac:dyDescent="0.2">
      <c r="A88" s="130">
        <v>79</v>
      </c>
      <c r="B88" s="130">
        <v>87</v>
      </c>
      <c r="C88" s="130">
        <v>400</v>
      </c>
      <c r="D88" s="130">
        <v>14</v>
      </c>
      <c r="E88" s="130">
        <v>2</v>
      </c>
      <c r="F88" s="130">
        <v>0</v>
      </c>
      <c r="G88" s="130">
        <v>0</v>
      </c>
      <c r="H88" s="130">
        <v>1</v>
      </c>
      <c r="I88" s="130">
        <v>7</v>
      </c>
      <c r="J88" s="130">
        <v>1</v>
      </c>
      <c r="K88" s="130">
        <v>7</v>
      </c>
      <c r="L88" s="130">
        <v>1</v>
      </c>
      <c r="M88" s="130" t="s">
        <v>175</v>
      </c>
      <c r="N88" s="130" t="s">
        <v>198</v>
      </c>
      <c r="O88" s="130" t="s">
        <v>199</v>
      </c>
      <c r="P88" s="130" t="s">
        <v>200</v>
      </c>
      <c r="Q88" s="130" t="s">
        <v>201</v>
      </c>
      <c r="R88" s="130" t="s">
        <v>202</v>
      </c>
      <c r="S88" s="130">
        <v>0</v>
      </c>
    </row>
    <row r="89" spans="1:19" x14ac:dyDescent="0.2">
      <c r="A89" s="130">
        <v>85</v>
      </c>
      <c r="B89" s="130">
        <v>88</v>
      </c>
      <c r="C89" s="130">
        <v>400</v>
      </c>
      <c r="D89" s="130">
        <v>4</v>
      </c>
      <c r="E89" s="130">
        <v>0</v>
      </c>
      <c r="F89" s="130">
        <v>1</v>
      </c>
      <c r="G89" s="130">
        <v>1</v>
      </c>
      <c r="H89" s="130">
        <v>0</v>
      </c>
      <c r="I89" s="130">
        <v>0.5</v>
      </c>
      <c r="J89" s="130">
        <v>2</v>
      </c>
      <c r="K89" s="130">
        <v>1</v>
      </c>
      <c r="L89" s="130">
        <v>2</v>
      </c>
      <c r="M89" s="130" t="s">
        <v>174</v>
      </c>
      <c r="N89" s="130" t="s">
        <v>198</v>
      </c>
      <c r="O89" s="130" t="s">
        <v>199</v>
      </c>
      <c r="P89" s="130" t="s">
        <v>200</v>
      </c>
      <c r="Q89" s="130" t="s">
        <v>201</v>
      </c>
      <c r="R89" s="130" t="s">
        <v>202</v>
      </c>
      <c r="S89" s="130">
        <v>0</v>
      </c>
    </row>
    <row r="90" spans="1:19" x14ac:dyDescent="0.2">
      <c r="A90" s="130">
        <v>86</v>
      </c>
      <c r="B90" s="130">
        <v>89</v>
      </c>
      <c r="C90" s="130">
        <v>400</v>
      </c>
      <c r="D90" s="130">
        <v>4</v>
      </c>
      <c r="E90" s="130">
        <v>0</v>
      </c>
      <c r="F90" s="130">
        <v>1</v>
      </c>
      <c r="G90" s="130">
        <v>1</v>
      </c>
      <c r="H90" s="130">
        <v>0</v>
      </c>
      <c r="I90" s="130">
        <v>4</v>
      </c>
      <c r="J90" s="130">
        <v>1</v>
      </c>
      <c r="K90" s="130">
        <v>4</v>
      </c>
      <c r="L90" s="130">
        <v>1</v>
      </c>
      <c r="M90" s="130" t="s">
        <v>172</v>
      </c>
      <c r="N90" s="130" t="s">
        <v>214</v>
      </c>
      <c r="O90" s="130" t="s">
        <v>199</v>
      </c>
      <c r="P90" s="130" t="s">
        <v>204</v>
      </c>
      <c r="Q90" s="130" t="s">
        <v>201</v>
      </c>
      <c r="R90" s="130" t="s">
        <v>206</v>
      </c>
      <c r="S90" s="130">
        <v>0</v>
      </c>
    </row>
    <row r="91" spans="1:19" x14ac:dyDescent="0.2">
      <c r="A91" s="130">
        <v>88</v>
      </c>
      <c r="B91" s="130">
        <v>90</v>
      </c>
      <c r="C91" s="130">
        <v>400</v>
      </c>
      <c r="D91" s="130">
        <v>15</v>
      </c>
      <c r="E91" s="130">
        <v>2</v>
      </c>
      <c r="F91" s="130">
        <v>1</v>
      </c>
      <c r="G91" s="130">
        <v>1</v>
      </c>
      <c r="H91" s="130">
        <v>2</v>
      </c>
      <c r="I91" s="130">
        <v>5</v>
      </c>
      <c r="J91" s="130">
        <v>1</v>
      </c>
      <c r="K91" s="130">
        <v>5</v>
      </c>
      <c r="L91" s="130">
        <v>1</v>
      </c>
      <c r="M91" s="130" t="s">
        <v>174</v>
      </c>
      <c r="N91" s="130" t="s">
        <v>198</v>
      </c>
      <c r="O91" s="130" t="s">
        <v>199</v>
      </c>
      <c r="P91" s="130" t="s">
        <v>200</v>
      </c>
      <c r="Q91" s="130" t="s">
        <v>201</v>
      </c>
      <c r="R91" s="130" t="s">
        <v>202</v>
      </c>
      <c r="S91" s="130">
        <v>0</v>
      </c>
    </row>
    <row r="92" spans="1:19" x14ac:dyDescent="0.2">
      <c r="A92" s="130">
        <v>1</v>
      </c>
      <c r="B92" s="130">
        <v>91</v>
      </c>
      <c r="C92" s="130">
        <v>600</v>
      </c>
      <c r="D92" s="130">
        <v>8</v>
      </c>
      <c r="E92" s="130">
        <v>1</v>
      </c>
      <c r="F92" s="130">
        <v>3</v>
      </c>
      <c r="G92" s="130">
        <v>2</v>
      </c>
      <c r="H92" s="130">
        <v>2</v>
      </c>
      <c r="I92" s="130">
        <v>0</v>
      </c>
      <c r="J92" s="130">
        <v>1</v>
      </c>
      <c r="K92" s="130">
        <v>0</v>
      </c>
      <c r="L92" s="130">
        <v>3</v>
      </c>
      <c r="M92" s="130" t="s">
        <v>173</v>
      </c>
      <c r="N92" s="130" t="s">
        <v>208</v>
      </c>
      <c r="O92" s="130" t="s">
        <v>199</v>
      </c>
      <c r="P92" s="130" t="s">
        <v>209</v>
      </c>
      <c r="Q92" s="130" t="s">
        <v>210</v>
      </c>
      <c r="R92" s="130" t="s">
        <v>199</v>
      </c>
      <c r="S92" s="130">
        <v>83.507085529999998</v>
      </c>
    </row>
    <row r="93" spans="1:19" x14ac:dyDescent="0.2">
      <c r="A93" s="130">
        <v>48</v>
      </c>
      <c r="B93" s="130">
        <v>92</v>
      </c>
      <c r="C93" s="130">
        <v>600</v>
      </c>
      <c r="D93" s="130">
        <v>2</v>
      </c>
      <c r="E93" s="130">
        <v>0</v>
      </c>
      <c r="F93" s="130">
        <v>0</v>
      </c>
      <c r="G93" s="130">
        <v>0</v>
      </c>
      <c r="H93" s="130">
        <v>0</v>
      </c>
      <c r="I93" s="130">
        <v>6</v>
      </c>
      <c r="J93" s="130">
        <v>1</v>
      </c>
      <c r="K93" s="130">
        <v>6</v>
      </c>
      <c r="L93" s="130">
        <v>1</v>
      </c>
      <c r="M93" s="130" t="s">
        <v>172</v>
      </c>
      <c r="N93" s="130" t="s">
        <v>214</v>
      </c>
      <c r="O93" s="130" t="s">
        <v>199</v>
      </c>
      <c r="P93" s="130" t="s">
        <v>204</v>
      </c>
      <c r="Q93" s="130" t="s">
        <v>201</v>
      </c>
      <c r="R93" s="130" t="s">
        <v>206</v>
      </c>
      <c r="S93" s="130">
        <v>100</v>
      </c>
    </row>
  </sheetData>
  <autoFilter ref="A1:L1" xr:uid="{00000000-0001-0000-0000-000000000000}">
    <sortState xmlns:xlrd2="http://schemas.microsoft.com/office/spreadsheetml/2017/richdata2" ref="A2:L92">
      <sortCondition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1</vt:i4>
      </vt:variant>
    </vt:vector>
  </HeadingPairs>
  <TitlesOfParts>
    <vt:vector size="5" baseType="lpstr">
      <vt:lpstr>дома</vt:lpstr>
      <vt:lpstr>садики</vt:lpstr>
      <vt:lpstr>статистика_по_Pi</vt:lpstr>
      <vt:lpstr>аенрпвне</vt:lpstr>
      <vt:lpstr>Диаграмма2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 Поляков</dc:creator>
  <cp:lastModifiedBy>Георгий Поляков</cp:lastModifiedBy>
  <dcterms:created xsi:type="dcterms:W3CDTF">2022-02-17T17:44:26Z</dcterms:created>
  <dcterms:modified xsi:type="dcterms:W3CDTF">2023-04-09T10:24:54Z</dcterms:modified>
</cp:coreProperties>
</file>