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jd\simulator-2021\dev\aircore\"/>
    </mc:Choice>
  </mc:AlternateContent>
  <xr:revisionPtr revIDLastSave="0" documentId="13_ncr:1_{81D4DB4E-A096-4F22-906E-8A2429C98A0C}" xr6:coauthVersionLast="47" xr6:coauthVersionMax="47" xr10:uidLastSave="{00000000-0000-0000-0000-000000000000}"/>
  <bookViews>
    <workbookView xWindow="2595" yWindow="1080" windowWidth="44310" windowHeight="19950" activeTab="2" xr2:uid="{51D9E968-0FEF-4052-9376-EE1D06572DF5}"/>
  </bookViews>
  <sheets>
    <sheet name="Calc" sheetId="1" r:id="rId1"/>
    <sheet name="Sheet2" sheetId="2" r:id="rId2"/>
    <sheet name="current_cal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G3" i="3"/>
  <c r="G2" i="3"/>
  <c r="E3" i="3"/>
  <c r="E2" i="3"/>
  <c r="D2" i="2"/>
  <c r="K2" i="2"/>
  <c r="P2" i="2" s="1"/>
  <c r="C4" i="1"/>
  <c r="D4" i="1" s="1"/>
  <c r="S30" i="2"/>
  <c r="X30" i="2" s="1"/>
  <c r="AC30" i="2" s="1"/>
  <c r="R30" i="2"/>
  <c r="W30" i="2"/>
  <c r="AB30" i="2" s="1"/>
  <c r="V30" i="2"/>
  <c r="AA30" i="2" s="1"/>
  <c r="U30" i="2"/>
  <c r="Z30" i="2" s="1"/>
  <c r="Q30" i="2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Q2" i="2"/>
  <c r="A37" i="2"/>
  <c r="A38" i="2" s="1"/>
  <c r="B38" i="2" s="1"/>
  <c r="A33" i="2"/>
  <c r="A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29" i="2" s="1"/>
  <c r="I4" i="1" l="1"/>
  <c r="N4" i="1" s="1"/>
  <c r="H4" i="1"/>
  <c r="M4" i="1" s="1"/>
  <c r="E4" i="1"/>
  <c r="C38" i="2"/>
  <c r="H38" i="2" s="1"/>
  <c r="D38" i="2"/>
  <c r="I38" i="2" s="1"/>
  <c r="B37" i="2"/>
  <c r="B34" i="2"/>
  <c r="A35" i="2"/>
  <c r="B33" i="2"/>
  <c r="I2" i="2"/>
  <c r="B14" i="2"/>
  <c r="I14" i="2" s="1"/>
  <c r="B11" i="2"/>
  <c r="C11" i="2" s="1"/>
  <c r="H11" i="2" s="1"/>
  <c r="C29" i="2"/>
  <c r="H29" i="2" s="1"/>
  <c r="I29" i="2"/>
  <c r="B26" i="2"/>
  <c r="B22" i="2"/>
  <c r="A30" i="2"/>
  <c r="B12" i="2"/>
  <c r="B8" i="2"/>
  <c r="B6" i="2"/>
  <c r="B25" i="2"/>
  <c r="I11" i="2"/>
  <c r="B13" i="2"/>
  <c r="B10" i="2"/>
  <c r="C14" i="2"/>
  <c r="H14" i="2" s="1"/>
  <c r="B4" i="2"/>
  <c r="B23" i="2"/>
  <c r="B19" i="2"/>
  <c r="B18" i="2"/>
  <c r="B9" i="2"/>
  <c r="B28" i="2"/>
  <c r="B27" i="2"/>
  <c r="B5" i="2"/>
  <c r="B3" i="2"/>
  <c r="C2" i="2"/>
  <c r="H2" i="2" s="1"/>
  <c r="B7" i="2"/>
  <c r="B21" i="2"/>
  <c r="B17" i="2"/>
  <c r="B24" i="2"/>
  <c r="B20" i="2"/>
  <c r="B16" i="2"/>
  <c r="B15" i="2"/>
  <c r="M2" i="2" l="1"/>
  <c r="R2" i="2" s="1"/>
  <c r="N2" i="2"/>
  <c r="S2" i="2" s="1"/>
  <c r="K4" i="1"/>
  <c r="P4" i="1" s="1"/>
  <c r="J4" i="1"/>
  <c r="O4" i="1" s="1"/>
  <c r="C37" i="2"/>
  <c r="H37" i="2" s="1"/>
  <c r="D37" i="2"/>
  <c r="I37" i="2" s="1"/>
  <c r="N38" i="2"/>
  <c r="M38" i="2"/>
  <c r="K38" i="2"/>
  <c r="L38" i="2"/>
  <c r="A36" i="2"/>
  <c r="B36" i="2" s="1"/>
  <c r="B35" i="2"/>
  <c r="C34" i="2"/>
  <c r="H34" i="2" s="1"/>
  <c r="D34" i="2"/>
  <c r="I34" i="2" s="1"/>
  <c r="D33" i="2"/>
  <c r="I33" i="2" s="1"/>
  <c r="C33" i="2"/>
  <c r="H33" i="2" s="1"/>
  <c r="I20" i="2"/>
  <c r="C20" i="2"/>
  <c r="H20" i="2" s="1"/>
  <c r="C27" i="2"/>
  <c r="H27" i="2" s="1"/>
  <c r="I27" i="2"/>
  <c r="I19" i="2"/>
  <c r="C19" i="2"/>
  <c r="H19" i="2" s="1"/>
  <c r="I10" i="2"/>
  <c r="C10" i="2"/>
  <c r="H10" i="2" s="1"/>
  <c r="C16" i="2"/>
  <c r="H16" i="2" s="1"/>
  <c r="I16" i="2"/>
  <c r="B30" i="2"/>
  <c r="A31" i="2"/>
  <c r="I28" i="2"/>
  <c r="C28" i="2"/>
  <c r="H28" i="2" s="1"/>
  <c r="C18" i="2"/>
  <c r="H18" i="2" s="1"/>
  <c r="I18" i="2"/>
  <c r="C13" i="2"/>
  <c r="H13" i="2" s="1"/>
  <c r="I13" i="2"/>
  <c r="C15" i="2"/>
  <c r="H15" i="2" s="1"/>
  <c r="I15" i="2"/>
  <c r="C25" i="2"/>
  <c r="H25" i="2" s="1"/>
  <c r="I25" i="2"/>
  <c r="I8" i="2"/>
  <c r="C8" i="2"/>
  <c r="H8" i="2" s="1"/>
  <c r="I21" i="2"/>
  <c r="C21" i="2"/>
  <c r="H21" i="2" s="1"/>
  <c r="C9" i="2"/>
  <c r="H9" i="2" s="1"/>
  <c r="I9" i="2"/>
  <c r="C23" i="2"/>
  <c r="H23" i="2" s="1"/>
  <c r="I23" i="2"/>
  <c r="C4" i="2"/>
  <c r="H4" i="2" s="1"/>
  <c r="I4" i="2"/>
  <c r="C6" i="2"/>
  <c r="H6" i="2" s="1"/>
  <c r="I6" i="2"/>
  <c r="C24" i="2"/>
  <c r="H24" i="2" s="1"/>
  <c r="I24" i="2"/>
  <c r="C17" i="2"/>
  <c r="H17" i="2" s="1"/>
  <c r="I17" i="2"/>
  <c r="C12" i="2"/>
  <c r="H12" i="2" s="1"/>
  <c r="I12" i="2"/>
  <c r="C7" i="2"/>
  <c r="H7" i="2" s="1"/>
  <c r="I22" i="2"/>
  <c r="C22" i="2"/>
  <c r="H22" i="2" s="1"/>
  <c r="C26" i="2"/>
  <c r="H26" i="2" s="1"/>
  <c r="I26" i="2"/>
  <c r="C3" i="2"/>
  <c r="H3" i="2" s="1"/>
  <c r="I3" i="2"/>
  <c r="C5" i="2"/>
  <c r="H5" i="2" s="1"/>
  <c r="I5" i="2"/>
  <c r="M37" i="2" l="1"/>
  <c r="N37" i="2"/>
  <c r="K37" i="2"/>
  <c r="L37" i="2"/>
  <c r="M33" i="2"/>
  <c r="N33" i="2"/>
  <c r="M34" i="2"/>
  <c r="N34" i="2"/>
  <c r="C36" i="2"/>
  <c r="H36" i="2" s="1"/>
  <c r="D36" i="2"/>
  <c r="I36" i="2" s="1"/>
  <c r="K33" i="2"/>
  <c r="L33" i="2"/>
  <c r="K34" i="2"/>
  <c r="L34" i="2"/>
  <c r="D35" i="2"/>
  <c r="I35" i="2" s="1"/>
  <c r="C35" i="2"/>
  <c r="H35" i="2" s="1"/>
  <c r="B31" i="2"/>
  <c r="A32" i="2"/>
  <c r="B32" i="2" s="1"/>
  <c r="I30" i="2"/>
  <c r="C30" i="2"/>
  <c r="H30" i="2" s="1"/>
  <c r="M35" i="2" l="1"/>
  <c r="N35" i="2"/>
  <c r="N36" i="2"/>
  <c r="M36" i="2"/>
  <c r="K35" i="2"/>
  <c r="L35" i="2"/>
  <c r="L36" i="2"/>
  <c r="K36" i="2"/>
  <c r="C32" i="2"/>
  <c r="H32" i="2" s="1"/>
  <c r="I32" i="2"/>
  <c r="C31" i="2"/>
  <c r="H31" i="2" s="1"/>
  <c r="I31" i="2"/>
</calcChain>
</file>

<file path=xl/sharedStrings.xml><?xml version="1.0" encoding="utf-8"?>
<sst xmlns="http://schemas.openxmlformats.org/spreadsheetml/2006/main" count="53" uniqueCount="25">
  <si>
    <t>sinPin1</t>
  </si>
  <si>
    <t>sinPin2</t>
  </si>
  <si>
    <t>cosPin1</t>
  </si>
  <si>
    <t>cosPin2</t>
  </si>
  <si>
    <t>Degrees</t>
  </si>
  <si>
    <t>Radians</t>
  </si>
  <si>
    <t>Sin</t>
  </si>
  <si>
    <t>Cos</t>
  </si>
  <si>
    <t>position</t>
  </si>
  <si>
    <t>positionRad</t>
  </si>
  <si>
    <t>sinVal</t>
  </si>
  <si>
    <t>cosval</t>
  </si>
  <si>
    <t>Scale</t>
  </si>
  <si>
    <t>Sin Coil</t>
  </si>
  <si>
    <t>Cos Coil</t>
  </si>
  <si>
    <t>speedo</t>
  </si>
  <si>
    <t>Ohms</t>
  </si>
  <si>
    <t>Volt</t>
  </si>
  <si>
    <t>Current (amps)</t>
  </si>
  <si>
    <t>Milliamps</t>
  </si>
  <si>
    <r>
      <t>maximum current per pin is </t>
    </r>
    <r>
      <rPr>
        <b/>
        <sz val="11"/>
        <color rgb="FF202124"/>
        <rFont val="Arial"/>
        <family val="2"/>
      </rPr>
      <t>40 mA</t>
    </r>
  </si>
  <si>
    <r>
      <t>Arduino max</t>
    </r>
    <r>
      <rPr>
        <b/>
        <sz val="11"/>
        <color theme="1"/>
        <rFont val="Calibri"/>
        <family val="2"/>
        <scheme val="minor"/>
      </rPr>
      <t xml:space="preserve"> 900 mA</t>
    </r>
    <r>
      <rPr>
        <sz val="11"/>
        <color theme="1"/>
        <rFont val="Calibri"/>
        <family val="2"/>
        <scheme val="minor"/>
      </rPr>
      <t xml:space="preserve"> when using an external power adapter</t>
    </r>
  </si>
  <si>
    <r>
      <t xml:space="preserve">Arduino Max </t>
    </r>
    <r>
      <rPr>
        <b/>
        <sz val="11"/>
        <color theme="1"/>
        <rFont val="Calibri"/>
        <family val="2"/>
        <scheme val="minor"/>
      </rPr>
      <t xml:space="preserve">400 mA </t>
    </r>
    <r>
      <rPr>
        <sz val="11"/>
        <color theme="1"/>
        <rFont val="Calibri"/>
        <family val="2"/>
        <scheme val="minor"/>
      </rPr>
      <t>on USB</t>
    </r>
  </si>
  <si>
    <r>
      <t xml:space="preserve">DC Current per VCC and GND Pins: </t>
    </r>
    <r>
      <rPr>
        <b/>
        <sz val="11"/>
        <color theme="1"/>
        <rFont val="Calibri"/>
        <family val="2"/>
        <scheme val="minor"/>
      </rPr>
      <t>200.0 mA</t>
    </r>
  </si>
  <si>
    <r>
      <t xml:space="preserve">Overall DC current limit for all IO pins put together: </t>
    </r>
    <r>
      <rPr>
        <b/>
        <sz val="11"/>
        <color theme="1"/>
        <rFont val="Calibri"/>
        <family val="2"/>
        <scheme val="minor"/>
      </rPr>
      <t>200 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</si>
</sst>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2107-3B98-477E-9979-DBB76FDE8782}">
  <dimension ref="B3:P4"/>
  <sheetViews>
    <sheetView workbookViewId="0">
      <selection activeCell="F20" sqref="F20"/>
    </sheetView>
  </sheetViews>
  <sheetFormatPr defaultRowHeight="15" x14ac:dyDescent="0.25"/>
  <cols>
    <col min="2" max="2" width="8.28515625" style="1" bestFit="1" customWidth="1"/>
    <col min="3" max="5" width="12" style="1" bestFit="1" customWidth="1"/>
    <col min="6" max="6" width="5.5703125" style="1" bestFit="1" customWidth="1"/>
    <col min="7" max="7" width="5.5703125" style="1" customWidth="1"/>
    <col min="8" max="8" width="12" style="1" bestFit="1" customWidth="1"/>
    <col min="9" max="9" width="7.42578125" bestFit="1" customWidth="1"/>
    <col min="10" max="10" width="12" bestFit="1" customWidth="1"/>
    <col min="11" max="11" width="7.7109375" bestFit="1" customWidth="1"/>
    <col min="13" max="14" width="7.42578125" bestFit="1" customWidth="1"/>
    <col min="15" max="16" width="7.7109375" bestFit="1" customWidth="1"/>
  </cols>
  <sheetData>
    <row r="3" spans="2:16" x14ac:dyDescent="0.25"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/>
      <c r="H3" s="3" t="s">
        <v>0</v>
      </c>
      <c r="I3" s="3" t="s">
        <v>1</v>
      </c>
      <c r="J3" s="3" t="s">
        <v>2</v>
      </c>
      <c r="K3" s="3" t="s">
        <v>3</v>
      </c>
      <c r="L3" s="1"/>
      <c r="M3" s="3" t="s">
        <v>0</v>
      </c>
      <c r="N3" s="3" t="s">
        <v>1</v>
      </c>
      <c r="O3" s="3" t="s">
        <v>2</v>
      </c>
      <c r="P3" s="3" t="s">
        <v>3</v>
      </c>
    </row>
    <row r="4" spans="2:16" x14ac:dyDescent="0.25">
      <c r="B4" s="1">
        <v>40</v>
      </c>
      <c r="C4" s="1">
        <f>B4*3.14159/180</f>
        <v>0.69813111111111115</v>
      </c>
      <c r="D4" s="1">
        <f>SIN(C4)*F4</f>
        <v>163.9107252798685</v>
      </c>
      <c r="E4" s="1">
        <f>COS(C4)*F4</f>
        <v>195.34142965133506</v>
      </c>
      <c r="F4" s="1">
        <v>255</v>
      </c>
      <c r="H4" s="1">
        <f>IF(D4&gt;0,ABS(D4),0)</f>
        <v>163.9107252798685</v>
      </c>
      <c r="I4" s="1">
        <f>IF(D4&lt;0,ABS(D4),0)</f>
        <v>0</v>
      </c>
      <c r="J4" s="1">
        <f>IF(E4&gt;0,ABS(E4),0)</f>
        <v>195.34142965133506</v>
      </c>
      <c r="K4" s="1">
        <f>IF(E4&lt;0,ABS(E4),0)</f>
        <v>0</v>
      </c>
      <c r="L4" s="1"/>
      <c r="M4" s="1">
        <f>INT(H4)</f>
        <v>163</v>
      </c>
      <c r="N4" s="1">
        <f>INT(I4)</f>
        <v>0</v>
      </c>
      <c r="O4" s="1">
        <f t="shared" ref="O4:P4" si="0">INT(J4)</f>
        <v>195</v>
      </c>
      <c r="P4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636F-D2C5-4673-AFDE-0990B45BDFAE}">
  <dimension ref="A1:AC38"/>
  <sheetViews>
    <sheetView workbookViewId="0">
      <selection activeCell="D42" sqref="D42"/>
    </sheetView>
  </sheetViews>
  <sheetFormatPr defaultRowHeight="15" x14ac:dyDescent="0.25"/>
  <sheetData>
    <row r="1" spans="1:19" x14ac:dyDescent="0.25">
      <c r="A1" t="s">
        <v>4</v>
      </c>
      <c r="B1" t="s">
        <v>5</v>
      </c>
      <c r="C1" t="s">
        <v>6</v>
      </c>
      <c r="D1" t="s">
        <v>7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0</v>
      </c>
      <c r="B2">
        <f>RADIANS(A2)</f>
        <v>0</v>
      </c>
      <c r="C2">
        <f>SIN(B2)</f>
        <v>0</v>
      </c>
      <c r="D2">
        <f>COS(B2-(RADIANS(180)))</f>
        <v>-1</v>
      </c>
      <c r="H2">
        <f>C2*255</f>
        <v>0</v>
      </c>
      <c r="I2">
        <f>D2*255</f>
        <v>-255</v>
      </c>
      <c r="K2">
        <f>IF(H2&gt;0,ABS(H2),0)</f>
        <v>0</v>
      </c>
      <c r="L2">
        <f>IF(H2&lt;0,ABS(H2),0)</f>
        <v>0</v>
      </c>
      <c r="M2">
        <f>IF(I2&gt;0,ABS(I2),0)</f>
        <v>0</v>
      </c>
      <c r="N2">
        <f>IF(I2&lt;0,ABS(I2),0)</f>
        <v>255</v>
      </c>
      <c r="P2">
        <f>INT(K2)</f>
        <v>0</v>
      </c>
      <c r="Q2">
        <f>INT(L2)</f>
        <v>0</v>
      </c>
      <c r="R2">
        <f t="shared" ref="R2:S2" si="0">INT(M2)</f>
        <v>0</v>
      </c>
      <c r="S2">
        <f t="shared" si="0"/>
        <v>255</v>
      </c>
    </row>
    <row r="3" spans="1:19" x14ac:dyDescent="0.25">
      <c r="A3">
        <f>A2+10</f>
        <v>10</v>
      </c>
      <c r="B3">
        <f t="shared" ref="B3:B38" si="1">RADIANS(A3)</f>
        <v>0.17453292519943295</v>
      </c>
      <c r="C3">
        <f t="shared" ref="C3:C38" si="2">SIN(B3)</f>
        <v>0.17364817766693033</v>
      </c>
      <c r="D3">
        <f t="shared" ref="D3:D32" si="3">COS(B3-(RADIANS(180)))</f>
        <v>-0.98480775301220802</v>
      </c>
      <c r="H3">
        <f t="shared" ref="H3:H32" si="4">C3*255</f>
        <v>44.280285305067231</v>
      </c>
      <c r="I3">
        <f t="shared" ref="I3:I32" si="5">D3*255</f>
        <v>-251.12597701811305</v>
      </c>
      <c r="K3">
        <f>IF(H3&gt;0,ABS(H3),0)</f>
        <v>44.280285305067231</v>
      </c>
      <c r="L3">
        <f t="shared" ref="L3:L32" si="6">IF(H3&lt;0,ABS(H3),0)</f>
        <v>0</v>
      </c>
      <c r="M3">
        <f t="shared" ref="M3:M32" si="7">IF(I3&gt;0,ABS(I3),0)</f>
        <v>0</v>
      </c>
      <c r="N3">
        <f t="shared" ref="N3:N32" si="8">IF(I3&lt;0,ABS(I3),0)</f>
        <v>251.12597701811305</v>
      </c>
      <c r="P3">
        <f t="shared" ref="P3:P25" si="9">INT(K3)</f>
        <v>44</v>
      </c>
      <c r="Q3">
        <f t="shared" ref="Q3:Q25" si="10">INT(L3)</f>
        <v>0</v>
      </c>
      <c r="R3">
        <f t="shared" ref="R3:R25" si="11">INT(M3)</f>
        <v>0</v>
      </c>
      <c r="S3">
        <f t="shared" ref="S3:S25" si="12">INT(N3)</f>
        <v>251</v>
      </c>
    </row>
    <row r="4" spans="1:19" x14ac:dyDescent="0.25">
      <c r="A4">
        <f t="shared" ref="A4:A21" si="13">A3+10</f>
        <v>20</v>
      </c>
      <c r="B4">
        <f t="shared" si="1"/>
        <v>0.3490658503988659</v>
      </c>
      <c r="C4">
        <f t="shared" si="2"/>
        <v>0.34202014332566871</v>
      </c>
      <c r="D4">
        <f t="shared" si="3"/>
        <v>-0.93969262078590832</v>
      </c>
      <c r="F4">
        <v>9</v>
      </c>
      <c r="H4">
        <f t="shared" si="4"/>
        <v>87.215136548045521</v>
      </c>
      <c r="I4">
        <f t="shared" si="5"/>
        <v>-239.62161830040662</v>
      </c>
      <c r="K4">
        <f t="shared" ref="K4:K32" si="14">IF(H4&gt;0,ABS(H4),0)</f>
        <v>87.215136548045521</v>
      </c>
      <c r="L4">
        <f t="shared" si="6"/>
        <v>0</v>
      </c>
      <c r="M4">
        <f t="shared" si="7"/>
        <v>0</v>
      </c>
      <c r="N4">
        <f t="shared" si="8"/>
        <v>239.62161830040662</v>
      </c>
      <c r="P4">
        <f t="shared" si="9"/>
        <v>87</v>
      </c>
      <c r="Q4">
        <f t="shared" si="10"/>
        <v>0</v>
      </c>
      <c r="R4">
        <f t="shared" si="11"/>
        <v>0</v>
      </c>
      <c r="S4">
        <f t="shared" si="12"/>
        <v>239</v>
      </c>
    </row>
    <row r="5" spans="1:19" x14ac:dyDescent="0.25">
      <c r="A5">
        <f t="shared" si="13"/>
        <v>30</v>
      </c>
      <c r="B5">
        <f t="shared" si="1"/>
        <v>0.52359877559829882</v>
      </c>
      <c r="C5">
        <f t="shared" si="2"/>
        <v>0.49999999999999994</v>
      </c>
      <c r="D5">
        <f t="shared" si="3"/>
        <v>-0.86602540378443871</v>
      </c>
      <c r="H5">
        <f t="shared" si="4"/>
        <v>127.49999999999999</v>
      </c>
      <c r="I5">
        <f t="shared" si="5"/>
        <v>-220.83647796503186</v>
      </c>
      <c r="K5">
        <f t="shared" si="14"/>
        <v>127.49999999999999</v>
      </c>
      <c r="L5">
        <f t="shared" si="6"/>
        <v>0</v>
      </c>
      <c r="M5">
        <f t="shared" si="7"/>
        <v>0</v>
      </c>
      <c r="N5">
        <f t="shared" si="8"/>
        <v>220.83647796503186</v>
      </c>
      <c r="P5">
        <f t="shared" si="9"/>
        <v>127</v>
      </c>
      <c r="Q5">
        <f t="shared" si="10"/>
        <v>0</v>
      </c>
      <c r="R5">
        <f t="shared" si="11"/>
        <v>0</v>
      </c>
      <c r="S5">
        <f t="shared" si="12"/>
        <v>220</v>
      </c>
    </row>
    <row r="6" spans="1:19" x14ac:dyDescent="0.25">
      <c r="A6">
        <f t="shared" si="13"/>
        <v>40</v>
      </c>
      <c r="B6">
        <f t="shared" si="1"/>
        <v>0.69813170079773179</v>
      </c>
      <c r="C6">
        <f t="shared" si="2"/>
        <v>0.64278760968653925</v>
      </c>
      <c r="D6">
        <f t="shared" si="3"/>
        <v>-0.7660444431189779</v>
      </c>
      <c r="F6">
        <v>20</v>
      </c>
      <c r="H6">
        <f t="shared" si="4"/>
        <v>163.91084047006751</v>
      </c>
      <c r="I6">
        <f t="shared" si="5"/>
        <v>-195.34133299533937</v>
      </c>
      <c r="K6">
        <f t="shared" si="14"/>
        <v>163.91084047006751</v>
      </c>
      <c r="L6">
        <f t="shared" si="6"/>
        <v>0</v>
      </c>
      <c r="M6">
        <f t="shared" si="7"/>
        <v>0</v>
      </c>
      <c r="N6">
        <f t="shared" si="8"/>
        <v>195.34133299533937</v>
      </c>
      <c r="P6">
        <f t="shared" si="9"/>
        <v>163</v>
      </c>
      <c r="Q6">
        <f t="shared" si="10"/>
        <v>0</v>
      </c>
      <c r="R6">
        <f t="shared" si="11"/>
        <v>0</v>
      </c>
      <c r="S6">
        <f t="shared" si="12"/>
        <v>195</v>
      </c>
    </row>
    <row r="7" spans="1:19" x14ac:dyDescent="0.25">
      <c r="A7">
        <f t="shared" si="13"/>
        <v>50</v>
      </c>
      <c r="B7">
        <f t="shared" si="1"/>
        <v>0.87266462599716477</v>
      </c>
      <c r="C7">
        <f t="shared" si="2"/>
        <v>0.76604444311897801</v>
      </c>
      <c r="D7">
        <f t="shared" si="3"/>
        <v>-0.64278760968653936</v>
      </c>
      <c r="H7">
        <f t="shared" si="4"/>
        <v>195.3413329953394</v>
      </c>
      <c r="I7">
        <f>D7*255</f>
        <v>-163.91084047006754</v>
      </c>
      <c r="K7">
        <f t="shared" si="14"/>
        <v>195.3413329953394</v>
      </c>
      <c r="L7">
        <f t="shared" si="6"/>
        <v>0</v>
      </c>
      <c r="M7">
        <f t="shared" si="7"/>
        <v>0</v>
      </c>
      <c r="N7">
        <f t="shared" si="8"/>
        <v>163.91084047006754</v>
      </c>
      <c r="P7">
        <f t="shared" si="9"/>
        <v>195</v>
      </c>
      <c r="Q7">
        <f t="shared" si="10"/>
        <v>0</v>
      </c>
      <c r="R7">
        <f t="shared" si="11"/>
        <v>0</v>
      </c>
      <c r="S7">
        <f t="shared" si="12"/>
        <v>163</v>
      </c>
    </row>
    <row r="8" spans="1:19" x14ac:dyDescent="0.25">
      <c r="A8">
        <f t="shared" si="13"/>
        <v>60</v>
      </c>
      <c r="B8">
        <f t="shared" si="1"/>
        <v>1.0471975511965976</v>
      </c>
      <c r="C8">
        <f t="shared" si="2"/>
        <v>0.8660254037844386</v>
      </c>
      <c r="D8">
        <f t="shared" si="3"/>
        <v>-0.50000000000000022</v>
      </c>
      <c r="H8">
        <f t="shared" si="4"/>
        <v>220.83647796503183</v>
      </c>
      <c r="I8">
        <f t="shared" si="5"/>
        <v>-127.50000000000006</v>
      </c>
      <c r="K8">
        <f t="shared" si="14"/>
        <v>220.83647796503183</v>
      </c>
      <c r="L8">
        <f t="shared" si="6"/>
        <v>0</v>
      </c>
      <c r="M8">
        <f t="shared" si="7"/>
        <v>0</v>
      </c>
      <c r="N8">
        <f t="shared" si="8"/>
        <v>127.50000000000006</v>
      </c>
      <c r="P8">
        <f t="shared" si="9"/>
        <v>220</v>
      </c>
      <c r="Q8">
        <f t="shared" si="10"/>
        <v>0</v>
      </c>
      <c r="R8">
        <f t="shared" si="11"/>
        <v>0</v>
      </c>
      <c r="S8">
        <f t="shared" si="12"/>
        <v>127</v>
      </c>
    </row>
    <row r="9" spans="1:19" x14ac:dyDescent="0.25">
      <c r="A9">
        <f t="shared" si="13"/>
        <v>70</v>
      </c>
      <c r="B9">
        <f t="shared" si="1"/>
        <v>1.2217304763960306</v>
      </c>
      <c r="C9">
        <f t="shared" si="2"/>
        <v>0.93969262078590832</v>
      </c>
      <c r="D9">
        <f t="shared" si="3"/>
        <v>-0.34202014332566871</v>
      </c>
      <c r="H9">
        <f t="shared" si="4"/>
        <v>239.62161830040662</v>
      </c>
      <c r="I9">
        <f t="shared" si="5"/>
        <v>-87.215136548045521</v>
      </c>
      <c r="K9">
        <f t="shared" si="14"/>
        <v>239.62161830040662</v>
      </c>
      <c r="L9">
        <f t="shared" si="6"/>
        <v>0</v>
      </c>
      <c r="M9">
        <f t="shared" si="7"/>
        <v>0</v>
      </c>
      <c r="N9">
        <f t="shared" si="8"/>
        <v>87.215136548045521</v>
      </c>
      <c r="P9">
        <f t="shared" si="9"/>
        <v>239</v>
      </c>
      <c r="Q9">
        <f t="shared" si="10"/>
        <v>0</v>
      </c>
      <c r="R9">
        <f t="shared" si="11"/>
        <v>0</v>
      </c>
      <c r="S9">
        <f t="shared" si="12"/>
        <v>87</v>
      </c>
    </row>
    <row r="10" spans="1:19" x14ac:dyDescent="0.25">
      <c r="A10">
        <f t="shared" si="13"/>
        <v>80</v>
      </c>
      <c r="B10">
        <f t="shared" si="1"/>
        <v>1.3962634015954636</v>
      </c>
      <c r="C10">
        <f t="shared" si="2"/>
        <v>0.98480775301220802</v>
      </c>
      <c r="D10">
        <f t="shared" si="3"/>
        <v>-0.1736481776669303</v>
      </c>
      <c r="H10">
        <f t="shared" si="4"/>
        <v>251.12597701811305</v>
      </c>
      <c r="I10">
        <f t="shared" si="5"/>
        <v>-44.280285305067224</v>
      </c>
      <c r="K10">
        <f t="shared" si="14"/>
        <v>251.12597701811305</v>
      </c>
      <c r="L10">
        <f t="shared" si="6"/>
        <v>0</v>
      </c>
      <c r="M10">
        <f t="shared" si="7"/>
        <v>0</v>
      </c>
      <c r="N10">
        <f t="shared" si="8"/>
        <v>44.280285305067224</v>
      </c>
      <c r="P10">
        <f t="shared" si="9"/>
        <v>251</v>
      </c>
      <c r="Q10">
        <f t="shared" si="10"/>
        <v>0</v>
      </c>
      <c r="R10">
        <f t="shared" si="11"/>
        <v>0</v>
      </c>
      <c r="S10">
        <f t="shared" si="12"/>
        <v>44</v>
      </c>
    </row>
    <row r="11" spans="1:19" x14ac:dyDescent="0.25">
      <c r="A11">
        <f t="shared" si="13"/>
        <v>90</v>
      </c>
      <c r="B11">
        <f t="shared" si="1"/>
        <v>1.5707963267948966</v>
      </c>
      <c r="C11">
        <f t="shared" si="2"/>
        <v>1</v>
      </c>
      <c r="D11">
        <f t="shared" si="3"/>
        <v>6.1257422745431001E-17</v>
      </c>
      <c r="F11">
        <v>54</v>
      </c>
      <c r="H11">
        <f t="shared" si="4"/>
        <v>255</v>
      </c>
      <c r="I11">
        <f t="shared" si="5"/>
        <v>1.5620642800084905E-14</v>
      </c>
      <c r="K11">
        <f t="shared" si="14"/>
        <v>255</v>
      </c>
      <c r="L11">
        <f t="shared" si="6"/>
        <v>0</v>
      </c>
      <c r="M11">
        <f t="shared" si="7"/>
        <v>1.5620642800084905E-14</v>
      </c>
      <c r="N11">
        <f t="shared" si="8"/>
        <v>0</v>
      </c>
      <c r="P11">
        <f t="shared" si="9"/>
        <v>255</v>
      </c>
      <c r="Q11">
        <f t="shared" si="10"/>
        <v>0</v>
      </c>
      <c r="R11">
        <f t="shared" si="11"/>
        <v>0</v>
      </c>
      <c r="S11">
        <f t="shared" si="12"/>
        <v>0</v>
      </c>
    </row>
    <row r="12" spans="1:19" x14ac:dyDescent="0.25">
      <c r="A12">
        <f t="shared" si="13"/>
        <v>100</v>
      </c>
      <c r="B12">
        <f t="shared" si="1"/>
        <v>1.7453292519943295</v>
      </c>
      <c r="C12">
        <f t="shared" si="2"/>
        <v>0.98480775301220802</v>
      </c>
      <c r="D12">
        <f t="shared" si="3"/>
        <v>0.17364817766693041</v>
      </c>
      <c r="H12">
        <f t="shared" si="4"/>
        <v>251.12597701811305</v>
      </c>
      <c r="I12">
        <f t="shared" si="5"/>
        <v>44.280285305067252</v>
      </c>
      <c r="K12">
        <f t="shared" si="14"/>
        <v>251.12597701811305</v>
      </c>
      <c r="L12">
        <f t="shared" si="6"/>
        <v>0</v>
      </c>
      <c r="M12">
        <f t="shared" si="7"/>
        <v>44.280285305067252</v>
      </c>
      <c r="N12">
        <f t="shared" si="8"/>
        <v>0</v>
      </c>
      <c r="P12">
        <f t="shared" si="9"/>
        <v>251</v>
      </c>
      <c r="Q12">
        <f t="shared" si="10"/>
        <v>0</v>
      </c>
      <c r="R12">
        <f t="shared" si="11"/>
        <v>44</v>
      </c>
      <c r="S12">
        <f t="shared" si="12"/>
        <v>0</v>
      </c>
    </row>
    <row r="13" spans="1:19" x14ac:dyDescent="0.25">
      <c r="A13">
        <f t="shared" si="13"/>
        <v>110</v>
      </c>
      <c r="B13">
        <f t="shared" si="1"/>
        <v>1.9198621771937625</v>
      </c>
      <c r="C13">
        <f t="shared" si="2"/>
        <v>0.93969262078590843</v>
      </c>
      <c r="D13">
        <f t="shared" si="3"/>
        <v>0.34202014332566882</v>
      </c>
      <c r="H13">
        <f t="shared" si="4"/>
        <v>239.62161830040665</v>
      </c>
      <c r="I13">
        <f t="shared" si="5"/>
        <v>87.21513654804555</v>
      </c>
      <c r="K13">
        <f t="shared" si="14"/>
        <v>239.62161830040665</v>
      </c>
      <c r="L13">
        <f t="shared" si="6"/>
        <v>0</v>
      </c>
      <c r="M13">
        <f t="shared" si="7"/>
        <v>87.21513654804555</v>
      </c>
      <c r="N13">
        <f t="shared" si="8"/>
        <v>0</v>
      </c>
      <c r="P13">
        <f t="shared" si="9"/>
        <v>239</v>
      </c>
      <c r="Q13">
        <f t="shared" si="10"/>
        <v>0</v>
      </c>
      <c r="R13">
        <f t="shared" si="11"/>
        <v>87</v>
      </c>
      <c r="S13">
        <f t="shared" si="12"/>
        <v>0</v>
      </c>
    </row>
    <row r="14" spans="1:19" x14ac:dyDescent="0.25">
      <c r="A14">
        <f t="shared" si="13"/>
        <v>120</v>
      </c>
      <c r="B14">
        <f t="shared" si="1"/>
        <v>2.0943951023931953</v>
      </c>
      <c r="C14">
        <f t="shared" si="2"/>
        <v>0.86602540378443871</v>
      </c>
      <c r="D14">
        <f t="shared" si="3"/>
        <v>0.49999999999999989</v>
      </c>
      <c r="H14">
        <f t="shared" si="4"/>
        <v>220.83647796503186</v>
      </c>
      <c r="I14">
        <f t="shared" si="5"/>
        <v>127.49999999999997</v>
      </c>
      <c r="K14">
        <f t="shared" si="14"/>
        <v>220.83647796503186</v>
      </c>
      <c r="L14">
        <f t="shared" si="6"/>
        <v>0</v>
      </c>
      <c r="M14">
        <f t="shared" si="7"/>
        <v>127.49999999999997</v>
      </c>
      <c r="N14">
        <f t="shared" si="8"/>
        <v>0</v>
      </c>
      <c r="P14">
        <f t="shared" si="9"/>
        <v>220</v>
      </c>
      <c r="Q14">
        <f t="shared" si="10"/>
        <v>0</v>
      </c>
      <c r="R14">
        <f t="shared" si="11"/>
        <v>127</v>
      </c>
      <c r="S14">
        <f t="shared" si="12"/>
        <v>0</v>
      </c>
    </row>
    <row r="15" spans="1:19" x14ac:dyDescent="0.25">
      <c r="A15">
        <f t="shared" si="13"/>
        <v>130</v>
      </c>
      <c r="B15">
        <f t="shared" si="1"/>
        <v>2.2689280275926285</v>
      </c>
      <c r="C15">
        <f t="shared" si="2"/>
        <v>0.76604444311897801</v>
      </c>
      <c r="D15">
        <f t="shared" si="3"/>
        <v>0.64278760968653947</v>
      </c>
      <c r="H15">
        <f t="shared" si="4"/>
        <v>195.3413329953394</v>
      </c>
      <c r="I15">
        <f t="shared" si="5"/>
        <v>163.91084047006757</v>
      </c>
      <c r="K15">
        <f t="shared" si="14"/>
        <v>195.3413329953394</v>
      </c>
      <c r="L15">
        <f t="shared" si="6"/>
        <v>0</v>
      </c>
      <c r="M15">
        <f t="shared" si="7"/>
        <v>163.91084047006757</v>
      </c>
      <c r="N15">
        <f t="shared" si="8"/>
        <v>0</v>
      </c>
      <c r="P15">
        <f t="shared" si="9"/>
        <v>195</v>
      </c>
      <c r="Q15">
        <f t="shared" si="10"/>
        <v>0</v>
      </c>
      <c r="R15">
        <f t="shared" si="11"/>
        <v>163</v>
      </c>
      <c r="S15">
        <f t="shared" si="12"/>
        <v>0</v>
      </c>
    </row>
    <row r="16" spans="1:19" x14ac:dyDescent="0.25">
      <c r="A16">
        <f t="shared" si="13"/>
        <v>140</v>
      </c>
      <c r="B16">
        <f t="shared" si="1"/>
        <v>2.4434609527920612</v>
      </c>
      <c r="C16">
        <f t="shared" si="2"/>
        <v>0.64278760968653947</v>
      </c>
      <c r="D16">
        <f t="shared" si="3"/>
        <v>0.76604444311897801</v>
      </c>
      <c r="F16">
        <v>90</v>
      </c>
      <c r="H16">
        <f t="shared" si="4"/>
        <v>163.91084047006757</v>
      </c>
      <c r="I16">
        <f t="shared" si="5"/>
        <v>195.3413329953394</v>
      </c>
      <c r="K16">
        <f t="shared" si="14"/>
        <v>163.91084047006757</v>
      </c>
      <c r="L16">
        <f t="shared" si="6"/>
        <v>0</v>
      </c>
      <c r="M16">
        <f t="shared" si="7"/>
        <v>195.3413329953394</v>
      </c>
      <c r="N16">
        <f t="shared" si="8"/>
        <v>0</v>
      </c>
      <c r="P16">
        <f t="shared" si="9"/>
        <v>163</v>
      </c>
      <c r="Q16">
        <f t="shared" si="10"/>
        <v>0</v>
      </c>
      <c r="R16">
        <f t="shared" si="11"/>
        <v>195</v>
      </c>
      <c r="S16">
        <f t="shared" si="12"/>
        <v>0</v>
      </c>
    </row>
    <row r="17" spans="1:29" x14ac:dyDescent="0.25">
      <c r="A17">
        <f t="shared" si="13"/>
        <v>150</v>
      </c>
      <c r="B17">
        <f t="shared" si="1"/>
        <v>2.6179938779914944</v>
      </c>
      <c r="C17">
        <f t="shared" si="2"/>
        <v>0.49999999999999994</v>
      </c>
      <c r="D17">
        <f t="shared" si="3"/>
        <v>0.86602540378443871</v>
      </c>
      <c r="H17">
        <f t="shared" si="4"/>
        <v>127.49999999999999</v>
      </c>
      <c r="I17">
        <f t="shared" si="5"/>
        <v>220.83647796503186</v>
      </c>
      <c r="K17">
        <f t="shared" si="14"/>
        <v>127.49999999999999</v>
      </c>
      <c r="L17">
        <f t="shared" si="6"/>
        <v>0</v>
      </c>
      <c r="M17">
        <f t="shared" si="7"/>
        <v>220.83647796503186</v>
      </c>
      <c r="N17">
        <f t="shared" si="8"/>
        <v>0</v>
      </c>
      <c r="P17">
        <f t="shared" si="9"/>
        <v>127</v>
      </c>
      <c r="Q17">
        <f t="shared" si="10"/>
        <v>0</v>
      </c>
      <c r="R17">
        <f t="shared" si="11"/>
        <v>220</v>
      </c>
      <c r="S17">
        <f t="shared" si="12"/>
        <v>0</v>
      </c>
    </row>
    <row r="18" spans="1:29" x14ac:dyDescent="0.25">
      <c r="A18">
        <f t="shared" si="13"/>
        <v>160</v>
      </c>
      <c r="B18">
        <f t="shared" si="1"/>
        <v>2.7925268031909272</v>
      </c>
      <c r="C18">
        <f t="shared" si="2"/>
        <v>0.34202014332566888</v>
      </c>
      <c r="D18">
        <f t="shared" si="3"/>
        <v>0.93969262078590832</v>
      </c>
      <c r="H18">
        <f t="shared" si="4"/>
        <v>87.215136548045564</v>
      </c>
      <c r="I18">
        <f t="shared" si="5"/>
        <v>239.62161830040662</v>
      </c>
      <c r="K18">
        <f t="shared" si="14"/>
        <v>87.215136548045564</v>
      </c>
      <c r="L18">
        <f t="shared" si="6"/>
        <v>0</v>
      </c>
      <c r="M18">
        <f t="shared" si="7"/>
        <v>239.62161830040662</v>
      </c>
      <c r="N18">
        <f t="shared" si="8"/>
        <v>0</v>
      </c>
      <c r="P18">
        <f t="shared" si="9"/>
        <v>87</v>
      </c>
      <c r="Q18">
        <f t="shared" si="10"/>
        <v>0</v>
      </c>
      <c r="R18">
        <f t="shared" si="11"/>
        <v>239</v>
      </c>
      <c r="S18">
        <f t="shared" si="12"/>
        <v>0</v>
      </c>
    </row>
    <row r="19" spans="1:29" x14ac:dyDescent="0.25">
      <c r="A19">
        <f t="shared" si="13"/>
        <v>170</v>
      </c>
      <c r="B19">
        <f t="shared" si="1"/>
        <v>2.9670597283903604</v>
      </c>
      <c r="C19">
        <f t="shared" si="2"/>
        <v>0.17364817766693028</v>
      </c>
      <c r="D19">
        <f t="shared" si="3"/>
        <v>0.98480775301220813</v>
      </c>
      <c r="H19">
        <f t="shared" si="4"/>
        <v>44.280285305067217</v>
      </c>
      <c r="I19">
        <f t="shared" si="5"/>
        <v>251.12597701811308</v>
      </c>
      <c r="K19">
        <f t="shared" si="14"/>
        <v>44.280285305067217</v>
      </c>
      <c r="L19">
        <f t="shared" si="6"/>
        <v>0</v>
      </c>
      <c r="M19">
        <f t="shared" si="7"/>
        <v>251.12597701811308</v>
      </c>
      <c r="N19">
        <f t="shared" si="8"/>
        <v>0</v>
      </c>
      <c r="P19">
        <f t="shared" si="9"/>
        <v>44</v>
      </c>
      <c r="Q19">
        <f t="shared" si="10"/>
        <v>0</v>
      </c>
      <c r="R19">
        <f t="shared" si="11"/>
        <v>251</v>
      </c>
      <c r="S19">
        <f t="shared" si="12"/>
        <v>0</v>
      </c>
    </row>
    <row r="20" spans="1:29" x14ac:dyDescent="0.25">
      <c r="A20">
        <f t="shared" si="13"/>
        <v>180</v>
      </c>
      <c r="B20">
        <f t="shared" si="1"/>
        <v>3.1415926535897931</v>
      </c>
      <c r="C20">
        <f t="shared" si="2"/>
        <v>1.22514845490862E-16</v>
      </c>
      <c r="D20">
        <f t="shared" si="3"/>
        <v>1</v>
      </c>
      <c r="H20">
        <f t="shared" si="4"/>
        <v>3.124128560016981E-14</v>
      </c>
      <c r="I20">
        <f t="shared" si="5"/>
        <v>255</v>
      </c>
      <c r="K20">
        <f t="shared" si="14"/>
        <v>3.124128560016981E-14</v>
      </c>
      <c r="L20">
        <f t="shared" si="6"/>
        <v>0</v>
      </c>
      <c r="M20">
        <f t="shared" si="7"/>
        <v>255</v>
      </c>
      <c r="N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255</v>
      </c>
      <c r="S20">
        <f t="shared" si="12"/>
        <v>0</v>
      </c>
    </row>
    <row r="21" spans="1:29" x14ac:dyDescent="0.25">
      <c r="A21">
        <f t="shared" si="13"/>
        <v>190</v>
      </c>
      <c r="B21">
        <f t="shared" si="1"/>
        <v>3.3161255787892263</v>
      </c>
      <c r="C21">
        <f t="shared" si="2"/>
        <v>-0.17364817766693047</v>
      </c>
      <c r="D21">
        <f t="shared" si="3"/>
        <v>0.98480775301220802</v>
      </c>
      <c r="H21">
        <f t="shared" si="4"/>
        <v>-44.280285305067267</v>
      </c>
      <c r="I21">
        <f t="shared" si="5"/>
        <v>251.12597701811305</v>
      </c>
      <c r="K21">
        <f t="shared" si="14"/>
        <v>0</v>
      </c>
      <c r="L21">
        <f t="shared" si="6"/>
        <v>44.280285305067267</v>
      </c>
      <c r="M21">
        <f t="shared" si="7"/>
        <v>251.12597701811305</v>
      </c>
      <c r="N21">
        <f t="shared" si="8"/>
        <v>0</v>
      </c>
      <c r="P21">
        <f t="shared" si="9"/>
        <v>0</v>
      </c>
      <c r="Q21">
        <f t="shared" si="10"/>
        <v>44</v>
      </c>
      <c r="R21">
        <f t="shared" si="11"/>
        <v>251</v>
      </c>
      <c r="S21">
        <f t="shared" si="12"/>
        <v>0</v>
      </c>
    </row>
    <row r="22" spans="1:29" x14ac:dyDescent="0.25">
      <c r="A22">
        <f>A21+10</f>
        <v>200</v>
      </c>
      <c r="B22">
        <f t="shared" si="1"/>
        <v>3.4906585039886591</v>
      </c>
      <c r="C22">
        <f t="shared" si="2"/>
        <v>-0.34202014332566866</v>
      </c>
      <c r="D22">
        <f t="shared" si="3"/>
        <v>0.93969262078590832</v>
      </c>
      <c r="F22">
        <v>165</v>
      </c>
      <c r="H22">
        <f t="shared" si="4"/>
        <v>-87.215136548045507</v>
      </c>
      <c r="I22">
        <f t="shared" si="5"/>
        <v>239.62161830040662</v>
      </c>
      <c r="K22">
        <f t="shared" si="14"/>
        <v>0</v>
      </c>
      <c r="L22">
        <f t="shared" si="6"/>
        <v>87.215136548045507</v>
      </c>
      <c r="M22">
        <f t="shared" si="7"/>
        <v>239.62161830040662</v>
      </c>
      <c r="N22">
        <f t="shared" si="8"/>
        <v>0</v>
      </c>
      <c r="P22">
        <f t="shared" si="9"/>
        <v>0</v>
      </c>
      <c r="Q22">
        <f t="shared" si="10"/>
        <v>87</v>
      </c>
      <c r="R22">
        <f t="shared" si="11"/>
        <v>239</v>
      </c>
      <c r="S22">
        <f t="shared" si="12"/>
        <v>0</v>
      </c>
    </row>
    <row r="23" spans="1:29" x14ac:dyDescent="0.25">
      <c r="A23">
        <f>A22+10</f>
        <v>210</v>
      </c>
      <c r="B23">
        <f t="shared" si="1"/>
        <v>3.6651914291880923</v>
      </c>
      <c r="C23">
        <f t="shared" si="2"/>
        <v>-0.50000000000000011</v>
      </c>
      <c r="D23">
        <f t="shared" si="3"/>
        <v>0.86602540378443849</v>
      </c>
      <c r="F23">
        <v>180</v>
      </c>
      <c r="H23">
        <f t="shared" si="4"/>
        <v>-127.50000000000003</v>
      </c>
      <c r="I23">
        <f t="shared" si="5"/>
        <v>220.8364779650318</v>
      </c>
      <c r="K23">
        <f t="shared" si="14"/>
        <v>0</v>
      </c>
      <c r="L23">
        <f t="shared" si="6"/>
        <v>127.50000000000003</v>
      </c>
      <c r="M23">
        <f t="shared" si="7"/>
        <v>220.8364779650318</v>
      </c>
      <c r="N23">
        <f t="shared" si="8"/>
        <v>0</v>
      </c>
      <c r="P23">
        <f t="shared" si="9"/>
        <v>0</v>
      </c>
      <c r="Q23">
        <f t="shared" si="10"/>
        <v>127</v>
      </c>
      <c r="R23">
        <f t="shared" si="11"/>
        <v>220</v>
      </c>
      <c r="S23">
        <f t="shared" si="12"/>
        <v>0</v>
      </c>
    </row>
    <row r="24" spans="1:29" x14ac:dyDescent="0.25">
      <c r="A24">
        <f t="shared" ref="A24:A32" si="15">A23+10</f>
        <v>220</v>
      </c>
      <c r="B24">
        <f t="shared" si="1"/>
        <v>3.839724354387525</v>
      </c>
      <c r="C24">
        <f t="shared" si="2"/>
        <v>-0.64278760968653925</v>
      </c>
      <c r="D24">
        <f t="shared" si="3"/>
        <v>0.76604444311897801</v>
      </c>
      <c r="H24">
        <f t="shared" si="4"/>
        <v>-163.91084047006751</v>
      </c>
      <c r="I24">
        <f t="shared" si="5"/>
        <v>195.3413329953394</v>
      </c>
      <c r="K24">
        <f t="shared" si="14"/>
        <v>0</v>
      </c>
      <c r="L24">
        <f t="shared" si="6"/>
        <v>163.91084047006751</v>
      </c>
      <c r="M24">
        <f t="shared" si="7"/>
        <v>195.3413329953394</v>
      </c>
      <c r="N24">
        <f t="shared" si="8"/>
        <v>0</v>
      </c>
      <c r="P24">
        <f t="shared" si="9"/>
        <v>0</v>
      </c>
      <c r="Q24">
        <f t="shared" si="10"/>
        <v>163</v>
      </c>
      <c r="R24">
        <f t="shared" si="11"/>
        <v>195</v>
      </c>
      <c r="S24">
        <f t="shared" si="12"/>
        <v>0</v>
      </c>
    </row>
    <row r="25" spans="1:29" x14ac:dyDescent="0.25">
      <c r="A25">
        <f t="shared" si="15"/>
        <v>230</v>
      </c>
      <c r="B25">
        <f t="shared" si="1"/>
        <v>4.0142572795869578</v>
      </c>
      <c r="C25">
        <f t="shared" si="2"/>
        <v>-0.7660444431189779</v>
      </c>
      <c r="D25">
        <f t="shared" si="3"/>
        <v>0.64278760968653947</v>
      </c>
      <c r="F25">
        <v>200</v>
      </c>
      <c r="H25">
        <f t="shared" si="4"/>
        <v>-195.34133299533937</v>
      </c>
      <c r="I25">
        <f t="shared" si="5"/>
        <v>163.91084047006757</v>
      </c>
      <c r="K25">
        <f t="shared" si="14"/>
        <v>0</v>
      </c>
      <c r="L25">
        <f t="shared" si="6"/>
        <v>195.34133299533937</v>
      </c>
      <c r="M25">
        <f t="shared" si="7"/>
        <v>163.91084047006757</v>
      </c>
      <c r="N25">
        <f t="shared" si="8"/>
        <v>0</v>
      </c>
      <c r="P25">
        <f t="shared" si="9"/>
        <v>0</v>
      </c>
      <c r="Q25">
        <f t="shared" si="10"/>
        <v>195</v>
      </c>
      <c r="R25">
        <f t="shared" si="11"/>
        <v>163</v>
      </c>
      <c r="S25">
        <f t="shared" si="12"/>
        <v>0</v>
      </c>
    </row>
    <row r="26" spans="1:29" x14ac:dyDescent="0.25">
      <c r="A26" s="2">
        <f t="shared" si="15"/>
        <v>240</v>
      </c>
      <c r="B26" s="2">
        <f t="shared" si="1"/>
        <v>4.1887902047863905</v>
      </c>
      <c r="C26" s="2">
        <f t="shared" si="2"/>
        <v>-0.86602540378443837</v>
      </c>
      <c r="D26" s="2">
        <f t="shared" si="3"/>
        <v>0.50000000000000033</v>
      </c>
      <c r="E26" s="2"/>
      <c r="F26" s="2"/>
      <c r="G26" s="2"/>
      <c r="H26" s="2">
        <f t="shared" si="4"/>
        <v>-220.83647796503178</v>
      </c>
      <c r="I26" s="2">
        <f t="shared" si="5"/>
        <v>127.50000000000009</v>
      </c>
      <c r="J26" s="2"/>
      <c r="K26" s="2">
        <f t="shared" si="14"/>
        <v>0</v>
      </c>
      <c r="L26" s="2">
        <f t="shared" si="6"/>
        <v>220.83647796503178</v>
      </c>
      <c r="M26" s="2">
        <f t="shared" si="7"/>
        <v>127.50000000000009</v>
      </c>
      <c r="N26" s="2">
        <f t="shared" si="8"/>
        <v>0</v>
      </c>
    </row>
    <row r="27" spans="1:29" x14ac:dyDescent="0.25">
      <c r="A27" s="2">
        <f t="shared" si="15"/>
        <v>250</v>
      </c>
      <c r="B27" s="2">
        <f t="shared" si="1"/>
        <v>4.3633231299858242</v>
      </c>
      <c r="C27" s="2">
        <f t="shared" si="2"/>
        <v>-0.93969262078590843</v>
      </c>
      <c r="D27" s="2">
        <f t="shared" si="3"/>
        <v>0.34202014332566838</v>
      </c>
      <c r="E27" s="2"/>
      <c r="F27" s="2"/>
      <c r="G27" s="2"/>
      <c r="H27" s="2">
        <f t="shared" si="4"/>
        <v>-239.62161830040665</v>
      </c>
      <c r="I27" s="2">
        <f t="shared" si="5"/>
        <v>87.215136548045436</v>
      </c>
      <c r="J27" s="2"/>
      <c r="K27" s="2">
        <f t="shared" si="14"/>
        <v>0</v>
      </c>
      <c r="L27" s="2">
        <f t="shared" si="6"/>
        <v>239.62161830040665</v>
      </c>
      <c r="M27" s="2">
        <f t="shared" si="7"/>
        <v>87.215136548045436</v>
      </c>
      <c r="N27" s="2">
        <f t="shared" si="8"/>
        <v>0</v>
      </c>
    </row>
    <row r="28" spans="1:29" x14ac:dyDescent="0.25">
      <c r="A28" s="2">
        <f t="shared" si="15"/>
        <v>260</v>
      </c>
      <c r="B28" s="2">
        <f t="shared" si="1"/>
        <v>4.5378560551852569</v>
      </c>
      <c r="C28" s="2">
        <f t="shared" si="2"/>
        <v>-0.98480775301220802</v>
      </c>
      <c r="D28" s="2">
        <f t="shared" si="3"/>
        <v>0.17364817766693022</v>
      </c>
      <c r="E28" s="2"/>
      <c r="F28" s="2"/>
      <c r="G28" s="2"/>
      <c r="H28" s="2">
        <f t="shared" si="4"/>
        <v>-251.12597701811305</v>
      </c>
      <c r="I28" s="2">
        <f t="shared" si="5"/>
        <v>44.280285305067203</v>
      </c>
      <c r="J28" s="2"/>
      <c r="K28" s="2">
        <f t="shared" si="14"/>
        <v>0</v>
      </c>
      <c r="L28" s="2">
        <f t="shared" si="6"/>
        <v>251.12597701811305</v>
      </c>
      <c r="M28" s="2">
        <f t="shared" si="7"/>
        <v>44.280285305067203</v>
      </c>
      <c r="N28" s="2">
        <f t="shared" si="8"/>
        <v>0</v>
      </c>
    </row>
    <row r="29" spans="1:29" x14ac:dyDescent="0.25">
      <c r="A29" s="2">
        <f t="shared" si="15"/>
        <v>270</v>
      </c>
      <c r="B29" s="2">
        <f t="shared" si="1"/>
        <v>4.7123889803846897</v>
      </c>
      <c r="C29" s="2">
        <f t="shared" si="2"/>
        <v>-1</v>
      </c>
      <c r="D29" s="2">
        <f t="shared" si="3"/>
        <v>6.1257422745431001E-17</v>
      </c>
      <c r="E29" s="2"/>
      <c r="F29" s="2"/>
      <c r="G29" s="2"/>
      <c r="H29" s="2">
        <f t="shared" si="4"/>
        <v>-255</v>
      </c>
      <c r="I29" s="2">
        <f t="shared" si="5"/>
        <v>1.5620642800084905E-14</v>
      </c>
      <c r="J29" s="2"/>
      <c r="K29" s="2">
        <f t="shared" si="14"/>
        <v>0</v>
      </c>
      <c r="L29" s="2">
        <f t="shared" si="6"/>
        <v>255</v>
      </c>
      <c r="M29" s="2">
        <f t="shared" si="7"/>
        <v>1.5620642800084905E-14</v>
      </c>
      <c r="N29" s="2">
        <f t="shared" si="8"/>
        <v>0</v>
      </c>
      <c r="P29" t="s">
        <v>8</v>
      </c>
      <c r="Q29" t="s">
        <v>9</v>
      </c>
      <c r="R29" t="s">
        <v>10</v>
      </c>
      <c r="S29" t="s">
        <v>11</v>
      </c>
      <c r="T29" t="s">
        <v>12</v>
      </c>
      <c r="U29" t="s">
        <v>0</v>
      </c>
      <c r="V29" t="s">
        <v>1</v>
      </c>
      <c r="W29" t="s">
        <v>2</v>
      </c>
      <c r="X29" t="s">
        <v>3</v>
      </c>
      <c r="Z29" t="s">
        <v>0</v>
      </c>
      <c r="AA29" t="s">
        <v>1</v>
      </c>
      <c r="AB29" t="s">
        <v>2</v>
      </c>
      <c r="AC29" t="s">
        <v>3</v>
      </c>
    </row>
    <row r="30" spans="1:29" x14ac:dyDescent="0.25">
      <c r="A30" s="2">
        <f t="shared" si="15"/>
        <v>280</v>
      </c>
      <c r="B30" s="2">
        <f t="shared" si="1"/>
        <v>4.8869219055841224</v>
      </c>
      <c r="C30" s="2">
        <f t="shared" si="2"/>
        <v>-0.98480775301220813</v>
      </c>
      <c r="D30" s="2">
        <f t="shared" si="3"/>
        <v>-0.17364817766693008</v>
      </c>
      <c r="E30" s="2"/>
      <c r="F30" s="2"/>
      <c r="G30" s="2"/>
      <c r="H30" s="2">
        <f t="shared" si="4"/>
        <v>-251.12597701811308</v>
      </c>
      <c r="I30" s="2">
        <f t="shared" si="5"/>
        <v>-44.280285305067167</v>
      </c>
      <c r="J30" s="2"/>
      <c r="K30" s="2">
        <f t="shared" si="14"/>
        <v>0</v>
      </c>
      <c r="L30" s="2">
        <f t="shared" si="6"/>
        <v>251.12597701811308</v>
      </c>
      <c r="M30" s="2">
        <f t="shared" si="7"/>
        <v>0</v>
      </c>
      <c r="N30" s="2">
        <f t="shared" si="8"/>
        <v>44.280285305067167</v>
      </c>
      <c r="P30">
        <v>40</v>
      </c>
      <c r="Q30">
        <f>P30*3.14159/180</f>
        <v>0.69813111111111115</v>
      </c>
      <c r="R30">
        <f>SIN(Q30)*T30</f>
        <v>163.9107252798685</v>
      </c>
      <c r="S30">
        <f>COS(Q30)*T30</f>
        <v>195.34142965133506</v>
      </c>
      <c r="T30">
        <v>255</v>
      </c>
      <c r="U30">
        <f>IF(R30&gt;0,ABS(R30),0)</f>
        <v>163.9107252798685</v>
      </c>
      <c r="V30">
        <f>IF(R30&lt;0,ABS(R30),0)</f>
        <v>0</v>
      </c>
      <c r="W30">
        <f>IF(S30&gt;0,ABS(S30),0)</f>
        <v>195.34142965133506</v>
      </c>
      <c r="X30">
        <f>IF(S30&lt;0,ABS(S30),0)</f>
        <v>0</v>
      </c>
      <c r="Z30">
        <f>INT(U30)</f>
        <v>163</v>
      </c>
      <c r="AA30">
        <f>INT(V30)</f>
        <v>0</v>
      </c>
      <c r="AB30">
        <f t="shared" ref="AB30" si="16">INT(W30)</f>
        <v>195</v>
      </c>
      <c r="AC30">
        <f t="shared" ref="AC30" si="17">INT(X30)</f>
        <v>0</v>
      </c>
    </row>
    <row r="31" spans="1:29" x14ac:dyDescent="0.25">
      <c r="A31" s="2">
        <f t="shared" si="15"/>
        <v>290</v>
      </c>
      <c r="B31" s="2">
        <f t="shared" si="1"/>
        <v>5.0614548307835561</v>
      </c>
      <c r="C31" s="2">
        <f t="shared" si="2"/>
        <v>-0.93969262078590832</v>
      </c>
      <c r="D31" s="2">
        <f t="shared" si="3"/>
        <v>-0.3420201433256691</v>
      </c>
      <c r="E31" s="2"/>
      <c r="F31" s="2"/>
      <c r="G31" s="2"/>
      <c r="H31" s="2">
        <f t="shared" si="4"/>
        <v>-239.62161830040662</v>
      </c>
      <c r="I31" s="2">
        <f t="shared" si="5"/>
        <v>-87.215136548045621</v>
      </c>
      <c r="J31" s="2"/>
      <c r="K31" s="2">
        <f t="shared" si="14"/>
        <v>0</v>
      </c>
      <c r="L31" s="2">
        <f t="shared" si="6"/>
        <v>239.62161830040662</v>
      </c>
      <c r="M31" s="2">
        <f t="shared" si="7"/>
        <v>0</v>
      </c>
      <c r="N31" s="2">
        <f t="shared" si="8"/>
        <v>87.215136548045621</v>
      </c>
    </row>
    <row r="32" spans="1:29" x14ac:dyDescent="0.25">
      <c r="A32" s="2">
        <f t="shared" si="15"/>
        <v>300</v>
      </c>
      <c r="B32" s="2">
        <f t="shared" si="1"/>
        <v>5.2359877559829888</v>
      </c>
      <c r="C32" s="2">
        <f t="shared" si="2"/>
        <v>-0.8660254037844386</v>
      </c>
      <c r="D32" s="2">
        <f t="shared" si="3"/>
        <v>-0.50000000000000022</v>
      </c>
      <c r="E32" s="2"/>
      <c r="F32" s="2"/>
      <c r="G32" s="2"/>
      <c r="H32" s="2">
        <f t="shared" si="4"/>
        <v>-220.83647796503183</v>
      </c>
      <c r="I32" s="2">
        <f t="shared" si="5"/>
        <v>-127.50000000000006</v>
      </c>
      <c r="J32" s="2"/>
      <c r="K32" s="2">
        <f t="shared" si="14"/>
        <v>0</v>
      </c>
      <c r="L32" s="2">
        <f t="shared" si="6"/>
        <v>220.83647796503183</v>
      </c>
      <c r="M32" s="2">
        <f t="shared" si="7"/>
        <v>0</v>
      </c>
      <c r="N32" s="2">
        <f t="shared" si="8"/>
        <v>127.50000000000006</v>
      </c>
    </row>
    <row r="33" spans="1:14" x14ac:dyDescent="0.25">
      <c r="A33" s="2">
        <f t="shared" ref="A33:A36" si="18">A32+10</f>
        <v>310</v>
      </c>
      <c r="B33" s="2">
        <f t="shared" si="1"/>
        <v>5.4105206811824216</v>
      </c>
      <c r="C33" s="2">
        <f t="shared" si="2"/>
        <v>-0.76604444311897812</v>
      </c>
      <c r="D33" s="2">
        <f t="shared" ref="D33:D36" si="19">COS(B33-(RADIANS(180)))</f>
        <v>-0.64278760968653936</v>
      </c>
      <c r="E33" s="2"/>
      <c r="F33" s="2"/>
      <c r="G33" s="2"/>
      <c r="H33" s="2">
        <f t="shared" ref="H33:H36" si="20">C33*255</f>
        <v>-195.34133299533943</v>
      </c>
      <c r="I33" s="2">
        <f t="shared" ref="I33:I36" si="21">D33*255</f>
        <v>-163.91084047006754</v>
      </c>
      <c r="J33" s="2"/>
      <c r="K33" s="2">
        <f t="shared" ref="K33:K36" si="22">IF(H33&gt;0,ABS(H33),0)</f>
        <v>0</v>
      </c>
      <c r="L33" s="2">
        <f t="shared" ref="L33:L36" si="23">IF(H33&lt;0,ABS(H33),0)</f>
        <v>195.34133299533943</v>
      </c>
      <c r="M33" s="2">
        <f t="shared" ref="M33:M36" si="24">IF(I33&gt;0,ABS(I33),0)</f>
        <v>0</v>
      </c>
      <c r="N33" s="2">
        <f t="shared" ref="N33:N36" si="25">IF(I33&lt;0,ABS(I33),0)</f>
        <v>163.91084047006754</v>
      </c>
    </row>
    <row r="34" spans="1:14" x14ac:dyDescent="0.25">
      <c r="A34" s="2">
        <f t="shared" si="18"/>
        <v>320</v>
      </c>
      <c r="B34" s="2">
        <f t="shared" si="1"/>
        <v>5.5850536063818543</v>
      </c>
      <c r="C34" s="2">
        <f t="shared" si="2"/>
        <v>-0.64278760968653958</v>
      </c>
      <c r="D34" s="2">
        <f t="shared" si="19"/>
        <v>-0.7660444431189779</v>
      </c>
      <c r="E34" s="2"/>
      <c r="F34" s="2"/>
      <c r="G34" s="2"/>
      <c r="H34" s="2">
        <f t="shared" si="20"/>
        <v>-163.9108404700676</v>
      </c>
      <c r="I34" s="2">
        <f t="shared" si="21"/>
        <v>-195.34133299533937</v>
      </c>
      <c r="J34" s="2"/>
      <c r="K34" s="2">
        <f t="shared" si="22"/>
        <v>0</v>
      </c>
      <c r="L34" s="2">
        <f t="shared" si="23"/>
        <v>163.9108404700676</v>
      </c>
      <c r="M34" s="2">
        <f t="shared" si="24"/>
        <v>0</v>
      </c>
      <c r="N34" s="2">
        <f t="shared" si="25"/>
        <v>195.34133299533937</v>
      </c>
    </row>
    <row r="35" spans="1:14" x14ac:dyDescent="0.25">
      <c r="A35" s="2">
        <f t="shared" si="18"/>
        <v>330</v>
      </c>
      <c r="B35" s="2">
        <f t="shared" si="1"/>
        <v>5.7595865315812871</v>
      </c>
      <c r="C35" s="2">
        <f t="shared" si="2"/>
        <v>-0.50000000000000044</v>
      </c>
      <c r="D35" s="2">
        <f t="shared" si="19"/>
        <v>-0.86602540378443849</v>
      </c>
      <c r="E35" s="2"/>
      <c r="F35" s="2"/>
      <c r="G35" s="2"/>
      <c r="H35" s="2">
        <f t="shared" si="20"/>
        <v>-127.50000000000011</v>
      </c>
      <c r="I35" s="2">
        <f t="shared" si="21"/>
        <v>-220.8364779650318</v>
      </c>
      <c r="J35" s="2"/>
      <c r="K35" s="2">
        <f t="shared" si="22"/>
        <v>0</v>
      </c>
      <c r="L35" s="2">
        <f t="shared" si="23"/>
        <v>127.50000000000011</v>
      </c>
      <c r="M35" s="2">
        <f t="shared" si="24"/>
        <v>0</v>
      </c>
      <c r="N35" s="2">
        <f t="shared" si="25"/>
        <v>220.8364779650318</v>
      </c>
    </row>
    <row r="36" spans="1:14" x14ac:dyDescent="0.25">
      <c r="A36" s="2">
        <f t="shared" si="18"/>
        <v>340</v>
      </c>
      <c r="B36" s="2">
        <f t="shared" si="1"/>
        <v>5.9341194567807207</v>
      </c>
      <c r="C36" s="2">
        <f t="shared" si="2"/>
        <v>-0.3420201433256686</v>
      </c>
      <c r="D36" s="2">
        <f t="shared" si="19"/>
        <v>-0.93969262078590843</v>
      </c>
      <c r="E36" s="2"/>
      <c r="F36" s="2"/>
      <c r="G36" s="2"/>
      <c r="H36" s="2">
        <f t="shared" si="20"/>
        <v>-87.215136548045493</v>
      </c>
      <c r="I36" s="2">
        <f t="shared" si="21"/>
        <v>-239.62161830040665</v>
      </c>
      <c r="J36" s="2"/>
      <c r="K36" s="2">
        <f t="shared" si="22"/>
        <v>0</v>
      </c>
      <c r="L36" s="2">
        <f t="shared" si="23"/>
        <v>87.215136548045493</v>
      </c>
      <c r="M36" s="2">
        <f t="shared" si="24"/>
        <v>0</v>
      </c>
      <c r="N36" s="2">
        <f t="shared" si="25"/>
        <v>239.62161830040665</v>
      </c>
    </row>
    <row r="37" spans="1:14" x14ac:dyDescent="0.25">
      <c r="A37" s="2">
        <f t="shared" ref="A37:A38" si="26">A36+10</f>
        <v>350</v>
      </c>
      <c r="B37" s="2">
        <f t="shared" si="1"/>
        <v>6.1086523819801535</v>
      </c>
      <c r="C37" s="2">
        <f t="shared" si="2"/>
        <v>-0.17364817766693039</v>
      </c>
      <c r="D37" s="2">
        <f t="shared" ref="D37:D38" si="27">COS(B37-(RADIANS(180)))</f>
        <v>-0.98480775301220802</v>
      </c>
      <c r="E37" s="2"/>
      <c r="F37" s="2"/>
      <c r="G37" s="2"/>
      <c r="H37" s="2">
        <f t="shared" ref="H37:H38" si="28">C37*255</f>
        <v>-44.280285305067245</v>
      </c>
      <c r="I37" s="2">
        <f t="shared" ref="I37:I38" si="29">D37*255</f>
        <v>-251.12597701811305</v>
      </c>
      <c r="J37" s="2"/>
      <c r="K37" s="2">
        <f t="shared" ref="K37:K38" si="30">IF(H37&gt;0,ABS(H37),0)</f>
        <v>0</v>
      </c>
      <c r="L37" s="2">
        <f t="shared" ref="L37:L38" si="31">IF(H37&lt;0,ABS(H37),0)</f>
        <v>44.280285305067245</v>
      </c>
      <c r="M37" s="2">
        <f t="shared" ref="M37:M38" si="32">IF(I37&gt;0,ABS(I37),0)</f>
        <v>0</v>
      </c>
      <c r="N37" s="2">
        <f t="shared" ref="N37:N38" si="33">IF(I37&lt;0,ABS(I37),0)</f>
        <v>251.12597701811305</v>
      </c>
    </row>
    <row r="38" spans="1:14" x14ac:dyDescent="0.25">
      <c r="A38" s="2">
        <f t="shared" si="26"/>
        <v>360</v>
      </c>
      <c r="B38" s="2">
        <f t="shared" si="1"/>
        <v>6.2831853071795862</v>
      </c>
      <c r="C38" s="2">
        <f t="shared" si="2"/>
        <v>-2.45029690981724E-16</v>
      </c>
      <c r="D38" s="2">
        <f t="shared" si="27"/>
        <v>-1</v>
      </c>
      <c r="E38" s="2"/>
      <c r="F38" s="2"/>
      <c r="G38" s="2"/>
      <c r="H38" s="2">
        <f t="shared" si="28"/>
        <v>-6.2482571200339621E-14</v>
      </c>
      <c r="I38" s="2">
        <f t="shared" si="29"/>
        <v>-255</v>
      </c>
      <c r="J38" s="2"/>
      <c r="K38" s="2">
        <f t="shared" si="30"/>
        <v>0</v>
      </c>
      <c r="L38" s="2">
        <f t="shared" si="31"/>
        <v>6.2482571200339621E-14</v>
      </c>
      <c r="M38" s="2">
        <f t="shared" si="32"/>
        <v>0</v>
      </c>
      <c r="N38" s="2">
        <f t="shared" si="33"/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ECFF-EBD4-4824-A859-0353507BD724}">
  <dimension ref="A1:I11"/>
  <sheetViews>
    <sheetView tabSelected="1" workbookViewId="0">
      <selection activeCell="I5" sqref="I5"/>
    </sheetView>
  </sheetViews>
  <sheetFormatPr defaultRowHeight="15" x14ac:dyDescent="0.25"/>
  <cols>
    <col min="1" max="1" width="12.7109375" customWidth="1"/>
    <col min="2" max="2" width="8" bestFit="1" customWidth="1"/>
    <col min="3" max="3" width="6.140625" bestFit="1" customWidth="1"/>
    <col min="4" max="4" width="4.7109375" bestFit="1" customWidth="1"/>
    <col min="5" max="5" width="14.42578125" bestFit="1" customWidth="1"/>
    <col min="7" max="7" width="12" bestFit="1" customWidth="1"/>
  </cols>
  <sheetData>
    <row r="1" spans="1:9" x14ac:dyDescent="0.25">
      <c r="C1" s="3" t="s">
        <v>16</v>
      </c>
      <c r="D1" s="3" t="s">
        <v>17</v>
      </c>
      <c r="E1" s="3" t="s">
        <v>18</v>
      </c>
      <c r="F1" s="3"/>
      <c r="G1" s="3" t="s">
        <v>19</v>
      </c>
    </row>
    <row r="2" spans="1:9" x14ac:dyDescent="0.25">
      <c r="A2" t="s">
        <v>15</v>
      </c>
      <c r="B2" t="s">
        <v>13</v>
      </c>
      <c r="C2">
        <v>276</v>
      </c>
      <c r="D2">
        <v>5</v>
      </c>
      <c r="E2">
        <f>D2/C2</f>
        <v>1.8115942028985508E-2</v>
      </c>
      <c r="G2" s="4">
        <f>E2*1000</f>
        <v>18.115942028985508</v>
      </c>
    </row>
    <row r="3" spans="1:9" x14ac:dyDescent="0.25">
      <c r="A3" t="s">
        <v>15</v>
      </c>
      <c r="B3" t="s">
        <v>14</v>
      </c>
      <c r="C3">
        <v>279.3</v>
      </c>
      <c r="D3">
        <v>5</v>
      </c>
      <c r="E3">
        <f>D3/C3</f>
        <v>1.790189760114572E-2</v>
      </c>
      <c r="G3" s="4">
        <f>E3*1000</f>
        <v>17.90189760114572</v>
      </c>
    </row>
    <row r="5" spans="1:9" x14ac:dyDescent="0.25">
      <c r="I5">
        <f>(G2+G3)*4</f>
        <v>144.07135852052491</v>
      </c>
    </row>
    <row r="6" spans="1:9" x14ac:dyDescent="0.25">
      <c r="A6" s="5" t="s">
        <v>20</v>
      </c>
    </row>
    <row r="7" spans="1:9" x14ac:dyDescent="0.25">
      <c r="A7" t="s">
        <v>22</v>
      </c>
    </row>
    <row r="8" spans="1:9" x14ac:dyDescent="0.25">
      <c r="A8" t="s">
        <v>21</v>
      </c>
    </row>
    <row r="10" spans="1:9" x14ac:dyDescent="0.25">
      <c r="A10" t="s">
        <v>23</v>
      </c>
    </row>
    <row r="11" spans="1:9" x14ac:dyDescent="0.25">
      <c r="A1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Sheet2</vt:lpstr>
      <vt:lpstr>current_calcs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idodds</dc:creator>
  <cp:lastModifiedBy>idodds</cp:lastModifiedBy>
  <dcterms:created xsi:type="dcterms:W3CDTF">2021-10-31T18:40:26Z</dcterms:created>
  <dcterms:modified xsi:type="dcterms:W3CDTF">2021-11-11T22:10:48Z</dcterms:modified>
</cp:coreProperties>
</file>