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jd\simulator-2021\dev\covette-dash-controller\"/>
    </mc:Choice>
  </mc:AlternateContent>
  <xr:revisionPtr revIDLastSave="0" documentId="13_ncr:1_{56614608-F319-464B-86CE-B87FE44C3EFA}" xr6:coauthVersionLast="47" xr6:coauthVersionMax="47" xr10:uidLastSave="{00000000-0000-0000-0000-000000000000}"/>
  <bookViews>
    <workbookView xWindow="1185" yWindow="1065" windowWidth="44310" windowHeight="19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45" i="1"/>
  <c r="E39" i="1"/>
  <c r="E40" i="1"/>
  <c r="E41" i="1"/>
  <c r="E42" i="1"/>
  <c r="E38" i="1"/>
  <c r="E30" i="1"/>
  <c r="E31" i="1"/>
  <c r="E32" i="1"/>
  <c r="E33" i="1"/>
  <c r="E29" i="1"/>
  <c r="E21" i="1"/>
  <c r="E22" i="1"/>
  <c r="E23" i="1"/>
  <c r="E24" i="1"/>
  <c r="E20" i="1"/>
  <c r="E13" i="1"/>
  <c r="E14" i="1"/>
  <c r="E15" i="1"/>
  <c r="E16" i="1"/>
  <c r="E12" i="1"/>
  <c r="E3" i="1"/>
  <c r="E4" i="1"/>
  <c r="E5" i="1"/>
  <c r="E6" i="1"/>
  <c r="E7" i="1"/>
  <c r="E2" i="1"/>
  <c r="C21" i="1"/>
  <c r="K19" i="1"/>
  <c r="C23" i="1" s="1"/>
  <c r="C22" i="1" l="1"/>
</calcChain>
</file>

<file path=xl/sharedStrings.xml><?xml version="1.0" encoding="utf-8"?>
<sst xmlns="http://schemas.openxmlformats.org/spreadsheetml/2006/main" count="25" uniqueCount="15">
  <si>
    <t>Speed</t>
  </si>
  <si>
    <t>Angle</t>
  </si>
  <si>
    <t>https://mycurvefit.com/</t>
  </si>
  <si>
    <t>y = 1.840542 + 1.795234*x - 0.003303285*x^2</t>
  </si>
  <si>
    <t>RPM</t>
  </si>
  <si>
    <t>y = 0.1539103 + 0.02892786*x - 8.327303e-7*x^2</t>
  </si>
  <si>
    <t>Fuel</t>
  </si>
  <si>
    <t>y = 2.030739 + 2.194218*x - 0.004269457*x^2</t>
  </si>
  <si>
    <t>Battery</t>
  </si>
  <si>
    <t>y = -181.263 + 25.29143*x - 0.2965933*x^2</t>
  </si>
  <si>
    <t>Pressure</t>
  </si>
  <si>
    <t>temp</t>
  </si>
  <si>
    <t>y = 2.804506 + 2.638895*x - 0.005712883*x^2</t>
  </si>
  <si>
    <t>y = -14.05772 - 0.1464019*x + 0.003325954*x^2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</si>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</sst>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Cal/Fit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55</c:v>
                </c:pt>
                <c:pt idx="3">
                  <c:v>86</c:v>
                </c:pt>
                <c:pt idx="4">
                  <c:v>135</c:v>
                </c:pt>
                <c:pt idx="5">
                  <c:v>200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5-441B-98A8-3738ED43E1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55</c:v>
                </c:pt>
                <c:pt idx="3">
                  <c:v>86</c:v>
                </c:pt>
                <c:pt idx="4">
                  <c:v>135</c:v>
                </c:pt>
                <c:pt idx="5">
                  <c:v>200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1.8405419999999999</c:v>
                </c:pt>
                <c:pt idx="1">
                  <c:v>43.02346584</c:v>
                </c:pt>
                <c:pt idx="2">
                  <c:v>90.585974875000005</c:v>
                </c:pt>
                <c:pt idx="3">
                  <c:v>131.79957013999999</c:v>
                </c:pt>
                <c:pt idx="4">
                  <c:v>183.99476287500002</c:v>
                </c:pt>
                <c:pt idx="5">
                  <c:v>228.75594200000003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5-441B-98A8-3738ED43E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86399"/>
        <c:axId val="1349883071"/>
      </c:scatterChart>
      <c:valAx>
        <c:axId val="13498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83071"/>
        <c:crosses val="autoZero"/>
        <c:crossBetween val="midCat"/>
      </c:valAx>
      <c:valAx>
        <c:axId val="13498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8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Cal/Fit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Sheet1!$C$12:$C$16</c:f>
              <c:numCache>
                <c:formatCode>General</c:formatCode>
                <c:ptCount val="5"/>
                <c:pt idx="0">
                  <c:v>0</c:v>
                </c:pt>
                <c:pt idx="1">
                  <c:v>1600</c:v>
                </c:pt>
                <c:pt idx="2">
                  <c:v>3500</c:v>
                </c:pt>
                <c:pt idx="3">
                  <c:v>5500</c:v>
                </c:pt>
                <c:pt idx="4">
                  <c:v>7500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F-4184-B2C5-CC87987471ED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Sheet1!$C$12:$C$16</c:f>
              <c:numCache>
                <c:formatCode>General</c:formatCode>
                <c:ptCount val="5"/>
                <c:pt idx="0">
                  <c:v>0</c:v>
                </c:pt>
                <c:pt idx="1">
                  <c:v>1600</c:v>
                </c:pt>
                <c:pt idx="2">
                  <c:v>3500</c:v>
                </c:pt>
                <c:pt idx="3">
                  <c:v>5500</c:v>
                </c:pt>
                <c:pt idx="4">
                  <c:v>7500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0.1539103</c:v>
                </c:pt>
                <c:pt idx="1">
                  <c:v>44.306696731999999</c:v>
                </c:pt>
                <c:pt idx="2">
                  <c:v>91.200474125000014</c:v>
                </c:pt>
                <c:pt idx="3">
                  <c:v>134.06704872500001</c:v>
                </c:pt>
                <c:pt idx="4">
                  <c:v>170.271780925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F-4184-B2C5-CC879874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73007"/>
        <c:axId val="1463665103"/>
      </c:scatterChart>
      <c:valAx>
        <c:axId val="14636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65103"/>
        <c:crosses val="autoZero"/>
        <c:crossBetween val="midCat"/>
      </c:valAx>
      <c:valAx>
        <c:axId val="14636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7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Cal/Fit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0</c:v>
                </c:pt>
                <c:pt idx="1">
                  <c:v>18.75</c:v>
                </c:pt>
                <c:pt idx="2">
                  <c:v>43.75</c:v>
                </c:pt>
                <c:pt idx="3">
                  <c:v>71.875</c:v>
                </c:pt>
                <c:pt idx="4">
                  <c:v>100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1-4748-97E2-DF47547DF280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0</c:v>
                </c:pt>
                <c:pt idx="1">
                  <c:v>18.75</c:v>
                </c:pt>
                <c:pt idx="2">
                  <c:v>43.75</c:v>
                </c:pt>
                <c:pt idx="3">
                  <c:v>71.875</c:v>
                </c:pt>
                <c:pt idx="4">
                  <c:v>100</c:v>
                </c:pt>
              </c:numCache>
            </c:numRef>
          </c:xVal>
          <c:yVal>
            <c:numRef>
              <c:f>Sheet1!$E$20:$E$24</c:f>
              <c:numCache>
                <c:formatCode>General</c:formatCode>
                <c:ptCount val="5"/>
                <c:pt idx="0">
                  <c:v>2.0307390000000001</c:v>
                </c:pt>
                <c:pt idx="1">
                  <c:v>41.671345523437488</c:v>
                </c:pt>
                <c:pt idx="2">
                  <c:v>89.855768960937482</c:v>
                </c:pt>
                <c:pt idx="3">
                  <c:v>137.68407617773437</c:v>
                </c:pt>
                <c:pt idx="4">
                  <c:v>178.757969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1-4748-97E2-DF47547D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47711"/>
        <c:axId val="1473141055"/>
      </c:scatterChart>
      <c:valAx>
        <c:axId val="147314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41055"/>
        <c:crosses val="autoZero"/>
        <c:crossBetween val="midCat"/>
      </c:valAx>
      <c:valAx>
        <c:axId val="14731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4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Cal/Fit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Sheet1!$C$29:$C$33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12.5</c:v>
                </c:pt>
                <c:pt idx="3">
                  <c:v>15.5</c:v>
                </c:pt>
                <c:pt idx="4">
                  <c:v>18</c:v>
                </c:pt>
              </c:numCache>
            </c:numRef>
          </c:xVal>
          <c:yVal>
            <c:numRef>
              <c:f>Sheet1!$D$29:$D$33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5-4ABB-A49A-616D65A6EACA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Sheet1!$C$29:$C$33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12.5</c:v>
                </c:pt>
                <c:pt idx="3">
                  <c:v>15.5</c:v>
                </c:pt>
                <c:pt idx="4">
                  <c:v>18</c:v>
                </c:pt>
              </c:numCache>
            </c:numRef>
          </c:xVal>
          <c:yVal>
            <c:numRef>
              <c:f>Sheet1!$E$29:$E$33</c:f>
              <c:numCache>
                <c:formatCode>General</c:formatCode>
                <c:ptCount val="5"/>
                <c:pt idx="0">
                  <c:v>2.0864687999999809</c:v>
                </c:pt>
                <c:pt idx="1">
                  <c:v>41.991969999999966</c:v>
                </c:pt>
                <c:pt idx="2">
                  <c:v>88.537171874999999</c:v>
                </c:pt>
                <c:pt idx="3">
                  <c:v>139.49762467499997</c:v>
                </c:pt>
                <c:pt idx="4">
                  <c:v>177.88651079999994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5-4ABB-A49A-616D65A6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74671"/>
        <c:axId val="1463653871"/>
      </c:scatterChart>
      <c:valAx>
        <c:axId val="146367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53871"/>
        <c:crosses val="autoZero"/>
        <c:crossBetween val="midCat"/>
      </c:valAx>
      <c:valAx>
        <c:axId val="14636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7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Pressure Cal/Fit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Sheet1!$C$38:$C$42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35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Sheet1!$D$38:$D$42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8-4B0D-A5FF-11F4182B3CEB}"/>
            </c:ext>
          </c:extLst>
        </c:ser>
        <c:ser>
          <c:idx val="1"/>
          <c:order val="1"/>
          <c:tx>
            <c:strRef>
              <c:f>Sheet1!$E$37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Sheet1!$C$38:$C$42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35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Sheet1!$E$38:$E$42</c:f>
              <c:numCache>
                <c:formatCode>General</c:formatCode>
                <c:ptCount val="5"/>
                <c:pt idx="0">
                  <c:v>2.8045059999999999</c:v>
                </c:pt>
                <c:pt idx="1">
                  <c:v>41.102532325000006</c:v>
                </c:pt>
                <c:pt idx="2">
                  <c:v>88.16754932500001</c:v>
                </c:pt>
                <c:pt idx="3">
                  <c:v>140.57182720000003</c:v>
                </c:pt>
                <c:pt idx="4">
                  <c:v>177.35365480000002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8-4B0D-A5FF-11F4182B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6703"/>
        <c:axId val="1465622079"/>
      </c:scatterChart>
      <c:valAx>
        <c:axId val="14655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22079"/>
        <c:crosses val="autoZero"/>
        <c:crossBetween val="midCat"/>
      </c:valAx>
      <c:valAx>
        <c:axId val="14656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Cal/Fit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Sheet1!$D$44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Sheet1!$C$45:$C$49</c:f>
              <c:numCache>
                <c:formatCode>General</c:formatCode>
                <c:ptCount val="5"/>
                <c:pt idx="0">
                  <c:v>100</c:v>
                </c:pt>
                <c:pt idx="1">
                  <c:v>145</c:v>
                </c:pt>
                <c:pt idx="2">
                  <c:v>205</c:v>
                </c:pt>
                <c:pt idx="3">
                  <c:v>240</c:v>
                </c:pt>
                <c:pt idx="4">
                  <c:v>260</c:v>
                </c:pt>
              </c:numCache>
            </c:numRef>
          </c:xVal>
          <c:yVal>
            <c:numRef>
              <c:f>Sheet1!$D$45:$D$49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D-49A5-A81E-FFCC32067E77}"/>
            </c:ext>
          </c:extLst>
        </c:ser>
        <c:ser>
          <c:idx val="1"/>
          <c:order val="1"/>
          <c:tx>
            <c:strRef>
              <c:f>Sheet1!$E$44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Sheet1!$C$45:$C$49</c:f>
              <c:numCache>
                <c:formatCode>General</c:formatCode>
                <c:ptCount val="5"/>
                <c:pt idx="0">
                  <c:v>100</c:v>
                </c:pt>
                <c:pt idx="1">
                  <c:v>145</c:v>
                </c:pt>
                <c:pt idx="2">
                  <c:v>205</c:v>
                </c:pt>
                <c:pt idx="3">
                  <c:v>240</c:v>
                </c:pt>
                <c:pt idx="4">
                  <c:v>260</c:v>
                </c:pt>
              </c:numCache>
            </c:numRef>
          </c:xVal>
          <c:yVal>
            <c:numRef>
              <c:f>Sheet1!$E$45:$E$49</c:f>
              <c:numCache>
                <c:formatCode>General</c:formatCode>
                <c:ptCount val="5"/>
                <c:pt idx="0">
                  <c:v>4.561630000000001</c:v>
                </c:pt>
                <c:pt idx="1">
                  <c:v>34.64218735</c:v>
                </c:pt>
                <c:pt idx="2">
                  <c:v>95.703107349999982</c:v>
                </c:pt>
                <c:pt idx="3">
                  <c:v>142.38077440000001</c:v>
                </c:pt>
                <c:pt idx="4">
                  <c:v>172.71227640000001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D-49A5-A81E-FFCC32067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59759"/>
        <c:axId val="1504570575"/>
      </c:scatterChart>
      <c:valAx>
        <c:axId val="15045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70575"/>
        <c:crosses val="autoZero"/>
        <c:crossBetween val="midCat"/>
      </c:valAx>
      <c:valAx>
        <c:axId val="15045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5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</xdr:row>
      <xdr:rowOff>152400</xdr:rowOff>
    </xdr:from>
    <xdr:to>
      <xdr:col>21</xdr:col>
      <xdr:colOff>152400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6020E-235B-4041-9B9B-92DF5443B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404812</xdr:colOff>
      <xdr:row>1</xdr:row>
      <xdr:rowOff>171450</xdr:rowOff>
    </xdr:from>
    <xdr:to>
      <xdr:col>29</xdr:col>
      <xdr:colOff>100012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1051C-8293-4096-BC04-E6C9CC79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433387</xdr:colOff>
      <xdr:row>16</xdr:row>
      <xdr:rowOff>171450</xdr:rowOff>
    </xdr:from>
    <xdr:to>
      <xdr:col>21</xdr:col>
      <xdr:colOff>128587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9EF0E0-F3D4-4015-B57B-A9D297CF8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404812</xdr:colOff>
      <xdr:row>16</xdr:row>
      <xdr:rowOff>180975</xdr:rowOff>
    </xdr:from>
    <xdr:to>
      <xdr:col>29</xdr:col>
      <xdr:colOff>100012</xdr:colOff>
      <xdr:row>31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406DA-E7C3-41E5-8806-219C80CA3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461962</xdr:colOff>
      <xdr:row>32</xdr:row>
      <xdr:rowOff>95250</xdr:rowOff>
    </xdr:from>
    <xdr:to>
      <xdr:col>21</xdr:col>
      <xdr:colOff>157162</xdr:colOff>
      <xdr:row>46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6A4F9E-0F69-4C84-B053-282B1175B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452437</xdr:colOff>
      <xdr:row>32</xdr:row>
      <xdr:rowOff>95250</xdr:rowOff>
    </xdr:from>
    <xdr:to>
      <xdr:col>29</xdr:col>
      <xdr:colOff>147637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431291-C938-45F0-A471-A1364E77B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curvef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9"/>
  <sheetViews>
    <sheetView tabSelected="1" workbookViewId="0">
      <selection activeCell="AE37" sqref="AE37"/>
    </sheetView>
  </sheetViews>
  <sheetFormatPr defaultRowHeight="15" x14ac:dyDescent="0.25"/>
  <sheetData>
    <row r="1" spans="3:7" x14ac:dyDescent="0.25">
      <c r="C1" t="s">
        <v>0</v>
      </c>
      <c r="D1" t="s">
        <v>1</v>
      </c>
      <c r="E1" t="s">
        <v>14</v>
      </c>
    </row>
    <row r="2" spans="3:7" x14ac:dyDescent="0.25">
      <c r="C2">
        <v>0</v>
      </c>
      <c r="D2">
        <v>0</v>
      </c>
      <c r="E2">
        <f>1.840542 + 1.795234*C2 - 0.003303285*C2^2</f>
        <v>1.8405419999999999</v>
      </c>
      <c r="G2" s="1" t="s">
        <v>2</v>
      </c>
    </row>
    <row r="3" spans="3:7" x14ac:dyDescent="0.25">
      <c r="C3">
        <v>24</v>
      </c>
      <c r="D3">
        <v>45</v>
      </c>
      <c r="E3">
        <f>1.840542 + 1.795234*C3 - 0.003303285*C3^2</f>
        <v>43.02346584</v>
      </c>
    </row>
    <row r="4" spans="3:7" x14ac:dyDescent="0.25">
      <c r="C4">
        <v>55</v>
      </c>
      <c r="D4">
        <v>90</v>
      </c>
      <c r="E4">
        <f>1.840542 + 1.795234*C4 - 0.003303285*C4^2</f>
        <v>90.585974875000005</v>
      </c>
      <c r="G4" t="s">
        <v>3</v>
      </c>
    </row>
    <row r="5" spans="3:7" x14ac:dyDescent="0.25">
      <c r="C5">
        <v>86</v>
      </c>
      <c r="D5">
        <v>135</v>
      </c>
      <c r="E5">
        <f>1.840542 + 1.795234*C5 - 0.003303285*C5^2</f>
        <v>131.79957013999999</v>
      </c>
    </row>
    <row r="6" spans="3:7" x14ac:dyDescent="0.25">
      <c r="C6">
        <v>135</v>
      </c>
      <c r="D6">
        <v>180</v>
      </c>
      <c r="E6">
        <f>1.840542 + 1.795234*C6 - 0.003303285*C6^2</f>
        <v>183.99476287500002</v>
      </c>
    </row>
    <row r="7" spans="3:7" x14ac:dyDescent="0.25">
      <c r="C7">
        <v>200</v>
      </c>
      <c r="D7">
        <v>230</v>
      </c>
      <c r="E7">
        <f>1.840542 + 1.795234*C7 - 0.003303285*C7^2</f>
        <v>228.75594200000003</v>
      </c>
    </row>
    <row r="11" spans="3:7" x14ac:dyDescent="0.25">
      <c r="C11" t="s">
        <v>4</v>
      </c>
      <c r="D11" t="s">
        <v>1</v>
      </c>
      <c r="E11" t="s">
        <v>14</v>
      </c>
      <c r="G11" t="s">
        <v>5</v>
      </c>
    </row>
    <row r="12" spans="3:7" x14ac:dyDescent="0.25">
      <c r="C12">
        <v>0</v>
      </c>
      <c r="D12">
        <v>0</v>
      </c>
      <c r="E12">
        <f xml:space="preserve"> 0.1539103 + 0.02892786*C12 - 0.0000008327303*C12^2</f>
        <v>0.1539103</v>
      </c>
    </row>
    <row r="13" spans="3:7" x14ac:dyDescent="0.25">
      <c r="C13">
        <v>1600</v>
      </c>
      <c r="D13">
        <v>45</v>
      </c>
      <c r="E13">
        <f t="shared" ref="E13:E16" si="0" xml:space="preserve"> 0.1539103 + 0.02892786*C13 - 0.0000008327303*C13^2</f>
        <v>44.306696731999999</v>
      </c>
    </row>
    <row r="14" spans="3:7" x14ac:dyDescent="0.25">
      <c r="C14">
        <v>3500</v>
      </c>
      <c r="D14">
        <v>90</v>
      </c>
      <c r="E14">
        <f t="shared" si="0"/>
        <v>91.200474125000014</v>
      </c>
    </row>
    <row r="15" spans="3:7" x14ac:dyDescent="0.25">
      <c r="C15">
        <v>5500</v>
      </c>
      <c r="D15">
        <v>135</v>
      </c>
      <c r="E15">
        <f t="shared" si="0"/>
        <v>134.06704872500001</v>
      </c>
    </row>
    <row r="16" spans="3:7" x14ac:dyDescent="0.25">
      <c r="C16">
        <v>7500</v>
      </c>
      <c r="D16">
        <v>170</v>
      </c>
      <c r="E16">
        <f t="shared" si="0"/>
        <v>170.271780925</v>
      </c>
    </row>
    <row r="19" spans="3:11" x14ac:dyDescent="0.25">
      <c r="C19" t="s">
        <v>6</v>
      </c>
      <c r="D19" t="s">
        <v>1</v>
      </c>
      <c r="E19" t="s">
        <v>14</v>
      </c>
      <c r="G19" t="s">
        <v>7</v>
      </c>
      <c r="K19">
        <f>25/4</f>
        <v>6.25</v>
      </c>
    </row>
    <row r="20" spans="3:11" x14ac:dyDescent="0.25">
      <c r="C20">
        <v>0</v>
      </c>
      <c r="D20">
        <v>0</v>
      </c>
      <c r="E20">
        <f xml:space="preserve"> 2.030739 + 2.194218*C20 - 0.004269457*C20^2</f>
        <v>2.0307390000000001</v>
      </c>
    </row>
    <row r="21" spans="3:11" x14ac:dyDescent="0.25">
      <c r="C21">
        <f>25-6.25</f>
        <v>18.75</v>
      </c>
      <c r="D21">
        <v>45</v>
      </c>
      <c r="E21">
        <f t="shared" ref="E21:E24" si="1" xml:space="preserve"> 2.030739 + 2.194218*C21 - 0.004269457*C21^2</f>
        <v>41.671345523437488</v>
      </c>
    </row>
    <row r="22" spans="3:11" x14ac:dyDescent="0.25">
      <c r="C22">
        <f>50-K19</f>
        <v>43.75</v>
      </c>
      <c r="D22">
        <v>90</v>
      </c>
      <c r="E22">
        <f t="shared" si="1"/>
        <v>89.855768960937482</v>
      </c>
    </row>
    <row r="23" spans="3:11" x14ac:dyDescent="0.25">
      <c r="C23">
        <f>75-K19/2</f>
        <v>71.875</v>
      </c>
      <c r="D23">
        <v>135</v>
      </c>
      <c r="E23">
        <f t="shared" si="1"/>
        <v>137.68407617773437</v>
      </c>
    </row>
    <row r="24" spans="3:11" x14ac:dyDescent="0.25">
      <c r="C24">
        <v>100</v>
      </c>
      <c r="D24">
        <v>180</v>
      </c>
      <c r="E24">
        <f t="shared" si="1"/>
        <v>178.757969</v>
      </c>
    </row>
    <row r="28" spans="3:11" x14ac:dyDescent="0.25">
      <c r="C28" t="s">
        <v>8</v>
      </c>
      <c r="D28" t="s">
        <v>1</v>
      </c>
      <c r="E28" t="s">
        <v>14</v>
      </c>
      <c r="G28" t="s">
        <v>9</v>
      </c>
    </row>
    <row r="29" spans="3:11" x14ac:dyDescent="0.25">
      <c r="C29">
        <v>8</v>
      </c>
      <c r="D29">
        <v>0</v>
      </c>
      <c r="E29">
        <f xml:space="preserve"> -181.263 + 25.29143*C29 - 0.2965933*C29^2</f>
        <v>2.0864687999999809</v>
      </c>
    </row>
    <row r="30" spans="3:11" x14ac:dyDescent="0.25">
      <c r="C30">
        <v>10</v>
      </c>
      <c r="D30">
        <v>45</v>
      </c>
      <c r="E30">
        <f t="shared" ref="E30:E33" si="2" xml:space="preserve"> -181.263 + 25.29143*C30 - 0.2965933*C30^2</f>
        <v>41.991969999999966</v>
      </c>
    </row>
    <row r="31" spans="3:11" x14ac:dyDescent="0.25">
      <c r="C31">
        <v>12.5</v>
      </c>
      <c r="D31">
        <v>90</v>
      </c>
      <c r="E31">
        <f t="shared" si="2"/>
        <v>88.537171874999999</v>
      </c>
    </row>
    <row r="32" spans="3:11" x14ac:dyDescent="0.25">
      <c r="C32">
        <v>15.5</v>
      </c>
      <c r="D32">
        <v>135</v>
      </c>
      <c r="E32">
        <f t="shared" si="2"/>
        <v>139.49762467499997</v>
      </c>
    </row>
    <row r="33" spans="3:7" x14ac:dyDescent="0.25">
      <c r="C33">
        <v>18</v>
      </c>
      <c r="D33">
        <v>180</v>
      </c>
      <c r="E33">
        <f t="shared" si="2"/>
        <v>177.88651079999994</v>
      </c>
    </row>
    <row r="37" spans="3:7" x14ac:dyDescent="0.25">
      <c r="C37" t="s">
        <v>10</v>
      </c>
      <c r="D37" t="s">
        <v>1</v>
      </c>
      <c r="E37" t="s">
        <v>14</v>
      </c>
      <c r="G37" t="s">
        <v>12</v>
      </c>
    </row>
    <row r="38" spans="3:7" x14ac:dyDescent="0.25">
      <c r="C38">
        <v>0</v>
      </c>
      <c r="D38">
        <v>0</v>
      </c>
      <c r="E38">
        <f xml:space="preserve"> 2.804506 + 2.638895*C38 - 0.005712883*C38^2</f>
        <v>2.8045059999999999</v>
      </c>
    </row>
    <row r="39" spans="3:7" x14ac:dyDescent="0.25">
      <c r="C39">
        <v>15</v>
      </c>
      <c r="D39">
        <v>45</v>
      </c>
      <c r="E39">
        <f t="shared" ref="E39:E42" si="3" xml:space="preserve"> 2.804506 + 2.638895*C39 - 0.005712883*C39^2</f>
        <v>41.102532325000006</v>
      </c>
    </row>
    <row r="40" spans="3:7" x14ac:dyDescent="0.25">
      <c r="C40">
        <v>35</v>
      </c>
      <c r="D40">
        <v>90</v>
      </c>
      <c r="E40">
        <f t="shared" si="3"/>
        <v>88.16754932500001</v>
      </c>
    </row>
    <row r="41" spans="3:7" x14ac:dyDescent="0.25">
      <c r="C41">
        <v>60</v>
      </c>
      <c r="D41">
        <v>135</v>
      </c>
      <c r="E41">
        <f t="shared" si="3"/>
        <v>140.57182720000003</v>
      </c>
    </row>
    <row r="42" spans="3:7" x14ac:dyDescent="0.25">
      <c r="C42">
        <v>80</v>
      </c>
      <c r="D42">
        <v>180</v>
      </c>
      <c r="E42">
        <f t="shared" si="3"/>
        <v>177.35365480000002</v>
      </c>
    </row>
    <row r="44" spans="3:7" x14ac:dyDescent="0.25">
      <c r="C44" t="s">
        <v>11</v>
      </c>
      <c r="D44" t="s">
        <v>1</v>
      </c>
      <c r="E44" t="s">
        <v>14</v>
      </c>
      <c r="G44" t="s">
        <v>13</v>
      </c>
    </row>
    <row r="45" spans="3:7" x14ac:dyDescent="0.25">
      <c r="C45">
        <v>100</v>
      </c>
      <c r="D45">
        <v>0</v>
      </c>
      <c r="E45">
        <f xml:space="preserve"> -14.05772 - 0.1464019*C45 + 0.003325954*C45^2</f>
        <v>4.561630000000001</v>
      </c>
    </row>
    <row r="46" spans="3:7" x14ac:dyDescent="0.25">
      <c r="C46">
        <v>145</v>
      </c>
      <c r="D46">
        <v>45</v>
      </c>
      <c r="E46">
        <f t="shared" ref="E46:E49" si="4" xml:space="preserve"> -14.05772 - 0.1464019*C46 + 0.003325954*C46^2</f>
        <v>34.64218735</v>
      </c>
    </row>
    <row r="47" spans="3:7" x14ac:dyDescent="0.25">
      <c r="C47">
        <v>205</v>
      </c>
      <c r="D47">
        <v>90</v>
      </c>
      <c r="E47">
        <f t="shared" si="4"/>
        <v>95.703107349999982</v>
      </c>
    </row>
    <row r="48" spans="3:7" x14ac:dyDescent="0.25">
      <c r="C48">
        <v>240</v>
      </c>
      <c r="D48">
        <v>135</v>
      </c>
      <c r="E48">
        <f t="shared" si="4"/>
        <v>142.38077440000001</v>
      </c>
    </row>
    <row r="49" spans="3:5" x14ac:dyDescent="0.25">
      <c r="C49">
        <v>260</v>
      </c>
      <c r="D49">
        <v>180</v>
      </c>
      <c r="E49">
        <f t="shared" si="4"/>
        <v>172.71227640000001</v>
      </c>
    </row>
  </sheetData>
  <hyperlinks>
    <hyperlink ref="G2" r:id="rId1" xr:uid="{7C29A751-0785-4EBA-9713-16B518413B3E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idodds</dc:creator>
  <cp:lastModifiedBy>idodds</cp:lastModifiedBy>
  <dcterms:created xsi:type="dcterms:W3CDTF">2015-06-05T18:17:20Z</dcterms:created>
  <dcterms:modified xsi:type="dcterms:W3CDTF">2021-11-27T02:20:17Z</dcterms:modified>
</cp:coreProperties>
</file>