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.SpAm-PC\Documents\Git\DAAlgo\sort_container\"/>
    </mc:Choice>
  </mc:AlternateContent>
  <bookViews>
    <workbookView xWindow="0" yWindow="0" windowWidth="23040" windowHeight="933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L22" i="1" s="1"/>
  <c r="F6" i="1"/>
  <c r="G6" i="1"/>
  <c r="I6" i="1"/>
  <c r="H25" i="1" l="1"/>
  <c r="K22" i="1"/>
  <c r="J6" i="1"/>
  <c r="H26" i="1" s="1"/>
  <c r="L5" i="1" l="1"/>
  <c r="K5" i="1"/>
  <c r="J5" i="1"/>
  <c r="I5" i="1"/>
  <c r="H5" i="1"/>
  <c r="G5" i="1"/>
  <c r="F5" i="1"/>
  <c r="E5" i="1"/>
  <c r="D5" i="1"/>
  <c r="C5" i="1"/>
  <c r="H6" i="1"/>
  <c r="H24" i="1" s="1"/>
  <c r="J22" i="1"/>
  <c r="J8" i="1" l="1"/>
  <c r="J13" i="1" l="1"/>
  <c r="M22" i="1" s="1"/>
  <c r="J9" i="1"/>
  <c r="L6" i="1" l="1"/>
  <c r="H28" i="1" s="1"/>
  <c r="G7" i="1"/>
  <c r="K6" i="1"/>
  <c r="H27" i="1" s="1"/>
  <c r="J11" i="1" l="1"/>
  <c r="N22" i="1"/>
  <c r="H7" i="1"/>
  <c r="I13" i="1" s="1"/>
  <c r="K13" i="1" s="1"/>
  <c r="L13" i="1" s="1"/>
  <c r="J18" i="1"/>
  <c r="J15" i="1"/>
  <c r="J14" i="1"/>
  <c r="J20" i="1"/>
  <c r="J17" i="1"/>
  <c r="J10" i="1"/>
  <c r="M28" i="1" l="1"/>
  <c r="N28" i="1" s="1"/>
  <c r="N24" i="1" s="1"/>
  <c r="J25" i="1"/>
  <c r="K25" i="1" s="1"/>
  <c r="K26" i="1"/>
  <c r="L26" i="1" s="1"/>
  <c r="L27" i="1"/>
  <c r="M27" i="1" s="1"/>
  <c r="I8" i="1"/>
  <c r="K8" i="1" s="1"/>
  <c r="L8" i="1" s="1"/>
  <c r="I17" i="1"/>
  <c r="K17" i="1" s="1"/>
  <c r="I20" i="1"/>
  <c r="K20" i="1" s="1"/>
  <c r="L20" i="1" s="1"/>
  <c r="M20" i="1" s="1"/>
  <c r="K14" i="1"/>
  <c r="L14" i="1" s="1"/>
  <c r="L25" i="1" l="1"/>
  <c r="N27" i="1"/>
  <c r="M24" i="1" s="1"/>
  <c r="K9" i="1"/>
  <c r="K10" i="1" s="1"/>
  <c r="K11" i="1" s="1"/>
  <c r="L11" i="1" s="1"/>
  <c r="M26" i="1"/>
  <c r="K15" i="1"/>
  <c r="L15" i="1" s="1"/>
  <c r="M13" i="1" s="1"/>
  <c r="L17" i="1"/>
  <c r="K18" i="1"/>
  <c r="L18" i="1" s="1"/>
  <c r="N26" i="1" l="1"/>
  <c r="L24" i="1" s="1"/>
  <c r="M25" i="1"/>
  <c r="N25" i="1" s="1"/>
  <c r="L10" i="1"/>
  <c r="L9" i="1"/>
  <c r="M17" i="1"/>
  <c r="K24" i="1" l="1"/>
  <c r="J24" i="1" s="1"/>
  <c r="M8" i="1"/>
  <c r="N8" i="1" s="1"/>
</calcChain>
</file>

<file path=xl/sharedStrings.xml><?xml version="1.0" encoding="utf-8"?>
<sst xmlns="http://schemas.openxmlformats.org/spreadsheetml/2006/main" count="72" uniqueCount="41">
  <si>
    <t>w</t>
  </si>
  <si>
    <t>stt</t>
  </si>
  <si>
    <t>DC</t>
  </si>
  <si>
    <t>OC</t>
  </si>
  <si>
    <t>TP</t>
  </si>
  <si>
    <t>TAC</t>
  </si>
  <si>
    <t>BC</t>
  </si>
  <si>
    <t>OCC</t>
  </si>
  <si>
    <t>Chia để trị</t>
  </si>
  <si>
    <t>vét cạn</t>
  </si>
  <si>
    <t>Thuật toán để làm gì</t>
  </si>
  <si>
    <t>nếu tìm vị trí</t>
  </si>
  <si>
    <t>Vét cạn</t>
  </si>
  <si>
    <t>nếu tìm min</t>
  </si>
  <si>
    <t>A</t>
  </si>
  <si>
    <t>xanh</t>
  </si>
  <si>
    <t>là giá trị độ lệnh</t>
  </si>
  <si>
    <t>BestSelect()A</t>
  </si>
  <si>
    <t>là giá trị nhỏ nhất</t>
  </si>
  <si>
    <t>row</t>
  </si>
  <si>
    <t>1*10</t>
  </si>
  <si>
    <t>index</t>
  </si>
  <si>
    <t>bias</t>
  </si>
  <si>
    <t>S</t>
  </si>
  <si>
    <t>mins</t>
  </si>
  <si>
    <t>tìm min</t>
  </si>
  <si>
    <t>Kết quả tìm vị trí đúng</t>
  </si>
  <si>
    <t>đổi vị trí</t>
  </si>
  <si>
    <t>thời gian</t>
  </si>
  <si>
    <t>tham lam</t>
  </si>
  <si>
    <t>QHD</t>
  </si>
  <si>
    <t>o(n^2)</t>
  </si>
  <si>
    <t>n: len(r_l)</t>
  </si>
  <si>
    <t>n: len(r)</t>
  </si>
  <si>
    <t>o(n/2)</t>
  </si>
  <si>
    <t>T(n) = T(n-2) + 1</t>
  </si>
  <si>
    <t>B(0) = 15</t>
  </si>
  <si>
    <t>B(i) =Min{B(j)}, j &lt; I, B(i) &lt; B(i-1)</t>
  </si>
  <si>
    <t>Space</t>
  </si>
  <si>
    <t>B</t>
  </si>
  <si>
    <t>o(n^2/4)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</si>
</sst>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2" fillId="3" borderId="0" xfId="2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0" fillId="4" borderId="0" xfId="0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4"/>
  <sheetViews>
    <sheetView tabSelected="1" topLeftCell="D34" zoomScaleNormal="100" workbookViewId="0">
      <selection activeCell="E43" sqref="E43"/>
    </sheetView>
  </sheetViews>
  <sheetFormatPr defaultRowHeight="14.4" x14ac:dyDescent="0.3"/>
  <sheetData>
    <row r="3" spans="2:14" x14ac:dyDescent="0.3">
      <c r="C3" t="s">
        <v>1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</row>
    <row r="4" spans="2:14" x14ac:dyDescent="0.3">
      <c r="C4" t="s">
        <v>0</v>
      </c>
      <c r="D4">
        <v>95</v>
      </c>
      <c r="E4">
        <v>90</v>
      </c>
      <c r="F4">
        <v>90</v>
      </c>
      <c r="G4">
        <v>89</v>
      </c>
      <c r="H4">
        <v>79</v>
      </c>
      <c r="I4">
        <v>84</v>
      </c>
      <c r="J4">
        <v>75</v>
      </c>
      <c r="K4">
        <v>74</v>
      </c>
      <c r="L4">
        <v>70</v>
      </c>
      <c r="M4">
        <v>73</v>
      </c>
    </row>
    <row r="5" spans="2:14" x14ac:dyDescent="0.3">
      <c r="C5" s="2">
        <f>L3</f>
        <v>9</v>
      </c>
      <c r="D5" s="2">
        <f>J3</f>
        <v>7</v>
      </c>
      <c r="E5" s="2">
        <f>H3</f>
        <v>5</v>
      </c>
      <c r="F5" s="2">
        <f>F3</f>
        <v>3</v>
      </c>
      <c r="G5" s="2">
        <f>D3</f>
        <v>1</v>
      </c>
      <c r="H5" s="1">
        <f>E3</f>
        <v>2</v>
      </c>
      <c r="I5" s="1">
        <f>G3</f>
        <v>4</v>
      </c>
      <c r="J5" s="1">
        <f>I3</f>
        <v>6</v>
      </c>
      <c r="K5" s="1">
        <f>K3</f>
        <v>8</v>
      </c>
      <c r="L5" s="1">
        <f>M3</f>
        <v>10</v>
      </c>
    </row>
    <row r="6" spans="2:14" x14ac:dyDescent="0.3">
      <c r="C6" s="2">
        <f>L4</f>
        <v>70</v>
      </c>
      <c r="D6" s="2">
        <f>J4</f>
        <v>75</v>
      </c>
      <c r="E6" s="2">
        <f>H4</f>
        <v>79</v>
      </c>
      <c r="F6" s="2">
        <f>F4</f>
        <v>90</v>
      </c>
      <c r="G6" s="2">
        <f>D4</f>
        <v>95</v>
      </c>
      <c r="H6" s="1">
        <f>E4</f>
        <v>90</v>
      </c>
      <c r="I6" s="1">
        <f>G4</f>
        <v>89</v>
      </c>
      <c r="J6" s="1">
        <f>I4</f>
        <v>84</v>
      </c>
      <c r="K6" s="1">
        <f>K4</f>
        <v>74</v>
      </c>
      <c r="L6" s="1">
        <f>M4</f>
        <v>73</v>
      </c>
    </row>
    <row r="7" spans="2:14" x14ac:dyDescent="0.3">
      <c r="G7">
        <f>SUM(C6:G6)</f>
        <v>409</v>
      </c>
      <c r="H7">
        <f>SUM(H6:L6)</f>
        <v>410</v>
      </c>
    </row>
    <row r="8" spans="2:14" x14ac:dyDescent="0.3">
      <c r="I8">
        <f xml:space="preserve"> G7-H7</f>
        <v>-1</v>
      </c>
      <c r="J8">
        <f>F6-I6</f>
        <v>1</v>
      </c>
      <c r="K8">
        <f>I8-2*J8</f>
        <v>-3</v>
      </c>
      <c r="L8">
        <f>ABS(K8)</f>
        <v>3</v>
      </c>
      <c r="M8">
        <f>MIN(L8:L11)</f>
        <v>3</v>
      </c>
      <c r="N8">
        <f>MIN(M8,M13,M17,M20)</f>
        <v>3</v>
      </c>
    </row>
    <row r="9" spans="2:14" x14ac:dyDescent="0.3">
      <c r="B9">
        <v>11</v>
      </c>
      <c r="C9">
        <v>-1</v>
      </c>
      <c r="D9">
        <v>20</v>
      </c>
      <c r="E9">
        <v>15</v>
      </c>
      <c r="F9" t="s">
        <v>2</v>
      </c>
      <c r="J9">
        <f>E6-J6</f>
        <v>-5</v>
      </c>
      <c r="K9">
        <f>K8-2*J9</f>
        <v>7</v>
      </c>
      <c r="L9">
        <f>ABS(K9)</f>
        <v>7</v>
      </c>
    </row>
    <row r="10" spans="2:14" x14ac:dyDescent="0.3">
      <c r="B10">
        <v>3</v>
      </c>
      <c r="C10">
        <v>-1</v>
      </c>
      <c r="D10">
        <v>20</v>
      </c>
      <c r="E10">
        <v>18</v>
      </c>
      <c r="F10" t="s">
        <v>2</v>
      </c>
      <c r="J10">
        <f>D6-K6</f>
        <v>1</v>
      </c>
      <c r="K10">
        <f>K9-2*J10</f>
        <v>5</v>
      </c>
      <c r="L10">
        <f>ABS(K10)</f>
        <v>5</v>
      </c>
    </row>
    <row r="11" spans="2:14" x14ac:dyDescent="0.3">
      <c r="B11">
        <v>6</v>
      </c>
      <c r="C11">
        <v>-1</v>
      </c>
      <c r="D11">
        <v>20</v>
      </c>
      <c r="E11">
        <v>18</v>
      </c>
      <c r="F11" t="s">
        <v>4</v>
      </c>
      <c r="J11">
        <f>C6-L6</f>
        <v>-3</v>
      </c>
      <c r="K11">
        <f>K10-2*J11</f>
        <v>11</v>
      </c>
      <c r="L11">
        <f>ABS(K11)</f>
        <v>11</v>
      </c>
    </row>
    <row r="12" spans="2:14" x14ac:dyDescent="0.3">
      <c r="B12">
        <v>16</v>
      </c>
      <c r="C12">
        <v>-1</v>
      </c>
      <c r="D12">
        <v>20</v>
      </c>
      <c r="E12">
        <v>29</v>
      </c>
      <c r="F12" t="s">
        <v>6</v>
      </c>
    </row>
    <row r="13" spans="2:14" x14ac:dyDescent="0.3">
      <c r="B13">
        <v>8</v>
      </c>
      <c r="C13">
        <v>-1</v>
      </c>
      <c r="D13">
        <v>20</v>
      </c>
      <c r="E13">
        <v>37</v>
      </c>
      <c r="F13" t="s">
        <v>2</v>
      </c>
      <c r="I13">
        <f xml:space="preserve"> G7-H7</f>
        <v>-1</v>
      </c>
      <c r="J13">
        <f>E6-J6</f>
        <v>-5</v>
      </c>
      <c r="K13">
        <f>I13-2*J13</f>
        <v>9</v>
      </c>
      <c r="L13">
        <f>ABS(K13)</f>
        <v>9</v>
      </c>
      <c r="M13">
        <f>MIN(L13:L15)</f>
        <v>7</v>
      </c>
    </row>
    <row r="14" spans="2:14" x14ac:dyDescent="0.3">
      <c r="B14">
        <v>17</v>
      </c>
      <c r="C14">
        <v>-1</v>
      </c>
      <c r="D14">
        <v>20</v>
      </c>
      <c r="E14">
        <v>38</v>
      </c>
      <c r="F14" t="s">
        <v>7</v>
      </c>
      <c r="J14">
        <f>D6-K6</f>
        <v>1</v>
      </c>
      <c r="K14">
        <f>K13-2*J14</f>
        <v>7</v>
      </c>
      <c r="L14">
        <f>ABS(K14)</f>
        <v>7</v>
      </c>
    </row>
    <row r="15" spans="2:14" x14ac:dyDescent="0.3">
      <c r="B15">
        <v>18</v>
      </c>
      <c r="C15">
        <v>-1</v>
      </c>
      <c r="D15">
        <v>20</v>
      </c>
      <c r="E15">
        <v>42</v>
      </c>
      <c r="F15" t="s">
        <v>2</v>
      </c>
      <c r="J15">
        <f>C6-L6</f>
        <v>-3</v>
      </c>
      <c r="K15">
        <f>K14-2*J15</f>
        <v>13</v>
      </c>
      <c r="L15">
        <f>ABS(K15)</f>
        <v>13</v>
      </c>
    </row>
    <row r="16" spans="2:14" x14ac:dyDescent="0.3">
      <c r="B16">
        <v>15</v>
      </c>
      <c r="C16">
        <v>-1</v>
      </c>
      <c r="D16">
        <v>40</v>
      </c>
      <c r="E16">
        <v>59</v>
      </c>
      <c r="F16" t="s">
        <v>4</v>
      </c>
    </row>
    <row r="17" spans="2:15" x14ac:dyDescent="0.3">
      <c r="B17">
        <v>13</v>
      </c>
      <c r="C17">
        <v>-1</v>
      </c>
      <c r="D17">
        <v>40</v>
      </c>
      <c r="E17">
        <v>61</v>
      </c>
      <c r="F17" t="s">
        <v>5</v>
      </c>
      <c r="I17">
        <f xml:space="preserve"> G7-H7</f>
        <v>-1</v>
      </c>
      <c r="J17">
        <f>D6-K6</f>
        <v>1</v>
      </c>
      <c r="K17">
        <f>I17-2*J17</f>
        <v>-3</v>
      </c>
      <c r="L17">
        <f>ABS(K17)</f>
        <v>3</v>
      </c>
      <c r="M17">
        <f>MIN(L17:L18)</f>
        <v>3</v>
      </c>
    </row>
    <row r="18" spans="2:15" x14ac:dyDescent="0.3">
      <c r="B18">
        <v>19</v>
      </c>
      <c r="C18">
        <v>-1</v>
      </c>
      <c r="D18">
        <v>40</v>
      </c>
      <c r="E18">
        <v>65</v>
      </c>
      <c r="F18" t="s">
        <v>3</v>
      </c>
      <c r="J18">
        <f>C6-L6</f>
        <v>-3</v>
      </c>
      <c r="K18">
        <f>K17-2*J18</f>
        <v>3</v>
      </c>
      <c r="L18">
        <f>ABS(K18)</f>
        <v>3</v>
      </c>
    </row>
    <row r="19" spans="2:15" x14ac:dyDescent="0.3">
      <c r="B19">
        <v>2</v>
      </c>
      <c r="C19">
        <v>-1</v>
      </c>
      <c r="D19">
        <v>40</v>
      </c>
      <c r="E19">
        <v>70</v>
      </c>
      <c r="F19" t="s">
        <v>2</v>
      </c>
    </row>
    <row r="20" spans="2:15" x14ac:dyDescent="0.3">
      <c r="B20">
        <v>12</v>
      </c>
      <c r="C20">
        <v>-1</v>
      </c>
      <c r="D20">
        <v>40</v>
      </c>
      <c r="E20">
        <v>73</v>
      </c>
      <c r="F20" t="s">
        <v>3</v>
      </c>
      <c r="I20">
        <f xml:space="preserve"> G7-H7</f>
        <v>-1</v>
      </c>
      <c r="J20">
        <f>C6-L6</f>
        <v>-3</v>
      </c>
      <c r="K20">
        <f>I20-2*J20</f>
        <v>5</v>
      </c>
      <c r="L20">
        <f>ABS(K20)</f>
        <v>5</v>
      </c>
      <c r="M20">
        <f>MIN(L20)</f>
        <v>5</v>
      </c>
    </row>
    <row r="21" spans="2:15" x14ac:dyDescent="0.3">
      <c r="B21">
        <v>9</v>
      </c>
      <c r="C21">
        <v>-1</v>
      </c>
      <c r="D21">
        <v>40</v>
      </c>
      <c r="E21">
        <v>74</v>
      </c>
      <c r="F21" t="s">
        <v>4</v>
      </c>
    </row>
    <row r="22" spans="2:15" x14ac:dyDescent="0.3">
      <c r="B22">
        <v>4</v>
      </c>
      <c r="C22">
        <v>-1</v>
      </c>
      <c r="D22">
        <v>40</v>
      </c>
      <c r="E22">
        <v>75</v>
      </c>
      <c r="F22" t="s">
        <v>4</v>
      </c>
      <c r="H22" s="3"/>
      <c r="I22" s="3"/>
      <c r="J22" s="3">
        <f>G6</f>
        <v>95</v>
      </c>
      <c r="K22" s="3">
        <f>F6</f>
        <v>90</v>
      </c>
      <c r="L22" s="3">
        <f>E6</f>
        <v>79</v>
      </c>
      <c r="M22" s="3">
        <f>D6</f>
        <v>75</v>
      </c>
      <c r="N22" s="3">
        <f>C6</f>
        <v>70</v>
      </c>
      <c r="O22" s="5"/>
    </row>
    <row r="23" spans="2:15" x14ac:dyDescent="0.3">
      <c r="B23">
        <v>20</v>
      </c>
      <c r="C23">
        <v>-1</v>
      </c>
      <c r="D23">
        <v>40</v>
      </c>
      <c r="E23">
        <v>79</v>
      </c>
      <c r="F23" t="s">
        <v>2</v>
      </c>
      <c r="H23" s="3"/>
      <c r="I23" s="6"/>
      <c r="J23" s="6">
        <v>1</v>
      </c>
      <c r="K23" s="6">
        <v>3</v>
      </c>
      <c r="L23" s="6">
        <v>5</v>
      </c>
      <c r="M23" s="6">
        <v>7</v>
      </c>
      <c r="N23" s="6">
        <v>9</v>
      </c>
      <c r="O23" s="5"/>
    </row>
    <row r="24" spans="2:15" x14ac:dyDescent="0.3">
      <c r="B24">
        <v>10</v>
      </c>
      <c r="C24">
        <v>-1</v>
      </c>
      <c r="D24">
        <v>20</v>
      </c>
      <c r="E24">
        <v>84</v>
      </c>
      <c r="F24" t="s">
        <v>2</v>
      </c>
      <c r="H24" s="3">
        <f>H6</f>
        <v>90</v>
      </c>
      <c r="I24" s="6">
        <v>2</v>
      </c>
      <c r="J24" s="6">
        <f>MIN(K24:N24)</f>
        <v>3</v>
      </c>
      <c r="K24" s="6">
        <f>MIN(ABS(K25),ABS(L25),ABS(M25),ABS(N25))</f>
        <v>3</v>
      </c>
      <c r="L24" s="6">
        <f>MIN(ABS(L26),ABS(M26),ABS(N26))</f>
        <v>7</v>
      </c>
      <c r="M24" s="6">
        <f>MIN(ABS(M27),ABS(N27))</f>
        <v>3</v>
      </c>
      <c r="N24" s="6">
        <f>MIN(ABS(N28))</f>
        <v>5</v>
      </c>
      <c r="O24" s="5"/>
    </row>
    <row r="25" spans="2:15" x14ac:dyDescent="0.3">
      <c r="B25">
        <v>5</v>
      </c>
      <c r="C25">
        <v>-1</v>
      </c>
      <c r="D25">
        <v>40</v>
      </c>
      <c r="E25">
        <v>89</v>
      </c>
      <c r="F25" t="s">
        <v>5</v>
      </c>
      <c r="H25" s="3">
        <f>I6</f>
        <v>89</v>
      </c>
      <c r="I25" s="6">
        <v>4</v>
      </c>
      <c r="J25" s="6">
        <f>G7-H7</f>
        <v>-1</v>
      </c>
      <c r="K25" s="8">
        <f>J25-(K22-H25)*2</f>
        <v>-3</v>
      </c>
      <c r="L25" s="7">
        <f>K25-2*(L22-H26)</f>
        <v>7</v>
      </c>
      <c r="M25" s="7">
        <f>L25-2*(M22-H27)</f>
        <v>5</v>
      </c>
      <c r="N25" s="7">
        <f>M25-2*(N22-H28)</f>
        <v>11</v>
      </c>
      <c r="O25" s="4"/>
    </row>
    <row r="26" spans="2:15" x14ac:dyDescent="0.3">
      <c r="B26">
        <v>1</v>
      </c>
      <c r="C26">
        <v>-1</v>
      </c>
      <c r="D26">
        <v>40</v>
      </c>
      <c r="E26">
        <v>90</v>
      </c>
      <c r="F26" t="s">
        <v>2</v>
      </c>
      <c r="H26" s="3">
        <f>J6</f>
        <v>84</v>
      </c>
      <c r="I26" s="6">
        <v>6</v>
      </c>
      <c r="J26" s="6">
        <v>0</v>
      </c>
      <c r="K26" s="6">
        <f>G7-H7</f>
        <v>-1</v>
      </c>
      <c r="L26" s="8">
        <f>K26-2*(L22-H26)</f>
        <v>9</v>
      </c>
      <c r="M26" s="7">
        <f>L26-2*(M22-H27)</f>
        <v>7</v>
      </c>
      <c r="N26" s="7">
        <f>M26-2*(N22-H28)</f>
        <v>13</v>
      </c>
      <c r="O26" s="4"/>
    </row>
    <row r="27" spans="2:15" x14ac:dyDescent="0.3">
      <c r="B27">
        <v>14</v>
      </c>
      <c r="C27">
        <v>-1</v>
      </c>
      <c r="D27">
        <v>40</v>
      </c>
      <c r="E27">
        <v>90</v>
      </c>
      <c r="F27" t="s">
        <v>6</v>
      </c>
      <c r="H27" s="3">
        <f>K6</f>
        <v>74</v>
      </c>
      <c r="I27" s="6">
        <v>8</v>
      </c>
      <c r="J27" s="6">
        <v>0</v>
      </c>
      <c r="K27" s="6">
        <v>0</v>
      </c>
      <c r="L27" s="6">
        <f>G7-H7</f>
        <v>-1</v>
      </c>
      <c r="M27" s="8">
        <f>L27-2*(M22-H27)</f>
        <v>-3</v>
      </c>
      <c r="N27" s="7">
        <f>M27-2*(N22-H28)</f>
        <v>3</v>
      </c>
      <c r="O27" s="4"/>
    </row>
    <row r="28" spans="2:15" x14ac:dyDescent="0.3">
      <c r="B28">
        <v>7</v>
      </c>
      <c r="C28">
        <v>-1</v>
      </c>
      <c r="D28">
        <v>40</v>
      </c>
      <c r="E28">
        <v>95</v>
      </c>
      <c r="F28" t="s">
        <v>4</v>
      </c>
      <c r="H28" s="3">
        <f>L6</f>
        <v>73</v>
      </c>
      <c r="I28" s="6">
        <v>10</v>
      </c>
      <c r="J28" s="6">
        <v>0</v>
      </c>
      <c r="K28" s="6">
        <v>0</v>
      </c>
      <c r="L28" s="6">
        <v>0</v>
      </c>
      <c r="M28" s="6">
        <f>G7-H7</f>
        <v>-1</v>
      </c>
      <c r="N28" s="8">
        <f>M28-2*(N22-H28)</f>
        <v>5</v>
      </c>
      <c r="O28" s="4"/>
    </row>
    <row r="32" spans="2:15" x14ac:dyDescent="0.3">
      <c r="I32" t="s">
        <v>8</v>
      </c>
      <c r="K32" t="s">
        <v>10</v>
      </c>
      <c r="M32" t="s">
        <v>11</v>
      </c>
      <c r="O32" t="s">
        <v>12</v>
      </c>
    </row>
    <row r="33" spans="3:15" x14ac:dyDescent="0.3">
      <c r="I33" t="s">
        <v>9</v>
      </c>
      <c r="M33" t="s">
        <v>13</v>
      </c>
      <c r="O33" t="s">
        <v>9</v>
      </c>
    </row>
    <row r="35" spans="3:15" x14ac:dyDescent="0.3">
      <c r="E35" t="s">
        <v>26</v>
      </c>
    </row>
    <row r="36" spans="3:15" x14ac:dyDescent="0.3">
      <c r="E36" s="9" t="s">
        <v>28</v>
      </c>
      <c r="F36" s="9" t="s">
        <v>25</v>
      </c>
      <c r="G36" s="9" t="s">
        <v>27</v>
      </c>
    </row>
    <row r="37" spans="3:15" x14ac:dyDescent="0.3">
      <c r="D37" t="s">
        <v>32</v>
      </c>
      <c r="E37" s="9" t="s">
        <v>9</v>
      </c>
      <c r="F37" s="9" t="s">
        <v>31</v>
      </c>
      <c r="G37" s="9">
        <v>1</v>
      </c>
      <c r="J37" t="s">
        <v>14</v>
      </c>
      <c r="K37" t="s">
        <v>15</v>
      </c>
      <c r="L37" t="s">
        <v>16</v>
      </c>
    </row>
    <row r="38" spans="3:15" x14ac:dyDescent="0.3">
      <c r="D38" t="s">
        <v>33</v>
      </c>
      <c r="E38" s="9" t="s">
        <v>29</v>
      </c>
      <c r="F38" s="9" t="s">
        <v>34</v>
      </c>
      <c r="G38" s="9">
        <v>1</v>
      </c>
    </row>
    <row r="39" spans="3:15" x14ac:dyDescent="0.3">
      <c r="D39" t="s">
        <v>33</v>
      </c>
      <c r="E39" s="9" t="s">
        <v>30</v>
      </c>
      <c r="F39" s="9" t="s">
        <v>34</v>
      </c>
      <c r="G39" s="9">
        <v>1</v>
      </c>
      <c r="J39" t="s">
        <v>17</v>
      </c>
      <c r="L39" t="s">
        <v>18</v>
      </c>
      <c r="N39">
        <v>32</v>
      </c>
    </row>
    <row r="40" spans="3:15" x14ac:dyDescent="0.3">
      <c r="G40">
        <v>1</v>
      </c>
    </row>
    <row r="41" spans="3:15" x14ac:dyDescent="0.3">
      <c r="E41" s="9" t="s">
        <v>38</v>
      </c>
      <c r="F41" s="9" t="s">
        <v>25</v>
      </c>
      <c r="G41" s="9" t="s">
        <v>27</v>
      </c>
    </row>
    <row r="42" spans="3:15" x14ac:dyDescent="0.3">
      <c r="D42" t="s">
        <v>32</v>
      </c>
      <c r="E42" s="9" t="s">
        <v>9</v>
      </c>
      <c r="F42" s="9" t="s">
        <v>31</v>
      </c>
      <c r="G42" s="9">
        <v>1</v>
      </c>
      <c r="H42" s="3"/>
      <c r="I42" s="3"/>
      <c r="J42" s="3">
        <v>100</v>
      </c>
      <c r="K42" s="3">
        <v>40</v>
      </c>
      <c r="L42" s="3">
        <v>28</v>
      </c>
      <c r="M42" s="3">
        <v>19</v>
      </c>
      <c r="N42" s="3">
        <v>0</v>
      </c>
    </row>
    <row r="43" spans="3:15" x14ac:dyDescent="0.3">
      <c r="D43" t="s">
        <v>33</v>
      </c>
      <c r="E43" s="9" t="s">
        <v>29</v>
      </c>
      <c r="F43" s="9" t="s">
        <v>34</v>
      </c>
      <c r="G43" s="9">
        <v>1</v>
      </c>
      <c r="H43" s="3"/>
      <c r="I43" s="6"/>
      <c r="J43" s="6">
        <v>1</v>
      </c>
      <c r="K43" s="6">
        <v>3</v>
      </c>
      <c r="L43" s="6">
        <v>5</v>
      </c>
      <c r="M43" s="6">
        <v>7</v>
      </c>
      <c r="N43" s="6">
        <v>9</v>
      </c>
    </row>
    <row r="44" spans="3:15" x14ac:dyDescent="0.3">
      <c r="D44" t="s">
        <v>33</v>
      </c>
      <c r="E44" s="9" t="s">
        <v>30</v>
      </c>
      <c r="F44" s="9" t="s">
        <v>40</v>
      </c>
      <c r="G44" s="9">
        <v>1</v>
      </c>
      <c r="H44" s="3">
        <v>65</v>
      </c>
      <c r="I44" s="6">
        <v>2</v>
      </c>
      <c r="J44" s="6">
        <v>0</v>
      </c>
      <c r="K44" s="6"/>
      <c r="L44" s="6"/>
      <c r="M44" s="6"/>
      <c r="N44" s="6"/>
    </row>
    <row r="45" spans="3:15" x14ac:dyDescent="0.3">
      <c r="H45" s="3">
        <v>32</v>
      </c>
      <c r="I45" s="6">
        <v>4</v>
      </c>
      <c r="J45" s="6">
        <v>70</v>
      </c>
      <c r="K45" s="8">
        <v>54</v>
      </c>
      <c r="L45" s="7"/>
      <c r="M45" s="7"/>
      <c r="N45" s="7"/>
    </row>
    <row r="46" spans="3:15" x14ac:dyDescent="0.3">
      <c r="C46">
        <v>10</v>
      </c>
      <c r="D46">
        <v>10</v>
      </c>
      <c r="E46">
        <v>8</v>
      </c>
      <c r="H46" s="3">
        <v>20</v>
      </c>
      <c r="I46" s="6">
        <v>6</v>
      </c>
      <c r="J46" s="6">
        <v>0</v>
      </c>
      <c r="K46" s="6">
        <v>70</v>
      </c>
      <c r="L46" s="8">
        <v>54</v>
      </c>
      <c r="M46" s="7"/>
      <c r="N46" s="7"/>
    </row>
    <row r="47" spans="3:15" x14ac:dyDescent="0.3">
      <c r="E47">
        <v>6</v>
      </c>
      <c r="H47" s="3">
        <v>0</v>
      </c>
      <c r="I47" s="6">
        <v>8</v>
      </c>
      <c r="J47" s="6">
        <v>0</v>
      </c>
      <c r="K47" s="6">
        <v>0</v>
      </c>
      <c r="L47" s="6">
        <v>70</v>
      </c>
      <c r="M47" s="8">
        <v>32</v>
      </c>
      <c r="N47" s="7"/>
    </row>
    <row r="48" spans="3:15" x14ac:dyDescent="0.3">
      <c r="C48" t="s">
        <v>35</v>
      </c>
      <c r="E48">
        <v>4</v>
      </c>
      <c r="H48" s="3">
        <v>0</v>
      </c>
      <c r="I48" s="6">
        <v>10</v>
      </c>
      <c r="J48" s="6">
        <v>0</v>
      </c>
      <c r="K48" s="6">
        <v>0</v>
      </c>
      <c r="L48" s="6">
        <v>0</v>
      </c>
      <c r="M48" s="6">
        <v>70</v>
      </c>
      <c r="N48" s="8">
        <v>70</v>
      </c>
    </row>
    <row r="49" spans="4:15" x14ac:dyDescent="0.3">
      <c r="E49">
        <v>2</v>
      </c>
    </row>
    <row r="50" spans="4:15" x14ac:dyDescent="0.3">
      <c r="E50">
        <v>0</v>
      </c>
      <c r="J50" s="10"/>
      <c r="K50" s="10">
        <v>1</v>
      </c>
      <c r="L50">
        <v>2</v>
      </c>
      <c r="M50">
        <v>3</v>
      </c>
      <c r="N50">
        <v>4</v>
      </c>
    </row>
    <row r="51" spans="4:15" x14ac:dyDescent="0.3">
      <c r="H51" t="s">
        <v>14</v>
      </c>
      <c r="I51" t="s">
        <v>22</v>
      </c>
      <c r="J51" s="6"/>
      <c r="K51" s="11">
        <v>-3</v>
      </c>
      <c r="L51" s="11">
        <v>9</v>
      </c>
      <c r="M51" s="11">
        <v>-3</v>
      </c>
      <c r="N51" s="11">
        <v>5</v>
      </c>
    </row>
    <row r="52" spans="4:15" x14ac:dyDescent="0.3">
      <c r="D52" s="9"/>
      <c r="E52" s="9"/>
      <c r="F52" s="9"/>
      <c r="G52" s="9"/>
      <c r="I52" t="s">
        <v>24</v>
      </c>
      <c r="J52">
        <v>1</v>
      </c>
      <c r="K52" s="9"/>
      <c r="L52" s="9"/>
      <c r="M52" s="9"/>
      <c r="N52" s="9"/>
      <c r="O52" s="9"/>
    </row>
    <row r="53" spans="4:15" x14ac:dyDescent="0.3">
      <c r="H53" t="s">
        <v>23</v>
      </c>
      <c r="I53" t="s">
        <v>21</v>
      </c>
      <c r="J53" s="9">
        <v>2</v>
      </c>
      <c r="K53" s="9">
        <v>4</v>
      </c>
      <c r="L53" s="9"/>
      <c r="M53" s="9"/>
      <c r="N53" s="9"/>
      <c r="O53" s="9"/>
    </row>
    <row r="54" spans="4:15" x14ac:dyDescent="0.3">
      <c r="I54" t="s">
        <v>19</v>
      </c>
      <c r="J54" t="s">
        <v>20</v>
      </c>
    </row>
    <row r="55" spans="4:15" x14ac:dyDescent="0.3">
      <c r="I55" t="s">
        <v>14</v>
      </c>
      <c r="J55" t="s">
        <v>39</v>
      </c>
      <c r="K55" t="s">
        <v>14</v>
      </c>
    </row>
    <row r="56" spans="4:15" x14ac:dyDescent="0.3">
      <c r="I56" s="9">
        <v>13</v>
      </c>
      <c r="J56">
        <v>3</v>
      </c>
      <c r="K56">
        <v>-3</v>
      </c>
    </row>
    <row r="57" spans="4:15" x14ac:dyDescent="0.3">
      <c r="I57" s="9">
        <v>5</v>
      </c>
      <c r="J57">
        <v>15</v>
      </c>
      <c r="K57">
        <v>9</v>
      </c>
    </row>
    <row r="58" spans="4:15" x14ac:dyDescent="0.3">
      <c r="I58" s="9">
        <v>13</v>
      </c>
      <c r="J58">
        <v>3</v>
      </c>
      <c r="K58">
        <v>-3</v>
      </c>
    </row>
    <row r="59" spans="4:15" x14ac:dyDescent="0.3">
      <c r="I59" s="9">
        <v>9</v>
      </c>
      <c r="J59">
        <v>-1</v>
      </c>
      <c r="K59">
        <v>5</v>
      </c>
    </row>
    <row r="61" spans="4:15" x14ac:dyDescent="0.3">
      <c r="H61" s="9">
        <v>15</v>
      </c>
      <c r="I61" s="9">
        <v>5</v>
      </c>
      <c r="J61" s="9">
        <v>1</v>
      </c>
      <c r="K61" s="9">
        <v>1</v>
      </c>
      <c r="L61" s="9"/>
      <c r="M61" s="9"/>
    </row>
    <row r="63" spans="4:15" x14ac:dyDescent="0.3">
      <c r="E63" t="s">
        <v>36</v>
      </c>
      <c r="L63">
        <v>2</v>
      </c>
      <c r="M63">
        <v>4</v>
      </c>
    </row>
    <row r="64" spans="4:15" x14ac:dyDescent="0.3">
      <c r="E64" s="12" t="s">
        <v>37</v>
      </c>
      <c r="F64" s="12"/>
      <c r="G64" s="12"/>
      <c r="H64" s="12"/>
      <c r="I64" s="12"/>
    </row>
  </sheetData>
  <sortState ref="B9:F28">
    <sortCondition ref="E32"/>
  </sortState>
  <mergeCells count="1">
    <mergeCell ref="E64:I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M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2021-05-17T14:57:25Z</dcterms:created>
  <dcterms:modified xsi:type="dcterms:W3CDTF">2021-05-21T17:46:25Z</dcterms:modified>
</cp:coreProperties>
</file>