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3600" windowWidth="20730" windowHeight="4380" tabRatio="705" activeTab="8"/>
  </bookViews>
  <sheets>
    <sheet name="PK-PCS" sheetId="2" r:id="rId1"/>
    <sheet name="P37444C Eng#1" sheetId="3" r:id="rId2"/>
    <sheet name="P37119C Eng#2" sheetId="19" r:id="rId3"/>
    <sheet name="EAA1806 Prop#1" sheetId="7" r:id="rId4"/>
    <sheet name="EAA1727 Prop#2" sheetId="8" r:id="rId5"/>
    <sheet name="Control TDC" sheetId="18" r:id="rId6"/>
    <sheet name="Adc-Pcs" sheetId="1" r:id="rId7"/>
    <sheet name="Sheet1" sheetId="12" r:id="rId8"/>
    <sheet name="P37095C Eng#2." sheetId="15" r:id="rId9"/>
    <sheet name="P37088C Eng#2" sheetId="9" r:id="rId10"/>
    <sheet name="Last AD" sheetId="16" r:id="rId11"/>
  </sheets>
  <externalReferences>
    <externalReference r:id="rId12"/>
  </externalReferences>
  <definedNames>
    <definedName name="_EAA1807" localSheetId="2">#REF!</definedName>
    <definedName name="_EAA1807">#REF!</definedName>
    <definedName name="Abcd" localSheetId="2">#REF!</definedName>
    <definedName name="Abcd">#REF!</definedName>
    <definedName name="_xlnm.Criteria" localSheetId="4">#REF!</definedName>
    <definedName name="_xlnm.Criteria" localSheetId="9">#REF!</definedName>
    <definedName name="_xlnm.Criteria" localSheetId="8">#REF!</definedName>
    <definedName name="_xlnm.Criteria" localSheetId="2">#REF!</definedName>
    <definedName name="_xlnm.Criteria">#REF!</definedName>
    <definedName name="_xlnm.Database" localSheetId="4">#REF!</definedName>
    <definedName name="_xlnm.Database" localSheetId="3">#REF!</definedName>
    <definedName name="_xlnm.Database" localSheetId="9">#REF!</definedName>
    <definedName name="_xlnm.Database" localSheetId="8">#REF!</definedName>
    <definedName name="_xlnm.Database" localSheetId="2">#REF!</definedName>
    <definedName name="_xlnm.Database" localSheetId="1">#REF!</definedName>
    <definedName name="_xlnm.Database">#REF!</definedName>
    <definedName name="_xlnm.Extract" localSheetId="4">#REF!</definedName>
    <definedName name="_xlnm.Extract" localSheetId="3">#REF!</definedName>
    <definedName name="_xlnm.Extract" localSheetId="9">#REF!</definedName>
    <definedName name="_xlnm.Extract" localSheetId="8">#REF!</definedName>
    <definedName name="_xlnm.Extract" localSheetId="2">#REF!</definedName>
    <definedName name="_xlnm.Extract" localSheetId="1">#REF!</definedName>
    <definedName name="_xlnm.Extract">#REF!</definedName>
    <definedName name="_xlnm.Print_Area" localSheetId="6">'Adc-Pcs'!$A$15:$L$134</definedName>
    <definedName name="_xlnm.Print_Area" localSheetId="4">#REF!</definedName>
    <definedName name="_xlnm.Print_Area" localSheetId="3">#REF!</definedName>
    <definedName name="_xlnm.Print_Area" localSheetId="9">'P37088C Eng#2'!$A$1:$H$52</definedName>
    <definedName name="_xlnm.Print_Area" localSheetId="8" xml:space="preserve">       'P37095C Eng#2.'!$A$1:$G$61</definedName>
    <definedName name="_xlnm.Print_Area" localSheetId="2">'P37119C Eng#2'!$A$1:$H$58</definedName>
    <definedName name="_xlnm.Print_Area" localSheetId="1">'P37444C Eng#1'!$A$1:$H$84</definedName>
    <definedName name="_xlnm.Print_Area" localSheetId="0" xml:space="preserve">  'PK-PCS'!$A$1:$H$97</definedName>
    <definedName name="_xlnm.Print_Area">#REF!</definedName>
    <definedName name="PRINT_AREA_MI" localSheetId="4">#REF!</definedName>
    <definedName name="PRINT_AREA_MI" localSheetId="3">#REF!</definedName>
    <definedName name="PRINT_AREA_MI" localSheetId="9">#REF!</definedName>
    <definedName name="PRINT_AREA_MI" localSheetId="8">#REF!</definedName>
    <definedName name="PRINT_AREA_MI" localSheetId="2">#REF!</definedName>
    <definedName name="PRINT_AREA_MI" localSheetId="1">#REF!</definedName>
    <definedName name="PRINT_AREA_MI">'Adc-Pcs'!$A$15:$P$47</definedName>
    <definedName name="_xlnm.Print_Titles" localSheetId="6">'Adc-Pcs'!$1:$14</definedName>
    <definedName name="_xlnm.Print_Titles" localSheetId="4">'EAA1727 Prop#2'!$1:$8</definedName>
    <definedName name="_xlnm.Print_Titles" localSheetId="3">#REF!</definedName>
    <definedName name="_xlnm.Print_Titles" localSheetId="9">'P37088C Eng#2'!$1:$7</definedName>
    <definedName name="_xlnm.Print_Titles" localSheetId="8">'P37095C Eng#2.'!$1:$9</definedName>
    <definedName name="_xlnm.Print_Titles" localSheetId="2">'P37119C Eng#2'!$1:$9</definedName>
    <definedName name="_xlnm.Print_Titles" localSheetId="1">'P37444C Eng#1'!$1:$9</definedName>
    <definedName name="_xlnm.Print_Titles" localSheetId="0">'PK-PCS'!$1:$9</definedName>
    <definedName name="_xlnm.Print_Titles">#REF!</definedName>
    <definedName name="PRINT_TITLES_MI" localSheetId="4">#REF!</definedName>
    <definedName name="PRINT_TITLES_MI" localSheetId="3">#REF!</definedName>
    <definedName name="PRINT_TITLES_MI">#REF!</definedName>
    <definedName name="prop2">#REF!</definedName>
  </definedNames>
  <calcPr calcId="124519"/>
</workbook>
</file>

<file path=xl/calcChain.xml><?xml version="1.0" encoding="utf-8"?>
<calcChain xmlns="http://schemas.openxmlformats.org/spreadsheetml/2006/main">
  <c r="G2" i="8"/>
  <c r="G2" i="7"/>
  <c r="G2" i="19"/>
  <c r="G2" i="3"/>
  <c r="G5" i="19" l="1"/>
  <c r="G4" s="1"/>
  <c r="F2"/>
  <c r="H1"/>
  <c r="E31" i="18" l="1"/>
  <c r="J27" l="1"/>
  <c r="B27"/>
  <c r="C27"/>
  <c r="D27"/>
  <c r="E27"/>
  <c r="F27"/>
  <c r="G27"/>
  <c r="A27"/>
  <c r="J32" l="1"/>
  <c r="J31"/>
  <c r="J26"/>
  <c r="F26"/>
  <c r="B26"/>
  <c r="C26"/>
  <c r="D26"/>
  <c r="E26"/>
  <c r="G26"/>
  <c r="J25"/>
  <c r="J24"/>
  <c r="J22" l="1"/>
  <c r="J21"/>
  <c r="J20"/>
  <c r="J19"/>
  <c r="J18"/>
  <c r="H18"/>
  <c r="J17"/>
  <c r="J16"/>
  <c r="H16"/>
  <c r="J15"/>
  <c r="J14"/>
  <c r="J13"/>
  <c r="J12"/>
  <c r="B32" l="1"/>
  <c r="C32"/>
  <c r="D32"/>
  <c r="E32"/>
  <c r="F32"/>
  <c r="G32"/>
  <c r="A32"/>
  <c r="B31"/>
  <c r="C31"/>
  <c r="D31"/>
  <c r="F31"/>
  <c r="G31"/>
  <c r="A31"/>
  <c r="A26"/>
  <c r="B25"/>
  <c r="C25"/>
  <c r="D25"/>
  <c r="E25"/>
  <c r="F25"/>
  <c r="G25"/>
  <c r="A25"/>
  <c r="B24"/>
  <c r="C24"/>
  <c r="D24"/>
  <c r="E24"/>
  <c r="F24"/>
  <c r="G24"/>
  <c r="A24"/>
  <c r="B21"/>
  <c r="C21"/>
  <c r="D21"/>
  <c r="E21"/>
  <c r="F21"/>
  <c r="G21"/>
  <c r="A21"/>
  <c r="A18"/>
  <c r="B18"/>
  <c r="C18"/>
  <c r="D18"/>
  <c r="E18"/>
  <c r="F18"/>
  <c r="G18"/>
  <c r="A19"/>
  <c r="B19"/>
  <c r="C19"/>
  <c r="D19"/>
  <c r="E19"/>
  <c r="F19"/>
  <c r="G19"/>
  <c r="A20"/>
  <c r="B20"/>
  <c r="C20"/>
  <c r="D20"/>
  <c r="E20"/>
  <c r="F20"/>
  <c r="G20"/>
  <c r="B17"/>
  <c r="C17"/>
  <c r="D17"/>
  <c r="E17"/>
  <c r="F17"/>
  <c r="G17"/>
  <c r="A17"/>
  <c r="A16"/>
  <c r="B16"/>
  <c r="C16"/>
  <c r="D16"/>
  <c r="E16"/>
  <c r="F16"/>
  <c r="G16"/>
  <c r="B15"/>
  <c r="C15"/>
  <c r="D15"/>
  <c r="E15"/>
  <c r="F15"/>
  <c r="G15"/>
  <c r="A15"/>
  <c r="B14"/>
  <c r="C14"/>
  <c r="D14"/>
  <c r="E14"/>
  <c r="F14"/>
  <c r="G14"/>
  <c r="A14"/>
  <c r="A13"/>
  <c r="B13"/>
  <c r="C13"/>
  <c r="D13"/>
  <c r="E13"/>
  <c r="F13"/>
  <c r="G13"/>
  <c r="B12"/>
  <c r="C12"/>
  <c r="D12"/>
  <c r="E12"/>
  <c r="F12"/>
  <c r="G12"/>
  <c r="A12"/>
  <c r="F2"/>
  <c r="F2" i="8"/>
  <c r="F2" i="7"/>
  <c r="F2" i="15"/>
  <c r="F2" i="3"/>
  <c r="B7" i="18" l="1"/>
  <c r="B6"/>
  <c r="H21" l="1"/>
  <c r="H13"/>
  <c r="H20"/>
  <c r="H14"/>
  <c r="H12"/>
  <c r="H19"/>
  <c r="H15"/>
  <c r="H22"/>
  <c r="H17"/>
  <c r="E7" l="1"/>
  <c r="F6" i="15"/>
  <c r="E5" i="18" s="1"/>
  <c r="D4"/>
  <c r="E8"/>
  <c r="E4"/>
  <c r="H25" s="1"/>
  <c r="G2" i="15"/>
  <c r="G4" i="9"/>
  <c r="H3" s="1"/>
  <c r="G5"/>
  <c r="E4" s="1"/>
  <c r="H1"/>
  <c r="F7" i="15" l="1"/>
  <c r="F5" i="18" s="1"/>
  <c r="H26"/>
  <c r="H24"/>
  <c r="F4"/>
  <c r="H27" s="1"/>
  <c r="F5" i="15" l="1"/>
  <c r="D5" i="18" s="1"/>
  <c r="H32" s="1"/>
  <c r="H31" l="1"/>
</calcChain>
</file>

<file path=xl/sharedStrings.xml><?xml version="1.0" encoding="utf-8"?>
<sst xmlns="http://schemas.openxmlformats.org/spreadsheetml/2006/main" count="2490" uniqueCount="1100">
  <si>
    <t>PT.  PELITA AIR SERVICE</t>
  </si>
  <si>
    <t>DATE  REPORT</t>
  </si>
  <si>
    <t>:</t>
  </si>
  <si>
    <t>BAG.  QUALITY CONTROL</t>
  </si>
  <si>
    <t>AIRWORTHINESS DIRECTIVE COMPLIANCE</t>
  </si>
  <si>
    <t xml:space="preserve">A/C REGISTRATION </t>
  </si>
  <si>
    <t xml:space="preserve"> PK - PCS</t>
  </si>
  <si>
    <t xml:space="preserve">A/C TYPE/MODEL      </t>
  </si>
  <si>
    <t xml:space="preserve">    CASA-212</t>
  </si>
  <si>
    <t xml:space="preserve">A/C SERIAL NUMBER </t>
  </si>
  <si>
    <t>45N/205</t>
  </si>
  <si>
    <t xml:space="preserve">ENGINE TYPE              </t>
  </si>
  <si>
    <t xml:space="preserve">    TPE331-10-511C</t>
  </si>
  <si>
    <t xml:space="preserve">A/C HOURS         </t>
  </si>
  <si>
    <t xml:space="preserve">PROPELLER TYPE  </t>
  </si>
  <si>
    <t xml:space="preserve">    HC-B4MN-5AL</t>
  </si>
  <si>
    <t xml:space="preserve">A/C LANDINGS     </t>
  </si>
  <si>
    <t xml:space="preserve">AUX. POWER UNIT </t>
  </si>
  <si>
    <t xml:space="preserve">     -</t>
  </si>
  <si>
    <t>NO</t>
  </si>
  <si>
    <t>DIRECTIVE</t>
  </si>
  <si>
    <t>REFERENCE</t>
  </si>
  <si>
    <t>COMPLIAN-</t>
  </si>
  <si>
    <t>DESCRIPTION OF WORK</t>
  </si>
  <si>
    <t xml:space="preserve">     REPETITIVE</t>
  </si>
  <si>
    <t>INTERVAL</t>
  </si>
  <si>
    <t>COMPLIANCE</t>
  </si>
  <si>
    <t>STATUS</t>
  </si>
  <si>
    <t>NUMBER</t>
  </si>
  <si>
    <t>AD/SB/ASB/SL</t>
  </si>
  <si>
    <t>CE-DATE</t>
  </si>
  <si>
    <t xml:space="preserve"> YES</t>
  </si>
  <si>
    <t xml:space="preserve"> NO</t>
  </si>
  <si>
    <t>REMARK</t>
  </si>
  <si>
    <t>A I R F R A M E</t>
  </si>
  <si>
    <t>==============</t>
  </si>
  <si>
    <t>DGAC.AD.80/CAS/001</t>
  </si>
  <si>
    <t>SB.212-39-02</t>
  </si>
  <si>
    <t>-</t>
  </si>
  <si>
    <t>Closed</t>
  </si>
  <si>
    <t>DGAC.AD.80/CAS/002</t>
  </si>
  <si>
    <t>SB.212-76-02</t>
  </si>
  <si>
    <t>SB.212-28-15</t>
  </si>
  <si>
    <t>DGAC.AD.83/CAS/002</t>
  </si>
  <si>
    <t>30-4-84</t>
  </si>
  <si>
    <t>No</t>
  </si>
  <si>
    <t>C/W</t>
  </si>
  <si>
    <t>Kaslin S.</t>
  </si>
  <si>
    <t>SB.212-52-13</t>
  </si>
  <si>
    <t>DGAC.AD.84/CAS/002</t>
  </si>
  <si>
    <t>SB.212-27-17 R1</t>
  </si>
  <si>
    <t>5-11-84</t>
  </si>
  <si>
    <t>SB.212-27-22 R3</t>
  </si>
  <si>
    <t>10-11-84</t>
  </si>
  <si>
    <t>SB.212-24-22</t>
  </si>
  <si>
    <t>DGAC.AD.84/CAS/005</t>
  </si>
  <si>
    <t>SB.212-27-12</t>
  </si>
  <si>
    <t>DGAC.AD.84/CAS/006</t>
  </si>
  <si>
    <t>SB.212-27-13</t>
  </si>
  <si>
    <t>DGAC.AD.84/CAS/007</t>
  </si>
  <si>
    <t>SB.212-27-14</t>
  </si>
  <si>
    <t>DGAC.AD.84/CAS/008</t>
  </si>
  <si>
    <t>SB.212-27-15 R1</t>
  </si>
  <si>
    <t>DGAC.AD.84/CAS/009</t>
  </si>
  <si>
    <t>SB.212-27-19</t>
  </si>
  <si>
    <t>7-11-84</t>
  </si>
  <si>
    <t>DGAC.AD.84/CAS/010</t>
  </si>
  <si>
    <t>SB.212-27-23</t>
  </si>
  <si>
    <t>DGAC.AD.84/CAS/011</t>
  </si>
  <si>
    <t>SB.212-28-11</t>
  </si>
  <si>
    <t>DGAC.AD.84/CAS/012</t>
  </si>
  <si>
    <t>SB.212-51-01</t>
  </si>
  <si>
    <t>DGAC.AD.84/CAS/013</t>
  </si>
  <si>
    <t>SB.212-51-02</t>
  </si>
  <si>
    <t>DGAC.AD.84/CAS/014</t>
  </si>
  <si>
    <t>SB.212-55-07</t>
  </si>
  <si>
    <t>DGAC.AD.84/CAS/015</t>
  </si>
  <si>
    <t>SB.212-57-12</t>
  </si>
  <si>
    <t>9-3-82</t>
  </si>
  <si>
    <t>Q 304</t>
  </si>
  <si>
    <t>DGAC.AD.84/CAS/016</t>
  </si>
  <si>
    <t>SB.212-73-03</t>
  </si>
  <si>
    <t>DGAC.AD.84/CAS/017</t>
  </si>
  <si>
    <t>Yes</t>
  </si>
  <si>
    <t>1200 FH</t>
  </si>
  <si>
    <t>Open</t>
  </si>
  <si>
    <t>Suardi</t>
  </si>
  <si>
    <t>SB.212-25-32</t>
  </si>
  <si>
    <t>21-5-87</t>
  </si>
  <si>
    <t>DGAC.AD.86/CAS/002</t>
  </si>
  <si>
    <t>SB.212-32-19</t>
  </si>
  <si>
    <t>13-4-87</t>
  </si>
  <si>
    <t>SB.212-76-04</t>
  </si>
  <si>
    <t>26-5-87</t>
  </si>
  <si>
    <t>SB.212-76-05 R1A</t>
  </si>
  <si>
    <t>SB.212-24-33 R1</t>
  </si>
  <si>
    <t>SB.212-27-30</t>
  </si>
  <si>
    <t>FAA.AD.87-03-04</t>
  </si>
  <si>
    <t>SB.212-27-31</t>
  </si>
  <si>
    <t>SB.212-32-21</t>
  </si>
  <si>
    <t>3-1-89</t>
  </si>
  <si>
    <t>Kinso Abd.</t>
  </si>
  <si>
    <t>SB.212-52-16</t>
  </si>
  <si>
    <t>30-1-89</t>
  </si>
  <si>
    <t>SB.212-31-12</t>
  </si>
  <si>
    <t>SB.212-27-25 R2</t>
  </si>
  <si>
    <t>20-1-89</t>
  </si>
  <si>
    <t>Kinso Abd</t>
  </si>
  <si>
    <t>DGAC.AD.87/CAS/006</t>
  </si>
  <si>
    <t>Installation of new cross bor.</t>
  </si>
  <si>
    <t>11-9-89</t>
  </si>
  <si>
    <t>MI/047/QA/89</t>
  </si>
  <si>
    <t>9-12-89</t>
  </si>
  <si>
    <t>Sjamsudin</t>
  </si>
  <si>
    <t>SB.212-27-25 R6</t>
  </si>
  <si>
    <t>SB.212-72-05 R1</t>
  </si>
  <si>
    <t>Bahrum</t>
  </si>
  <si>
    <t>SB.212-76-07</t>
  </si>
  <si>
    <t>MI.COM.235-58</t>
  </si>
  <si>
    <t>SB.212-27-47</t>
  </si>
  <si>
    <t>SB.212-32-38</t>
  </si>
  <si>
    <t>PCW MFG</t>
  </si>
  <si>
    <t>CASA COM.212-224</t>
  </si>
  <si>
    <t>SB.212-57-10</t>
  </si>
  <si>
    <t>SB.212-27-48</t>
  </si>
  <si>
    <t>SB.212-27-34</t>
  </si>
  <si>
    <t>20-4-97</t>
  </si>
  <si>
    <t>Sudarman</t>
  </si>
  <si>
    <t>DGAC.AD.97-03-022</t>
  </si>
  <si>
    <t>Structural integrity of center wing.</t>
  </si>
  <si>
    <t>YES</t>
  </si>
  <si>
    <t>1 Yr</t>
  </si>
  <si>
    <t>Marthen A</t>
  </si>
  <si>
    <t>CASA Doc.C-212-PV-02-SID</t>
  </si>
  <si>
    <t>CPCP C-212-PV01</t>
  </si>
  <si>
    <t>17-12-2000</t>
  </si>
  <si>
    <t>G E N E R A L</t>
  </si>
  <si>
    <t>===========</t>
  </si>
  <si>
    <t>DGAC.AD.88/GEN/001</t>
  </si>
  <si>
    <t>DGAC.AD.89/GEN/006</t>
  </si>
  <si>
    <t>1000 FH</t>
  </si>
  <si>
    <t>E N G I N E</t>
  </si>
  <si>
    <t>=========</t>
  </si>
  <si>
    <t>DGAC.AD.82/ENG/003/AIR</t>
  </si>
  <si>
    <t>SB.TPE331-73-0112</t>
  </si>
  <si>
    <t>16-5-83</t>
  </si>
  <si>
    <t>PT. PAS</t>
  </si>
  <si>
    <t>SB.TPE331-73-121</t>
  </si>
  <si>
    <t>DGAC.AD.85/ENG/004/AIR</t>
  </si>
  <si>
    <t>SB.TPE331-72-0530</t>
  </si>
  <si>
    <t>SB.TPE331-A72-0571</t>
  </si>
  <si>
    <t>ASB.TPE331-A73-0190</t>
  </si>
  <si>
    <t>26-2-92</t>
  </si>
  <si>
    <t>The thrid stage turbine stator</t>
  </si>
  <si>
    <t>ASB.TPE731-A72-3432</t>
  </si>
  <si>
    <t>SB.TPE331-A73-0198R1</t>
  </si>
  <si>
    <t>ASB.NF331-A72-11921</t>
  </si>
  <si>
    <t>ASB.TPE331-A72-0906</t>
  </si>
  <si>
    <t>SB.TPE331-73-0217</t>
  </si>
  <si>
    <t>SB.TPE331-A72-10961</t>
  </si>
  <si>
    <t>SB.TPE331-73-0230</t>
  </si>
  <si>
    <t>15.10.2000</t>
  </si>
  <si>
    <t>P R O P E L L E R</t>
  </si>
  <si>
    <t>================</t>
  </si>
  <si>
    <t>Comm.212-167/SI.140</t>
  </si>
  <si>
    <t>4-5-84</t>
  </si>
  <si>
    <t>DGAC.AD.83/PROP/004</t>
  </si>
  <si>
    <t>SI. 124</t>
  </si>
  <si>
    <t>DGAC.AD.85/PROP/002</t>
  </si>
  <si>
    <t>SI. 159 A/B</t>
  </si>
  <si>
    <t>12-4-86</t>
  </si>
  <si>
    <t>HARTZ. SB.153</t>
  </si>
  <si>
    <t>13-1-90</t>
  </si>
  <si>
    <t>SB. 165</t>
  </si>
  <si>
    <t>ASB.NO.A.186</t>
  </si>
  <si>
    <t>Hartzell ASB.196A</t>
  </si>
  <si>
    <t>C/O</t>
  </si>
  <si>
    <t>ADDITIONAL</t>
  </si>
  <si>
    <t>==========</t>
  </si>
  <si>
    <t>Mandatory</t>
  </si>
  <si>
    <t>FAA.AD.87-04-10</t>
  </si>
  <si>
    <t>SB.212-25-35</t>
  </si>
  <si>
    <t>FAA.AD.96-09-022</t>
  </si>
  <si>
    <t>AFM - Icing ....</t>
  </si>
  <si>
    <t>FAA.99-04-02</t>
  </si>
  <si>
    <t>COM 212-252</t>
  </si>
  <si>
    <t>End</t>
  </si>
  <si>
    <t>DGAC.AD.83/CAS/001             FAA.AD.83-02-06</t>
  </si>
  <si>
    <t>SB.212-57-13 R3                  MI.ACS.212-043 R1</t>
  </si>
  <si>
    <t>DGAC.AD.84/CAS/001              FAA.AD.84-02-03</t>
  </si>
  <si>
    <t>DGAC.AD.84/CAS/003.R1         FAA.AD.89-05-01</t>
  </si>
  <si>
    <t>DGAC.AD.84/CAS/004              FAA.AD.84-12-03</t>
  </si>
  <si>
    <t>PAS Letter 1019/TEK/PAS/84</t>
  </si>
  <si>
    <t>DGAC.AD.86/CAS/001             FAA.AD.87-05-07</t>
  </si>
  <si>
    <t>DGAC.AD.86/CAS/003            FAA.AD.87-05-06</t>
  </si>
  <si>
    <t>DGAC.AD.86/CAS/004.R2        FAA.AD.87-05-05 R2</t>
  </si>
  <si>
    <t>DGAC.AD.86/CAS/005             FAA.AD.86-19-05</t>
  </si>
  <si>
    <t>DGAC.AD.87/CAS/001 FAA.AD.87-03-04</t>
  </si>
  <si>
    <t>DGAC.AD.87/CAS/002 FAA.AD.87-04-02</t>
  </si>
  <si>
    <t>DGAC.AD.87/CAS/003              FAA.AD.87-10-08</t>
  </si>
  <si>
    <t>DGAC.AD.87/CAS/004              FAA.AD.87-16-04</t>
  </si>
  <si>
    <t>DGAC.AD.87/CAS/005.R1        FAA.AD.87-18-08</t>
  </si>
  <si>
    <t>SB.331-282/                         CN.235-25-01</t>
  </si>
  <si>
    <t>DGAC.AD.88/CAS/001               FAA.AD.88-09-02</t>
  </si>
  <si>
    <t>COMM.212-206.R1             MI/030/QA/89</t>
  </si>
  <si>
    <t>DGAC.AD.89/CAS/001.R1        FAA.AD.89-02-08 R1</t>
  </si>
  <si>
    <t>DGAC.AD.89/CAS/003             FAA.AD.89-19-05                     AMDT.39-6320</t>
  </si>
  <si>
    <t>DGAC.AD.89/CAS/004              FAA.AD.89-21-08</t>
  </si>
  <si>
    <t>DGAC.AD.89/CAS/005             FAA.AD.89-23-16</t>
  </si>
  <si>
    <t>DGAC.AD.90/CAS/001              FAA.AD.89-22-09</t>
  </si>
  <si>
    <t>DGAC.AD.90/CAS/002             FAA.AD.90-04-11                     AMDT.39-6508</t>
  </si>
  <si>
    <t>DGAC.AD.91/CAS/001              FAA.AD.91-03-10</t>
  </si>
  <si>
    <t>DGAC.AD.92/CAS/001             SPANISH AD.NO.01/92</t>
  </si>
  <si>
    <t>DGAC.AD.92/CAS/002            FAA.AD.92-13-51</t>
  </si>
  <si>
    <t>DGAC.AD.93/CAS/013               FAA.AD.97-03-13</t>
  </si>
  <si>
    <t>DGAC.AD.94/CAS/002             SPANISH AD.07/94                  FAA.AD.97-21-14</t>
  </si>
  <si>
    <t>DGAC.AD.96-06-004               SPAIN.AD.NO.02/96                FAA.AD.98-12-28</t>
  </si>
  <si>
    <t>DGAC.AD.96-06-005                 SPAIN.AD.NO.03/96</t>
  </si>
  <si>
    <t>6/12/2000       11345,51 FH</t>
  </si>
  <si>
    <t>SB.212-76-05                    SB.212-76-08</t>
  </si>
  <si>
    <t>DGAC.AD.96-06-006               SPAIN.AD.NO.04/96               FAA.AD.98-22-04</t>
  </si>
  <si>
    <t>DGAC.AD.96-06-007                  SPAIN.AD.NO.05/96              FAA.AD.98-06-02</t>
  </si>
  <si>
    <t>DGAC.AD.96-06-010 R1           SPAIN.AD.NO.06/96                 FAA.AD.98-10-08</t>
  </si>
  <si>
    <t>IPTN Special Insp.                ACS-212-023 R1</t>
  </si>
  <si>
    <t>DGAC.AD.98-06-020                  SPAIN.AD.NO.88 Rev.2           FAA.AD.96-07-14</t>
  </si>
  <si>
    <t>DGAC.AD.98-12-008                  SPAIN.AD.NO.01/96                FAA.AD.98-18-21</t>
  </si>
  <si>
    <t>NOTULEN RAPAT           DKU TGL.23-5-88</t>
  </si>
  <si>
    <t>ICAO LETTER                AN. 7/6-9-89/27</t>
  </si>
  <si>
    <t>DGAC.AD.96-08-021                  FAA.AD.74-08-09R2                 Amdt.39-9680</t>
  </si>
  <si>
    <t>5/9/2000              11345 FH</t>
  </si>
  <si>
    <t>DGAC.AD.84/ENG/005/AIR      FAA.AD.84-07-08</t>
  </si>
  <si>
    <t>GARRETT TLX                 RS 25399</t>
  </si>
  <si>
    <t>DGAC.AD.86/ENG/011/AIR      FAA.AD.86-12-02</t>
  </si>
  <si>
    <t>SB.TPE331-A72-384           SB.TPE331-A72-559</t>
  </si>
  <si>
    <t>DGAC.AD.87/ENG/018             FAA.AD.87-19-02</t>
  </si>
  <si>
    <t>DGAC.AD.88/ENG/005/AIR     FAA.AD.88-12-10</t>
  </si>
  <si>
    <t>DGAC.AD.91/CAS/002.R1        SPAIN AD.NO.6/91</t>
  </si>
  <si>
    <t>SB.TPE331-A72-0699R3     SB.TPE331-72-0019R15</t>
  </si>
  <si>
    <t>DGAC.AD.91/ENG/001/AIR     FAA.AD.90-21-01</t>
  </si>
  <si>
    <t>ASB.TPE331-A72-0384       R3 AND R4</t>
  </si>
  <si>
    <t>DGAC.AD.91/ENG/001.R1          FAA.AD.93-05-09</t>
  </si>
  <si>
    <t>DGAC.AD.91/ENG/005/AIR      FAA.AD.91-08-13</t>
  </si>
  <si>
    <t>DGAC.AD.92/ENG/002             FAA.AD.92-62-19</t>
  </si>
  <si>
    <t>DGAC.AD.92/ENG/002.R1         FAA.AD.93-02-01</t>
  </si>
  <si>
    <t>DGAC.AD.92/ENG/018             FAA PRIORITY LETTER        FAA.AD.92-26-08</t>
  </si>
  <si>
    <t>ASB.TPE331-A27-0857       ASB.TPE331-A27-7092</t>
  </si>
  <si>
    <t>DGAC.AD.93/ENG/003            FAA.AD.92-26-07</t>
  </si>
  <si>
    <t>DGAC.AD.93/ENG/016             FAA.AD.93-15-11</t>
  </si>
  <si>
    <t>SB.TPE331-A72-0857, -0858, -7092, -7093, -7519</t>
  </si>
  <si>
    <t>DGAC.AD.94/ENG/011             FAA.AD.94-09-08</t>
  </si>
  <si>
    <t>DGAC.AD.95/ENG/001              FAA.AD.94-26-07</t>
  </si>
  <si>
    <t>ASB.TPE331-A73-0221        R2,0226,0228,0224.</t>
  </si>
  <si>
    <t>DGAC.AD.95-05-05                 FAA.AD.94-26-07</t>
  </si>
  <si>
    <t>DGAC.AD.95-09-14                 FAA.AD.95-16-08</t>
  </si>
  <si>
    <t>SB.TPE331-73-0235             SB.TPE331-73-0236</t>
  </si>
  <si>
    <t>DGAC.AD.97-08-019                FAA.AD.97-15-10</t>
  </si>
  <si>
    <t>DGAC.AD.98-03-021                 FAA.AD.98-04-15</t>
  </si>
  <si>
    <t>DGAC.AD.98-07-001                  FAA.AD.98-12-09                     Amdt.39-10565</t>
  </si>
  <si>
    <t>DGAC.AD.83/PROP/002.R1       FAA.AD.83-08-01</t>
  </si>
  <si>
    <t>DGAC.AD.87/PROP/001           FAA.AD.87-15-04</t>
  </si>
  <si>
    <t>DGAC.AD.89/PROP/002           FAA.AD.89-22-05</t>
  </si>
  <si>
    <t>DGAC.AD.94/PROP/002            FAA.AD.94-03-11</t>
  </si>
  <si>
    <t>DGAC.AD.95-04-04                  FAA.AD.95-03-03</t>
  </si>
  <si>
    <t>DGAC.AD.96-10-009                 FAA.AD.96-18-14                    Amdt.39-9738</t>
  </si>
  <si>
    <t>N.T.O.                                         DSKU/0549/PWT/94               DATE : 03-05-1994</t>
  </si>
  <si>
    <t>N.T.O.                                       DSKU/0799/PWT/94                   DATE : 01-07-1994</t>
  </si>
  <si>
    <t>Cockpit panel - Replacement of CB  in  overhead  panel.</t>
  </si>
  <si>
    <t>Replacement  of   cables   and pullay brackets in  RPM  and engine power controls</t>
  </si>
  <si>
    <t>Replacement  of  fuel  ejector filter for other of  bigger size</t>
  </si>
  <si>
    <t>Installing  new   bushings  on aileron -to-wing attaching fitting to prevent play.</t>
  </si>
  <si>
    <t>Doors-Installation of a devide to keep pilots door  in  open position.</t>
  </si>
  <si>
    <t>Flight Control-Improvement  in flight  control  system.</t>
  </si>
  <si>
    <t>Flight Controls - Modification of safeting provisions  in bellcrank - to - control rod joints  in  wing  flap control system.</t>
  </si>
  <si>
    <t>Electrical  -  Installation of new fuse to protect the electr. system and replacement of another fuse.</t>
  </si>
  <si>
    <t>Flight  Control  - Replacement of attaching on rudder  and elevator shafts.</t>
  </si>
  <si>
    <t>Flight  Control  - Replacement of CA-36200.1 hydr cylinder.</t>
  </si>
  <si>
    <t>Flight  Control - Modification to prevent interference between floor reinforcement sheets and control pulleys.</t>
  </si>
  <si>
    <t>Flight Control -Replacement of wing flap hydraulic   safety valve.</t>
  </si>
  <si>
    <t>Flight Control -Replacement of wing flap  control   hinge bearing.</t>
  </si>
  <si>
    <t>Flight C ontrol  -  Installing safety rings on elevator shaft</t>
  </si>
  <si>
    <t>Fuel  system - Installation of fuel shut-off valve.</t>
  </si>
  <si>
    <t>Structure-Replacement of nuts, in outer wing to center wing attachment.</t>
  </si>
  <si>
    <t>Structure - Replacing bolts in engine mounts.</t>
  </si>
  <si>
    <t>Stabilizer  - Modification  of rudder hinge fitting.</t>
  </si>
  <si>
    <t>Increasing   torque  value  on inboard and outboard wing flap attachment.</t>
  </si>
  <si>
    <t>Reducing  clearance of control rod engine air screens.</t>
  </si>
  <si>
    <t>Equipment/Furniture - installation of an automatic "fold up" mechanism for double use auxiliary seat.</t>
  </si>
  <si>
    <t>L/G - Replacement  of pressure limiting valve CA-25300.1 with new improved valve CA-25300.3</t>
  </si>
  <si>
    <t>Eng Control - Double safetying nuts on propeller feathering system.</t>
  </si>
  <si>
    <t>Eng Control - Protecting slots in power control  quadrant.</t>
  </si>
  <si>
    <t>Electrical System  -  Loss  of navigation and communication capability due to a single electrical  system  failure.</t>
  </si>
  <si>
    <t>Flight Control - The potential for  a  mistrimmed  take  off.</t>
  </si>
  <si>
    <t>Flight  Control  -   Improving identification and indicator reading in trim tab box assembly.</t>
  </si>
  <si>
    <t>Landing Gear - Lose of control on the runway caused   by fractured NLG component.</t>
  </si>
  <si>
    <t>Door  -  Crew  door   internal handle, protect against inadequate operation.</t>
  </si>
  <si>
    <t>Indication  -  Installation of an artificial stall warning (ASW) system.</t>
  </si>
  <si>
    <t>Flight  Control   -   Airframe damage due to flutter  caused by certain single failure conditions of the trim control system.</t>
  </si>
  <si>
    <t>Fuel  System  -  Inability  to close fuel shut off valves  in the event of fire.</t>
  </si>
  <si>
    <t>The  structural  integrity  of the wing flap control  system.</t>
  </si>
  <si>
    <t>The    hindered    agress   of passengers in the  event at an emergency  evacuation.</t>
  </si>
  <si>
    <t>Flight  Control - The airframe due to flutter caused  by certain single failure condition of the trim control system component.</t>
  </si>
  <si>
    <t>Power  plant  -  Damage  to or failure of the remaining engine caused by over torquing following an engine failure on take off.</t>
  </si>
  <si>
    <t>Delay in opening the passenger door in the event of   an emergency evacuation.</t>
  </si>
  <si>
    <t>The  possibility  of in flight movement of the prop speed and pitch control system into reserve thrust thrust  or  propeller pitch settings intended only for ground operation.</t>
  </si>
  <si>
    <t>Engine   Control   -   Reduced controllability of the airplane.</t>
  </si>
  <si>
    <t>Engine  Control  - The back up blocking device.</t>
  </si>
  <si>
    <t>Flight Control  - Modification to the pedal setting mechanism.</t>
  </si>
  <si>
    <t>Landing Gear - Installation of piston restrictor and  slide tube that affects both shock absorber of MLG.</t>
  </si>
  <si>
    <t>Cracks have been  detected  in the structural elements located on the false spar to the wing.</t>
  </si>
  <si>
    <t>Cracks  detected  in the inner flap fittings.</t>
  </si>
  <si>
    <t>The  condition  of the control lever     slot     protections installed  in  the  pedestal.</t>
  </si>
  <si>
    <t>Flight Control - The hinges of the ailerons  command bars located at the bottom of the flight control colum have been found deteriorated.</t>
  </si>
  <si>
    <t>Corrosion has been detected in the rudder torsion tube  of C-212 airplane.</t>
  </si>
  <si>
    <t>Inspection  of  the  principal structural elements (PSE).</t>
  </si>
  <si>
    <t>To prevent degradation of  the structural capabilities of the airplane due to the problems associated   with    corrosion damage.</t>
  </si>
  <si>
    <t>Approval         installation, maintenance  and  operation of ELBA/ELT.</t>
  </si>
  <si>
    <t>Utilization  of  the frequency on airborne VHF communication.</t>
  </si>
  <si>
    <t>Possible   fires   that  could result from smoking  materials being  dropped  into  lavatory paper    or    linen     waste receptacles.</t>
  </si>
  <si>
    <t>Fuel control system - Changing of secondary fuel nozzle.</t>
  </si>
  <si>
    <t>Fuel Control - Possible engine failure.</t>
  </si>
  <si>
    <t>Engine Garrett TPE331 - using ASTO 500.</t>
  </si>
  <si>
    <t>Failure   of  the   berrylium copper nut on the turbine end of the tiebolt shouldered shaft and resultant  major damage engine.</t>
  </si>
  <si>
    <t>Uncontained   turbine   wheel failure.</t>
  </si>
  <si>
    <t>The second turbine wheel/rotor Part Number  312106-1, -6, -8.</t>
  </si>
  <si>
    <t>To  avoid  fuel leaks,  due to cracks caused by improper torquing procedures of the assemblies PN. 3102469-1(AE705912-1) and PN.3102469-2 (AE705912-2).</t>
  </si>
  <si>
    <t>An uncontained failure of  the thrid stage turbine wheel.</t>
  </si>
  <si>
    <t>Failure  of the fan rotor disc due  to  fatique  cracking.</t>
  </si>
  <si>
    <t>Engine  fire  caused by a fuel manifold  assembly  leak.</t>
  </si>
  <si>
    <t>Fuel  spraying  on hot turbine component, which can result in an engine fire.</t>
  </si>
  <si>
    <t>Inner  seal support in a thrid stage  stator  assy.</t>
  </si>
  <si>
    <t>Sudden   loss   of   propeller control.</t>
  </si>
  <si>
    <t>Inspection to propeller  pitch control (PPC) gasket and  to further flight, replace unreinforced gasket.</t>
  </si>
  <si>
    <t>An  uncontained  of  the thrid stage  turbine  wheel.</t>
  </si>
  <si>
    <t>To prevent failure of the fuel control governor drive  from excessive wear of the internal fuel control  drive  splines.</t>
  </si>
  <si>
    <t>To  prevent   an   uncontained engine failure, damage to the aircarft or loss of aircraft control.</t>
  </si>
  <si>
    <t>Failure of turbine rotors fire or  loss  of aircraft control.</t>
  </si>
  <si>
    <t xml:space="preserve">A non-responsive  power  lever </t>
  </si>
  <si>
    <t>Thrid  stage   turbine   wheel separation due to fatigue cracking and shifting of the third stage turbine  stator, which could result in an  uncontained engine failure and damage to the aircraft.</t>
  </si>
  <si>
    <t>Fuel leakage of the fuel manifold, resulting in fuel, spraying on hot turbine components, which could result in an engine fire.</t>
  </si>
  <si>
    <t>Installed Lockwire instead of Locking Plate, P/N 3103748-1 and/or Pin P/N AN 415-3</t>
  </si>
  <si>
    <t>Propeller   -   Replacing   of propeller mounting bolts.</t>
  </si>
  <si>
    <t>Cold rolling for M, P, R, T, W Y  and  Z  shank  blades.</t>
  </si>
  <si>
    <t>Inspection  procedure  on  all Casa doubler shoulder  clamps.</t>
  </si>
  <si>
    <t>Pitch  change rod failure with cold result in lost of propeller control.</t>
  </si>
  <si>
    <t>Propeller hub failure with can result in blade separation and lead to possible engine eparation separation  and loss of aircraft control.</t>
  </si>
  <si>
    <t>Fatique  cracks  in  propeller hub arm assemblies progressing to failure, resulting in to failure, resulting   in departure of the hub arm and blade.</t>
  </si>
  <si>
    <t>Initial and repetitive inspection, and specified rework  or retirement, as necessary, of the  the propeller  hub  assemblies and propeller blades.</t>
  </si>
  <si>
    <t>Propeller hub, blade, or blade clamp failure, which can result in loss of aircraft control.</t>
  </si>
  <si>
    <t>Loose  bolt and  nut of engine mounting check.</t>
  </si>
  <si>
    <t>Global Positioning System /GPS installation.</t>
  </si>
  <si>
    <t>Electrical  shorting   between the fuel pump electrical  con-nections  and  the  fuel  pump cover plate.</t>
  </si>
  <si>
    <t>N/A due to different        Aircraft S.Number</t>
  </si>
  <si>
    <t>N/A due to different        Aircraft Model</t>
  </si>
  <si>
    <t>N/A due to different         Aircraft Model</t>
  </si>
  <si>
    <t>N/A due to different          Aircraft Model</t>
  </si>
  <si>
    <t>N/A due to different       Aircraft Model</t>
  </si>
  <si>
    <t>N/A due to use Bolt         PN.NAS147DH22</t>
  </si>
  <si>
    <t>C/W                               Including at C2 check list</t>
  </si>
  <si>
    <t>N/A due to Auto Pilot      not fitted</t>
  </si>
  <si>
    <t>N/A due to different       A/C type (for CN-235)</t>
  </si>
  <si>
    <t>N/A due to different       Aircraft type</t>
  </si>
  <si>
    <t>N/A due to different        Aircraft type</t>
  </si>
  <si>
    <t>N/A due to step not        installed</t>
  </si>
  <si>
    <t>N/A due to different        A/C S.Number</t>
  </si>
  <si>
    <t>N/A due to different        A/C type (for CN-235)</t>
  </si>
  <si>
    <t>N/A due to SB.76-07       hasn't been embodied</t>
  </si>
  <si>
    <t>Including at C2  Check list</t>
  </si>
  <si>
    <t>N/A due to different A/C type</t>
  </si>
  <si>
    <t>N/A due to different        A/C type</t>
  </si>
  <si>
    <t xml:space="preserve"> C/W                             Next due 08-09-2001 (included in 1 years Insp)</t>
  </si>
  <si>
    <t>See Maint. Control         due at 20.000 Ldgs</t>
  </si>
  <si>
    <t>See maintenance control  Maintenance status report (CPCP  CONTROL )</t>
  </si>
  <si>
    <t>N/A due to ELBA/ELT   was installed by IPTN</t>
  </si>
  <si>
    <t>N/A due to PK-PCS use frequensi 116-151</t>
  </si>
  <si>
    <t>N/A due to not using ASTO 500</t>
  </si>
  <si>
    <t>Cancelled Ref. SB72-0530 R1 Maret 88</t>
  </si>
  <si>
    <t>N/A due to different engine type</t>
  </si>
  <si>
    <t>N/A due to different         engine type                      (For TPE.331-5)</t>
  </si>
  <si>
    <t>N/A due to different        engine type</t>
  </si>
  <si>
    <t>N/A, install fuel                manifold PN.893466-2</t>
  </si>
  <si>
    <t>N/A, install fuel             manifold PN.893466-2</t>
  </si>
  <si>
    <t>N/A due to different engine type                        (for TPE331-5)</t>
  </si>
  <si>
    <t>N/A, Pelita's engine use gasket PN865664-3 (Pre SB72-709)</t>
  </si>
  <si>
    <t>N/A, Pelita's engine         use gasket PN865664-3 (Pre SB72-709)</t>
  </si>
  <si>
    <t>N/A due to different        PN.Stator</t>
  </si>
  <si>
    <t>N/A, P/N different          P.Number engine</t>
  </si>
  <si>
    <t>N/A due to use FCU       P/N.897780-23</t>
  </si>
  <si>
    <t>N/A due to never done by Flite Line USA</t>
  </si>
  <si>
    <t>N/A due to flying below 15000 ft.</t>
  </si>
  <si>
    <t>N/A, due to different engine type.</t>
  </si>
  <si>
    <t>N/A, Pelita has not been used repair facility Hoses Unlimited.</t>
  </si>
  <si>
    <t>N/A due to different        component P.Number</t>
  </si>
  <si>
    <t>N/A due to different        Propeller type</t>
  </si>
  <si>
    <t>N/A for S.Number Hub (APP for MU.4)</t>
  </si>
  <si>
    <t>N/A due to different       Propeller type</t>
  </si>
  <si>
    <t>Check C/O found normal</t>
  </si>
  <si>
    <t>N/A, due to different A/C version</t>
  </si>
  <si>
    <t>N/A, due to different P.Number Fuel Pump (use PN. RR-52000)</t>
  </si>
  <si>
    <t>7/5/2000           11345.51 FH</t>
  </si>
  <si>
    <t>Flight Control - Inspection of control surface attachment wing bushing and bearings.</t>
  </si>
  <si>
    <t>Cracks  produced  by corrosion in the support lug.</t>
  </si>
  <si>
    <t>AIRWORTHINESS DIRECTIVE COMPLIANCE RECORD</t>
  </si>
  <si>
    <t xml:space="preserve">: CASA 212 </t>
  </si>
  <si>
    <t xml:space="preserve"> </t>
  </si>
  <si>
    <t>: -------</t>
  </si>
  <si>
    <t>AD Number</t>
  </si>
  <si>
    <t>SB Reference</t>
  </si>
  <si>
    <t>Subject</t>
  </si>
  <si>
    <t>Date of Compliance</t>
  </si>
  <si>
    <t>Airframe Total Time at Comp.</t>
  </si>
  <si>
    <t>Yes, every 1200 FH</t>
  </si>
  <si>
    <t>Yes, every 1 Yrs.</t>
  </si>
  <si>
    <t>: PK - PCS</t>
  </si>
  <si>
    <t>: 45N/205</t>
  </si>
  <si>
    <t>: TPE 331-10-511C</t>
  </si>
  <si>
    <t>: HC-B4MN-5AL</t>
  </si>
  <si>
    <t>complied with unless other wise specified on the remarks.</t>
  </si>
  <si>
    <t>Aircraft Registration</t>
  </si>
  <si>
    <t>Airframe Hours</t>
  </si>
  <si>
    <t>Airframe Cycles</t>
  </si>
  <si>
    <t>Engine Type</t>
  </si>
  <si>
    <t>Remarks</t>
  </si>
  <si>
    <t xml:space="preserve">   One Time / Recurring</t>
  </si>
  <si>
    <t>SB.212-57-13 R3                  
MI.ACS.212-043 R1</t>
  </si>
  <si>
    <t>SB.212-76-05                    
SB.212-76-08</t>
  </si>
  <si>
    <t>IPTN Special Insp.                
ACS-212-023 R1</t>
  </si>
  <si>
    <t>NOTULEN RAPAT           
DKU TGL.23-5-88</t>
  </si>
  <si>
    <t>ICAO LETTER               
AN. 7/6-9-89/27</t>
  </si>
  <si>
    <t>All AD/SB have been performed as indicated in the remarks</t>
  </si>
  <si>
    <t xml:space="preserve">SB 212-76-05 has been carried out. </t>
  </si>
  <si>
    <t>One time</t>
  </si>
  <si>
    <t>Aircraft S/N</t>
  </si>
  <si>
    <t>Approval installation, maintenance  and  operation of ELBA/ELT.</t>
  </si>
  <si>
    <t>Replacement of cables and pulley brackets in  RPM  and engine power controls</t>
  </si>
  <si>
    <t>Replacement of fuel ejector filter for other of  bigger size</t>
  </si>
  <si>
    <t>Installing  new bushings on aileron -to-wing attaching fitting to prevent play.</t>
  </si>
  <si>
    <t>N/A, eff. for other aircraft model</t>
  </si>
  <si>
    <t>N/A, installed Bolt P/N NAS147DH22</t>
  </si>
  <si>
    <t>N/A, Auto Pilot is not fitted</t>
  </si>
  <si>
    <t>N/A, ELBA/ELT was installed by IPTN</t>
  </si>
  <si>
    <t>N/A, frequency used is 116-151</t>
  </si>
  <si>
    <t>N/A, eff. for other aircraft type</t>
  </si>
  <si>
    <t>Delay in opening the passenger door in the event of an emergency evacuation.</t>
  </si>
  <si>
    <t>N/A, step is not installed</t>
  </si>
  <si>
    <t>N/A, eff. For otherA/C S/N</t>
  </si>
  <si>
    <t>N/A, eff. for CN-235</t>
  </si>
  <si>
    <t>N/A, eff. for otherA/C S/N</t>
  </si>
  <si>
    <t>PCW by Manufacturer</t>
  </si>
  <si>
    <t>N/A, eff for other A/C type</t>
  </si>
  <si>
    <t>Due at 20.000 Ldgs</t>
  </si>
  <si>
    <t>NCW</t>
  </si>
  <si>
    <t>To prevent degradation of  the structural capabilities of the airplane due to the problems associated with corrosion damage.</t>
  </si>
  <si>
    <t>2,874.33 Hrs</t>
  </si>
  <si>
    <t>Every 600 Hrs</t>
  </si>
  <si>
    <t>Failure in the auxiliary landing gear direction system, caused by a gradual lost of hydraulic oil pressure of the selector valve of direction and by a lost of tension in cables.</t>
  </si>
  <si>
    <t>To prevent a hazardous quantity of smoke, flames and/or fire extinguishing agent from the cargo compartment from entering a compartment occupied by passenger or crew.</t>
  </si>
  <si>
    <t>Crack have been found in the center wing lower skin at STA
Y=1030, after initial examination of the evidences of C212
Maritime patrol aircraft accident. These cracks are suspected
to be caused by fatigue.</t>
  </si>
  <si>
    <t>This AD supersedes DGAC AD : 06-11-028-U, mentioned that the cracks were suspected to be caused by fatigue. After a more detailed examination in the laboratory, it has been determined that the initiation of the cracks was produced by fretting.</t>
  </si>
  <si>
    <t>N/A, eff. for CC4 Model</t>
  </si>
  <si>
    <t>Possible fires that could result from smoking  materials being  dropped into lavatory paper or linen waste receptacles.</t>
  </si>
  <si>
    <t>EASA AD 2007-0007</t>
  </si>
  <si>
    <t>Fuel - Fuel Tank Safety ALS Part 5 - Fuel Airworthiness Limitation (FAL) Implementation</t>
  </si>
  <si>
    <t>N/A</t>
  </si>
  <si>
    <t>C/W, Superseded by EASA AD 2006-0365-E</t>
  </si>
  <si>
    <t>C/W, Superseded by EASA AD 2007-0108-E</t>
  </si>
  <si>
    <t>Wings - Centre Wing Lower - Skin</t>
  </si>
  <si>
    <t>CASA SB 212-32-21 R2
CASA SB 212-32-22 R2
CASA COM 212-172 R4
CASA COM 212-173 R3</t>
  </si>
  <si>
    <t>To prevent failure of the auxiliary landing gear direction system, which could result in abnormal vibration during takeoff and landing runs, and consequent reduced controllability of the airplane.</t>
  </si>
  <si>
    <t>Applicable to CN235</t>
  </si>
  <si>
    <t>Navigation - Pitot/static tubes - Inspection / Replacement</t>
  </si>
  <si>
    <t>N/A due to different Part Number Installed</t>
  </si>
  <si>
    <t>Auto Flight - Autopilot Servo Drive Actuators - Identifications / Modification / Replacement</t>
  </si>
  <si>
    <t xml:space="preserve">N/A due to NOT equipped with Autoflight. </t>
  </si>
  <si>
    <t>every 1000 FH</t>
  </si>
  <si>
    <t>PCW</t>
  </si>
  <si>
    <t>Internal furnishing. Passenger configuration. Modification of passenger  versions for cargo transport</t>
  </si>
  <si>
    <t>Prepared by Engineering Department</t>
  </si>
  <si>
    <t>Inspector Verification</t>
  </si>
  <si>
    <t>Flight Control - Inspection of control surface attachment hinge, bushing and bearings.</t>
  </si>
  <si>
    <t>SB-212-27-55M</t>
  </si>
  <si>
    <t>Elevator Flight Control System sector sta 1400
Modification of the gust lock lever attachment.</t>
  </si>
  <si>
    <t>N/A, different aircraft type</t>
  </si>
  <si>
    <t>Nov. 2011</t>
  </si>
  <si>
    <t>Hrs. 14,786.33
Cyc. 16,070</t>
  </si>
  <si>
    <t>Every 1 Yr</t>
  </si>
  <si>
    <t>Modification has been carried out</t>
  </si>
  <si>
    <t>KM 42</t>
  </si>
  <si>
    <t>Installation of TCAS and Terrain awareness alert system.</t>
  </si>
  <si>
    <t xml:space="preserve">One time </t>
  </si>
  <si>
    <t>KMH880/KTA870 intergrate Hazard trffic awareness system installed</t>
  </si>
  <si>
    <t>DGCA AD 84/CAS/017</t>
  </si>
  <si>
    <t>PAS Letter                          
1019/TEK/PAS/84
SB 212-57-13
PAS MI.93/CASA/001
MI-ACS-212-042 Part 1</t>
  </si>
  <si>
    <t>Flight Control - Inspect doublers at Aileron Bracket Plate P/N. 212-14001-40.1/2 and P/N. 212-14001-41.1/2</t>
  </si>
  <si>
    <t>4500 FH or         4500 FC</t>
  </si>
  <si>
    <t>Hrs.  14,174
Cyc. 15,055</t>
  </si>
  <si>
    <t>Hrs. 15,096,10
Cyc. 16,484</t>
  </si>
  <si>
    <t>EADS CASA SB-212-22-16</t>
  </si>
  <si>
    <t>EASA PAD 08-061
EASA 2008-0155
FAA AD 2009-12-04</t>
  </si>
  <si>
    <t>EADS CASA SB-212-34-11</t>
  </si>
  <si>
    <t>AOL 212-018</t>
  </si>
  <si>
    <t>FAA AD 2006-15-11</t>
  </si>
  <si>
    <t>When carrying both cargo and passengers in the same compartment, cannot achieve the required level of performance. AD to prevent a hazardous quantity of smoke, flames and/or fire extinguishing agent from the cargo compartment from entering a compartment occupied by passengers or crew.</t>
  </si>
  <si>
    <t>N/A, this AD applies to C212 aircraft modified in accordance with Supplemental Type Certificate (STC) ST02177AK</t>
  </si>
  <si>
    <t>EADS-CASA SB-212-76-0009 Rev. 1.</t>
  </si>
  <si>
    <t>Wings-Outer to Center Wing / Fittings - Inspection / Replacement</t>
  </si>
  <si>
    <t>N/A, Due to Aircraft S/N not applicable</t>
  </si>
  <si>
    <t>SB 212-57-13
MI-ACS-212-042 Part 2
MI ACS-212-043 R1</t>
  </si>
  <si>
    <t>Every 1 Yr CPCP</t>
  </si>
  <si>
    <t>AIRWORTHINESS DIRECTIVES COMPLIANCE RECORD</t>
  </si>
  <si>
    <t xml:space="preserve">Engine Type </t>
  </si>
  <si>
    <t xml:space="preserve">Engine TSN </t>
  </si>
  <si>
    <t>Engine TSO</t>
  </si>
  <si>
    <t xml:space="preserve">Engine Serial Number </t>
  </si>
  <si>
    <t>Engine CSN</t>
  </si>
  <si>
    <t>EngineTSN at Comp.</t>
  </si>
  <si>
    <t>One Time / Recurring</t>
  </si>
  <si>
    <t>FAA AD 84-10-06</t>
  </si>
  <si>
    <t>73-0121</t>
  </si>
  <si>
    <t>Inspect low-time engine fuel control/pump assembly to determine drive shaft running torque to prevent possible engine failure</t>
  </si>
  <si>
    <t>GARRETT TLX                    
RS 25399</t>
  </si>
  <si>
    <r>
      <t xml:space="preserve">DGAC.AD.87/ENG/018      </t>
    </r>
    <r>
      <rPr>
        <sz val="9"/>
        <rFont val="Arial Narrow"/>
        <family val="2"/>
      </rPr>
      <t xml:space="preserve">        FAA.AD.87-19-02</t>
    </r>
  </si>
  <si>
    <t>SB.TPE331-A72-384          SB.TPE331-A72-559            SB.TPE331-A72-559</t>
  </si>
  <si>
    <r>
      <t>DGAC.AD.88/ENG/005/AIR</t>
    </r>
    <r>
      <rPr>
        <sz val="9"/>
        <rFont val="Arial Narrow"/>
        <family val="2"/>
      </rPr>
      <t xml:space="preserve">   FAA AD 88-12-10</t>
    </r>
  </si>
  <si>
    <t>72-0180
A72-0571</t>
  </si>
  <si>
    <t>Service Life Limits of critical life limited components : Limit the 2nd Stage Turbine Wheel to 4800 cycles (Ref. SB72-0180)</t>
  </si>
  <si>
    <t>FAA AD 89-07-07</t>
  </si>
  <si>
    <t>72-0533</t>
  </si>
  <si>
    <t>Inspect Torsion Shaft Coupling</t>
  </si>
  <si>
    <t>Shall be carried out every access</t>
  </si>
  <si>
    <r>
      <t xml:space="preserve">DGAC.AD.91/CAS/002.R1    </t>
    </r>
    <r>
      <rPr>
        <sz val="9"/>
        <rFont val="Arial Narrow"/>
        <family val="2"/>
      </rPr>
      <t xml:space="preserve">    SPAIN AD.NO.6/91</t>
    </r>
  </si>
  <si>
    <t>To  avoid  fuel leaks,  due to cracks caused by improper torquing procedures of the assemblies PN. 3102469-1(AE705912-1) and  PN.3102469-2 (AE705912-2).</t>
  </si>
  <si>
    <t>N/A due to different Part Number</t>
  </si>
  <si>
    <r>
      <t xml:space="preserve">DGAC.AD.91/ENG/001/AIR </t>
    </r>
    <r>
      <rPr>
        <sz val="9"/>
        <rFont val="Arial Narrow"/>
        <family val="2"/>
      </rPr>
      <t xml:space="preserve">     FAA.AD.90-21-01</t>
    </r>
  </si>
  <si>
    <t>SB.TPE331-A72-0699R3   SB.TPE331-72-0019R15</t>
  </si>
  <si>
    <t>N/A due to different   engine type</t>
  </si>
  <si>
    <r>
      <t xml:space="preserve">DGAC.AD.91/ENG/001.R1  </t>
    </r>
    <r>
      <rPr>
        <sz val="9"/>
        <rFont val="Arial Narrow"/>
        <family val="2"/>
      </rPr>
      <t xml:space="preserve">      FAA.AD.93-05-09</t>
    </r>
  </si>
  <si>
    <t>ASB.TPE331-A72-0384                  R3 AND R4</t>
  </si>
  <si>
    <t>N/A due to  different engine type (for TPE331-5)</t>
  </si>
  <si>
    <r>
      <t xml:space="preserve">DGAC.AD.91/ENG/005/AIR  </t>
    </r>
    <r>
      <rPr>
        <sz val="9"/>
        <rFont val="Arial Narrow"/>
        <family val="2"/>
      </rPr>
      <t xml:space="preserve">      FAA.AD.91-08-13</t>
    </r>
  </si>
  <si>
    <r>
      <t xml:space="preserve">DGAC.AD.92/ENG/002   </t>
    </r>
    <r>
      <rPr>
        <sz val="9"/>
        <rFont val="Arial Narrow"/>
        <family val="2"/>
      </rPr>
      <t xml:space="preserve">            FAA.AD.92-62-19</t>
    </r>
  </si>
  <si>
    <t>N/A, install fuel manifold PN.893466-2</t>
  </si>
  <si>
    <r>
      <t xml:space="preserve">DGAC.AD.92/ENG/002.R1   </t>
    </r>
    <r>
      <rPr>
        <sz val="9"/>
        <rFont val="Arial Narrow"/>
        <family val="2"/>
      </rPr>
      <t xml:space="preserve">     FAA.AD.93-02-01</t>
    </r>
  </si>
  <si>
    <r>
      <t>DGAC AD 93/ENG/003</t>
    </r>
    <r>
      <rPr>
        <sz val="9"/>
        <rFont val="Arial Narrow"/>
        <family val="2"/>
      </rPr>
      <t xml:space="preserve">
FAA.AD.92-26-07       </t>
    </r>
  </si>
  <si>
    <t>ASB.TPE331-A27-0857        ASB.TPE331-A27-7092</t>
  </si>
  <si>
    <t>Sudden   loss   of   propeller  control.</t>
  </si>
  <si>
    <t>N/A, Pelita's engine use gasket PN.865664-3       (Pre SB72-709)</t>
  </si>
  <si>
    <r>
      <t>DGAC.AD.92/ENG/002.R1</t>
    </r>
    <r>
      <rPr>
        <sz val="9"/>
        <rFont val="Arial Narrow"/>
        <family val="2"/>
      </rPr>
      <t xml:space="preserve">
FAA AD 93-02-01</t>
    </r>
  </si>
  <si>
    <t>A73-0198R1</t>
  </si>
  <si>
    <t>N/A to manifolds installed</t>
  </si>
  <si>
    <r>
      <t>DGAC AD 93/ENG/016</t>
    </r>
    <r>
      <rPr>
        <sz val="9"/>
        <rFont val="Arial Narrow"/>
        <family val="2"/>
      </rPr>
      <t xml:space="preserve">
FAA AD 93-15-11     </t>
    </r>
  </si>
  <si>
    <t xml:space="preserve">A72-0857, -858, -7092, 
7093, -7519      </t>
  </si>
  <si>
    <t>Inspection to propeller  pitch control (PPC) gasket  and  to further flight, repalce unreinforced  gasket.</t>
  </si>
  <si>
    <r>
      <t>DGAC AD 94/ENG/011</t>
    </r>
    <r>
      <rPr>
        <sz val="9"/>
        <rFont val="Arial Narrow"/>
        <family val="2"/>
      </rPr>
      <t xml:space="preserve">
FAA.AD.94-09-08       </t>
    </r>
  </si>
  <si>
    <t>N/A, for engine TPE331-10</t>
  </si>
  <si>
    <r>
      <t xml:space="preserve">DGAC AD 95/ENG/001 </t>
    </r>
    <r>
      <rPr>
        <sz val="9"/>
        <rFont val="Arial Narrow"/>
        <family val="2"/>
      </rPr>
      <t xml:space="preserve">                               
FAA AD 94-26-07</t>
    </r>
  </si>
  <si>
    <t>FAA AD 94-26-07                R2,0226,0228,0224.</t>
  </si>
  <si>
    <t>To prevent failure of the fuel control governor drive  from excessive wear of the internal fuel  control  drive  splines.</t>
  </si>
  <si>
    <r>
      <t xml:space="preserve">DGAC AD 95-09-14   </t>
    </r>
    <r>
      <rPr>
        <sz val="9"/>
        <rFont val="Arial Narrow"/>
        <family val="2"/>
      </rPr>
      <t xml:space="preserve">                
FAA AD 95-16-08</t>
    </r>
  </si>
  <si>
    <t>Inspect maintenance record to prevent uncontained failure of turbine rotors, fire, or loss of aircraft control.</t>
  </si>
  <si>
    <t>SB.TPE331-73-0235            SB.TPE331-73-0236</t>
  </si>
  <si>
    <t>A non-responsive  power  lever  &amp; lack of control engine power. Install Orifice on P2 fitting</t>
  </si>
  <si>
    <t>One TIme</t>
  </si>
  <si>
    <t>Modification Has been Carried Out</t>
  </si>
  <si>
    <r>
      <t xml:space="preserve">DGAC.AD.98-07-001   </t>
    </r>
    <r>
      <rPr>
        <sz val="9"/>
        <rFont val="Arial Narrow"/>
        <family val="2"/>
      </rPr>
      <t xml:space="preserve">              FAA.AD.98-12-09                    Amdt.39-10565</t>
    </r>
  </si>
  <si>
    <t>Fuel leakage of the fuel manifold, resulting in fuel spraying on hot turbine components, which could result in an engine fire.</t>
  </si>
  <si>
    <t>N/A, Pelita has not been used repair facility Hoses Unlimited</t>
  </si>
  <si>
    <r>
      <t>DGAC AD 03-01-001</t>
    </r>
    <r>
      <rPr>
        <sz val="9"/>
        <rFont val="Arial Narrow"/>
        <family val="2"/>
      </rPr>
      <t xml:space="preserve">
FAA AD 2002-25-02</t>
    </r>
  </si>
  <si>
    <t>ASB TPE331-A72-2083 Rev.1</t>
  </si>
  <si>
    <t>To prevent an uncontained engine , in flight shut down and secondary damage.</t>
  </si>
  <si>
    <t>N/A due to different SN.</t>
  </si>
  <si>
    <r>
      <t xml:space="preserve">DGAC AD 04-06-008
</t>
    </r>
    <r>
      <rPr>
        <sz val="9"/>
        <rFont val="Arial Narrow"/>
        <family val="2"/>
      </rPr>
      <t>FAA AD 2004-09-29</t>
    </r>
  </si>
  <si>
    <t>ASB TPE331-A72-2102</t>
  </si>
  <si>
    <t>Inspect specific serial number first stage turbine disks, PN. 3101520-1 and 3107079-1.</t>
  </si>
  <si>
    <t>N/A due to different Part Number
Ref. Engine P-37095 Life Limited Part Log</t>
  </si>
  <si>
    <t>FAA 2006-14-03</t>
  </si>
  <si>
    <t>To prevent uncontained failure of third turbine rotor due to low cycle fatique</t>
  </si>
  <si>
    <t>Hrs. 2,800
Cyc. 2,612</t>
  </si>
  <si>
    <t>C/W by PT. NTP</t>
  </si>
  <si>
    <t>TPE331-A73-0254 R2</t>
  </si>
  <si>
    <t xml:space="preserve">Perform an initial dimensional inspection of the fuel control drive for wear or damage. </t>
  </si>
  <si>
    <t>FCU has been replaced with midified FCU by PT. NTP</t>
  </si>
  <si>
    <t>FAA 2009-17-05</t>
  </si>
  <si>
    <t>First stage turbine disk P/N. 3101520-1 or 3107079-1, serial number 2-03501-2299, 2-03501-2300, 2-03501-2301, 2-03501-2302 or 2-03501-2304.</t>
  </si>
  <si>
    <t>N/A due to different Serial number installed.
P/N installed 3101520-1 S/N.2-3501-2282</t>
  </si>
  <si>
    <t>FAA AD 2011-18-51</t>
  </si>
  <si>
    <t>This AD applies to all Honeywell International, Inc. TPE331 model turboprop engines with a Dixie Aerospace, LLC main shaft bearing, P/N 3108098-1WD, installed.
This AD superseded by FAA AD 2011-18-51R1.</t>
  </si>
  <si>
    <t>Different Part Number  installed</t>
  </si>
  <si>
    <r>
      <t xml:space="preserve">FAA AD 2011-18-51R1
</t>
    </r>
    <r>
      <rPr>
        <sz val="9"/>
        <rFont val="Arial Narrow"/>
        <family val="2"/>
      </rPr>
      <t>16 September 2011</t>
    </r>
    <r>
      <rPr>
        <b/>
        <sz val="9"/>
        <rFont val="Arial Narrow"/>
        <family val="2"/>
      </rPr>
      <t xml:space="preserve">
DGCA AD 11-08-016 R1
</t>
    </r>
    <r>
      <rPr>
        <sz val="9"/>
        <rFont val="Arial Narrow"/>
        <family val="2"/>
      </rPr>
      <t>7 October 2011</t>
    </r>
  </si>
  <si>
    <t>This AD revision was promted by the need to list the affected bearings by S/N in the reference AD for clarification. We are issuing this AD to prevent engine main rotor seizure resulting in engine damage, shutdown and damage to the airplane.</t>
  </si>
  <si>
    <r>
      <t xml:space="preserve">FAA AD 2012-02-06
</t>
    </r>
    <r>
      <rPr>
        <sz val="9"/>
        <rFont val="Arial Narrow"/>
        <family val="2"/>
      </rPr>
      <t>March 15, 2012</t>
    </r>
  </si>
  <si>
    <t>ASB TPE331-72-A2156</t>
  </si>
  <si>
    <t>Honeywell International Inc. TPE331-10,  model turboprop engines with a first stage turbine disk, part number (P/N) 3101520-1 or 3107079-1, with a serial number (S/N) listed in Table 2 of Honeywell International Inc. Alert Service Bulletin (ASB) TPE331-72-A2156,</t>
  </si>
  <si>
    <t>every engine H.S.I.</t>
  </si>
  <si>
    <t>72-0935</t>
  </si>
  <si>
    <t>Replace turbine main shaft nut 3103713-1 by 3108066-1 more resistance to the torsion shaft corosion cracking.</t>
  </si>
  <si>
    <t>72-0962</t>
  </si>
  <si>
    <t>Replace oil scavenge gasket by 3108138-5 with improved durability</t>
  </si>
  <si>
    <t>73-0230</t>
  </si>
  <si>
    <t>Install lockwire instead of locking plate P/N 3103748-1 and/or pin P/N AN415-3</t>
  </si>
  <si>
    <t>Jan. 5, 2009</t>
  </si>
  <si>
    <t>72-0558</t>
  </si>
  <si>
    <t>Replace oil filter tube PN. 3101707-1 with 3101707-9</t>
  </si>
  <si>
    <t>72-0608</t>
  </si>
  <si>
    <t>Replace seal assy PN. 3102103-5/-6 with PN. 3102103-7</t>
  </si>
  <si>
    <t>72-0632</t>
  </si>
  <si>
    <t>Replace aft curvic coupling PN. 3103526-2 with PN. 3103906-1</t>
  </si>
  <si>
    <t>ASB No. TPE331-A73-0254</t>
  </si>
  <si>
    <t>Engine Fuel &amp; Control – Woodward Fuel Control Unit – Inspection / Repair / Replacement.
This AD deviates from and thereby replaces (State of Design) FAA AD 2006-15-08 for affected engines, installed on aeroplanes registered in EASA Member States.</t>
  </si>
  <si>
    <t>above. All applicable AD/SB for the specific model have been</t>
  </si>
  <si>
    <r>
      <t>I Gede Budi Widagda</t>
    </r>
    <r>
      <rPr>
        <sz val="10"/>
        <rFont val="Arial Narrow"/>
        <family val="2"/>
      </rPr>
      <t xml:space="preserve">                 Date :</t>
    </r>
  </si>
  <si>
    <t xml:space="preserve">Propeller  Type </t>
  </si>
  <si>
    <t xml:space="preserve">Propeller S/N </t>
  </si>
  <si>
    <t>Propeller Total Time at Comp.</t>
  </si>
  <si>
    <t>DGAC.AD.83/PROP/002.R1      
FAA.AD.83-08-01</t>
  </si>
  <si>
    <t>Cold rolling for M, P, R, T, W, Y  and  Z  shank  blades.</t>
  </si>
  <si>
    <t>Inspection  procedure  on  all  Casa doubler shoulder  clamps.</t>
  </si>
  <si>
    <t>DGAC.AD.87/PROP/001            
FAA.AD.87-15-04</t>
  </si>
  <si>
    <t>Pitch  change rod failure with cold result in lost of propeller  control.</t>
  </si>
  <si>
    <t>DGAC.AD.89/PROP/002            
FAA.AD.89-22-05</t>
  </si>
  <si>
    <t>Propeller hub failure with can result in blade separation and lead to possible engine separation separation    and   loss of aircraft control. aircraft  control.</t>
  </si>
  <si>
    <t>N/A due to different Propeller type</t>
  </si>
  <si>
    <t>DGAC.AD.94/PROP/002             
FAA.AD.94-03-11</t>
  </si>
  <si>
    <t>N/A for S.N  Hub (APP for MU.4)</t>
  </si>
  <si>
    <t>DGAC.AD.95-04-04                   
FAA.AD.95-03-03</t>
  </si>
  <si>
    <t>Initial and repetitive inspection, and specified rework  or retirement, as necessary of the propeller hub  assemblies and propeller blades.</t>
  </si>
  <si>
    <t>DGAC.AD.96-10-009                
FAA.AD.96-18-14                       
Amdt.39-9738</t>
  </si>
  <si>
    <t>FAA AD 2004-13-01</t>
  </si>
  <si>
    <t>DGAC AD 05-08-002
FAA AD No. 2005-14-12</t>
  </si>
  <si>
    <t>To prevent propeller mounting bolt failurea or improperly secured propellers which could lead separation of the propeller from the airplane.</t>
  </si>
  <si>
    <t>HC-ASB-61-313</t>
  </si>
  <si>
    <t>N/A due to different Lot Number</t>
  </si>
  <si>
    <t>Propeller   -   Replacing of propeller mounting bolts.</t>
  </si>
  <si>
    <t>N/A due to different component P/N</t>
  </si>
  <si>
    <t>Fatigue  cracks  in  propeller hub arm assemblies progressing to failure, resulting in departure of the hub  arm  and blade.</t>
  </si>
  <si>
    <t>Propeller - Counterweight Slug Bolt Inspection</t>
  </si>
  <si>
    <t>N/A due to different LOT Number installed. This SB effective for All B-3386-14H bolts, LFC manufacturing lot 224.</t>
  </si>
  <si>
    <t>Carried Out By Singapore Aerospace System Pe Ltd</t>
  </si>
  <si>
    <t>Hrs. 6,024</t>
  </si>
  <si>
    <t>SB 137</t>
  </si>
  <si>
    <t>Replacement for the A-282 Inner Clamp Bolt (Reference SB 130).</t>
  </si>
  <si>
    <t>C/W by PT. PAS</t>
  </si>
  <si>
    <t>6554.46 Hrs</t>
  </si>
  <si>
    <t>Incorporated in Manual 118F. New spring retainer cups (for 4 blade, steel hub props).</t>
  </si>
  <si>
    <t>SB 173</t>
  </si>
  <si>
    <t>C/W by C &amp; A Aviation Ltd.</t>
  </si>
  <si>
    <t>7604.57 Hrs</t>
  </si>
  <si>
    <t>Sealing of Blade Clamps</t>
  </si>
  <si>
    <t>SI No. 182B</t>
  </si>
  <si>
    <t>Installation of A-1372 Clamp B o l t s as Used on All C-1301-( 1 Clamps, as w e l l as All C-1977-( ) Clamps. These Clamps are Used on All RC-B( ) ( ) ( ) - ( ) , and A l l HC-9 ( ) ( ) ( 1 - ( ) Propeller Models.</t>
  </si>
  <si>
    <t>SI No. 169</t>
  </si>
  <si>
    <t>Replacement of Hardware at Propeller Overhaul</t>
  </si>
  <si>
    <t>SL 217</t>
  </si>
  <si>
    <t>Proper fitting of link arms to propeller piston unit with AN5Ul-AlO-6 safety screws.</t>
  </si>
  <si>
    <t>SL 159</t>
  </si>
  <si>
    <t>Hub replacement, blade and blade clamp inspection</t>
  </si>
  <si>
    <t>SB 261 Rev. 1</t>
  </si>
  <si>
    <t>Inspection of propeller mounting bolt P/N B-3339.</t>
  </si>
  <si>
    <t>SB 256</t>
  </si>
  <si>
    <t>Incorporated in Manual 132A. A-1373 Flexlock Nut.</t>
  </si>
  <si>
    <t>SB 149B</t>
  </si>
  <si>
    <t>Incorporated in Manual 118F. Replacement of certain B-3493 start lock housings, HC-B4( )-5L.</t>
  </si>
  <si>
    <t>SB 141</t>
  </si>
  <si>
    <t>Incorporated in Manual 135F. Rework of blade retention radius of LM10585B+4 Blade on HC-B4MN-5() L on CASA 212-200.</t>
  </si>
  <si>
    <t>SB 133</t>
  </si>
  <si>
    <t>Exchange replacement of “non-shot peened” B-838-97L Clamps, HC-B4MN-5( ) L/LM10585B+4 on CASA 212-200.</t>
  </si>
  <si>
    <t>SB 132</t>
  </si>
  <si>
    <t xml:space="preserve">Additional blade overhaul and inspection procedures for single and double shoulder blade bores </t>
  </si>
  <si>
    <t>SB 136I</t>
  </si>
  <si>
    <t>To prevent propeller hub, blade, or blade clamp failure, which can result in loss of aircraft control.</t>
  </si>
  <si>
    <t>HC-SL-61-173</t>
  </si>
  <si>
    <t>DGAC AD 96-10-009
FAA AD 96-18-14</t>
  </si>
  <si>
    <t>DGAC.AD.95-04-04                   FAA.AD.95-03-03</t>
  </si>
  <si>
    <t>Fatique  cracks  in  propeller hub arm assemblies progressing to failure, resulting in departure of the hub  arm  and blade.</t>
  </si>
  <si>
    <t>DGAC.AD.94/PROP/002             FAA.AD.94-03-11</t>
  </si>
  <si>
    <t>DGAC.AD.89/PROP/002            FAA.AD.89-22-05</t>
  </si>
  <si>
    <t>SB 153</t>
  </si>
  <si>
    <t>DGAC.AD.87/PROP/001  
FAA AD 87-15-04</t>
  </si>
  <si>
    <t>Prop Total Time at Comp.</t>
  </si>
  <si>
    <t>Every 1200 FH</t>
  </si>
  <si>
    <t>SB.TPE331-72-0180 
A72-0571</t>
  </si>
  <si>
    <t>Complied With</t>
  </si>
  <si>
    <t>Review the documents of life limit parts</t>
  </si>
  <si>
    <t>TSN: 8347.92
CSN: 10581</t>
  </si>
  <si>
    <t>Complied With by NTP</t>
  </si>
  <si>
    <t>SB.TPE331-72-0180 R33</t>
  </si>
  <si>
    <t>Radiographic Inspect the prop. Govenor flyweight speeder spring</t>
  </si>
  <si>
    <t>Replace oil transfer tube</t>
  </si>
  <si>
    <t>Replace coupling (prop. Shaft)</t>
  </si>
  <si>
    <t>To prevent destructive overspeed that could result in uncontained rotor failure, and damage to the airplane.</t>
  </si>
  <si>
    <t>TPE331-72-0685 R4</t>
  </si>
  <si>
    <t>TPE331-72-736</t>
  </si>
  <si>
    <t>TPE331-72-0873 R1</t>
  </si>
  <si>
    <t>: P-37088C</t>
  </si>
  <si>
    <t>TSN: 9,779.62
CSN: 12,131</t>
  </si>
  <si>
    <r>
      <t xml:space="preserve">DGAC AD 06-08-002
</t>
    </r>
    <r>
      <rPr>
        <sz val="9"/>
        <rFont val="Arial Narrow"/>
        <family val="2"/>
      </rPr>
      <t>FAA 2006-15-08</t>
    </r>
  </si>
  <si>
    <t>N/A due to different Part Number
Ref. Engine P-37088C LLP Log.</t>
  </si>
  <si>
    <t>Hrs. 6,463.91
Cyc. 8,433</t>
  </si>
  <si>
    <t>One Time</t>
  </si>
  <si>
    <t>Carried out by AlliesSignal Aerospace</t>
  </si>
  <si>
    <t>N/A due to different Serial number installed.
Inatalled 3101520-1 SN 4-03501-7073</t>
  </si>
  <si>
    <t>Engine Controls – Engine Power Control – Modification
Effective date :11 December 2012
Applicable for: C-212-CB, C-212-CC, C212-CE, C-212-CD, C-212-DD, C212-DF and C-212-EE aeroplanes.</t>
  </si>
  <si>
    <t>Not applicable due to MSN/Version is C-212-AB4.</t>
  </si>
  <si>
    <r>
      <rPr>
        <b/>
        <sz val="9"/>
        <rFont val="Arial Narrow"/>
        <family val="2"/>
      </rPr>
      <t xml:space="preserve">Not applicable due to S/N not in list table 2 of SB TPE331-72-A2156
</t>
    </r>
    <r>
      <rPr>
        <sz val="9"/>
        <rFont val="Arial Narrow"/>
        <family val="2"/>
      </rPr>
      <t xml:space="preserve">
Installed: P/N. 3101520-1 S/N. 4-03501-7073</t>
    </r>
  </si>
  <si>
    <t>EASA AD 2012-0251
27 November 2012
DGCA AD 12-12-014
26 December 2012
FAA AD 2013-24-09
16 December 2013</t>
  </si>
  <si>
    <t>ND/EF/EG/19/2014
18 November 2014</t>
  </si>
  <si>
    <t>ASB No. TPE331-A73-0255</t>
  </si>
  <si>
    <r>
      <t xml:space="preserve">EASA AD 2013-0034
</t>
    </r>
    <r>
      <rPr>
        <sz val="9"/>
        <rFont val="Arial Narrow"/>
        <family val="2"/>
      </rPr>
      <t xml:space="preserve">19 February 2013
</t>
    </r>
    <r>
      <rPr>
        <b/>
        <sz val="9"/>
        <rFont val="Arial Narrow"/>
        <family val="2"/>
      </rPr>
      <t xml:space="preserve">FAA AD 2006-15-08
</t>
    </r>
    <r>
      <rPr>
        <sz val="9"/>
        <rFont val="Arial Narrow"/>
        <family val="2"/>
      </rPr>
      <t>17 July 2006</t>
    </r>
  </si>
  <si>
    <r>
      <t xml:space="preserve">N/A, different Part Number Installed.
PCW by PT. NTP.
Ref ARC No. 306339/UM1669/RC/01/09
</t>
    </r>
    <r>
      <rPr>
        <b/>
        <sz val="9"/>
        <rFont val="Arial Narrow"/>
        <family val="2"/>
      </rPr>
      <t>Superseded by FAA AD 2015-12-04</t>
    </r>
  </si>
  <si>
    <r>
      <t xml:space="preserve">N/A
</t>
    </r>
    <r>
      <rPr>
        <b/>
        <sz val="9"/>
        <rFont val="Arial Narrow"/>
        <family val="2"/>
      </rPr>
      <t>Superseded</t>
    </r>
  </si>
  <si>
    <r>
      <t>N/A, different Part Number Installed.
PCW by PT. NTP.
Ref ARC No. 306339/UM1669/RC/01/09</t>
    </r>
    <r>
      <rPr>
        <sz val="11"/>
        <rFont val="Times New Roman"/>
        <family val="1"/>
      </rPr>
      <t/>
    </r>
  </si>
  <si>
    <t>Honeywell International Inc. Engine TPE 331-series - Engine Propeller Shaft Coupling Failure.
Applicable to Propeller shaft coupling P/N: 3107065-1; 865888-3; 865888-6; 865888-8</t>
  </si>
  <si>
    <r>
      <t xml:space="preserve">DGCA AD 15-09-12R1
</t>
    </r>
    <r>
      <rPr>
        <sz val="9"/>
        <rFont val="Arial Narrow"/>
        <family val="2"/>
      </rPr>
      <t>25 September 2015</t>
    </r>
    <r>
      <rPr>
        <b/>
        <sz val="9"/>
        <rFont val="Arial Narrow"/>
        <family val="2"/>
      </rPr>
      <t xml:space="preserve">
DGCA AD15-09-005
</t>
    </r>
    <r>
      <rPr>
        <sz val="9"/>
        <rFont val="Arial Narrow"/>
        <family val="2"/>
      </rPr>
      <t>4 September 2015</t>
    </r>
    <r>
      <rPr>
        <b/>
        <sz val="9"/>
        <rFont val="Arial Narrow"/>
        <family val="2"/>
      </rPr>
      <t xml:space="preserve">
DGCA AD 15-08-12
18</t>
    </r>
    <r>
      <rPr>
        <sz val="9"/>
        <rFont val="Arial Narrow"/>
        <family val="2"/>
      </rPr>
      <t xml:space="preserve"> August 2015</t>
    </r>
    <r>
      <rPr>
        <b/>
        <sz val="9"/>
        <rFont val="Arial Narrow"/>
        <family val="2"/>
      </rPr>
      <t xml:space="preserve">
EASA AD US 2015-12-12 [Correction 2]
</t>
    </r>
    <r>
      <rPr>
        <sz val="9"/>
        <rFont val="Arial Narrow"/>
        <family val="2"/>
      </rPr>
      <t>7 August 2015</t>
    </r>
    <r>
      <rPr>
        <b/>
        <sz val="9"/>
        <rFont val="Arial Narrow"/>
        <family val="2"/>
      </rPr>
      <t xml:space="preserve">
EASA AD 2013-0034CN
</t>
    </r>
    <r>
      <rPr>
        <sz val="9"/>
        <rFont val="Arial Narrow"/>
        <family val="2"/>
      </rPr>
      <t>13 July 2015</t>
    </r>
    <r>
      <rPr>
        <b/>
        <sz val="9"/>
        <rFont val="Arial Narrow"/>
        <family val="2"/>
      </rPr>
      <t xml:space="preserve">
FAA AD 2015-12-04
</t>
    </r>
    <r>
      <rPr>
        <sz val="9"/>
        <rFont val="Arial Narrow"/>
        <family val="2"/>
      </rPr>
      <t>17 June 2015</t>
    </r>
    <r>
      <rPr>
        <b/>
        <sz val="9"/>
        <rFont val="Arial Narrow"/>
        <family val="2"/>
      </rPr>
      <t xml:space="preserve">
EASA AD 2013-0034</t>
    </r>
    <r>
      <rPr>
        <sz val="9"/>
        <rFont val="Arial Narrow"/>
        <family val="2"/>
      </rPr>
      <t xml:space="preserve">
19 February 2013</t>
    </r>
    <r>
      <rPr>
        <sz val="11"/>
        <rFont val="Times New Roman"/>
        <family val="1"/>
      </rPr>
      <t/>
    </r>
  </si>
  <si>
    <r>
      <rPr>
        <b/>
        <sz val="9"/>
        <rFont val="Arial Narrow"/>
        <family val="2"/>
      </rPr>
      <t xml:space="preserve">FAA AD 2015-18-03 Correction
</t>
    </r>
    <r>
      <rPr>
        <sz val="9"/>
        <rFont val="Arial Narrow"/>
        <family val="2"/>
      </rPr>
      <t>23 October 2015</t>
    </r>
    <r>
      <rPr>
        <b/>
        <sz val="9"/>
        <rFont val="Arial Narrow"/>
        <family val="2"/>
      </rPr>
      <t xml:space="preserve">
DGAC AD 15-10-011</t>
    </r>
    <r>
      <rPr>
        <sz val="9"/>
        <rFont val="Arial Narrow"/>
        <family val="2"/>
      </rPr>
      <t xml:space="preserve">
13 October 2015
</t>
    </r>
    <r>
      <rPr>
        <b/>
        <sz val="9"/>
        <rFont val="Arial Narrow"/>
        <family val="2"/>
      </rPr>
      <t>FAA AD 2015-18-03</t>
    </r>
    <r>
      <rPr>
        <sz val="9"/>
        <rFont val="Arial Narrow"/>
        <family val="2"/>
      </rPr>
      <t xml:space="preserve">
9 October 2015</t>
    </r>
  </si>
  <si>
    <t>Not applicable
P/N installed: 3107092-1 
Post SB 72-0873</t>
  </si>
  <si>
    <r>
      <t xml:space="preserve">Engine Fuel &amp; Control – Woodward Fuel Control Unit – Inspection / Repair / Replacement.
</t>
    </r>
    <r>
      <rPr>
        <b/>
        <sz val="9"/>
        <rFont val="Arial Narrow"/>
        <family val="2"/>
      </rPr>
      <t>FAA AD 2015-12-04 supersedes FAA AD 2006-15-08</t>
    </r>
  </si>
  <si>
    <t>Hrs. 14,960.26</t>
  </si>
  <si>
    <t xml:space="preserve">Inspection of couterweight slug bolt </t>
  </si>
  <si>
    <t>Hartzel SB 61-313</t>
  </si>
  <si>
    <t>1130.91 Hrs</t>
  </si>
  <si>
    <t>FAA AD 2009-10-14</t>
  </si>
  <si>
    <t>C/W by RPG</t>
  </si>
  <si>
    <t>AD 96-10-009</t>
  </si>
  <si>
    <t>Replaced Hub Assy</t>
  </si>
  <si>
    <t>7196.14 Hrs</t>
  </si>
  <si>
    <t xml:space="preserve">Complied with </t>
  </si>
  <si>
    <t>3060.75 Hrs</t>
  </si>
  <si>
    <t>COM-212-167
SIL-140
SB 61-52</t>
  </si>
  <si>
    <t>Replace Bolt Mounting</t>
  </si>
  <si>
    <t>1345.58 Hrs</t>
  </si>
  <si>
    <t>COM 212-76 Rev.2
Hart Bulletin no. 123A &amp; NO/78/029/Hart</t>
  </si>
  <si>
    <t>Torque of propeller attaching bolt</t>
  </si>
  <si>
    <t>PCW at Nurtanio</t>
  </si>
  <si>
    <t>NTO 085/PROP/002
SI 159 A</t>
  </si>
  <si>
    <t>Inspection Proc. On all C-3 Double shoulder clamps</t>
  </si>
  <si>
    <t>2214.25 Hrs</t>
  </si>
  <si>
    <t>SB 172A</t>
  </si>
  <si>
    <t>4960.62 Hrs</t>
  </si>
  <si>
    <t>SL 61-229 Rev.2</t>
  </si>
  <si>
    <t>Introduction of propeller lables</t>
  </si>
  <si>
    <t>SL 61-177</t>
  </si>
  <si>
    <t>Usage new Part Number of Ball Bearing</t>
  </si>
  <si>
    <t>SL 61-167</t>
  </si>
  <si>
    <t>Introduction of Link Arm Bushing</t>
  </si>
  <si>
    <t>SL 61-329</t>
  </si>
  <si>
    <t>Introduction of new Blade Paint Process</t>
  </si>
  <si>
    <t>Hc SB 61-279</t>
  </si>
  <si>
    <t xml:space="preserve">Performed Propeller Mounting Bolt Inspection </t>
  </si>
  <si>
    <t>Hc SB 61-324</t>
  </si>
  <si>
    <t>Replacement of Feathering Compression Spring B-3496</t>
  </si>
  <si>
    <t>Hc SB 61-285</t>
  </si>
  <si>
    <t>Performed Removal of Blade Clamp Counterweight Dowel Pin</t>
  </si>
  <si>
    <t>Hc SB 61-280</t>
  </si>
  <si>
    <t>Replacement of A-1464 Link Pin Unit</t>
  </si>
  <si>
    <t>Hc SB 61-313 Rev.3</t>
  </si>
  <si>
    <t>Performed Propeller Counterweight Slug Bolt</t>
  </si>
  <si>
    <t>HC-ASB-61-279 Rev. 2</t>
  </si>
  <si>
    <r>
      <rPr>
        <b/>
        <sz val="9"/>
        <rFont val="Arial Narrow"/>
        <family val="2"/>
      </rPr>
      <t xml:space="preserve">DGAC.AD.97-08-019      </t>
    </r>
    <r>
      <rPr>
        <sz val="9"/>
        <rFont val="Arial Narrow"/>
        <family val="2"/>
      </rPr>
      <t xml:space="preserve">            
FAA.AD.97-15-10</t>
    </r>
  </si>
  <si>
    <t>FAA AD 2012-02-06
March 15, 2012</t>
  </si>
  <si>
    <t>EASA AD 2013-0034
19 February 2013
FAA AD 2006-15-08
17 July 2006</t>
  </si>
  <si>
    <t>Hrs. 15,645.88</t>
  </si>
  <si>
    <t>Hrs. 15,096,10</t>
  </si>
  <si>
    <t xml:space="preserve">Confirmed by QA &amp; QM Manager </t>
  </si>
  <si>
    <r>
      <t>Choerun, ST</t>
    </r>
    <r>
      <rPr>
        <sz val="10"/>
        <rFont val="Arial Narrow"/>
        <family val="2"/>
      </rPr>
      <t xml:space="preserve">                  Date :</t>
    </r>
  </si>
  <si>
    <t>SB No. TPE331-72-2289
27 October 2016</t>
  </si>
  <si>
    <t>Engine Controls - Controls Linkage Assembly - Replaced Washer and Bolt, To Change Primary Locking Feature on Propeller Governor (PG) Controls Linkage Assembly on TPE331-1, -2, -3, -5, -6, -10, -11, and -12 Engine Models</t>
  </si>
  <si>
    <r>
      <t xml:space="preserve">No later than six months from the release of initial issue </t>
    </r>
    <r>
      <rPr>
        <b/>
        <sz val="9"/>
        <rFont val="Arial Narrow"/>
        <family val="2"/>
      </rPr>
      <t>Due at 27-April-2017</t>
    </r>
  </si>
  <si>
    <t>MEMO 
No. CENG/Maint/PAS 133/2016
30 Nov 2016</t>
  </si>
  <si>
    <t>Eng #1</t>
  </si>
  <si>
    <t>Eng #2</t>
  </si>
  <si>
    <t>Quality Control</t>
  </si>
  <si>
    <t xml:space="preserve">Anton, ST                       Date : </t>
  </si>
  <si>
    <t>SB-212-27-0057</t>
  </si>
  <si>
    <t>N/A, Due to different Aircraft version</t>
  </si>
  <si>
    <t>Feb. 1, 1984</t>
  </si>
  <si>
    <t>SB.TPE331-73-0121</t>
  </si>
  <si>
    <t>Mar. 06, 1986</t>
  </si>
  <si>
    <t>C/W, by Garret Singapore</t>
  </si>
  <si>
    <t>Failure   of  the   berrylium copper nut on the turbine end of the tiebolt shouldered shaft shaft   and  resultant  major damage engine.</t>
  </si>
  <si>
    <t>Dec. 17, 1986</t>
  </si>
  <si>
    <t>SB.TPE331-A72-384          
SB.TPE331-A72-559            
SB.TPE331-A72-559</t>
  </si>
  <si>
    <t>Jun. 8, 1999</t>
  </si>
  <si>
    <t>C/W, by PT IPTN</t>
  </si>
  <si>
    <t>Feb. 24, 1992</t>
  </si>
  <si>
    <t>SB.TPE331-A72-0699R3   
SB.TPE331-72-0019R15</t>
  </si>
  <si>
    <t>ASB.TPE331-A72-0384       
R3 AND R4</t>
  </si>
  <si>
    <t>Inner  seal support in a third stage  stator  assy.</t>
  </si>
  <si>
    <t>N/A due to different   engine type(for TPE331-5)</t>
  </si>
  <si>
    <t>ASB.TPE331-A27-0857        
ASB.TPE331-A27-7092</t>
  </si>
  <si>
    <t>N/A, Pelita's engine use gasket PN.865664-3. (Pre SB72-709)</t>
  </si>
  <si>
    <t xml:space="preserve"> SB.TPE331-A72-0857,         
-858, -7092, 7093, -7519      </t>
  </si>
  <si>
    <t>Hrs. 11,244.34
Cyc. 12,768</t>
  </si>
  <si>
    <t>FAA.AD.94-26-07                
R2,0226,0228,0224.</t>
  </si>
  <si>
    <t>N/A due to different P/N engine</t>
  </si>
  <si>
    <t>N/A due to use FCU P/N.897375-16</t>
  </si>
  <si>
    <t>SB.TPE331-73-0235            
SB.TPE331-73-0236</t>
  </si>
  <si>
    <t>A non-responsive  power  lever  &amp; lack of control engine power.</t>
  </si>
  <si>
    <t>C/W by PT. UMC-IPTN</t>
  </si>
  <si>
    <t>Thrid  stage   turbine   wheel separation due to fatigue cracking and shifting of the third stage turbine  stator, which could result in an uncontained engine failure and damage to the  aircraft.</t>
  </si>
  <si>
    <t>To prevent destructive overspeed that could result in uncontained rotor failure and damage to the airplane.</t>
  </si>
  <si>
    <t>FCU installed: P/N. 897801-17 S/N. 1813260</t>
  </si>
  <si>
    <t>FAA AD 2009-17-05</t>
  </si>
  <si>
    <t>N/A due to different Serial Number Installed.
P/N. 3107079-1 S/N. 7-03501-15M</t>
  </si>
  <si>
    <t>Engine Controls – Engine Power Control – Modification
Applicable for: C-212-CB, C-212-CC, C212-CE, C-212-CD, C-212-DD, C212-DF and C-212-EE aeroplanes.</t>
  </si>
  <si>
    <t>Not applicable due to MSN/Version is: C-212-AB4.</t>
  </si>
  <si>
    <t>N/A, different Part Number Installed.
P/N Installed: 897801-10
S/N installed : 1705405</t>
  </si>
  <si>
    <t>Fuel – Fuel Distribution System / Fuel Tube – Modification</t>
  </si>
  <si>
    <t xml:space="preserve">EASA AD 2017-0049
16 March 2017
</t>
  </si>
  <si>
    <t>SB-212-28-0040</t>
  </si>
  <si>
    <t>This SB is already perform by PT. PAS Reff FML 1205188</t>
  </si>
  <si>
    <t>Hrs. 2084,21
Cyc. 13580</t>
  </si>
  <si>
    <t xml:space="preserve">EASA AD 2017-0036
21 Febuary 2017
EASA AD 2018-0051
02 March 2018
</t>
  </si>
  <si>
    <t>EASA AD 2018-0051</t>
  </si>
  <si>
    <t>New</t>
  </si>
  <si>
    <t>Flight Controls – Rudder Pedal Control System – Modification</t>
  </si>
  <si>
    <t>ENGINE - COMBUSTION SECTION - Inspect Combustion Case Assembly</t>
  </si>
  <si>
    <t>SB No. TPE331-72-2178
03 May 2011</t>
  </si>
  <si>
    <t>Hrs. 810.49
Cyc. 3,474</t>
  </si>
  <si>
    <t>Hrs. 754.69
Cyc. 3,432</t>
  </si>
  <si>
    <t xml:space="preserve">EASA SIB CASA 2018-05
07 May 2018
</t>
  </si>
  <si>
    <t>ENGINES WITH FUEL CONTROL UNITS OVERHAULED AFTER DECEMBER 2016</t>
  </si>
  <si>
    <t>Airframe</t>
  </si>
  <si>
    <t>Engine</t>
  </si>
  <si>
    <t>Propeller</t>
  </si>
  <si>
    <t>SB No. TPE331-72-2244 Rev 2
20 Mar 2017</t>
  </si>
  <si>
    <t>ENGINE - COMBUSTION CASE AND CHAMBER ASSEMBLY - Replace Combustion Chamber Case Assembly, PN 893973-5, or PN 3102613-1, or PN 3102613-2, With PN 70100072-5, on TPE331-2, -3, -5, -6 Series Engines</t>
  </si>
  <si>
    <t>N/A due to different Model Number</t>
  </si>
  <si>
    <t>Not to exceed 450 hours</t>
  </si>
  <si>
    <t>Complied by PT. PAS
Repeat inspection during scheduled fuel nozzle inspections
Reff FML. No R1201027
Next Insp : 1200 Hrs</t>
  </si>
  <si>
    <t>SIL P331-97 Rev. 11
23 July 2008</t>
  </si>
  <si>
    <t>1. MI.03/TS/ENG/2018 dated 20 August 2018
2. EO</t>
  </si>
  <si>
    <t>150 FH</t>
  </si>
  <si>
    <t>Prop. TSLO</t>
  </si>
  <si>
    <t>HC.B4MN-5AL</t>
  </si>
  <si>
    <t>EAA 1806</t>
  </si>
  <si>
    <t>Aircraft Serial Number</t>
  </si>
  <si>
    <t>Aircraft Type</t>
  </si>
  <si>
    <t>CASA 212-200</t>
  </si>
  <si>
    <t>PK - PCS</t>
  </si>
  <si>
    <t>EAA1727</t>
  </si>
  <si>
    <t>Date Report :</t>
  </si>
  <si>
    <t>Aircraft Regidtration</t>
  </si>
  <si>
    <t>TPE 331-10-511C</t>
  </si>
  <si>
    <t>: CASA 212-200</t>
  </si>
  <si>
    <t>Aircraft Hours</t>
  </si>
  <si>
    <t>HC-B4MN-5AL</t>
  </si>
  <si>
    <t>Aircraft Cycles</t>
  </si>
  <si>
    <t>Remark</t>
  </si>
  <si>
    <r>
      <rPr>
        <b/>
        <sz val="10"/>
        <rFont val="Arial Narrow"/>
        <family val="2"/>
      </rPr>
      <t>P-37444C</t>
    </r>
    <r>
      <rPr>
        <sz val="10"/>
        <rFont val="Arial Narrow"/>
        <family val="2"/>
      </rPr>
      <t xml:space="preserve"> TSN / TSO / Cyc</t>
    </r>
  </si>
  <si>
    <r>
      <rPr>
        <b/>
        <sz val="10"/>
        <rFont val="Arial Narrow"/>
        <family val="2"/>
      </rPr>
      <t xml:space="preserve">P-37095C </t>
    </r>
    <r>
      <rPr>
        <sz val="10"/>
        <rFont val="Arial Narrow"/>
        <family val="2"/>
      </rPr>
      <t>TSN / TSO / Cyc</t>
    </r>
  </si>
  <si>
    <t>AIRFRAME</t>
  </si>
  <si>
    <t>ENGINE #1</t>
  </si>
  <si>
    <t>ENGINE #2</t>
  </si>
  <si>
    <t>PROP #1</t>
  </si>
  <si>
    <t>PROP #2</t>
  </si>
  <si>
    <t>Propeller Type</t>
  </si>
  <si>
    <t>Aux. Power Unit</t>
  </si>
  <si>
    <t>Aircraft Reg.</t>
  </si>
  <si>
    <t>Note : CW = Complied with ;  NCW = Not Complied with ; N/A = Not Applicable ; PCW = Pre Complied With</t>
  </si>
  <si>
    <t xml:space="preserve">All AD/SB have been performed as indicated in the remarks above. </t>
  </si>
  <si>
    <t>All applicable AD/SB for the specific model have been complied with</t>
  </si>
  <si>
    <t>unless other wise specified on the remarks.</t>
  </si>
  <si>
    <t>Chief Engineering,</t>
  </si>
  <si>
    <t>Inspector,</t>
  </si>
  <si>
    <r>
      <t xml:space="preserve">( Hermawan Arianto ) </t>
    </r>
    <r>
      <rPr>
        <sz val="10"/>
        <rFont val="Arial Narrow"/>
        <family val="2"/>
      </rPr>
      <t xml:space="preserve">           Date :</t>
    </r>
  </si>
  <si>
    <t xml:space="preserve">(  </t>
  </si>
  <si>
    <t>)     Date:</t>
  </si>
  <si>
    <t>Engine Cycles</t>
  </si>
  <si>
    <t xml:space="preserve">Engine S/N </t>
  </si>
  <si>
    <t>P-37444C</t>
  </si>
  <si>
    <t>P-37095C</t>
  </si>
  <si>
    <t>CASA SB 212-32-21
CASA SB 212-32-22
COM 212-172 Rev. 4 and 
COM 212-173 Rev. 3</t>
  </si>
  <si>
    <r>
      <rPr>
        <b/>
        <sz val="9"/>
        <rFont val="Arial Narrow"/>
        <family val="2"/>
      </rPr>
      <t xml:space="preserve">DGAC.AD.83/CAS/001    </t>
    </r>
    <r>
      <rPr>
        <sz val="9"/>
        <rFont val="Arial Narrow"/>
        <family val="2"/>
      </rPr>
      <t xml:space="preserve">         
FAA.AD.83-02-06</t>
    </r>
  </si>
  <si>
    <r>
      <rPr>
        <b/>
        <sz val="9"/>
        <rFont val="Arial Narrow"/>
        <family val="2"/>
      </rPr>
      <t xml:space="preserve">DGAC.AD.84/CAS/001  </t>
    </r>
    <r>
      <rPr>
        <sz val="9"/>
        <rFont val="Arial Narrow"/>
        <family val="2"/>
      </rPr>
      <t xml:space="preserve">            FAA.AD.84-02-03</t>
    </r>
  </si>
  <si>
    <r>
      <rPr>
        <b/>
        <sz val="9"/>
        <rFont val="Arial Narrow"/>
        <family val="2"/>
      </rPr>
      <t xml:space="preserve">DGAC.AD.84/CAS/003.R1 </t>
    </r>
    <r>
      <rPr>
        <sz val="9"/>
        <rFont val="Arial Narrow"/>
        <family val="2"/>
      </rPr>
      <t xml:space="preserve">        
FAA.AD.89-05-01</t>
    </r>
  </si>
  <si>
    <r>
      <rPr>
        <b/>
        <sz val="9"/>
        <rFont val="Arial Narrow"/>
        <family val="2"/>
      </rPr>
      <t xml:space="preserve">DGAC.AD.84/CAS/004   </t>
    </r>
    <r>
      <rPr>
        <sz val="9"/>
        <rFont val="Arial Narrow"/>
        <family val="2"/>
      </rPr>
      <t xml:space="preserve">           
FAA.AD.84-12-03</t>
    </r>
  </si>
  <si>
    <r>
      <t xml:space="preserve">Incorporated in every C Check.
Next due at </t>
    </r>
    <r>
      <rPr>
        <b/>
        <sz val="9"/>
        <rFont val="Arial Narrow"/>
        <family val="2"/>
      </rPr>
      <t>16,245 FH</t>
    </r>
  </si>
  <si>
    <r>
      <rPr>
        <b/>
        <sz val="9"/>
        <rFont val="Arial Narrow"/>
        <family val="2"/>
      </rPr>
      <t xml:space="preserve">DGAC.AD.86/CAS/001 </t>
    </r>
    <r>
      <rPr>
        <sz val="9"/>
        <rFont val="Arial Narrow"/>
        <family val="2"/>
      </rPr>
      <t xml:space="preserve">            
FAA.AD.87-05-07</t>
    </r>
  </si>
  <si>
    <r>
      <rPr>
        <b/>
        <sz val="9"/>
        <rFont val="Arial Narrow"/>
        <family val="2"/>
      </rPr>
      <t xml:space="preserve">DGAC.AD.86/CAS/003   </t>
    </r>
    <r>
      <rPr>
        <sz val="9"/>
        <rFont val="Arial Narrow"/>
        <family val="2"/>
      </rPr>
      <t xml:space="preserve">         
FAA.AD.87-05-06</t>
    </r>
  </si>
  <si>
    <r>
      <rPr>
        <b/>
        <sz val="9"/>
        <rFont val="Arial Narrow"/>
        <family val="2"/>
      </rPr>
      <t>DGAC.AD.86/CAS/004.R2</t>
    </r>
    <r>
      <rPr>
        <sz val="9"/>
        <rFont val="Arial Narrow"/>
        <family val="2"/>
      </rPr>
      <t xml:space="preserve">        
FAA.AD.87-05-05 R2</t>
    </r>
  </si>
  <si>
    <r>
      <rPr>
        <b/>
        <sz val="9"/>
        <rFont val="Arial Narrow"/>
        <family val="2"/>
      </rPr>
      <t xml:space="preserve">DGAC.AD.86/CAS/005   </t>
    </r>
    <r>
      <rPr>
        <sz val="9"/>
        <rFont val="Arial Narrow"/>
        <family val="2"/>
      </rPr>
      <t xml:space="preserve">          
FAA.AD.86-19-05</t>
    </r>
  </si>
  <si>
    <r>
      <rPr>
        <b/>
        <sz val="9"/>
        <rFont val="Arial Narrow"/>
        <family val="2"/>
      </rPr>
      <t xml:space="preserve">DGAC.AD.87/CAS/001 </t>
    </r>
    <r>
      <rPr>
        <sz val="9"/>
        <rFont val="Arial Narrow"/>
        <family val="2"/>
      </rPr>
      <t xml:space="preserve">
FAA.AD.87-03-04</t>
    </r>
  </si>
  <si>
    <r>
      <rPr>
        <b/>
        <sz val="9"/>
        <rFont val="Arial Narrow"/>
        <family val="2"/>
      </rPr>
      <t xml:space="preserve">DGAC.AD.87/CAS/002 </t>
    </r>
    <r>
      <rPr>
        <sz val="9"/>
        <rFont val="Arial Narrow"/>
        <family val="2"/>
      </rPr>
      <t xml:space="preserve">
FAA.AD.87-04-02</t>
    </r>
  </si>
  <si>
    <r>
      <rPr>
        <b/>
        <sz val="9"/>
        <rFont val="Arial Narrow"/>
        <family val="2"/>
      </rPr>
      <t xml:space="preserve">DGAC.AD.87/CAS/003 </t>
    </r>
    <r>
      <rPr>
        <sz val="9"/>
        <rFont val="Arial Narrow"/>
        <family val="2"/>
      </rPr>
      <t xml:space="preserve">             
FAA.AD.87-10-08</t>
    </r>
  </si>
  <si>
    <r>
      <rPr>
        <b/>
        <sz val="9"/>
        <rFont val="Arial Narrow"/>
        <family val="2"/>
      </rPr>
      <t xml:space="preserve">DGAC.AD.87/CAS/004    </t>
    </r>
    <r>
      <rPr>
        <sz val="9"/>
        <rFont val="Arial Narrow"/>
        <family val="2"/>
      </rPr>
      <t xml:space="preserve">          FAA.AD.87-16-04</t>
    </r>
  </si>
  <si>
    <r>
      <rPr>
        <b/>
        <sz val="9"/>
        <rFont val="Arial Narrow"/>
        <family val="2"/>
      </rPr>
      <t>DGAC.AD.87/CAS/005.R1</t>
    </r>
    <r>
      <rPr>
        <sz val="9"/>
        <rFont val="Arial Narrow"/>
        <family val="2"/>
      </rPr>
      <t xml:space="preserve">        
FAA.AD.87-18-08</t>
    </r>
  </si>
  <si>
    <r>
      <rPr>
        <b/>
        <sz val="9"/>
        <rFont val="Arial Narrow"/>
        <family val="2"/>
      </rPr>
      <t xml:space="preserve">DGAC.AD.88/CAS/001    </t>
    </r>
    <r>
      <rPr>
        <sz val="9"/>
        <rFont val="Arial Narrow"/>
        <family val="2"/>
      </rPr>
      <t xml:space="preserve">           
FAA.AD.88-09-02</t>
    </r>
  </si>
  <si>
    <r>
      <rPr>
        <b/>
        <sz val="9"/>
        <rFont val="Arial Narrow"/>
        <family val="2"/>
      </rPr>
      <t xml:space="preserve">DGAC.AD.89/CAS/001.R1 </t>
    </r>
    <r>
      <rPr>
        <sz val="9"/>
        <rFont val="Arial Narrow"/>
        <family val="2"/>
      </rPr>
      <t xml:space="preserve">      
FAA.AD.89-02-08 R1</t>
    </r>
  </si>
  <si>
    <r>
      <rPr>
        <b/>
        <sz val="9"/>
        <rFont val="Arial Narrow"/>
        <family val="2"/>
      </rPr>
      <t xml:space="preserve">DGAC.AD.89/CAS/003    </t>
    </r>
    <r>
      <rPr>
        <sz val="9"/>
        <rFont val="Arial Narrow"/>
        <family val="2"/>
      </rPr>
      <t xml:space="preserve">         
FAA.AD.89-19-05                     
AMDT.39-6320</t>
    </r>
  </si>
  <si>
    <r>
      <rPr>
        <b/>
        <sz val="9"/>
        <rFont val="Arial Narrow"/>
        <family val="2"/>
      </rPr>
      <t xml:space="preserve">DGAC.AD.89/CAS/004  </t>
    </r>
    <r>
      <rPr>
        <sz val="9"/>
        <rFont val="Arial Narrow"/>
        <family val="2"/>
      </rPr>
      <t xml:space="preserve">            
FAA.AD.89-21-08</t>
    </r>
  </si>
  <si>
    <r>
      <rPr>
        <b/>
        <sz val="9"/>
        <rFont val="Arial Narrow"/>
        <family val="2"/>
      </rPr>
      <t xml:space="preserve">DGAC.AD.89/CAS/005      </t>
    </r>
    <r>
      <rPr>
        <sz val="9"/>
        <rFont val="Arial Narrow"/>
        <family val="2"/>
      </rPr>
      <t xml:space="preserve">       
FAA.AD.89-23-16</t>
    </r>
  </si>
  <si>
    <r>
      <rPr>
        <b/>
        <sz val="9"/>
        <rFont val="Arial Narrow"/>
        <family val="2"/>
      </rPr>
      <t xml:space="preserve">DGAC.AD.90/CAS/001  </t>
    </r>
    <r>
      <rPr>
        <sz val="9"/>
        <rFont val="Arial Narrow"/>
        <family val="2"/>
      </rPr>
      <t xml:space="preserve">            
FAA.AD.89-22-09</t>
    </r>
  </si>
  <si>
    <r>
      <rPr>
        <b/>
        <sz val="9"/>
        <rFont val="Arial Narrow"/>
        <family val="2"/>
      </rPr>
      <t>DGAC.AD.90/CAS/002</t>
    </r>
    <r>
      <rPr>
        <sz val="9"/>
        <rFont val="Arial Narrow"/>
        <family val="2"/>
      </rPr>
      <t xml:space="preserve">             
FAA.AD.90-04-11                     
AMDT.39-6508</t>
    </r>
  </si>
  <si>
    <r>
      <rPr>
        <b/>
        <sz val="9"/>
        <rFont val="Arial Narrow"/>
        <family val="2"/>
      </rPr>
      <t xml:space="preserve">DGAC.AD.91/CAS/001  </t>
    </r>
    <r>
      <rPr>
        <sz val="9"/>
        <rFont val="Arial Narrow"/>
        <family val="2"/>
      </rPr>
      <t xml:space="preserve">            
FAA.AD.91-03-10</t>
    </r>
  </si>
  <si>
    <r>
      <rPr>
        <b/>
        <sz val="9"/>
        <rFont val="Arial Narrow"/>
        <family val="2"/>
      </rPr>
      <t xml:space="preserve">DGAC.AD.92/CAS/001 </t>
    </r>
    <r>
      <rPr>
        <sz val="9"/>
        <rFont val="Arial Narrow"/>
        <family val="2"/>
      </rPr>
      <t xml:space="preserve">            
SPANISH AD.NO.01/92</t>
    </r>
  </si>
  <si>
    <r>
      <rPr>
        <b/>
        <sz val="9"/>
        <rFont val="Arial Narrow"/>
        <family val="2"/>
      </rPr>
      <t xml:space="preserve">DGAC.AD.92/CAS/002    </t>
    </r>
    <r>
      <rPr>
        <sz val="9"/>
        <rFont val="Arial Narrow"/>
        <family val="2"/>
      </rPr>
      <t xml:space="preserve">        
FAA.AD.92-13-51</t>
    </r>
  </si>
  <si>
    <r>
      <rPr>
        <b/>
        <sz val="9"/>
        <rFont val="Arial Narrow"/>
        <family val="2"/>
      </rPr>
      <t xml:space="preserve">DGAC.AD.93/CAS/013   </t>
    </r>
    <r>
      <rPr>
        <sz val="9"/>
        <rFont val="Arial Narrow"/>
        <family val="2"/>
      </rPr>
      <t xml:space="preserve">            
FAA.AD.97-03-13</t>
    </r>
  </si>
  <si>
    <r>
      <rPr>
        <b/>
        <sz val="9"/>
        <rFont val="Arial Narrow"/>
        <family val="2"/>
      </rPr>
      <t xml:space="preserve">DGAC.AD.94/CAS/002     </t>
    </r>
    <r>
      <rPr>
        <sz val="9"/>
        <rFont val="Arial Narrow"/>
        <family val="2"/>
      </rPr>
      <t xml:space="preserve">        
SPANISH AD.07/94                  
FAA.AD.97-21-14</t>
    </r>
  </si>
  <si>
    <r>
      <rPr>
        <b/>
        <sz val="9"/>
        <rFont val="Arial Narrow"/>
        <family val="2"/>
      </rPr>
      <t xml:space="preserve">DGAC.AD.96-06-004   </t>
    </r>
    <r>
      <rPr>
        <sz val="9"/>
        <rFont val="Arial Narrow"/>
        <family val="2"/>
      </rPr>
      <t xml:space="preserve">            
SPAIN.AD.NO.02/96                
FAA.AD.98-12-28</t>
    </r>
  </si>
  <si>
    <r>
      <rPr>
        <b/>
        <sz val="9"/>
        <rFont val="Arial Narrow"/>
        <family val="2"/>
      </rPr>
      <t xml:space="preserve">DGAC.AD.96-06-005   </t>
    </r>
    <r>
      <rPr>
        <sz val="9"/>
        <rFont val="Arial Narrow"/>
        <family val="2"/>
      </rPr>
      <t xml:space="preserve">              
SPAIN.AD.NO.03/96</t>
    </r>
  </si>
  <si>
    <r>
      <rPr>
        <b/>
        <sz val="9"/>
        <rFont val="Arial Narrow"/>
        <family val="2"/>
      </rPr>
      <t xml:space="preserve">DGAC.AD.96-06-006    </t>
    </r>
    <r>
      <rPr>
        <sz val="9"/>
        <rFont val="Arial Narrow"/>
        <family val="2"/>
      </rPr>
      <t xml:space="preserve">           
SPAIN.AD.NO.04/96               
FAA.AD.98-22-04</t>
    </r>
  </si>
  <si>
    <r>
      <rPr>
        <b/>
        <sz val="9"/>
        <rFont val="Arial Narrow"/>
        <family val="2"/>
      </rPr>
      <t xml:space="preserve">DGAC.AD.96-06-007   </t>
    </r>
    <r>
      <rPr>
        <sz val="9"/>
        <rFont val="Arial Narrow"/>
        <family val="2"/>
      </rPr>
      <t xml:space="preserve">               
SPAIN.AD.NO.05/96              
FAA.AD.98-06-02</t>
    </r>
  </si>
  <si>
    <r>
      <rPr>
        <b/>
        <sz val="9"/>
        <rFont val="Arial Narrow"/>
        <family val="2"/>
      </rPr>
      <t xml:space="preserve">DGAC.AD.96-06-010 R1  </t>
    </r>
    <r>
      <rPr>
        <sz val="9"/>
        <rFont val="Arial Narrow"/>
        <family val="2"/>
      </rPr>
      <t xml:space="preserve">         
SPAIN.AD.NO.06/96                 
FAA.AD.98-10-08</t>
    </r>
  </si>
  <si>
    <r>
      <rPr>
        <b/>
        <sz val="9"/>
        <rFont val="Arial Narrow"/>
        <family val="2"/>
      </rPr>
      <t xml:space="preserve">DGAC.AD.96-08-021   </t>
    </r>
    <r>
      <rPr>
        <sz val="9"/>
        <rFont val="Arial Narrow"/>
        <family val="2"/>
      </rPr>
      <t xml:space="preserve">               
FAA.AD.74-08-09R2                 
Amdt.39-9680</t>
    </r>
  </si>
  <si>
    <r>
      <t xml:space="preserve">Next due at </t>
    </r>
    <r>
      <rPr>
        <b/>
        <sz val="9"/>
        <rFont val="Arial Narrow"/>
        <family val="2"/>
      </rPr>
      <t>15,960 FH</t>
    </r>
  </si>
  <si>
    <r>
      <rPr>
        <b/>
        <sz val="9"/>
        <rFont val="Arial Narrow"/>
        <family val="2"/>
      </rPr>
      <t xml:space="preserve">DGAC.AD.98-06-020     </t>
    </r>
    <r>
      <rPr>
        <sz val="9"/>
        <rFont val="Arial Narrow"/>
        <family val="2"/>
      </rPr>
      <t xml:space="preserve">             
SPAIN.AD.NO.88 Rev.2           
FAA.AD.96-07-14</t>
    </r>
  </si>
  <si>
    <r>
      <rPr>
        <b/>
        <sz val="9"/>
        <rFont val="Arial Narrow"/>
        <family val="2"/>
      </rPr>
      <t xml:space="preserve">DGAC.AD.98-12-008  </t>
    </r>
    <r>
      <rPr>
        <sz val="9"/>
        <rFont val="Arial Narrow"/>
        <family val="2"/>
      </rPr>
      <t xml:space="preserve">                
SPAIN.AD.NO.01/96                
FAA.AD.98-18-21</t>
    </r>
  </si>
  <si>
    <r>
      <rPr>
        <b/>
        <sz val="9"/>
        <rFont val="Arial Narrow"/>
        <family val="2"/>
      </rPr>
      <t>DGAC AD 03-03-011
DGAC AD 05-10-036</t>
    </r>
    <r>
      <rPr>
        <sz val="9"/>
        <rFont val="Arial Narrow"/>
        <family val="2"/>
      </rPr>
      <t xml:space="preserve">
DGAC Spain AD No. 01/02
FAA AD 2004-07-17</t>
    </r>
  </si>
  <si>
    <r>
      <rPr>
        <b/>
        <sz val="9"/>
        <rFont val="Arial Narrow"/>
        <family val="2"/>
      </rPr>
      <t>DGAC AD 05-10-036</t>
    </r>
    <r>
      <rPr>
        <sz val="9"/>
        <rFont val="Arial Narrow"/>
        <family val="2"/>
      </rPr>
      <t xml:space="preserve">
FAA AD 2004-07-17</t>
    </r>
  </si>
  <si>
    <r>
      <rPr>
        <b/>
        <sz val="9"/>
        <rFont val="Arial Narrow"/>
        <family val="2"/>
      </rPr>
      <t>DGCA AD 06-08-010</t>
    </r>
    <r>
      <rPr>
        <sz val="9"/>
        <rFont val="Arial Narrow"/>
        <family val="2"/>
      </rPr>
      <t xml:space="preserve">
FAA AD 2006-15-12</t>
    </r>
  </si>
  <si>
    <r>
      <rPr>
        <b/>
        <sz val="9"/>
        <rFont val="Arial Narrow"/>
        <family val="2"/>
      </rPr>
      <t>DGCA AD 06-11-028-U</t>
    </r>
    <r>
      <rPr>
        <sz val="9"/>
        <rFont val="Arial Narrow"/>
        <family val="2"/>
      </rPr>
      <t xml:space="preserve">
EASA AD 2006-0351-E</t>
    </r>
  </si>
  <si>
    <r>
      <rPr>
        <b/>
        <sz val="9"/>
        <rFont val="Arial Narrow"/>
        <family val="2"/>
      </rPr>
      <t>DGCA AD 06-12-005-U</t>
    </r>
    <r>
      <rPr>
        <sz val="9"/>
        <rFont val="Arial Narrow"/>
        <family val="2"/>
      </rPr>
      <t xml:space="preserve">
EASA AD 2006-0365-E</t>
    </r>
  </si>
  <si>
    <r>
      <rPr>
        <b/>
        <sz val="9"/>
        <rFont val="Arial Narrow"/>
        <family val="2"/>
      </rPr>
      <t>DGCA AD 07-04-018-U</t>
    </r>
    <r>
      <rPr>
        <sz val="9"/>
        <rFont val="Arial Narrow"/>
        <family val="2"/>
      </rPr>
      <t xml:space="preserve">
EASA AD 2007-0108-E
FAA AD 2008-06-13</t>
    </r>
  </si>
  <si>
    <r>
      <t xml:space="preserve">DGCA AD 06-11-028-U has been carried out.
Due at </t>
    </r>
    <r>
      <rPr>
        <b/>
        <sz val="9"/>
        <rFont val="Arial Narrow"/>
        <family val="2"/>
      </rPr>
      <t>18,674 FH or 19,556 FC</t>
    </r>
  </si>
  <si>
    <r>
      <t xml:space="preserve">EASA AD 2008-0144
</t>
    </r>
    <r>
      <rPr>
        <b/>
        <sz val="9"/>
        <rFont val="Arial Narrow"/>
        <family val="2"/>
      </rPr>
      <t>DGCA AD 08-02-004</t>
    </r>
    <r>
      <rPr>
        <sz val="9"/>
        <rFont val="Arial Narrow"/>
        <family val="2"/>
      </rPr>
      <t xml:space="preserve">
FAA AD 2009-2010</t>
    </r>
  </si>
  <si>
    <r>
      <t xml:space="preserve">EASA AD 2013-0083
5 April 2013
</t>
    </r>
    <r>
      <rPr>
        <b/>
        <sz val="9"/>
        <rFont val="Arial Narrow"/>
        <family val="2"/>
      </rPr>
      <t>DGAC AD 13-04-005</t>
    </r>
    <r>
      <rPr>
        <sz val="9"/>
        <rFont val="Arial Narrow"/>
        <family val="2"/>
      </rPr>
      <t xml:space="preserve">
18 April 2013</t>
    </r>
  </si>
  <si>
    <r>
      <t xml:space="preserve">Flight Controls – Rudder Pedal Control System – Modification
</t>
    </r>
    <r>
      <rPr>
        <b/>
        <sz val="9"/>
        <rFont val="Arial Narrow"/>
        <family val="2"/>
      </rPr>
      <t>This AD is supersedes EASA AD 2017-0036</t>
    </r>
  </si>
  <si>
    <r>
      <t xml:space="preserve">DGAC.AD.87/ENG/018      </t>
    </r>
    <r>
      <rPr>
        <sz val="10"/>
        <rFont val="Arial Narrow"/>
        <family val="2"/>
      </rPr>
      <t xml:space="preserve">        FAA.AD.87-19-02</t>
    </r>
  </si>
  <si>
    <r>
      <t>DGAC.AD.88/ENG/005/AIR</t>
    </r>
    <r>
      <rPr>
        <sz val="10"/>
        <rFont val="Arial Narrow"/>
        <family val="2"/>
      </rPr>
      <t xml:space="preserve">   FAA AD 88-12-10</t>
    </r>
  </si>
  <si>
    <r>
      <t xml:space="preserve">DGAC.AD.91/CAS/002.R1    </t>
    </r>
    <r>
      <rPr>
        <sz val="10"/>
        <rFont val="Arial Narrow"/>
        <family val="2"/>
      </rPr>
      <t xml:space="preserve">    SPAIN AD.NO.6/91</t>
    </r>
  </si>
  <si>
    <r>
      <t xml:space="preserve">DGAC.AD.91/ENG/001/AIR </t>
    </r>
    <r>
      <rPr>
        <sz val="10"/>
        <rFont val="Arial Narrow"/>
        <family val="2"/>
      </rPr>
      <t xml:space="preserve">     FAA.AD.90-21-01</t>
    </r>
  </si>
  <si>
    <r>
      <t xml:space="preserve">DGAC.AD.91/ENG/001.R1  </t>
    </r>
    <r>
      <rPr>
        <sz val="10"/>
        <rFont val="Arial Narrow"/>
        <family val="2"/>
      </rPr>
      <t xml:space="preserve">      FAA.AD.93-05-09</t>
    </r>
  </si>
  <si>
    <r>
      <t xml:space="preserve">DGAC.AD.91/ENG/005/AIR  </t>
    </r>
    <r>
      <rPr>
        <sz val="10"/>
        <rFont val="Arial Narrow"/>
        <family val="2"/>
      </rPr>
      <t xml:space="preserve">      FAA.AD.91-08-13</t>
    </r>
  </si>
  <si>
    <r>
      <t xml:space="preserve">DGAC.AD.92/ENG/002   </t>
    </r>
    <r>
      <rPr>
        <sz val="10"/>
        <rFont val="Arial Narrow"/>
        <family val="2"/>
      </rPr>
      <t xml:space="preserve">            FAA.AD.92-62-19</t>
    </r>
  </si>
  <si>
    <r>
      <t xml:space="preserve">DGAC.AD.92/ENG/002.R1   </t>
    </r>
    <r>
      <rPr>
        <sz val="10"/>
        <rFont val="Arial Narrow"/>
        <family val="2"/>
      </rPr>
      <t xml:space="preserve">     FAA.AD.93-02-01</t>
    </r>
  </si>
  <si>
    <r>
      <t>DGAC AD 93/ENG/003</t>
    </r>
    <r>
      <rPr>
        <sz val="10"/>
        <rFont val="Arial Narrow"/>
        <family val="2"/>
      </rPr>
      <t xml:space="preserve">
FAA.AD.92-26-07       </t>
    </r>
  </si>
  <si>
    <r>
      <t>DGAC.AD.92/ENG/002.R1</t>
    </r>
    <r>
      <rPr>
        <sz val="10"/>
        <rFont val="Arial Narrow"/>
        <family val="2"/>
      </rPr>
      <t xml:space="preserve">
FAA AD 93-02-01</t>
    </r>
  </si>
  <si>
    <r>
      <t>DGAC AD 93/ENG/016</t>
    </r>
    <r>
      <rPr>
        <sz val="10"/>
        <rFont val="Arial Narrow"/>
        <family val="2"/>
      </rPr>
      <t xml:space="preserve">
FAA AD 93-15-11     </t>
    </r>
  </si>
  <si>
    <r>
      <t>DGAC AD 94/ENG/011</t>
    </r>
    <r>
      <rPr>
        <sz val="10"/>
        <rFont val="Arial Narrow"/>
        <family val="2"/>
      </rPr>
      <t xml:space="preserve">
FAA.AD.94-09-08       </t>
    </r>
  </si>
  <si>
    <r>
      <t xml:space="preserve">DGAC AD 95/ENG/001 </t>
    </r>
    <r>
      <rPr>
        <sz val="10"/>
        <rFont val="Arial Narrow"/>
        <family val="2"/>
      </rPr>
      <t xml:space="preserve">                               
FAA AD 94-26-07</t>
    </r>
  </si>
  <si>
    <r>
      <t xml:space="preserve">DGAC AD 95-09-14   </t>
    </r>
    <r>
      <rPr>
        <sz val="10"/>
        <rFont val="Arial Narrow"/>
        <family val="2"/>
      </rPr>
      <t xml:space="preserve">                
FAA AD 95-16-08</t>
    </r>
  </si>
  <si>
    <r>
      <rPr>
        <b/>
        <sz val="10"/>
        <rFont val="Arial Narrow"/>
        <family val="2"/>
      </rPr>
      <t xml:space="preserve">DGAC.AD.97-08-019    </t>
    </r>
    <r>
      <rPr>
        <sz val="10"/>
        <rFont val="Arial Narrow"/>
        <family val="2"/>
      </rPr>
      <t xml:space="preserve">              
FAA.AD.97-15-10</t>
    </r>
  </si>
  <si>
    <r>
      <t xml:space="preserve">DGAC.AD.98-07-001   </t>
    </r>
    <r>
      <rPr>
        <sz val="10"/>
        <rFont val="Arial Narrow"/>
        <family val="2"/>
      </rPr>
      <t xml:space="preserve">              FAA.AD.98-12-09                    Amdt.39-10565</t>
    </r>
  </si>
  <si>
    <r>
      <t>DGAC AD 03-01-001</t>
    </r>
    <r>
      <rPr>
        <sz val="10"/>
        <rFont val="Arial Narrow"/>
        <family val="2"/>
      </rPr>
      <t xml:space="preserve">
FAA AD 2002-25-02</t>
    </r>
  </si>
  <si>
    <r>
      <t xml:space="preserve">DGAC AD 04-06-008
</t>
    </r>
    <r>
      <rPr>
        <sz val="10"/>
        <rFont val="Arial Narrow"/>
        <family val="2"/>
      </rPr>
      <t>FAA AD 2004-09-29</t>
    </r>
  </si>
  <si>
    <r>
      <t xml:space="preserve">
DGAC AD 06-08-002
</t>
    </r>
    <r>
      <rPr>
        <sz val="10"/>
        <rFont val="Arial Narrow"/>
        <family val="2"/>
      </rPr>
      <t>FAA 2006-15-08</t>
    </r>
  </si>
  <si>
    <r>
      <rPr>
        <sz val="10"/>
        <rFont val="Arial Narrow"/>
        <family val="2"/>
      </rPr>
      <t>FAA AD 2011-18-51R1
16 September 2011</t>
    </r>
    <r>
      <rPr>
        <b/>
        <sz val="10"/>
        <rFont val="Arial Narrow"/>
        <family val="2"/>
      </rPr>
      <t xml:space="preserve">
DGCA AD 11-08-016 R1
</t>
    </r>
    <r>
      <rPr>
        <sz val="10"/>
        <rFont val="Arial Narrow"/>
        <family val="2"/>
      </rPr>
      <t>7 October 2011</t>
    </r>
  </si>
  <si>
    <r>
      <rPr>
        <b/>
        <sz val="10"/>
        <rFont val="Arial Narrow"/>
        <family val="2"/>
      </rPr>
      <t>Effective for this engine.</t>
    </r>
    <r>
      <rPr>
        <sz val="10"/>
        <rFont val="Arial Narrow"/>
        <family val="2"/>
      </rPr>
      <t xml:space="preserve">
Installed: P/N. 3101520-1 S/N. 2-03501-2282
Inspect in accordance with paragraph 3 of SB TPE331-72-A2156 not later than 4,500 Cycles since new.</t>
    </r>
  </si>
  <si>
    <r>
      <t xml:space="preserve">EASA AD 2012-0251
27 November 2012
</t>
    </r>
    <r>
      <rPr>
        <b/>
        <sz val="10"/>
        <rFont val="Arial Narrow"/>
        <family val="2"/>
      </rPr>
      <t>DGCA AD 12-12-014</t>
    </r>
    <r>
      <rPr>
        <sz val="10"/>
        <rFont val="Arial Narrow"/>
        <family val="2"/>
      </rPr>
      <t xml:space="preserve">
26 December 2012
FAA AD 2013-24-09
16 December 2013</t>
    </r>
  </si>
  <si>
    <r>
      <t xml:space="preserve">N/A
</t>
    </r>
    <r>
      <rPr>
        <b/>
        <sz val="10"/>
        <rFont val="Arial Narrow"/>
        <family val="2"/>
      </rPr>
      <t>Superseded</t>
    </r>
  </si>
  <si>
    <r>
      <t xml:space="preserve">N/A, different Part Number Installed.
PCW by PT. NTP.
Ref ARC No. 306339/UM1669/RC/01/09
</t>
    </r>
    <r>
      <rPr>
        <b/>
        <sz val="10"/>
        <rFont val="Arial Narrow"/>
        <family val="2"/>
      </rPr>
      <t>Superseded by FAA AD 2015-12-04</t>
    </r>
  </si>
  <si>
    <r>
      <t xml:space="preserve">DGCA AD 15-09-12R1
</t>
    </r>
    <r>
      <rPr>
        <sz val="10"/>
        <rFont val="Arial Narrow"/>
        <family val="2"/>
      </rPr>
      <t>25 September 2015</t>
    </r>
    <r>
      <rPr>
        <b/>
        <sz val="10"/>
        <rFont val="Arial Narrow"/>
        <family val="2"/>
      </rPr>
      <t xml:space="preserve">
DGCA AD15-09-005
</t>
    </r>
    <r>
      <rPr>
        <sz val="10"/>
        <rFont val="Arial Narrow"/>
        <family val="2"/>
      </rPr>
      <t>4 September 2015</t>
    </r>
    <r>
      <rPr>
        <b/>
        <sz val="10"/>
        <rFont val="Arial Narrow"/>
        <family val="2"/>
      </rPr>
      <t xml:space="preserve">
DGCA AD 15-08-12
18</t>
    </r>
    <r>
      <rPr>
        <sz val="10"/>
        <rFont val="Arial Narrow"/>
        <family val="2"/>
      </rPr>
      <t xml:space="preserve"> August 2015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EASA AD US 2015-12-12 [Correction 2]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7 August 2015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EASA AD 2013-0034CN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13 July 2015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FAA AD 2015-12-04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17 June 2015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EASA AD 2013-0034
19 February 2013</t>
    </r>
    <r>
      <rPr>
        <sz val="11"/>
        <rFont val="Times New Roman"/>
        <family val="1"/>
      </rPr>
      <t/>
    </r>
  </si>
  <si>
    <r>
      <t xml:space="preserve">Engine Fuel &amp; Control – Woodward Fuel Control Unit – Inspection / Repair / Replacement.
</t>
    </r>
    <r>
      <rPr>
        <b/>
        <sz val="10"/>
        <rFont val="Arial Narrow"/>
        <family val="2"/>
      </rPr>
      <t>FAA AD 2015-12-04 supersedes FAA AD 2006-15-08</t>
    </r>
  </si>
  <si>
    <r>
      <t>FAA AD 2015-18-03 Correction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23 October 2015</t>
    </r>
    <r>
      <rPr>
        <b/>
        <sz val="10"/>
        <rFont val="Arial Narrow"/>
        <family val="2"/>
      </rPr>
      <t xml:space="preserve">
DGAC AD 15-10-011</t>
    </r>
    <r>
      <rPr>
        <sz val="10"/>
        <rFont val="Arial Narrow"/>
        <family val="2"/>
      </rPr>
      <t xml:space="preserve">
13 October 2015
FAA AD 2015-18-03
9 October 2015</t>
    </r>
  </si>
  <si>
    <r>
      <t xml:space="preserve">FAA AD 2018-02-14
24 Jan, 2018
</t>
    </r>
    <r>
      <rPr>
        <b/>
        <sz val="10"/>
        <rFont val="Arial Narrow"/>
        <family val="2"/>
      </rPr>
      <t>DGCA AD 2018-019-015
20 September 2018</t>
    </r>
  </si>
  <si>
    <r>
      <t xml:space="preserve">FAA AD 2018-13-05
21 June 2018
</t>
    </r>
    <r>
      <rPr>
        <b/>
        <sz val="10"/>
        <rFont val="Arial Narrow"/>
        <family val="2"/>
      </rPr>
      <t>DGCA AD 2018-07-020
3 July 2018</t>
    </r>
  </si>
  <si>
    <r>
      <t xml:space="preserve">DGAC.AD.84/ENG/005/AIR   </t>
    </r>
    <r>
      <rPr>
        <sz val="10"/>
        <rFont val="Arial Narrow"/>
        <family val="2"/>
      </rPr>
      <t xml:space="preserve">   
FAA.AD.84-07-08</t>
    </r>
  </si>
  <si>
    <r>
      <t xml:space="preserve">DGAC.AD.86/ENG/011/AIR  </t>
    </r>
    <r>
      <rPr>
        <sz val="10"/>
        <rFont val="Arial Narrow"/>
        <family val="2"/>
      </rPr>
      <t xml:space="preserve">     
FAA.AD.86-12-02</t>
    </r>
  </si>
  <si>
    <r>
      <t xml:space="preserve">DGAC.AD.87/ENG/018      </t>
    </r>
    <r>
      <rPr>
        <sz val="10"/>
        <rFont val="Arial Narrow"/>
        <family val="2"/>
      </rPr>
      <t xml:space="preserve">        
FAA.AD.87-19-02</t>
    </r>
  </si>
  <si>
    <r>
      <t xml:space="preserve">DGAC.AD.88/ENG/005/AIR    </t>
    </r>
    <r>
      <rPr>
        <sz val="10"/>
        <rFont val="Arial Narrow"/>
        <family val="2"/>
      </rPr>
      <t xml:space="preserve">   
FAA.AD.88-12-10</t>
    </r>
  </si>
  <si>
    <r>
      <t xml:space="preserve">DGAC.AD.91/CAS/002.R1    </t>
    </r>
    <r>
      <rPr>
        <sz val="10"/>
        <rFont val="Arial Narrow"/>
        <family val="2"/>
      </rPr>
      <t xml:space="preserve">    
SPAIN AD.NO.6/91</t>
    </r>
  </si>
  <si>
    <r>
      <t xml:space="preserve">DGAC.AD.91/ENG/001/AIR </t>
    </r>
    <r>
      <rPr>
        <sz val="10"/>
        <rFont val="Arial Narrow"/>
        <family val="2"/>
      </rPr>
      <t xml:space="preserve">     
FAA.AD.90-21-01</t>
    </r>
  </si>
  <si>
    <r>
      <t xml:space="preserve">DGAC.AD.91/ENG/001.R1  </t>
    </r>
    <r>
      <rPr>
        <sz val="10"/>
        <rFont val="Arial Narrow"/>
        <family val="2"/>
      </rPr>
      <t xml:space="preserve">      
FAA.AD.93-05-09</t>
    </r>
  </si>
  <si>
    <r>
      <t xml:space="preserve">DGAC.AD.91/ENG/005/AIR  </t>
    </r>
    <r>
      <rPr>
        <sz val="10"/>
        <rFont val="Arial Narrow"/>
        <family val="2"/>
      </rPr>
      <t xml:space="preserve">      
FAA.AD.91-08-13</t>
    </r>
  </si>
  <si>
    <r>
      <t>DGAC AD 92/ENG/018</t>
    </r>
    <r>
      <rPr>
        <sz val="10"/>
        <rFont val="Arial Narrow"/>
        <family val="2"/>
      </rPr>
      <t xml:space="preserve">
FAA PRIORITY LETTER      FAA.AD.92-26-08      </t>
    </r>
  </si>
  <si>
    <r>
      <t>DGAC AD 93/ENG/016</t>
    </r>
    <r>
      <rPr>
        <sz val="10"/>
        <rFont val="Arial Narrow"/>
        <family val="2"/>
      </rPr>
      <t xml:space="preserve">
FAA.AD.93-15-11     </t>
    </r>
  </si>
  <si>
    <r>
      <t xml:space="preserve">DGAC AD 95/ENG/001  </t>
    </r>
    <r>
      <rPr>
        <sz val="10"/>
        <rFont val="Arial Narrow"/>
        <family val="2"/>
      </rPr>
      <t xml:space="preserve">                              
FAA.AD.94-26-07</t>
    </r>
  </si>
  <si>
    <r>
      <t xml:space="preserve">DGAC.AD.95-05-05  </t>
    </r>
    <r>
      <rPr>
        <sz val="10"/>
        <rFont val="Arial Narrow"/>
        <family val="2"/>
      </rPr>
      <t xml:space="preserve">                 
FAA.AD.94-26-07</t>
    </r>
  </si>
  <si>
    <r>
      <t xml:space="preserve">DGAC.AD.95-09-14   </t>
    </r>
    <r>
      <rPr>
        <sz val="10"/>
        <rFont val="Arial Narrow"/>
        <family val="2"/>
      </rPr>
      <t xml:space="preserve">                
FAA.AD.95-16-08</t>
    </r>
  </si>
  <si>
    <r>
      <t xml:space="preserve">DGAC.AD.97-08-019  </t>
    </r>
    <r>
      <rPr>
        <sz val="10"/>
        <rFont val="Arial Narrow"/>
        <family val="2"/>
      </rPr>
      <t xml:space="preserve">                
FAA.AD.97-15-10</t>
    </r>
  </si>
  <si>
    <r>
      <t xml:space="preserve">DGAC.AD.98-03-021 </t>
    </r>
    <r>
      <rPr>
        <sz val="10"/>
        <rFont val="Arial Narrow"/>
        <family val="2"/>
      </rPr>
      <t xml:space="preserve">                
FAA.AD.98-04-15</t>
    </r>
  </si>
  <si>
    <r>
      <t xml:space="preserve">DGAC.AD.98-07-001   </t>
    </r>
    <r>
      <rPr>
        <sz val="10"/>
        <rFont val="Arial Narrow"/>
        <family val="2"/>
      </rPr>
      <t xml:space="preserve">              
FAA.AD.98-12-09                    
Amdt.39-10565</t>
    </r>
  </si>
  <si>
    <r>
      <t xml:space="preserve">DGCA AD 06-08-002
</t>
    </r>
    <r>
      <rPr>
        <sz val="10"/>
        <rFont val="Arial Narrow"/>
        <family val="2"/>
      </rPr>
      <t>FAA AD 2006-15-08</t>
    </r>
  </si>
  <si>
    <r>
      <rPr>
        <sz val="10"/>
        <rFont val="Arial Narrow"/>
        <family val="2"/>
      </rPr>
      <t>FAA AD 2011-18-51R1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16 September 2011</t>
    </r>
    <r>
      <rPr>
        <b/>
        <sz val="10"/>
        <rFont val="Arial Narrow"/>
        <family val="2"/>
      </rPr>
      <t xml:space="preserve">
DGCA AD 11-08-016 R1
</t>
    </r>
    <r>
      <rPr>
        <sz val="10"/>
        <rFont val="Arial Narrow"/>
        <family val="2"/>
      </rPr>
      <t>7 October 2011</t>
    </r>
  </si>
  <si>
    <r>
      <t xml:space="preserve">EASA AD 2012-0251
27 November 2012
</t>
    </r>
    <r>
      <rPr>
        <b/>
        <sz val="10"/>
        <rFont val="Arial Narrow"/>
        <family val="2"/>
      </rPr>
      <t>DGCA AD 12-12-014
26 December 2012</t>
    </r>
    <r>
      <rPr>
        <sz val="10"/>
        <rFont val="Arial Narrow"/>
        <family val="2"/>
      </rPr>
      <t xml:space="preserve">
FAA AD 2013-24-09
16 December 2013</t>
    </r>
  </si>
  <si>
    <r>
      <t xml:space="preserve">EASA AD 2013-0034
</t>
    </r>
    <r>
      <rPr>
        <sz val="10"/>
        <rFont val="Arial Narrow"/>
        <family val="2"/>
      </rPr>
      <t xml:space="preserve">19 February 2013
</t>
    </r>
    <r>
      <rPr>
        <b/>
        <sz val="10"/>
        <rFont val="Arial Narrow"/>
        <family val="2"/>
      </rPr>
      <t xml:space="preserve">FAA AD 2006-15-08
</t>
    </r>
    <r>
      <rPr>
        <sz val="10"/>
        <rFont val="Arial Narrow"/>
        <family val="2"/>
      </rPr>
      <t>17 July 2006</t>
    </r>
  </si>
  <si>
    <r>
      <t xml:space="preserve">N/A, different Part Number Installed.
P/N Installed: 897801-17
S/N installed : 1813260
</t>
    </r>
    <r>
      <rPr>
        <b/>
        <sz val="10"/>
        <rFont val="Arial Narrow"/>
        <family val="2"/>
      </rPr>
      <t>Superseded by FAA AD 2015-12-04</t>
    </r>
  </si>
  <si>
    <r>
      <t xml:space="preserve">DGCA AD 15-09-12R1
</t>
    </r>
    <r>
      <rPr>
        <sz val="10"/>
        <rFont val="Arial Narrow"/>
        <family val="2"/>
      </rPr>
      <t>25 September 2015</t>
    </r>
    <r>
      <rPr>
        <b/>
        <sz val="10"/>
        <rFont val="Arial Narrow"/>
        <family val="2"/>
      </rPr>
      <t xml:space="preserve">
DGCA AD15-09-005
</t>
    </r>
    <r>
      <rPr>
        <sz val="10"/>
        <rFont val="Arial Narrow"/>
        <family val="2"/>
      </rPr>
      <t>4 September 2015</t>
    </r>
    <r>
      <rPr>
        <b/>
        <sz val="10"/>
        <rFont val="Arial Narrow"/>
        <family val="2"/>
      </rPr>
      <t xml:space="preserve">
DGCA AD 15-08-12
18</t>
    </r>
    <r>
      <rPr>
        <sz val="10"/>
        <rFont val="Arial Narrow"/>
        <family val="2"/>
      </rPr>
      <t xml:space="preserve"> August 2015</t>
    </r>
    <r>
      <rPr>
        <b/>
        <sz val="10"/>
        <rFont val="Arial Narrow"/>
        <family val="2"/>
      </rPr>
      <t xml:space="preserve">
EASA AD US 2015-12-12 [Correction 2]
</t>
    </r>
    <r>
      <rPr>
        <sz val="10"/>
        <rFont val="Arial Narrow"/>
        <family val="2"/>
      </rPr>
      <t>7 August 2015</t>
    </r>
    <r>
      <rPr>
        <b/>
        <sz val="10"/>
        <rFont val="Arial Narrow"/>
        <family val="2"/>
      </rPr>
      <t xml:space="preserve">
EASA AD 2013-0034CN
</t>
    </r>
    <r>
      <rPr>
        <sz val="10"/>
        <rFont val="Arial Narrow"/>
        <family val="2"/>
      </rPr>
      <t>13 July 2015</t>
    </r>
    <r>
      <rPr>
        <b/>
        <sz val="10"/>
        <rFont val="Arial Narrow"/>
        <family val="2"/>
      </rPr>
      <t xml:space="preserve">
FAA AD 2015-12-04
</t>
    </r>
    <r>
      <rPr>
        <sz val="10"/>
        <rFont val="Arial Narrow"/>
        <family val="2"/>
      </rPr>
      <t>17 June 2015</t>
    </r>
    <r>
      <rPr>
        <b/>
        <sz val="10"/>
        <rFont val="Arial Narrow"/>
        <family val="2"/>
      </rPr>
      <t xml:space="preserve">
EASA AD 2013-0034</t>
    </r>
    <r>
      <rPr>
        <sz val="10"/>
        <rFont val="Arial Narrow"/>
        <family val="2"/>
      </rPr>
      <t xml:space="preserve">
19 February 2013</t>
    </r>
    <r>
      <rPr>
        <sz val="11"/>
        <rFont val="Times New Roman"/>
        <family val="1"/>
      </rPr>
      <t/>
    </r>
  </si>
  <si>
    <r>
      <t xml:space="preserve">Engine Fuel &amp; Control – Woodward Fuel Control Unit – Inspection / Repair / Replacement.
</t>
    </r>
    <r>
      <rPr>
        <b/>
        <sz val="10"/>
        <color indexed="8"/>
        <rFont val="Arial Narrow"/>
        <family val="2"/>
      </rPr>
      <t>FAA AD 2015-12-04 supersedes FAA AD 2006-15-08</t>
    </r>
  </si>
  <si>
    <r>
      <rPr>
        <b/>
        <sz val="10"/>
        <rFont val="Arial Narrow"/>
        <family val="2"/>
      </rPr>
      <t xml:space="preserve">FAA AD 2015-18-03 Correction
</t>
    </r>
    <r>
      <rPr>
        <sz val="10"/>
        <rFont val="Arial Narrow"/>
        <family val="2"/>
      </rPr>
      <t>23 October 2015</t>
    </r>
    <r>
      <rPr>
        <b/>
        <sz val="10"/>
        <rFont val="Arial Narrow"/>
        <family val="2"/>
      </rPr>
      <t xml:space="preserve">
DGAC AD 15-10-011</t>
    </r>
    <r>
      <rPr>
        <sz val="10"/>
        <rFont val="Arial Narrow"/>
        <family val="2"/>
      </rPr>
      <t xml:space="preserve">
13 October 2015
</t>
    </r>
    <r>
      <rPr>
        <b/>
        <sz val="10"/>
        <rFont val="Arial Narrow"/>
        <family val="2"/>
      </rPr>
      <t>FAA AD 2015-18-03</t>
    </r>
    <r>
      <rPr>
        <sz val="10"/>
        <rFont val="Arial Narrow"/>
        <family val="2"/>
      </rPr>
      <t xml:space="preserve">
9 October 2015</t>
    </r>
  </si>
  <si>
    <t xml:space="preserve">To prevent propeller hub failure due to cracks in the hub
Applicable for Dowty Aerospace Propellers Type R321/4-82-F/8, R324/4-82-F/9, R333/4-82-F/12, R334/4-82-F/13. </t>
  </si>
  <si>
    <t>Hrs. 15,766.68</t>
  </si>
  <si>
    <t xml:space="preserve">Hrs. 15,766.68
</t>
  </si>
  <si>
    <t>Superseded</t>
  </si>
  <si>
    <t>FAA AD 88-12-10 is superseded by FAA AD 2018-22-01</t>
  </si>
  <si>
    <t>C/W by PT. NTP
Ref. Engine Condition Report No. TPE/13/08/PE</t>
  </si>
  <si>
    <r>
      <t>Removing certain 2nd Stage Turbine Wheel from service at a reduced Life Limits.
Applicable for (Honeywell) TPE331-8, -10, -10N, -10R, -10U, -10UA, -10UF, -10UG, -10UGR, -10UR, and -11U turboprop engines with second stage turbine rotor assemblies, part number</t>
    </r>
    <r>
      <rPr>
        <b/>
        <sz val="9"/>
        <rFont val="Arial Narrow"/>
        <family val="2"/>
      </rPr>
      <t xml:space="preserve"> (P/Ns) 3102106-1, -6, and -8</t>
    </r>
    <r>
      <rPr>
        <sz val="9"/>
        <rFont val="Arial Narrow"/>
        <family val="2"/>
      </rPr>
      <t xml:space="preserve"> or </t>
    </r>
    <r>
      <rPr>
        <b/>
        <sz val="9"/>
        <rFont val="Arial Narrow"/>
        <family val="2"/>
      </rPr>
      <t>P/N 3101514-1, -10 and -12,</t>
    </r>
    <r>
      <rPr>
        <sz val="9"/>
        <rFont val="Arial Narrow"/>
        <family val="2"/>
      </rPr>
      <t xml:space="preserve"> installed.
</t>
    </r>
    <r>
      <rPr>
        <b/>
        <sz val="9"/>
        <rFont val="Arial Narrow"/>
        <family val="2"/>
      </rPr>
      <t>This FAA AD is supersedes FAA AD 88-12-10</t>
    </r>
  </si>
  <si>
    <t>72-0634</t>
  </si>
  <si>
    <t>72-0642</t>
  </si>
  <si>
    <t>72-0736</t>
  </si>
  <si>
    <t>72-0819</t>
  </si>
  <si>
    <t>Honeywell International Inc. Engine TPE 331-series - Engine Propeller Shaft Coupling Failure.
Applicable to:
 Propeller shaft coupling P/N: 3107065-1; 865888-3; 865888-6; 865888-8</t>
  </si>
  <si>
    <t>72-0873</t>
  </si>
  <si>
    <t>72-0966</t>
  </si>
  <si>
    <t>72-2000</t>
  </si>
  <si>
    <t>72-2054</t>
  </si>
  <si>
    <t>72-2076</t>
  </si>
  <si>
    <t>72-2084</t>
  </si>
  <si>
    <t>72-0162</t>
  </si>
  <si>
    <t>72-0208</t>
  </si>
  <si>
    <t>72-0230</t>
  </si>
  <si>
    <t>72-0254</t>
  </si>
  <si>
    <t>72-0003</t>
  </si>
  <si>
    <t>72-0014</t>
  </si>
  <si>
    <t>Replace ignition unit PN: 868962-2 with 868962-3</t>
  </si>
  <si>
    <t>Replace oil filter element PN: 76149 or 3103827-1 with PN: 3001436-1</t>
  </si>
  <si>
    <t>Replace lock wire w/ bolt locking plate and locking pin</t>
  </si>
  <si>
    <t>Replace fuel shut off valve PN: 394230-4-1 with PN: 394230-9-1</t>
  </si>
  <si>
    <t>Authorization to use alternate methode for nozzle bolt retention</t>
  </si>
  <si>
    <t>Replace fuel control assy to get better protection againts engine overspeed</t>
  </si>
  <si>
    <t>Replace annular ball bearing compressor PN: 3101405-1 with PN: 3103708-1</t>
  </si>
  <si>
    <t>Inspect curvic coupling shaft and seal assy PN: 3102394-2 for cooling hole</t>
  </si>
  <si>
    <t>Replace oil transfer tube PN: 3103887-1 with 3103933-1</t>
  </si>
  <si>
    <t>Replace oil jet assembly PN: 896173-4/5/6 with PN: 3104575-1/2/3</t>
  </si>
  <si>
    <t>Replace prop shaft coupling with 3107092-1 to reduce stress rising</t>
  </si>
  <si>
    <t>Replace nose cone gasket PN: 868944-3/5 with PN: 3103751-5</t>
  </si>
  <si>
    <t>Replace (P3) gasket PN: 896115-1/-2/-3 with PN: 3108196-1</t>
  </si>
  <si>
    <t>Replace turbine roller bearing PN: 3101092-2 with PN: 3108098-1</t>
  </si>
  <si>
    <t>Replace compressor seal modification KIT PN: 3107051-1 with 3107051-5</t>
  </si>
  <si>
    <t>Replace diaphagm gasket</t>
  </si>
  <si>
    <t>72-0358</t>
  </si>
  <si>
    <t>72-0534</t>
  </si>
  <si>
    <t>Install second stage nozzle seal ring and seal carrier PN: 3103165-1</t>
  </si>
  <si>
    <t>Inspect position of torsion shaft oil scavage pump drive coupling</t>
  </si>
  <si>
    <t>72-0538</t>
  </si>
  <si>
    <t>Replace oil tansfer tube PN: 869224-1 with PN: 869224-2</t>
  </si>
  <si>
    <t>72-0555</t>
  </si>
  <si>
    <t>Replace hydraulic torque sensor assy PN: 3101726-1-2 with PN: 3101726-3</t>
  </si>
  <si>
    <t>Prevent Failure of Torque Semsor Gear assy by Obtaining initial and repetitive Engine Oil filter sample for analysis. 
Obtain Engine Oil Filter for analysis per 150 FH</t>
  </si>
  <si>
    <r>
      <t xml:space="preserve">Complied with,
SOAP carried out by ALS Technichem Ltd.
</t>
    </r>
    <r>
      <rPr>
        <b/>
        <sz val="10"/>
        <rFont val="Arial Narrow"/>
        <family val="2"/>
      </rPr>
      <t>Next due: 3,813.27 FH</t>
    </r>
  </si>
  <si>
    <t>TSN: 3,663.27 FH</t>
  </si>
  <si>
    <t>TSN: 12,354.88 FH</t>
  </si>
  <si>
    <r>
      <t xml:space="preserve">Complied with,
SOAP carried out by ALS Technichem Ltd.
</t>
    </r>
    <r>
      <rPr>
        <b/>
        <sz val="10"/>
        <rFont val="Arial Narrow"/>
        <family val="2"/>
      </rPr>
      <t>Next due: 12,963.88 FH</t>
    </r>
  </si>
  <si>
    <t>ENGINE - COMBUSTION CASE AND CHAMBER ASSEMBLY 
Replace Combustion Chamber Case Assembly, PN 893973-5, or PN 3102613-1, or PN 3102613-2, With PN 70100072-5, on TPE331-2, -3, -5, -6 Series Engines</t>
  </si>
  <si>
    <t>ENGINE - COMBUSTION SECTION
Inspect Combustion Case Assembly</t>
  </si>
  <si>
    <t>Engine Controls 
Controls Linkage Assembly - Replaced Washer and Bolt, To Change Primary Locking Feature on Propeller Governor (PG) Controls Linkage Assembly on TPE331-1, -2, -3, -5, -6, -10, -11, and -12 Engine Models</t>
  </si>
  <si>
    <t>Honeywell International Inc. Engine TPE 331-series 
Engine Propeller Shaft Coupling Failure.
Applicable to Propeller shaft coupling P/N: 3107065-1; 865888-3; 865888-6; 865888-8</t>
  </si>
  <si>
    <t>Carried out during engine shop visit. Reff. NTPEngine Condition Report No. TPE/02/11/PE</t>
  </si>
  <si>
    <t>N/A, due to different aircraft and engine type.</t>
  </si>
  <si>
    <t>N/A, Pelita never used repair facility of Hoses Unlimited</t>
  </si>
  <si>
    <r>
      <rPr>
        <b/>
        <sz val="9"/>
        <rFont val="Arial Narrow"/>
        <family val="2"/>
      </rPr>
      <t>Not applicable</t>
    </r>
    <r>
      <rPr>
        <sz val="9"/>
        <rFont val="Arial Narrow"/>
        <family val="2"/>
      </rPr>
      <t xml:space="preserve">
The 2nd Stage turbine wheel installed with P/N: 3102106-10.
Ref. Engine Condition Report TPE/02/11/PE attachment "B"</t>
    </r>
  </si>
  <si>
    <r>
      <t>Removing certain 2nd Stage Turbine Wheel from service at a reduced Life Limits.
Applicable for (Honeywell) TPE331-8, -10, -10N, -10R, -10U, -10UA, -10UF, -10UG, -10UGR, -10UR, and -11U turboprop engines with second stage turbine rotor assemblies, part number</t>
    </r>
    <r>
      <rPr>
        <b/>
        <sz val="9"/>
        <rFont val="Arial Narrow"/>
        <family val="2"/>
      </rPr>
      <t xml:space="preserve"> (P/Ns) 3102106-1, -6, and -8</t>
    </r>
    <r>
      <rPr>
        <sz val="9"/>
        <rFont val="Arial Narrow"/>
        <family val="2"/>
      </rPr>
      <t xml:space="preserve"> or </t>
    </r>
    <r>
      <rPr>
        <b/>
        <sz val="9"/>
        <rFont val="Arial Narrow"/>
        <family val="2"/>
      </rPr>
      <t>P/N 3101514-1, -10 and -12,</t>
    </r>
    <r>
      <rPr>
        <sz val="9"/>
        <rFont val="Arial Narrow"/>
        <family val="2"/>
      </rPr>
      <t xml:space="preserve"> installed.
Effective date: 10 December 2018
</t>
    </r>
    <r>
      <rPr>
        <b/>
        <sz val="9"/>
        <rFont val="Arial Narrow"/>
        <family val="2"/>
      </rPr>
      <t>This FAA AD is supersedes FAA AD 88-12-10</t>
    </r>
  </si>
  <si>
    <r>
      <t xml:space="preserve">The 2nd Stage turbine wheel installed with P/N: 3102106-1.
Last flight Nov 2018 CSN: 3510 Cyc
Remove within 200 cycles-in-service after the effective date of this AD or 4,100 CSN, or at next access, whichever occurs first.
</t>
    </r>
    <r>
      <rPr>
        <b/>
        <sz val="9"/>
        <rFont val="Arial Narrow"/>
        <family val="2"/>
      </rPr>
      <t>Due at: 3710 Cyc 
(Controlled by CALM)</t>
    </r>
  </si>
  <si>
    <t>FAA AD 2018-22-01
5 November 2018
EASA AD US 2018-22-01
10 Dec 2018</t>
  </si>
  <si>
    <t>N/a by Serial Number Installed.
Installed: 
P/N. 3107079-1  S/N.:7-03501-1514</t>
  </si>
  <si>
    <t>P37444C</t>
  </si>
  <si>
    <t>P37095C</t>
  </si>
  <si>
    <r>
      <t xml:space="preserve">C/W. Next due at </t>
    </r>
    <r>
      <rPr>
        <b/>
        <sz val="9"/>
        <rFont val="Arial Narrow"/>
        <family val="2"/>
      </rPr>
      <t>October 2019</t>
    </r>
  </si>
  <si>
    <t>Hrs. 12,302.81
Cyc. 13,622</t>
  </si>
  <si>
    <t>Complied by PT. PAS
Repeat inspection during scheduled fuel nozzle inspections
Reff FML. No R1201027
Next Insp : 12,752.81 Hrs</t>
  </si>
  <si>
    <t>Engine S/N</t>
  </si>
  <si>
    <t>P-37119C</t>
  </si>
  <si>
    <t>EngineTSN 
at Comp.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</si>
  <si>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</si>
  <si>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Mar. 18, 1983</t>
  </si>
  <si>
    <r>
      <t xml:space="preserve">DGAC.AD.84/ENG/005/AIR   </t>
    </r>
    <r>
      <rPr>
        <sz val="9"/>
        <rFont val="Arial"/>
        <family val="2"/>
      </rPr>
      <t xml:space="preserve">   FAA.AD.84-07-08</t>
    </r>
  </si>
  <si>
    <r>
      <t xml:space="preserve">DGAC.AD.86/ENG/011/AIR  </t>
    </r>
    <r>
      <rPr>
        <sz val="9"/>
        <rFont val="Arial Narrow"/>
        <family val="2"/>
      </rPr>
      <t xml:space="preserve">     FAA.AD.86-12-02</t>
    </r>
  </si>
  <si>
    <r>
      <t xml:space="preserve">DGAC.AD.88/ENG/005/AIR    </t>
    </r>
    <r>
      <rPr>
        <sz val="9"/>
        <rFont val="Arial Narrow"/>
        <family val="2"/>
      </rPr>
      <t xml:space="preserve">   FAA.AD.88-12-10</t>
    </r>
  </si>
  <si>
    <t>Sept. 13, 1999</t>
  </si>
  <si>
    <t>Hrs. 7,874
Cyc. 8,835</t>
  </si>
  <si>
    <t>C/W by PT. UMC - NTP
Report No. TPE/19/99/QE</t>
  </si>
  <si>
    <t>N/A due to  different engine type 
(for TPE331-5)</t>
  </si>
  <si>
    <t>Ref. PT. UMC - NTP 
Report No. TPE/19/99/QE</t>
  </si>
  <si>
    <r>
      <t>DGAC AD 92/ENG/018</t>
    </r>
    <r>
      <rPr>
        <sz val="9"/>
        <rFont val="Arial Narrow"/>
        <family val="2"/>
      </rPr>
      <t xml:space="preserve">
FAA PRIORITY LETTER      FAA.AD.92-26-08      </t>
    </r>
  </si>
  <si>
    <t>N/A due to different  engine type 
(for TPE331-5)</t>
  </si>
  <si>
    <t>N/A, Use gasket PN.865664-3 
(Pre SB72-709)</t>
  </si>
  <si>
    <r>
      <t>DGAC AD 93/ENG/016</t>
    </r>
    <r>
      <rPr>
        <sz val="9"/>
        <rFont val="Arial Narrow"/>
        <family val="2"/>
      </rPr>
      <t xml:space="preserve">
FAA.AD.93-15-11     </t>
    </r>
  </si>
  <si>
    <r>
      <t xml:space="preserve">DGAC AD 95/ENG/001  </t>
    </r>
    <r>
      <rPr>
        <sz val="9"/>
        <rFont val="Arial Narrow"/>
        <family val="2"/>
      </rPr>
      <t xml:space="preserve">                              FAA.AD.94-26-07</t>
    </r>
  </si>
  <si>
    <t>FAA.AD.94-26-07                R2,0226,0228,0224.</t>
  </si>
  <si>
    <r>
      <t xml:space="preserve">DGAC.AD.95-05-05  </t>
    </r>
    <r>
      <rPr>
        <sz val="9"/>
        <rFont val="Arial Narrow"/>
        <family val="2"/>
      </rPr>
      <t xml:space="preserve">                 FAA.AD.94-26-07</t>
    </r>
  </si>
  <si>
    <r>
      <t xml:space="preserve">DGAC.AD.95-09-14   </t>
    </r>
    <r>
      <rPr>
        <sz val="9"/>
        <rFont val="Arial Narrow"/>
        <family val="2"/>
      </rPr>
      <t xml:space="preserve">                FAA.AD.95-16-08</t>
    </r>
  </si>
  <si>
    <t>Jul. 16, 2008</t>
  </si>
  <si>
    <t>Hrs. 9,573.63
Cyc. 1,0399</t>
  </si>
  <si>
    <r>
      <t xml:space="preserve">DGAC.AD.97-08-019  </t>
    </r>
    <r>
      <rPr>
        <sz val="9"/>
        <rFont val="Arial Narrow"/>
        <family val="2"/>
      </rPr>
      <t xml:space="preserve">                FAA.AD.97-15-10</t>
    </r>
  </si>
  <si>
    <r>
      <t xml:space="preserve">DGAC.AD.98-03-021 </t>
    </r>
    <r>
      <rPr>
        <sz val="9"/>
        <rFont val="Arial Narrow"/>
        <family val="2"/>
      </rPr>
      <t xml:space="preserve">                FAA.AD.98-04-15</t>
    </r>
  </si>
  <si>
    <r>
      <t>DGCA AD 06-08-002</t>
    </r>
    <r>
      <rPr>
        <sz val="9"/>
        <rFont val="Arial Narrow"/>
        <family val="2"/>
      </rPr>
      <t xml:space="preserve">
FAA AD 2006-15-08</t>
    </r>
  </si>
  <si>
    <t>A73-0271
A73-0254 Rev. 2</t>
  </si>
  <si>
    <t>Hrs. 9,573.63
Cyc. 10,399</t>
  </si>
  <si>
    <t xml:space="preserve">C/W by PT. UMC - NTP
Report No. TPE/19/99/QE
Replace FCU with serviceable modified FCU . </t>
  </si>
  <si>
    <t>N/A due to different Serial number installed. P/N installed 3101520-1 S/N.0-03501-27633</t>
  </si>
  <si>
    <t>This AD applies to all Honeywell International, Inc. TPE331 model turboprop engines with a Dixie Aerospace, LLC main shaft bearing, P/N 3108098-1WD, installed. This AD superseded by FAA AD 2011-18-51R1.</t>
  </si>
  <si>
    <r>
      <rPr>
        <sz val="9"/>
        <rFont val="Arial Narrow"/>
        <family val="2"/>
      </rPr>
      <t>FAA AD 2011-18-51R1</t>
    </r>
    <r>
      <rPr>
        <b/>
        <sz val="9"/>
        <rFont val="Arial Narrow"/>
        <family val="2"/>
      </rPr>
      <t xml:space="preserve">
</t>
    </r>
    <r>
      <rPr>
        <sz val="9"/>
        <rFont val="Arial Narrow"/>
        <family val="2"/>
      </rPr>
      <t>16 September 2011</t>
    </r>
    <r>
      <rPr>
        <b/>
        <sz val="9"/>
        <rFont val="Arial Narrow"/>
        <family val="2"/>
      </rPr>
      <t xml:space="preserve">
DGCA AD 11-08-016 R1
7 October 2011</t>
    </r>
  </si>
  <si>
    <t>N/a due to different Part Number and Serial Number Installed.
Instlld: P/N. 3101520-3 S/N. 950322905280</t>
  </si>
  <si>
    <r>
      <t xml:space="preserve">EASA AD 2012-0251
27 November 2012
</t>
    </r>
    <r>
      <rPr>
        <b/>
        <sz val="9"/>
        <rFont val="Arial Narrow"/>
        <family val="2"/>
      </rPr>
      <t>DGCA AD 12-12-014
26 December 2012</t>
    </r>
    <r>
      <rPr>
        <sz val="9"/>
        <rFont val="Arial Narrow"/>
        <family val="2"/>
      </rPr>
      <t xml:space="preserve">
FAA AD 2013-24-09
16 December 2013</t>
    </r>
  </si>
  <si>
    <t>EASA AD 2013-0034
19 February 2013
FAA AD 2006-15-08
20 July 2006</t>
  </si>
  <si>
    <r>
      <t xml:space="preserve">N/A, different Part Number Installed.
PCW by PT. NTP Report No. TPE/19/99/QE
</t>
    </r>
    <r>
      <rPr>
        <b/>
        <sz val="9"/>
        <rFont val="Arial Narrow"/>
        <family val="2"/>
      </rPr>
      <t>Superseded by FAA AD 2015-12-04</t>
    </r>
  </si>
  <si>
    <r>
      <t xml:space="preserve">DGCA AD 15-09-12R1
</t>
    </r>
    <r>
      <rPr>
        <sz val="9"/>
        <rFont val="Arial Narrow"/>
        <family val="2"/>
      </rPr>
      <t>25 September 2015</t>
    </r>
    <r>
      <rPr>
        <b/>
        <sz val="9"/>
        <rFont val="Arial Narrow"/>
        <family val="2"/>
      </rPr>
      <t xml:space="preserve">
DGCA AD15-09-005
</t>
    </r>
    <r>
      <rPr>
        <sz val="9"/>
        <rFont val="Arial Narrow"/>
        <family val="2"/>
      </rPr>
      <t>4 September 2015</t>
    </r>
    <r>
      <rPr>
        <b/>
        <sz val="9"/>
        <rFont val="Arial Narrow"/>
        <family val="2"/>
      </rPr>
      <t xml:space="preserve">
DGCA AD 15-08-12
18</t>
    </r>
    <r>
      <rPr>
        <sz val="9"/>
        <rFont val="Arial Narrow"/>
        <family val="2"/>
      </rPr>
      <t xml:space="preserve"> August 2015</t>
    </r>
    <r>
      <rPr>
        <b/>
        <sz val="9"/>
        <rFont val="Arial Narrow"/>
        <family val="2"/>
      </rPr>
      <t xml:space="preserve">
</t>
    </r>
    <r>
      <rPr>
        <sz val="9"/>
        <rFont val="Arial Narrow"/>
        <family val="2"/>
      </rPr>
      <t>EASA AD US 2015-12-12 [Correction 2]
7 August 2015
EASA AD 2013-0034CN
13 July 2015
FAA AD 2015-12-04
17 June 2015
EASA AD 2013-0034
19 February 2013</t>
    </r>
    <r>
      <rPr>
        <sz val="11"/>
        <rFont val="Times New Roman"/>
        <family val="1"/>
      </rPr>
      <t/>
    </r>
  </si>
  <si>
    <r>
      <t xml:space="preserve">Engine Fuel &amp; Control – Woodward Fuel Control Unit – Inspection / Repair / Replacement.
</t>
    </r>
    <r>
      <rPr>
        <b/>
        <sz val="9"/>
        <color indexed="8"/>
        <rFont val="Arial Narrow"/>
        <family val="2"/>
      </rPr>
      <t>FAA AD 2015-12-04 supersedes FAA AD 2006-15-08</t>
    </r>
  </si>
  <si>
    <t>N/A, different Part Number Installed.
P/N Installed: 897801-10
S/N installed : 1819768</t>
  </si>
  <si>
    <r>
      <t>FAA AD 2015-18-03 Correction</t>
    </r>
    <r>
      <rPr>
        <b/>
        <sz val="9"/>
        <rFont val="Arial Narrow"/>
        <family val="2"/>
      </rPr>
      <t xml:space="preserve">
</t>
    </r>
    <r>
      <rPr>
        <sz val="9"/>
        <rFont val="Arial Narrow"/>
        <family val="2"/>
      </rPr>
      <t>23 October 2015</t>
    </r>
    <r>
      <rPr>
        <b/>
        <sz val="9"/>
        <rFont val="Arial Narrow"/>
        <family val="2"/>
      </rPr>
      <t xml:space="preserve">
DGAC AD 15-10-011</t>
    </r>
    <r>
      <rPr>
        <sz val="9"/>
        <rFont val="Arial Narrow"/>
        <family val="2"/>
      </rPr>
      <t xml:space="preserve">
</t>
    </r>
    <r>
      <rPr>
        <b/>
        <sz val="9"/>
        <rFont val="Arial Narrow"/>
        <family val="2"/>
      </rPr>
      <t>13 October 2015</t>
    </r>
    <r>
      <rPr>
        <sz val="9"/>
        <rFont val="Arial Narrow"/>
        <family val="2"/>
      </rPr>
      <t xml:space="preserve">
FAA AD 2015-18-03
9 October 2015</t>
    </r>
  </si>
  <si>
    <t>Hrs. 9,915.81
Cyc. 12,261</t>
  </si>
  <si>
    <r>
      <t xml:space="preserve">This inspection has been done Reff. </t>
    </r>
    <r>
      <rPr>
        <b/>
        <sz val="9"/>
        <rFont val="Arial Narrow"/>
        <family val="2"/>
      </rPr>
      <t>FML No. 1200038.</t>
    </r>
  </si>
  <si>
    <t>Hrs. 11,856.20
Cyc. 12,949</t>
  </si>
  <si>
    <t>Complied by PT. PAS
Repeat inspection during scheduled fuel nozzle inspections
Reff FML. No R1205996
Next Insp : 12,306.20 Hrs</t>
  </si>
  <si>
    <r>
      <t xml:space="preserve">FAA AD 2018-13-05
21 June 2018
</t>
    </r>
    <r>
      <rPr>
        <b/>
        <sz val="9"/>
        <rFont val="Arial Narrow"/>
        <family val="2"/>
      </rPr>
      <t>DGCA AD 2018-07-020
3 July 2018</t>
    </r>
  </si>
  <si>
    <t>11,978.90 FH</t>
  </si>
  <si>
    <r>
      <t xml:space="preserve">The 2nd Stage turbine wheel installed with P/N: 3102106-1.
Last flight Nov 2018 CSN: 13095 Cyc
Remove within 100 cycles-in-service after the effective date of this AD or 4,100 CSN, or at next access, whichever occurs first.
</t>
    </r>
    <r>
      <rPr>
        <b/>
        <sz val="9"/>
        <rFont val="Arial Narrow"/>
        <family val="2"/>
      </rPr>
      <t>Due at: 13195 Cyc 
(Controlled by CALM)</t>
    </r>
  </si>
  <si>
    <t>March 2019</t>
  </si>
  <si>
    <t>: 15,821.99</t>
  </si>
  <si>
    <t>: 17537</t>
  </si>
  <si>
    <r>
      <t xml:space="preserve">FAA AD 2018-17-15
17 Sep, 2018
Replaced FAA AD 2018-02-14
24 Jan, 2018
</t>
    </r>
    <r>
      <rPr>
        <b/>
        <sz val="9"/>
        <rFont val="Arial Narrow"/>
        <family val="2"/>
      </rPr>
      <t>DGCA AD 2018-019-015
20 September 2018</t>
    </r>
  </si>
  <si>
    <r>
      <t xml:space="preserve">Engine Oil Filter for analysis Carried out by ALS Technichem Ltd Sigapore
</t>
    </r>
    <r>
      <rPr>
        <b/>
        <sz val="9"/>
        <rFont val="Arial Narrow"/>
        <family val="2"/>
      </rPr>
      <t>Result: Re-Sample
Next sampling: 12,128.90 FH</t>
    </r>
  </si>
  <si>
    <t>Date:</t>
  </si>
  <si>
    <r>
      <t xml:space="preserve">Hermawan Arianto  </t>
    </r>
    <r>
      <rPr>
        <sz val="10"/>
        <rFont val="Arial Narrow"/>
        <family val="2"/>
      </rPr>
      <t xml:space="preserve">           Date :</t>
    </r>
  </si>
  <si>
    <r>
      <t xml:space="preserve">Hermawan Arianto </t>
    </r>
    <r>
      <rPr>
        <sz val="10"/>
        <rFont val="Arial Narrow"/>
        <family val="2"/>
      </rPr>
      <t xml:space="preserve">           Date :</t>
    </r>
  </si>
  <si>
    <r>
      <t xml:space="preserve">C/W, incorporated in C2 Check. 
Next due at </t>
    </r>
    <r>
      <rPr>
        <b/>
        <sz val="9"/>
        <rFont val="Arial Narrow"/>
        <family val="2"/>
      </rPr>
      <t>16,296 Hrs</t>
    </r>
  </si>
  <si>
    <t>Hrs. 15,096.10</t>
  </si>
  <si>
    <r>
      <t xml:space="preserve">Incorporated in every C Check.
Next due at </t>
    </r>
    <r>
      <rPr>
        <b/>
        <sz val="9"/>
        <rFont val="Arial Narrow"/>
        <family val="2"/>
      </rPr>
      <t>16,245.88 FH</t>
    </r>
  </si>
  <si>
    <r>
      <t xml:space="preserve">C/W, incorporated in C2 Check. 
Next due at </t>
    </r>
    <r>
      <rPr>
        <b/>
        <sz val="9"/>
        <rFont val="Arial Narrow"/>
        <family val="2"/>
      </rPr>
      <t>16,296.10 Hrs</t>
    </r>
  </si>
  <si>
    <r>
      <t xml:space="preserve">Next due at </t>
    </r>
    <r>
      <rPr>
        <b/>
        <sz val="9"/>
        <rFont val="Arial Narrow"/>
        <family val="2"/>
      </rPr>
      <t>15,960.26 FH</t>
    </r>
  </si>
  <si>
    <r>
      <t xml:space="preserve">DGCA AD 06-11-028-U has been carried out.
Due at </t>
    </r>
    <r>
      <rPr>
        <b/>
        <sz val="9"/>
        <rFont val="Arial Narrow"/>
        <family val="2"/>
      </rPr>
      <t>18,674 FH or 19,555 FC</t>
    </r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</si>
</sst>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35">
    <font>
      <sz val="12"/>
      <name val="Times New Roman"/>
    </font>
    <font>
      <sz val="11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Arial Narrow"/>
      <family val="2"/>
    </font>
    <font>
      <sz val="10"/>
      <name val="Arial"/>
      <family val="2"/>
    </font>
    <font>
      <sz val="12"/>
      <name val="Times New Roman"/>
      <family val="1"/>
    </font>
    <font>
      <sz val="12"/>
      <name val="SWISS"/>
    </font>
    <font>
      <sz val="10"/>
      <name val="Arial Narrow"/>
      <family val="2"/>
    </font>
    <font>
      <sz val="8"/>
      <name val="Arial Narrow"/>
      <family val="2"/>
    </font>
    <font>
      <b/>
      <sz val="12"/>
      <name val="Arial Narrow"/>
      <family val="2"/>
    </font>
    <font>
      <b/>
      <sz val="9"/>
      <name val="Arial Narrow"/>
      <family val="2"/>
    </font>
    <font>
      <sz val="9"/>
      <color indexed="8"/>
      <name val="Arial Narrow"/>
      <family val="2"/>
    </font>
    <font>
      <sz val="12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2"/>
      <name val="Times New Roman"/>
      <family val="1"/>
    </font>
    <font>
      <b/>
      <sz val="9"/>
      <color theme="0"/>
      <name val="Arial Narrow"/>
      <family val="2"/>
    </font>
    <font>
      <sz val="10"/>
      <color theme="0"/>
      <name val="Arial Narrow"/>
      <family val="2"/>
    </font>
    <font>
      <b/>
      <sz val="10"/>
      <color theme="0"/>
      <name val="Arial Narrow"/>
      <family val="2"/>
    </font>
    <font>
      <sz val="12"/>
      <color theme="0"/>
      <name val="Arial Narrow"/>
      <family val="2"/>
    </font>
    <font>
      <sz val="10"/>
      <color theme="0"/>
      <name val="Arial"/>
      <family val="2"/>
    </font>
    <font>
      <sz val="10"/>
      <name val="Tahoma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0" fontId="14" fillId="0" borderId="0"/>
    <xf numFmtId="0" fontId="23" fillId="0" borderId="0"/>
    <xf numFmtId="0" fontId="13" fillId="0" borderId="0"/>
    <xf numFmtId="0" fontId="29" fillId="0" borderId="0"/>
    <xf numFmtId="0" fontId="29" fillId="0" borderId="0"/>
    <xf numFmtId="0" fontId="13" fillId="0" borderId="0"/>
  </cellStyleXfs>
  <cellXfs count="491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Alignment="1" applyProtection="1">
      <alignment wrapText="1"/>
    </xf>
    <xf numFmtId="0" fontId="2" fillId="0" borderId="0" xfId="0" applyFont="1" applyAlignment="1" applyProtection="1">
      <alignment horizontal="left" wrapText="1"/>
    </xf>
    <xf numFmtId="15" fontId="2" fillId="0" borderId="0" xfId="0" applyNumberFormat="1" applyFont="1" applyAlignment="1" applyProtection="1">
      <alignment horizontal="left" wrapText="1"/>
    </xf>
    <xf numFmtId="0" fontId="0" fillId="0" borderId="0" xfId="0" applyAlignment="1">
      <alignment wrapText="1"/>
    </xf>
    <xf numFmtId="0" fontId="5" fillId="0" borderId="0" xfId="0" applyFont="1" applyAlignment="1" applyProtection="1">
      <alignment horizontal="left" wrapText="1"/>
    </xf>
    <xf numFmtId="0" fontId="2" fillId="0" borderId="0" xfId="0" applyFont="1" applyBorder="1" applyAlignment="1" applyProtection="1">
      <alignment horizontal="center" wrapText="1"/>
    </xf>
    <xf numFmtId="0" fontId="5" fillId="0" borderId="0" xfId="0" applyFont="1" applyAlignment="1" applyProtection="1">
      <alignment wrapText="1"/>
    </xf>
    <xf numFmtId="15" fontId="2" fillId="0" borderId="0" xfId="0" applyNumberFormat="1" applyFont="1" applyAlignment="1" applyProtection="1">
      <alignment wrapText="1"/>
    </xf>
    <xf numFmtId="0" fontId="2" fillId="0" borderId="0" xfId="0" quotePrefix="1" applyFont="1" applyAlignment="1" applyProtection="1">
      <alignment wrapText="1"/>
    </xf>
    <xf numFmtId="15" fontId="0" fillId="0" borderId="0" xfId="0" applyNumberFormat="1" applyAlignment="1">
      <alignment wrapText="1"/>
    </xf>
    <xf numFmtId="15" fontId="2" fillId="0" borderId="0" xfId="0" applyNumberFormat="1" applyFont="1" applyAlignment="1" applyProtection="1">
      <alignment horizontal="center" wrapText="1"/>
    </xf>
    <xf numFmtId="0" fontId="2" fillId="0" borderId="0" xfId="0" applyFont="1" applyAlignment="1" applyProtection="1">
      <alignment horizontal="center" wrapText="1"/>
    </xf>
    <xf numFmtId="0" fontId="3" fillId="0" borderId="0" xfId="0" applyFont="1" applyAlignment="1" applyProtection="1">
      <alignment horizontal="centerContinuous" wrapText="1"/>
    </xf>
    <xf numFmtId="0" fontId="3" fillId="0" borderId="0" xfId="0" applyFont="1" applyAlignment="1" applyProtection="1">
      <alignment wrapText="1"/>
    </xf>
    <xf numFmtId="0" fontId="3" fillId="0" borderId="0" xfId="0" applyFont="1" applyAlignment="1" applyProtection="1">
      <alignment horizontal="left" wrapText="1"/>
    </xf>
    <xf numFmtId="0" fontId="2" fillId="0" borderId="0" xfId="0" quotePrefix="1" applyFont="1" applyAlignment="1" applyProtection="1">
      <alignment horizontal="center" wrapText="1"/>
    </xf>
    <xf numFmtId="14" fontId="2" fillId="0" borderId="0" xfId="0" applyNumberFormat="1" applyFont="1" applyAlignment="1" applyProtection="1">
      <alignment horizontal="center" wrapText="1"/>
    </xf>
    <xf numFmtId="0" fontId="2" fillId="0" borderId="0" xfId="0" applyFont="1" applyAlignment="1" applyProtection="1">
      <alignment horizontal="right" wrapText="1"/>
    </xf>
    <xf numFmtId="0" fontId="7" fillId="0" borderId="0" xfId="0" applyFont="1" applyAlignment="1" applyProtection="1">
      <alignment horizontal="center" wrapText="1"/>
    </xf>
    <xf numFmtId="0" fontId="0" fillId="0" borderId="0" xfId="0" applyAlignment="1">
      <alignment horizontal="left" wrapText="1"/>
    </xf>
    <xf numFmtId="0" fontId="6" fillId="0" borderId="0" xfId="0" applyFont="1" applyAlignment="1" applyProtection="1">
      <alignment wrapText="1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 applyProtection="1">
      <alignment vertical="center" wrapText="1"/>
    </xf>
    <xf numFmtId="0" fontId="9" fillId="0" borderId="0" xfId="0" applyFont="1" applyFill="1" applyAlignment="1">
      <alignment vertical="center"/>
    </xf>
    <xf numFmtId="0" fontId="9" fillId="0" borderId="1" xfId="0" applyFont="1" applyFill="1" applyBorder="1" applyAlignment="1" applyProtection="1">
      <alignment horizontal="left" vertical="center" wrapText="1"/>
    </xf>
    <xf numFmtId="0" fontId="15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0" xfId="1" applyFont="1" applyAlignment="1">
      <alignment vertical="center" wrapText="1"/>
    </xf>
    <xf numFmtId="0" fontId="15" fillId="0" borderId="0" xfId="1" applyFont="1" applyAlignment="1">
      <alignment horizontal="center" vertical="center"/>
    </xf>
    <xf numFmtId="2" fontId="15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5" fillId="0" borderId="0" xfId="1" applyFont="1" applyAlignment="1">
      <alignment horizontal="left" vertical="center" wrapText="1"/>
    </xf>
    <xf numFmtId="3" fontId="15" fillId="0" borderId="0" xfId="1" applyNumberFormat="1" applyFont="1" applyAlignment="1">
      <alignment vertical="center" wrapText="1"/>
    </xf>
    <xf numFmtId="0" fontId="15" fillId="0" borderId="0" xfId="1" applyFont="1" applyAlignment="1">
      <alignment horizontal="center" vertical="center" wrapText="1"/>
    </xf>
    <xf numFmtId="2" fontId="15" fillId="0" borderId="0" xfId="1" applyNumberFormat="1" applyFont="1" applyAlignment="1">
      <alignment horizontal="center" vertical="center" wrapText="1"/>
    </xf>
    <xf numFmtId="0" fontId="18" fillId="0" borderId="0" xfId="1" applyFont="1" applyAlignment="1">
      <alignment vertical="center" wrapText="1"/>
    </xf>
    <xf numFmtId="0" fontId="18" fillId="0" borderId="0" xfId="1" applyFont="1" applyAlignment="1">
      <alignment horizontal="left" vertical="center" wrapText="1"/>
    </xf>
    <xf numFmtId="0" fontId="11" fillId="0" borderId="0" xfId="1" applyFont="1" applyAlignment="1">
      <alignment vertical="center" wrapText="1"/>
    </xf>
    <xf numFmtId="0" fontId="18" fillId="0" borderId="0" xfId="1" applyFont="1" applyAlignment="1">
      <alignment vertical="center"/>
    </xf>
    <xf numFmtId="0" fontId="18" fillId="2" borderId="2" xfId="1" applyFont="1" applyFill="1" applyBorder="1" applyAlignment="1">
      <alignment horizontal="center" vertical="center" wrapText="1"/>
    </xf>
    <xf numFmtId="2" fontId="18" fillId="2" borderId="2" xfId="1" applyNumberFormat="1" applyFont="1" applyFill="1" applyBorder="1" applyAlignment="1">
      <alignment horizontal="center" vertical="center" wrapText="1"/>
    </xf>
    <xf numFmtId="0" fontId="11" fillId="0" borderId="0" xfId="1" applyFont="1" applyAlignment="1">
      <alignment vertical="center"/>
    </xf>
    <xf numFmtId="0" fontId="11" fillId="0" borderId="3" xfId="1" applyFont="1" applyFill="1" applyBorder="1" applyAlignment="1">
      <alignment horizontal="left" vertical="center" wrapText="1"/>
    </xf>
    <xf numFmtId="0" fontId="11" fillId="0" borderId="3" xfId="1" applyFont="1" applyFill="1" applyBorder="1" applyAlignment="1">
      <alignment vertical="center" wrapText="1"/>
    </xf>
    <xf numFmtId="0" fontId="11" fillId="0" borderId="3" xfId="1" applyFont="1" applyFill="1" applyBorder="1" applyAlignment="1">
      <alignment horizontal="center" vertical="center" wrapText="1"/>
    </xf>
    <xf numFmtId="2" fontId="11" fillId="0" borderId="3" xfId="1" applyNumberFormat="1" applyFont="1" applyFill="1" applyBorder="1" applyAlignment="1">
      <alignment horizontal="center" vertical="center" wrapText="1"/>
    </xf>
    <xf numFmtId="0" fontId="11" fillId="0" borderId="0" xfId="1" applyFont="1" applyFill="1" applyAlignment="1">
      <alignment vertical="center"/>
    </xf>
    <xf numFmtId="0" fontId="11" fillId="0" borderId="1" xfId="1" applyFont="1" applyBorder="1" applyAlignment="1">
      <alignment vertical="center" wrapText="1"/>
    </xf>
    <xf numFmtId="0" fontId="11" fillId="0" borderId="1" xfId="1" applyFont="1" applyFill="1" applyBorder="1" applyAlignment="1">
      <alignment vertical="center"/>
    </xf>
    <xf numFmtId="0" fontId="18" fillId="0" borderId="1" xfId="1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vertical="center" wrapText="1"/>
    </xf>
    <xf numFmtId="2" fontId="11" fillId="0" borderId="1" xfId="1" applyNumberFormat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8" fillId="0" borderId="1" xfId="1" applyFont="1" applyFill="1" applyBorder="1" applyAlignment="1">
      <alignment vertical="center" wrapText="1"/>
    </xf>
    <xf numFmtId="0" fontId="11" fillId="0" borderId="1" xfId="1" applyFont="1" applyFill="1" applyBorder="1" applyAlignment="1" applyProtection="1">
      <alignment horizontal="left" vertical="center" wrapText="1"/>
    </xf>
    <xf numFmtId="0" fontId="11" fillId="0" borderId="1" xfId="1" applyFont="1" applyFill="1" applyBorder="1" applyAlignment="1">
      <alignment horizontal="left" vertical="center"/>
    </xf>
    <xf numFmtId="0" fontId="11" fillId="0" borderId="1" xfId="1" applyFont="1" applyBorder="1" applyAlignment="1">
      <alignment vertical="center"/>
    </xf>
    <xf numFmtId="0" fontId="11" fillId="0" borderId="1" xfId="1" applyFont="1" applyBorder="1" applyAlignment="1" applyProtection="1">
      <alignment horizontal="center" vertical="center" wrapText="1"/>
    </xf>
    <xf numFmtId="0" fontId="9" fillId="0" borderId="0" xfId="1" applyFont="1" applyAlignment="1">
      <alignment vertical="center"/>
    </xf>
    <xf numFmtId="0" fontId="11" fillId="0" borderId="1" xfId="1" applyFont="1" applyBorder="1" applyAlignment="1" applyProtection="1">
      <alignment horizontal="left" vertical="center" wrapText="1"/>
    </xf>
    <xf numFmtId="0" fontId="20" fillId="0" borderId="0" xfId="1" applyFont="1" applyAlignment="1">
      <alignment vertical="center" wrapText="1"/>
    </xf>
    <xf numFmtId="0" fontId="20" fillId="0" borderId="0" xfId="1" applyFont="1" applyAlignment="1">
      <alignment horizontal="center" vertical="center" wrapText="1"/>
    </xf>
    <xf numFmtId="0" fontId="20" fillId="0" borderId="0" xfId="1" applyFont="1" applyAlignment="1">
      <alignment vertical="center"/>
    </xf>
    <xf numFmtId="3" fontId="18" fillId="0" borderId="0" xfId="1" applyNumberFormat="1" applyFont="1" applyAlignment="1">
      <alignment horizontal="left" vertical="center" wrapText="1"/>
    </xf>
    <xf numFmtId="0" fontId="20" fillId="0" borderId="4" xfId="1" applyFont="1" applyBorder="1" applyAlignment="1">
      <alignment vertical="center"/>
    </xf>
    <xf numFmtId="0" fontId="12" fillId="0" borderId="0" xfId="1" applyFont="1" applyAlignment="1">
      <alignment vertical="center"/>
    </xf>
    <xf numFmtId="15" fontId="11" fillId="0" borderId="1" xfId="1" applyNumberFormat="1" applyFont="1" applyFill="1" applyBorder="1" applyAlignment="1">
      <alignment horizontal="center" vertical="center" wrapText="1"/>
    </xf>
    <xf numFmtId="0" fontId="9" fillId="0" borderId="0" xfId="1" applyFont="1" applyFill="1" applyAlignment="1">
      <alignment vertical="center"/>
    </xf>
    <xf numFmtId="0" fontId="15" fillId="0" borderId="1" xfId="1" applyFont="1" applyBorder="1" applyAlignment="1" applyProtection="1">
      <alignment horizontal="left" vertical="center" wrapText="1"/>
    </xf>
    <xf numFmtId="0" fontId="15" fillId="0" borderId="1" xfId="1" applyFont="1" applyBorder="1" applyAlignment="1">
      <alignment horizontal="center" vertical="center" wrapText="1"/>
    </xf>
    <xf numFmtId="15" fontId="15" fillId="0" borderId="1" xfId="1" applyNumberFormat="1" applyFont="1" applyBorder="1" applyAlignment="1" applyProtection="1">
      <alignment horizontal="center" vertical="center" wrapText="1"/>
    </xf>
    <xf numFmtId="0" fontId="15" fillId="0" borderId="1" xfId="1" applyFont="1" applyBorder="1" applyAlignment="1">
      <alignment vertical="center" wrapText="1"/>
    </xf>
    <xf numFmtId="0" fontId="12" fillId="0" borderId="0" xfId="1" applyFont="1" applyFill="1" applyAlignment="1">
      <alignment vertical="center"/>
    </xf>
    <xf numFmtId="0" fontId="12" fillId="0" borderId="5" xfId="1" applyFont="1" applyFill="1" applyBorder="1" applyAlignment="1">
      <alignment vertical="center"/>
    </xf>
    <xf numFmtId="0" fontId="12" fillId="0" borderId="6" xfId="1" applyFont="1" applyFill="1" applyBorder="1" applyAlignment="1">
      <alignment vertical="center"/>
    </xf>
    <xf numFmtId="0" fontId="12" fillId="0" borderId="7" xfId="1" applyFont="1" applyFill="1" applyBorder="1" applyAlignment="1">
      <alignment vertical="center"/>
    </xf>
    <xf numFmtId="15" fontId="11" fillId="0" borderId="1" xfId="1" applyNumberFormat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5" fillId="0" borderId="0" xfId="1" applyFont="1" applyFill="1" applyAlignment="1">
      <alignment vertical="center"/>
    </xf>
    <xf numFmtId="0" fontId="15" fillId="0" borderId="0" xfId="1" applyFont="1" applyFill="1" applyAlignment="1">
      <alignment horizontal="left" vertical="center"/>
    </xf>
    <xf numFmtId="0" fontId="15" fillId="0" borderId="0" xfId="1" applyFont="1" applyFill="1" applyAlignment="1">
      <alignment vertical="center" wrapText="1"/>
    </xf>
    <xf numFmtId="0" fontId="15" fillId="0" borderId="0" xfId="1" applyFont="1" applyFill="1" applyAlignment="1">
      <alignment horizontal="center" vertical="center"/>
    </xf>
    <xf numFmtId="2" fontId="15" fillId="0" borderId="0" xfId="1" applyNumberFormat="1" applyFont="1" applyFill="1" applyAlignment="1">
      <alignment horizontal="center" vertical="center"/>
    </xf>
    <xf numFmtId="0" fontId="20" fillId="0" borderId="1" xfId="1" applyFont="1" applyFill="1" applyBorder="1" applyAlignment="1">
      <alignment vertical="center" wrapText="1"/>
    </xf>
    <xf numFmtId="0" fontId="11" fillId="0" borderId="1" xfId="1" applyFont="1" applyFill="1" applyBorder="1" applyAlignment="1" applyProtection="1">
      <alignment horizontal="center" vertical="center" wrapText="1"/>
    </xf>
    <xf numFmtId="0" fontId="11" fillId="0" borderId="8" xfId="1" applyFont="1" applyFill="1" applyBorder="1" applyAlignment="1" applyProtection="1">
      <alignment vertical="center" wrapText="1"/>
    </xf>
    <xf numFmtId="0" fontId="9" fillId="0" borderId="0" xfId="0" applyFont="1" applyFill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 applyProtection="1">
      <alignment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 wrapText="1"/>
    </xf>
    <xf numFmtId="164" fontId="10" fillId="0" borderId="3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14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left" vertical="center" wrapText="1"/>
    </xf>
    <xf numFmtId="0" fontId="11" fillId="0" borderId="1" xfId="1" applyFont="1" applyFill="1" applyBorder="1" applyAlignment="1" applyProtection="1">
      <alignment vertical="center" wrapText="1"/>
    </xf>
    <xf numFmtId="0" fontId="18" fillId="0" borderId="1" xfId="0" applyFont="1" applyFill="1" applyBorder="1" applyAlignment="1">
      <alignment vertical="center" wrapText="1"/>
    </xf>
    <xf numFmtId="15" fontId="11" fillId="0" borderId="1" xfId="1" applyNumberFormat="1" applyFont="1" applyFill="1" applyBorder="1" applyAlignment="1" applyProtection="1">
      <alignment horizontal="center" vertical="center" wrapText="1"/>
    </xf>
    <xf numFmtId="0" fontId="18" fillId="0" borderId="3" xfId="1" applyFont="1" applyFill="1" applyBorder="1" applyAlignment="1">
      <alignment vertical="center" wrapText="1"/>
    </xf>
    <xf numFmtId="15" fontId="11" fillId="0" borderId="3" xfId="1" applyNumberFormat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11" fillId="0" borderId="3" xfId="1" applyFont="1" applyFill="1" applyBorder="1" applyAlignment="1" applyProtection="1">
      <alignment horizontal="left" vertical="center" wrapText="1"/>
    </xf>
    <xf numFmtId="15" fontId="11" fillId="0" borderId="0" xfId="0" applyNumberFormat="1" applyFont="1" applyAlignment="1">
      <alignment horizontal="right" vertical="center"/>
    </xf>
    <xf numFmtId="0" fontId="11" fillId="3" borderId="1" xfId="1" applyFont="1" applyFill="1" applyBorder="1" applyAlignment="1">
      <alignment vertical="center" wrapText="1"/>
    </xf>
    <xf numFmtId="0" fontId="11" fillId="3" borderId="1" xfId="1" applyFont="1" applyFill="1" applyBorder="1" applyAlignment="1" applyProtection="1">
      <alignment horizontal="left" vertical="center" wrapText="1"/>
    </xf>
    <xf numFmtId="15" fontId="11" fillId="3" borderId="1" xfId="1" applyNumberFormat="1" applyFont="1" applyFill="1" applyBorder="1" applyAlignment="1" applyProtection="1">
      <alignment horizontal="center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3" borderId="1" xfId="1" applyFont="1" applyFill="1" applyBorder="1" applyAlignment="1">
      <alignment vertical="center"/>
    </xf>
    <xf numFmtId="0" fontId="11" fillId="3" borderId="1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vertical="center"/>
    </xf>
    <xf numFmtId="15" fontId="11" fillId="3" borderId="1" xfId="1" applyNumberFormat="1" applyFont="1" applyFill="1" applyBorder="1" applyAlignment="1">
      <alignment horizontal="center" vertical="center" wrapText="1"/>
    </xf>
    <xf numFmtId="0" fontId="19" fillId="3" borderId="1" xfId="1" applyFont="1" applyFill="1" applyBorder="1" applyAlignment="1" applyProtection="1">
      <alignment horizontal="left" vertical="center" wrapText="1"/>
    </xf>
    <xf numFmtId="0" fontId="19" fillId="3" borderId="1" xfId="1" applyFont="1" applyFill="1" applyBorder="1" applyAlignment="1" applyProtection="1">
      <alignment horizontal="center" vertical="center" wrapText="1"/>
    </xf>
    <xf numFmtId="164" fontId="9" fillId="0" borderId="0" xfId="0" applyNumberFormat="1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22" fillId="0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 wrapText="1"/>
    </xf>
    <xf numFmtId="4" fontId="22" fillId="0" borderId="0" xfId="0" applyNumberFormat="1" applyFont="1" applyFill="1" applyAlignment="1">
      <alignment horizontal="left" vertical="center" wrapText="1"/>
    </xf>
    <xf numFmtId="3" fontId="22" fillId="0" borderId="0" xfId="0" applyNumberFormat="1" applyFont="1" applyFill="1" applyAlignment="1">
      <alignment horizontal="left" vertical="center" wrapText="1"/>
    </xf>
    <xf numFmtId="0" fontId="9" fillId="0" borderId="0" xfId="0" applyFont="1" applyFill="1" applyAlignment="1" applyProtection="1">
      <alignment vertical="center" wrapText="1"/>
    </xf>
    <xf numFmtId="164" fontId="9" fillId="0" borderId="0" xfId="0" applyNumberFormat="1" applyFont="1" applyFill="1" applyAlignment="1" applyProtection="1">
      <alignment horizontal="center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10" fillId="6" borderId="2" xfId="0" applyFont="1" applyFill="1" applyBorder="1" applyAlignment="1">
      <alignment horizontal="center" vertical="center" wrapText="1"/>
    </xf>
    <xf numFmtId="164" fontId="10" fillId="6" borderId="2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 applyProtection="1">
      <alignment vertical="center" wrapText="1"/>
    </xf>
    <xf numFmtId="2" fontId="18" fillId="0" borderId="0" xfId="1" applyNumberFormat="1" applyFont="1" applyAlignment="1">
      <alignment horizontal="center" vertical="center" wrapText="1"/>
    </xf>
    <xf numFmtId="0" fontId="11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 applyProtection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164" fontId="11" fillId="5" borderId="1" xfId="0" applyNumberFormat="1" applyFont="1" applyFill="1" applyBorder="1" applyAlignment="1" applyProtection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2" fontId="24" fillId="0" borderId="0" xfId="1" applyNumberFormat="1" applyFont="1" applyAlignment="1">
      <alignment horizontal="center" vertical="center" wrapText="1"/>
    </xf>
    <xf numFmtId="0" fontId="24" fillId="0" borderId="0" xfId="1" applyFont="1" applyAlignment="1">
      <alignment horizontal="left" vertical="center" wrapText="1"/>
    </xf>
    <xf numFmtId="0" fontId="25" fillId="0" borderId="0" xfId="1" applyFont="1" applyAlignment="1">
      <alignment vertical="center"/>
    </xf>
    <xf numFmtId="0" fontId="25" fillId="0" borderId="0" xfId="1" applyFont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0" fontId="24" fillId="0" borderId="0" xfId="1" applyFont="1" applyAlignment="1">
      <alignment horizontal="center" vertical="center" wrapText="1"/>
    </xf>
    <xf numFmtId="0" fontId="24" fillId="0" borderId="0" xfId="1" applyFont="1" applyAlignment="1">
      <alignment vertical="center"/>
    </xf>
    <xf numFmtId="0" fontId="26" fillId="0" borderId="0" xfId="1" applyFont="1" applyAlignment="1">
      <alignment horizontal="center" vertical="center" wrapText="1"/>
    </xf>
    <xf numFmtId="0" fontId="27" fillId="0" borderId="0" xfId="1" applyFont="1" applyAlignment="1">
      <alignment vertical="center"/>
    </xf>
    <xf numFmtId="0" fontId="28" fillId="0" borderId="0" xfId="1" applyFont="1" applyAlignment="1">
      <alignment vertical="center"/>
    </xf>
    <xf numFmtId="0" fontId="9" fillId="0" borderId="0" xfId="0" applyFont="1" applyFill="1" applyBorder="1" applyAlignment="1" applyProtection="1">
      <alignment vertical="center" wrapText="1"/>
    </xf>
    <xf numFmtId="164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vertical="center"/>
    </xf>
    <xf numFmtId="0" fontId="11" fillId="0" borderId="0" xfId="0" applyFont="1" applyFill="1" applyAlignment="1">
      <alignment vertical="center" wrapText="1"/>
    </xf>
    <xf numFmtId="0" fontId="18" fillId="0" borderId="0" xfId="1" applyFont="1" applyFill="1" applyAlignment="1">
      <alignment vertical="center"/>
    </xf>
    <xf numFmtId="0" fontId="24" fillId="0" borderId="0" xfId="1" applyFont="1" applyFill="1" applyAlignment="1">
      <alignment horizontal="left" vertical="center" wrapText="1"/>
    </xf>
    <xf numFmtId="2" fontId="24" fillId="0" borderId="0" xfId="1" applyNumberFormat="1" applyFont="1" applyAlignment="1">
      <alignment horizontal="left" vertical="center" wrapText="1"/>
    </xf>
    <xf numFmtId="2" fontId="24" fillId="0" borderId="0" xfId="1" applyNumberFormat="1" applyFont="1" applyFill="1" applyAlignment="1">
      <alignment vertical="center"/>
    </xf>
    <xf numFmtId="4" fontId="18" fillId="0" borderId="0" xfId="1" applyNumberFormat="1" applyFont="1" applyAlignment="1">
      <alignment horizontal="left" vertical="center" wrapText="1"/>
    </xf>
    <xf numFmtId="15" fontId="0" fillId="0" borderId="0" xfId="0" applyNumberFormat="1"/>
    <xf numFmtId="0" fontId="13" fillId="0" borderId="0" xfId="0" applyFont="1"/>
    <xf numFmtId="2" fontId="11" fillId="0" borderId="0" xfId="1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Border="1" applyAlignment="1">
      <alignment wrapText="1"/>
    </xf>
    <xf numFmtId="0" fontId="11" fillId="0" borderId="0" xfId="0" applyFont="1" applyBorder="1" applyAlignment="1">
      <alignment vertical="center"/>
    </xf>
    <xf numFmtId="0" fontId="11" fillId="0" borderId="0" xfId="1" applyFont="1" applyFill="1" applyBorder="1" applyAlignment="1" applyProtection="1">
      <alignment horizontal="center" vertical="center" wrapText="1"/>
    </xf>
    <xf numFmtId="0" fontId="11" fillId="0" borderId="0" xfId="1" applyFont="1" applyFill="1" applyBorder="1" applyAlignment="1">
      <alignment vertical="center" wrapText="1"/>
    </xf>
    <xf numFmtId="0" fontId="11" fillId="0" borderId="0" xfId="1" applyFont="1" applyFill="1" applyBorder="1" applyAlignment="1" applyProtection="1">
      <alignment vertical="center" wrapText="1"/>
    </xf>
    <xf numFmtId="0" fontId="11" fillId="0" borderId="0" xfId="0" applyFont="1" applyFill="1" applyBorder="1" applyAlignment="1" applyProtection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1" applyFont="1" applyFill="1" applyBorder="1" applyAlignment="1">
      <alignment horizontal="center" vertical="center" wrapText="1"/>
    </xf>
    <xf numFmtId="0" fontId="11" fillId="0" borderId="0" xfId="3" applyFont="1" applyFill="1" applyAlignment="1">
      <alignment vertical="center" wrapText="1"/>
    </xf>
    <xf numFmtId="0" fontId="9" fillId="0" borderId="9" xfId="0" applyFont="1" applyFill="1" applyBorder="1" applyAlignment="1">
      <alignment horizontal="left" vertical="center" wrapText="1"/>
    </xf>
    <xf numFmtId="0" fontId="11" fillId="0" borderId="0" xfId="3" applyFont="1" applyFill="1" applyBorder="1" applyAlignment="1">
      <alignment vertical="center" wrapText="1"/>
    </xf>
    <xf numFmtId="0" fontId="11" fillId="0" borderId="0" xfId="3" applyFont="1" applyFill="1" applyBorder="1" applyAlignment="1" applyProtection="1">
      <alignment vertical="center" wrapText="1"/>
    </xf>
    <xf numFmtId="0" fontId="11" fillId="0" borderId="0" xfId="1" applyFont="1" applyFill="1" applyBorder="1" applyAlignment="1">
      <alignment horizontal="center" vertical="center"/>
    </xf>
    <xf numFmtId="15" fontId="11" fillId="0" borderId="0" xfId="1" applyNumberFormat="1" applyFont="1" applyFill="1" applyBorder="1" applyAlignment="1">
      <alignment horizontal="center" vertical="center"/>
    </xf>
    <xf numFmtId="4" fontId="18" fillId="0" borderId="0" xfId="1" applyNumberFormat="1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indent="1"/>
    </xf>
    <xf numFmtId="0" fontId="22" fillId="0" borderId="0" xfId="1" applyFont="1" applyAlignment="1">
      <alignment horizontal="left" vertical="center" wrapText="1" indent="1"/>
    </xf>
    <xf numFmtId="0" fontId="22" fillId="0" borderId="0" xfId="1" applyFont="1" applyAlignment="1">
      <alignment horizontal="left" vertical="center" indent="1"/>
    </xf>
    <xf numFmtId="0" fontId="22" fillId="0" borderId="0" xfId="0" applyFont="1" applyAlignment="1">
      <alignment horizontal="left" vertical="center" wrapText="1" indent="1"/>
    </xf>
    <xf numFmtId="0" fontId="12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4" fontId="22" fillId="0" borderId="0" xfId="1" applyNumberFormat="1" applyFont="1" applyAlignment="1">
      <alignment horizontal="left" vertical="center" wrapText="1" indent="1"/>
    </xf>
    <xf numFmtId="0" fontId="11" fillId="0" borderId="0" xfId="0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0" fontId="15" fillId="0" borderId="0" xfId="0" applyFont="1"/>
    <xf numFmtId="15" fontId="11" fillId="0" borderId="0" xfId="0" applyNumberFormat="1" applyFont="1" applyAlignment="1">
      <alignment horizontal="left" vertical="center"/>
    </xf>
    <xf numFmtId="0" fontId="15" fillId="0" borderId="0" xfId="0" applyFont="1" applyFill="1" applyAlignment="1">
      <alignment horizontal="left" vertical="center" wrapText="1"/>
    </xf>
    <xf numFmtId="0" fontId="11" fillId="0" borderId="1" xfId="1" applyFont="1" applyFill="1" applyBorder="1" applyAlignment="1">
      <alignment vertical="top"/>
    </xf>
    <xf numFmtId="0" fontId="20" fillId="0" borderId="1" xfId="1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 applyProtection="1">
      <alignment vertical="top" wrapText="1"/>
    </xf>
    <xf numFmtId="164" fontId="11" fillId="0" borderId="1" xfId="0" applyNumberFormat="1" applyFont="1" applyFill="1" applyBorder="1" applyAlignment="1" applyProtection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 applyProtection="1">
      <alignment vertical="top" wrapText="1"/>
    </xf>
    <xf numFmtId="0" fontId="11" fillId="0" borderId="0" xfId="1" applyFont="1" applyFill="1" applyAlignment="1">
      <alignment vertical="top"/>
    </xf>
    <xf numFmtId="0" fontId="15" fillId="0" borderId="0" xfId="1" applyFont="1" applyFill="1" applyAlignment="1">
      <alignment vertical="top"/>
    </xf>
    <xf numFmtId="14" fontId="11" fillId="0" borderId="1" xfId="0" applyNumberFormat="1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top" wrapText="1"/>
    </xf>
    <xf numFmtId="0" fontId="15" fillId="0" borderId="0" xfId="0" applyFont="1" applyAlignment="1">
      <alignment vertical="center" wrapText="1"/>
    </xf>
    <xf numFmtId="0" fontId="22" fillId="0" borderId="0" xfId="0" applyFont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indent="12"/>
    </xf>
    <xf numFmtId="0" fontId="15" fillId="0" borderId="0" xfId="0" applyFont="1" applyFill="1" applyBorder="1" applyAlignment="1">
      <alignment horizontal="left" vertical="center" indent="12"/>
    </xf>
    <xf numFmtId="4" fontId="22" fillId="0" borderId="0" xfId="0" applyNumberFormat="1" applyFont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3" fontId="22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22" fillId="0" borderId="0" xfId="0" applyFont="1" applyBorder="1" applyAlignment="1">
      <alignment horizontal="left" vertical="center" indent="12"/>
    </xf>
    <xf numFmtId="0" fontId="9" fillId="9" borderId="1" xfId="0" applyFont="1" applyFill="1" applyBorder="1" applyAlignment="1" applyProtection="1">
      <alignment vertical="center" wrapText="1"/>
    </xf>
    <xf numFmtId="0" fontId="22" fillId="0" borderId="0" xfId="0" applyFont="1" applyAlignment="1">
      <alignment horizontal="center" vertical="center" wrapText="1"/>
    </xf>
    <xf numFmtId="4" fontId="22" fillId="0" borderId="0" xfId="0" applyNumberFormat="1" applyFont="1" applyAlignment="1">
      <alignment horizontal="center"/>
    </xf>
    <xf numFmtId="4" fontId="22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22" fillId="8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top" wrapText="1"/>
    </xf>
    <xf numFmtId="0" fontId="21" fillId="0" borderId="0" xfId="0" applyFont="1"/>
    <xf numFmtId="0" fontId="9" fillId="9" borderId="1" xfId="0" applyFont="1" applyFill="1" applyBorder="1" applyAlignment="1">
      <alignment vertical="center"/>
    </xf>
    <xf numFmtId="0" fontId="11" fillId="9" borderId="1" xfId="0" applyFont="1" applyFill="1" applyBorder="1" applyAlignment="1" applyProtection="1">
      <alignment vertical="top" wrapText="1"/>
    </xf>
    <xf numFmtId="0" fontId="15" fillId="0" borderId="0" xfId="0" applyFont="1" applyAlignment="1">
      <alignment horizontal="center"/>
    </xf>
    <xf numFmtId="15" fontId="15" fillId="0" borderId="0" xfId="0" applyNumberFormat="1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15" fillId="0" borderId="0" xfId="0" applyFont="1" applyAlignment="1">
      <alignment horizontal="center" vertical="top" wrapText="1"/>
    </xf>
    <xf numFmtId="0" fontId="17" fillId="0" borderId="0" xfId="0" applyFont="1"/>
    <xf numFmtId="0" fontId="21" fillId="0" borderId="0" xfId="0" applyFont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15" fillId="0" borderId="0" xfId="1" applyFont="1" applyAlignment="1">
      <alignment horizontal="left" vertical="center" wrapText="1"/>
    </xf>
    <xf numFmtId="0" fontId="17" fillId="0" borderId="0" xfId="1" applyFont="1" applyAlignment="1">
      <alignment horizontal="center" vertical="center" wrapText="1"/>
    </xf>
    <xf numFmtId="3" fontId="17" fillId="0" borderId="0" xfId="1" applyNumberFormat="1" applyFont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21" fillId="0" borderId="0" xfId="0" applyFont="1" applyAlignment="1">
      <alignment vertical="center" wrapText="1"/>
    </xf>
    <xf numFmtId="0" fontId="8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5" fillId="0" borderId="0" xfId="0" applyFont="1" applyAlignment="1">
      <alignment horizontal="left" vertical="center" indent="1"/>
    </xf>
    <xf numFmtId="0" fontId="11" fillId="0" borderId="0" xfId="0" applyFont="1" applyFill="1" applyBorder="1" applyAlignment="1">
      <alignment horizontal="left" vertical="center"/>
    </xf>
    <xf numFmtId="0" fontId="18" fillId="0" borderId="0" xfId="4" applyFont="1" applyBorder="1" applyAlignment="1">
      <alignment horizontal="left" vertical="center"/>
    </xf>
    <xf numFmtId="0" fontId="11" fillId="0" borderId="0" xfId="5" applyFont="1" applyBorder="1" applyAlignment="1">
      <alignment vertical="top"/>
    </xf>
    <xf numFmtId="0" fontId="11" fillId="0" borderId="0" xfId="5" applyFont="1" applyBorder="1" applyAlignment="1">
      <alignment horizontal="left" vertical="top"/>
    </xf>
    <xf numFmtId="0" fontId="11" fillId="0" borderId="0" xfId="0" applyFont="1" applyFill="1" applyAlignment="1" applyProtection="1">
      <alignment horizontal="center" vertical="top" wrapText="1"/>
    </xf>
    <xf numFmtId="0" fontId="11" fillId="0" borderId="0" xfId="5" applyFont="1" applyBorder="1" applyAlignment="1"/>
    <xf numFmtId="0" fontId="11" fillId="0" borderId="0" xfId="0" applyFont="1" applyFill="1" applyAlignment="1" applyProtection="1">
      <alignment vertical="top" wrapText="1"/>
    </xf>
    <xf numFmtId="0" fontId="11" fillId="0" borderId="0" xfId="5" applyFont="1" applyBorder="1" applyAlignment="1">
      <alignment vertical="top" wrapText="1"/>
    </xf>
    <xf numFmtId="0" fontId="11" fillId="0" borderId="0" xfId="5" applyFont="1" applyBorder="1" applyAlignment="1">
      <alignment horizontal="left" vertical="top" wrapText="1"/>
    </xf>
    <xf numFmtId="0" fontId="11" fillId="0" borderId="0" xfId="5" applyFont="1" applyBorder="1"/>
    <xf numFmtId="0" fontId="11" fillId="0" borderId="0" xfId="5" applyFont="1" applyFill="1" applyBorder="1" applyAlignment="1">
      <alignment horizontal="left"/>
    </xf>
    <xf numFmtId="0" fontId="15" fillId="0" borderId="0" xfId="5" applyFont="1" applyBorder="1" applyAlignment="1">
      <alignment horizontal="center" vertical="center" wrapText="1"/>
    </xf>
    <xf numFmtId="0" fontId="11" fillId="0" borderId="0" xfId="5" applyFont="1" applyBorder="1" applyAlignment="1">
      <alignment horizontal="center"/>
    </xf>
    <xf numFmtId="0" fontId="15" fillId="0" borderId="0" xfId="5" applyFont="1" applyFill="1" applyBorder="1" applyAlignment="1">
      <alignment horizontal="center" vertical="center"/>
    </xf>
    <xf numFmtId="0" fontId="11" fillId="0" borderId="0" xfId="5" applyFont="1" applyBorder="1" applyAlignment="1">
      <alignment horizontal="left" vertical="center" wrapText="1"/>
    </xf>
    <xf numFmtId="0" fontId="11" fillId="0" borderId="0" xfId="5" applyFont="1" applyBorder="1" applyAlignment="1">
      <alignment horizontal="left" vertical="center"/>
    </xf>
    <xf numFmtId="0" fontId="11" fillId="0" borderId="0" xfId="5" applyFont="1" applyBorder="1" applyAlignment="1">
      <alignment horizontal="center" vertical="center"/>
    </xf>
    <xf numFmtId="0" fontId="11" fillId="0" borderId="0" xfId="5" applyFont="1" applyFill="1" applyBorder="1" applyAlignment="1">
      <alignment horizontal="left" vertical="center"/>
    </xf>
    <xf numFmtId="0" fontId="22" fillId="0" borderId="0" xfId="5" applyFont="1" applyBorder="1" applyAlignment="1">
      <alignment vertical="center"/>
    </xf>
    <xf numFmtId="0" fontId="22" fillId="0" borderId="0" xfId="5" applyFont="1" applyBorder="1" applyAlignment="1">
      <alignment vertical="center" wrapText="1"/>
    </xf>
    <xf numFmtId="0" fontId="15" fillId="0" borderId="0" xfId="5" applyFont="1" applyBorder="1" applyAlignment="1">
      <alignment vertical="center" wrapText="1"/>
    </xf>
    <xf numFmtId="0" fontId="22" fillId="0" borderId="0" xfId="5" applyFont="1" applyBorder="1" applyAlignment="1">
      <alignment horizontal="right" vertical="center"/>
    </xf>
    <xf numFmtId="0" fontId="11" fillId="0" borderId="0" xfId="5" applyFont="1" applyFill="1" applyBorder="1" applyAlignment="1">
      <alignment horizontal="left" vertical="top"/>
    </xf>
    <xf numFmtId="0" fontId="11" fillId="0" borderId="0" xfId="0" applyFont="1" applyFill="1" applyBorder="1" applyAlignment="1">
      <alignment vertical="center"/>
    </xf>
    <xf numFmtId="0" fontId="17" fillId="0" borderId="0" xfId="1" applyFont="1" applyAlignment="1">
      <alignment vertical="center" wrapText="1"/>
    </xf>
    <xf numFmtId="3" fontId="17" fillId="0" borderId="0" xfId="1" applyNumberFormat="1" applyFont="1" applyAlignment="1">
      <alignment vertical="center" wrapText="1"/>
    </xf>
    <xf numFmtId="0" fontId="18" fillId="0" borderId="0" xfId="0" applyFont="1" applyAlignment="1">
      <alignment horizontal="left" vertical="center" wrapText="1" indent="1"/>
    </xf>
    <xf numFmtId="0" fontId="18" fillId="0" borderId="0" xfId="0" applyFont="1" applyAlignment="1">
      <alignment horizontal="left" vertical="center" indent="1"/>
    </xf>
    <xf numFmtId="0" fontId="15" fillId="0" borderId="0" xfId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7" fillId="0" borderId="0" xfId="1" applyFont="1" applyAlignment="1">
      <alignment vertical="center"/>
    </xf>
    <xf numFmtId="3" fontId="17" fillId="0" borderId="0" xfId="1" applyNumberFormat="1" applyFont="1" applyAlignment="1">
      <alignment vertical="center"/>
    </xf>
    <xf numFmtId="0" fontId="17" fillId="0" borderId="0" xfId="1" applyFont="1" applyAlignment="1">
      <alignment horizontal="center" vertical="center"/>
    </xf>
    <xf numFmtId="3" fontId="17" fillId="0" borderId="0" xfId="1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2" fillId="0" borderId="0" xfId="1" applyFont="1" applyAlignment="1">
      <alignment vertical="center"/>
    </xf>
    <xf numFmtId="0" fontId="17" fillId="0" borderId="0" xfId="0" applyFont="1" applyAlignment="1">
      <alignment vertical="center"/>
    </xf>
    <xf numFmtId="3" fontId="21" fillId="0" borderId="0" xfId="1" applyNumberFormat="1" applyFont="1" applyAlignment="1">
      <alignment vertical="center"/>
    </xf>
    <xf numFmtId="3" fontId="21" fillId="0" borderId="0" xfId="1" applyNumberFormat="1" applyFont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18" fillId="0" borderId="1" xfId="0" applyFont="1" applyFill="1" applyBorder="1" applyAlignment="1" applyProtection="1">
      <alignment vertical="top" wrapText="1"/>
    </xf>
    <xf numFmtId="0" fontId="18" fillId="0" borderId="1" xfId="0" applyFont="1" applyFill="1" applyBorder="1" applyAlignment="1">
      <alignment vertical="top" wrapText="1"/>
    </xf>
    <xf numFmtId="4" fontId="11" fillId="0" borderId="1" xfId="0" applyNumberFormat="1" applyFont="1" applyFill="1" applyBorder="1" applyAlignment="1">
      <alignment horizontal="center" vertical="top" wrapText="1"/>
    </xf>
    <xf numFmtId="0" fontId="11" fillId="0" borderId="1" xfId="0" applyFont="1" applyFill="1" applyBorder="1" applyAlignment="1" applyProtection="1">
      <alignment horizontal="center" vertical="top" wrapText="1"/>
    </xf>
    <xf numFmtId="15" fontId="11" fillId="0" borderId="1" xfId="0" applyNumberFormat="1" applyFont="1" applyFill="1" applyBorder="1" applyAlignment="1" applyProtection="1">
      <alignment horizontal="center" vertical="top" wrapText="1"/>
    </xf>
    <xf numFmtId="164" fontId="18" fillId="0" borderId="1" xfId="0" applyNumberFormat="1" applyFont="1" applyFill="1" applyBorder="1" applyAlignment="1" applyProtection="1">
      <alignment horizontal="center" vertical="top" wrapText="1"/>
    </xf>
    <xf numFmtId="0" fontId="16" fillId="0" borderId="1" xfId="0" applyFont="1" applyFill="1" applyBorder="1" applyAlignment="1">
      <alignment vertical="top" wrapText="1"/>
    </xf>
    <xf numFmtId="15" fontId="11" fillId="0" borderId="1" xfId="0" applyNumberFormat="1" applyFont="1" applyFill="1" applyBorder="1" applyAlignment="1" applyProtection="1">
      <alignment horizontal="centerContinuous" vertical="top" wrapText="1"/>
    </xf>
    <xf numFmtId="0" fontId="11" fillId="0" borderId="1" xfId="0" applyFont="1" applyFill="1" applyBorder="1" applyAlignment="1" applyProtection="1">
      <alignment horizontal="left" vertical="top" wrapText="1"/>
    </xf>
    <xf numFmtId="0" fontId="11" fillId="0" borderId="1" xfId="0" applyFont="1" applyFill="1" applyBorder="1" applyAlignment="1">
      <alignment vertical="top"/>
    </xf>
    <xf numFmtId="164" fontId="11" fillId="0" borderId="1" xfId="0" applyNumberFormat="1" applyFont="1" applyFill="1" applyBorder="1" applyAlignment="1">
      <alignment horizontal="center" vertical="top" wrapText="1"/>
    </xf>
    <xf numFmtId="0" fontId="11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vertical="top"/>
    </xf>
    <xf numFmtId="0" fontId="11" fillId="0" borderId="9" xfId="0" applyFont="1" applyFill="1" applyBorder="1" applyAlignment="1">
      <alignment vertical="top" wrapText="1"/>
    </xf>
    <xf numFmtId="0" fontId="11" fillId="0" borderId="9" xfId="0" applyFont="1" applyFill="1" applyBorder="1" applyAlignment="1">
      <alignment horizontal="left" vertical="top" wrapText="1"/>
    </xf>
    <xf numFmtId="164" fontId="11" fillId="0" borderId="9" xfId="0" applyNumberFormat="1" applyFont="1" applyFill="1" applyBorder="1" applyAlignment="1" applyProtection="1">
      <alignment horizontal="center" vertical="top" wrapText="1"/>
    </xf>
    <xf numFmtId="0" fontId="11" fillId="0" borderId="9" xfId="0" applyFont="1" applyFill="1" applyBorder="1" applyAlignment="1">
      <alignment horizontal="center" vertical="top" wrapText="1"/>
    </xf>
    <xf numFmtId="0" fontId="22" fillId="0" borderId="1" xfId="1" applyFont="1" applyFill="1" applyBorder="1" applyAlignment="1">
      <alignment vertical="top" wrapText="1"/>
    </xf>
    <xf numFmtId="0" fontId="15" fillId="0" borderId="1" xfId="1" applyFont="1" applyFill="1" applyBorder="1" applyAlignment="1">
      <alignment vertical="top" wrapText="1"/>
    </xf>
    <xf numFmtId="0" fontId="15" fillId="0" borderId="1" xfId="1" applyFont="1" applyFill="1" applyBorder="1" applyAlignment="1" applyProtection="1">
      <alignment horizontal="left" vertical="top" wrapText="1"/>
    </xf>
    <xf numFmtId="0" fontId="15" fillId="0" borderId="1" xfId="1" applyFont="1" applyFill="1" applyBorder="1" applyAlignment="1" applyProtection="1">
      <alignment horizontal="center" vertical="top" wrapText="1"/>
    </xf>
    <xf numFmtId="0" fontId="15" fillId="0" borderId="1" xfId="1" applyFont="1" applyFill="1" applyBorder="1" applyAlignment="1" applyProtection="1">
      <alignment vertical="top" wrapText="1"/>
    </xf>
    <xf numFmtId="0" fontId="15" fillId="0" borderId="1" xfId="1" applyFont="1" applyFill="1" applyBorder="1" applyAlignment="1">
      <alignment vertical="top"/>
    </xf>
    <xf numFmtId="0" fontId="15" fillId="5" borderId="1" xfId="1" applyFont="1" applyFill="1" applyBorder="1" applyAlignment="1">
      <alignment vertical="top"/>
    </xf>
    <xf numFmtId="0" fontId="15" fillId="0" borderId="1" xfId="1" applyFont="1" applyFill="1" applyBorder="1" applyAlignment="1">
      <alignment horizontal="left" vertical="top" wrapText="1"/>
    </xf>
    <xf numFmtId="15" fontId="15" fillId="0" borderId="1" xfId="1" applyNumberFormat="1" applyFont="1" applyFill="1" applyBorder="1" applyAlignment="1">
      <alignment horizontal="center" vertical="top"/>
    </xf>
    <xf numFmtId="2" fontId="15" fillId="0" borderId="1" xfId="1" applyNumberFormat="1" applyFont="1" applyFill="1" applyBorder="1" applyAlignment="1">
      <alignment horizontal="center" vertical="top" wrapText="1"/>
    </xf>
    <xf numFmtId="0" fontId="15" fillId="0" borderId="1" xfId="1" applyFont="1" applyFill="1" applyBorder="1" applyAlignment="1">
      <alignment horizontal="center" vertical="top" wrapText="1"/>
    </xf>
    <xf numFmtId="0" fontId="15" fillId="0" borderId="1" xfId="1" applyFont="1" applyFill="1" applyBorder="1" applyAlignment="1">
      <alignment horizontal="center" vertical="top"/>
    </xf>
    <xf numFmtId="0" fontId="15" fillId="0" borderId="1" xfId="1" applyFont="1" applyFill="1" applyBorder="1" applyAlignment="1">
      <alignment horizontal="left" vertical="top"/>
    </xf>
    <xf numFmtId="15" fontId="15" fillId="0" borderId="1" xfId="1" applyNumberFormat="1" applyFont="1" applyFill="1" applyBorder="1" applyAlignment="1" applyProtection="1">
      <alignment horizontal="center" vertical="top" wrapText="1"/>
    </xf>
    <xf numFmtId="0" fontId="15" fillId="0" borderId="8" xfId="1" applyFont="1" applyFill="1" applyBorder="1" applyAlignment="1" applyProtection="1">
      <alignment vertical="top" wrapText="1"/>
    </xf>
    <xf numFmtId="2" fontId="15" fillId="0" borderId="1" xfId="1" applyNumberFormat="1" applyFont="1" applyFill="1" applyBorder="1" applyAlignment="1">
      <alignment horizontal="center" vertical="top"/>
    </xf>
    <xf numFmtId="0" fontId="15" fillId="0" borderId="1" xfId="0" applyFont="1" applyFill="1" applyBorder="1" applyAlignment="1">
      <alignment vertical="top" wrapText="1"/>
    </xf>
    <xf numFmtId="14" fontId="15" fillId="0" borderId="1" xfId="0" applyNumberFormat="1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 applyProtection="1">
      <alignment vertical="top" wrapText="1"/>
    </xf>
    <xf numFmtId="164" fontId="15" fillId="0" borderId="1" xfId="0" applyNumberFormat="1" applyFont="1" applyFill="1" applyBorder="1" applyAlignment="1" applyProtection="1">
      <alignment horizontal="center" vertical="top" wrapText="1"/>
    </xf>
    <xf numFmtId="0" fontId="15" fillId="9" borderId="1" xfId="0" applyFont="1" applyFill="1" applyBorder="1" applyAlignment="1" applyProtection="1">
      <alignment vertical="top" wrapText="1"/>
    </xf>
    <xf numFmtId="0" fontId="15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/>
    </xf>
    <xf numFmtId="0" fontId="15" fillId="5" borderId="1" xfId="0" applyFont="1" applyFill="1" applyBorder="1" applyAlignment="1" applyProtection="1">
      <alignment vertical="top" wrapText="1"/>
    </xf>
    <xf numFmtId="0" fontId="15" fillId="0" borderId="0" xfId="3" applyFont="1" applyFill="1" applyBorder="1" applyAlignment="1">
      <alignment vertical="top" wrapText="1"/>
    </xf>
    <xf numFmtId="0" fontId="15" fillId="0" borderId="0" xfId="3" applyFont="1" applyFill="1" applyBorder="1" applyAlignment="1" applyProtection="1">
      <alignment vertical="top" wrapText="1"/>
    </xf>
    <xf numFmtId="0" fontId="15" fillId="0" borderId="0" xfId="1" applyFont="1" applyFill="1" applyBorder="1" applyAlignment="1">
      <alignment horizontal="center" vertical="top"/>
    </xf>
    <xf numFmtId="15" fontId="15" fillId="0" borderId="0" xfId="1" applyNumberFormat="1" applyFont="1" applyFill="1" applyBorder="1" applyAlignment="1">
      <alignment horizontal="center" vertical="top"/>
    </xf>
    <xf numFmtId="2" fontId="15" fillId="0" borderId="0" xfId="1" applyNumberFormat="1" applyFont="1" applyFill="1" applyBorder="1" applyAlignment="1">
      <alignment horizontal="center" vertical="top" wrapText="1"/>
    </xf>
    <xf numFmtId="0" fontId="15" fillId="0" borderId="0" xfId="1" applyFont="1" applyFill="1" applyBorder="1" applyAlignment="1">
      <alignment vertical="top" wrapText="1"/>
    </xf>
    <xf numFmtId="0" fontId="22" fillId="0" borderId="1" xfId="1" applyFont="1" applyBorder="1" applyAlignment="1">
      <alignment vertical="top" wrapText="1"/>
    </xf>
    <xf numFmtId="0" fontId="15" fillId="0" borderId="1" xfId="1" applyFont="1" applyBorder="1" applyAlignment="1">
      <alignment vertical="top" wrapText="1"/>
    </xf>
    <xf numFmtId="0" fontId="30" fillId="0" borderId="1" xfId="1" applyFont="1" applyBorder="1" applyAlignment="1" applyProtection="1">
      <alignment horizontal="left" vertical="top" wrapText="1"/>
    </xf>
    <xf numFmtId="0" fontId="30" fillId="0" borderId="1" xfId="1" applyFont="1" applyBorder="1" applyAlignment="1" applyProtection="1">
      <alignment horizontal="center" vertical="top" wrapText="1"/>
    </xf>
    <xf numFmtId="0" fontId="15" fillId="0" borderId="1" xfId="1" applyFont="1" applyBorder="1" applyAlignment="1">
      <alignment horizontal="center" vertical="top" wrapText="1"/>
    </xf>
    <xf numFmtId="0" fontId="30" fillId="0" borderId="1" xfId="1" applyFont="1" applyBorder="1" applyAlignment="1" applyProtection="1">
      <alignment vertical="top" wrapText="1"/>
    </xf>
    <xf numFmtId="15" fontId="30" fillId="0" borderId="1" xfId="1" applyNumberFormat="1" applyFont="1" applyBorder="1" applyAlignment="1" applyProtection="1">
      <alignment horizontal="center" vertical="top" wrapText="1"/>
    </xf>
    <xf numFmtId="15" fontId="15" fillId="0" borderId="1" xfId="1" applyNumberFormat="1" applyFont="1" applyBorder="1" applyAlignment="1">
      <alignment horizontal="center" vertical="top"/>
    </xf>
    <xf numFmtId="2" fontId="15" fillId="0" borderId="1" xfId="1" applyNumberFormat="1" applyFont="1" applyBorder="1" applyAlignment="1">
      <alignment horizontal="center" vertical="top" wrapText="1"/>
    </xf>
    <xf numFmtId="0" fontId="15" fillId="0" borderId="1" xfId="1" applyFont="1" applyBorder="1" applyAlignment="1">
      <alignment horizontal="center" vertical="top"/>
    </xf>
    <xf numFmtId="0" fontId="15" fillId="0" borderId="1" xfId="1" applyFont="1" applyBorder="1" applyAlignment="1">
      <alignment horizontal="left" vertical="top" wrapText="1"/>
    </xf>
    <xf numFmtId="0" fontId="30" fillId="0" borderId="8" xfId="1" applyFont="1" applyBorder="1" applyAlignment="1" applyProtection="1">
      <alignment vertical="top" wrapText="1"/>
    </xf>
    <xf numFmtId="14" fontId="15" fillId="0" borderId="1" xfId="1" applyNumberFormat="1" applyFont="1" applyFill="1" applyBorder="1" applyAlignment="1">
      <alignment horizontal="center" vertical="top" wrapText="1"/>
    </xf>
    <xf numFmtId="0" fontId="15" fillId="0" borderId="1" xfId="1" applyFont="1" applyBorder="1" applyAlignment="1" applyProtection="1">
      <alignment horizontal="center" vertical="top" wrapText="1"/>
    </xf>
    <xf numFmtId="0" fontId="15" fillId="0" borderId="1" xfId="1" applyFont="1" applyBorder="1" applyAlignment="1" applyProtection="1">
      <alignment vertical="top" wrapText="1"/>
    </xf>
    <xf numFmtId="164" fontId="15" fillId="0" borderId="1" xfId="1" applyNumberFormat="1" applyFont="1" applyFill="1" applyBorder="1" applyAlignment="1" applyProtection="1">
      <alignment horizontal="center" vertical="top" wrapText="1"/>
    </xf>
    <xf numFmtId="0" fontId="15" fillId="0" borderId="0" xfId="0" applyFont="1" applyBorder="1" applyAlignment="1">
      <alignment vertical="top" wrapText="1"/>
    </xf>
    <xf numFmtId="0" fontId="15" fillId="0" borderId="0" xfId="0" applyFont="1" applyFill="1" applyBorder="1" applyAlignment="1">
      <alignment vertical="top" wrapText="1"/>
    </xf>
    <xf numFmtId="0" fontId="15" fillId="0" borderId="0" xfId="0" applyFont="1" applyBorder="1" applyAlignment="1">
      <alignment vertical="top"/>
    </xf>
    <xf numFmtId="0" fontId="15" fillId="0" borderId="0" xfId="1" applyFont="1" applyFill="1" applyBorder="1" applyAlignment="1" applyProtection="1">
      <alignment horizontal="center" vertical="top" wrapText="1"/>
    </xf>
    <xf numFmtId="0" fontId="15" fillId="0" borderId="0" xfId="1" applyFont="1" applyFill="1" applyBorder="1" applyAlignment="1" applyProtection="1">
      <alignment vertical="top" wrapText="1"/>
    </xf>
    <xf numFmtId="0" fontId="22" fillId="0" borderId="3" xfId="1" applyFont="1" applyBorder="1" applyAlignment="1">
      <alignment vertical="center" wrapText="1"/>
    </xf>
    <xf numFmtId="0" fontId="15" fillId="0" borderId="3" xfId="1" applyFont="1" applyBorder="1" applyAlignment="1">
      <alignment vertical="center" wrapText="1"/>
    </xf>
    <xf numFmtId="0" fontId="30" fillId="0" borderId="3" xfId="1" applyFont="1" applyBorder="1" applyAlignment="1" applyProtection="1">
      <alignment vertical="center" wrapText="1"/>
    </xf>
    <xf numFmtId="0" fontId="30" fillId="0" borderId="3" xfId="1" applyFont="1" applyBorder="1" applyAlignment="1" applyProtection="1">
      <alignment horizontal="center" vertical="center" wrapText="1"/>
    </xf>
    <xf numFmtId="0" fontId="30" fillId="0" borderId="1" xfId="1" applyFont="1" applyBorder="1" applyAlignment="1" applyProtection="1">
      <alignment horizontal="left" vertical="center" wrapText="1"/>
    </xf>
    <xf numFmtId="15" fontId="30" fillId="0" borderId="1" xfId="1" applyNumberFormat="1" applyFont="1" applyBorder="1" applyAlignment="1" applyProtection="1">
      <alignment horizontal="center" vertical="center" wrapText="1"/>
    </xf>
    <xf numFmtId="0" fontId="30" fillId="0" borderId="1" xfId="1" applyFont="1" applyBorder="1" applyAlignment="1" applyProtection="1">
      <alignment horizontal="center" vertical="center" wrapText="1"/>
    </xf>
    <xf numFmtId="0" fontId="30" fillId="0" borderId="1" xfId="1" applyFont="1" applyBorder="1" applyAlignment="1" applyProtection="1">
      <alignment vertical="center" wrapText="1"/>
    </xf>
    <xf numFmtId="15" fontId="15" fillId="0" borderId="1" xfId="1" applyNumberFormat="1" applyFont="1" applyBorder="1" applyAlignment="1" applyProtection="1">
      <alignment horizontal="center" vertical="top" wrapText="1"/>
    </xf>
    <xf numFmtId="0" fontId="15" fillId="0" borderId="1" xfId="1" applyFont="1" applyBorder="1" applyAlignment="1" applyProtection="1">
      <alignment horizontal="left" vertical="top" wrapText="1"/>
    </xf>
    <xf numFmtId="0" fontId="15" fillId="0" borderId="8" xfId="1" applyFont="1" applyFill="1" applyBorder="1" applyAlignment="1">
      <alignment vertical="top" wrapText="1"/>
    </xf>
    <xf numFmtId="0" fontId="30" fillId="0" borderId="1" xfId="1" applyFont="1" applyFill="1" applyBorder="1" applyAlignment="1" applyProtection="1">
      <alignment horizontal="left" vertical="top" wrapText="1"/>
    </xf>
    <xf numFmtId="0" fontId="9" fillId="7" borderId="0" xfId="0" applyFont="1" applyFill="1" applyAlignment="1">
      <alignment vertical="center"/>
    </xf>
    <xf numFmtId="0" fontId="9" fillId="0" borderId="11" xfId="0" applyFont="1" applyFill="1" applyBorder="1" applyAlignment="1" applyProtection="1">
      <alignment vertical="center" wrapText="1"/>
    </xf>
    <xf numFmtId="0" fontId="18" fillId="0" borderId="10" xfId="0" applyFont="1" applyFill="1" applyBorder="1" applyAlignment="1">
      <alignment vertical="top" wrapText="1"/>
    </xf>
    <xf numFmtId="0" fontId="11" fillId="0" borderId="10" xfId="0" applyFont="1" applyFill="1" applyBorder="1" applyAlignment="1">
      <alignment vertical="top" wrapText="1"/>
    </xf>
    <xf numFmtId="0" fontId="11" fillId="0" borderId="10" xfId="0" applyFont="1" applyFill="1" applyBorder="1" applyAlignment="1" applyProtection="1">
      <alignment vertical="top" wrapText="1"/>
    </xf>
    <xf numFmtId="164" fontId="11" fillId="0" borderId="10" xfId="0" applyNumberFormat="1" applyFont="1" applyFill="1" applyBorder="1" applyAlignment="1" applyProtection="1">
      <alignment horizontal="center" vertical="top" wrapText="1"/>
    </xf>
    <xf numFmtId="0" fontId="11" fillId="0" borderId="10" xfId="0" applyFont="1" applyFill="1" applyBorder="1" applyAlignment="1">
      <alignment horizontal="center" vertical="top" wrapText="1"/>
    </xf>
    <xf numFmtId="0" fontId="11" fillId="0" borderId="10" xfId="0" applyFont="1" applyFill="1" applyBorder="1" applyAlignment="1" applyProtection="1">
      <alignment horizontal="left" vertical="top" wrapText="1"/>
    </xf>
    <xf numFmtId="0" fontId="22" fillId="0" borderId="1" xfId="1" applyFont="1" applyFill="1" applyBorder="1" applyAlignment="1" applyProtection="1">
      <alignment horizontal="center" vertical="top" wrapText="1"/>
    </xf>
    <xf numFmtId="0" fontId="22" fillId="0" borderId="1" xfId="1" applyFont="1" applyFill="1" applyBorder="1" applyAlignment="1">
      <alignment horizontal="left" vertical="top" wrapText="1"/>
    </xf>
    <xf numFmtId="2" fontId="22" fillId="0" borderId="1" xfId="1" applyNumberFormat="1" applyFont="1" applyFill="1" applyBorder="1" applyAlignment="1">
      <alignment horizontal="center" vertical="top" wrapText="1"/>
    </xf>
    <xf numFmtId="0" fontId="22" fillId="0" borderId="1" xfId="1" applyFont="1" applyFill="1" applyBorder="1" applyAlignment="1">
      <alignment horizontal="center" vertical="top"/>
    </xf>
    <xf numFmtId="0" fontId="15" fillId="0" borderId="1" xfId="0" applyFont="1" applyFill="1" applyBorder="1" applyAlignment="1">
      <alignment vertical="top"/>
    </xf>
    <xf numFmtId="0" fontId="15" fillId="0" borderId="0" xfId="0" applyFont="1" applyFill="1" applyAlignment="1">
      <alignment horizontal="center" vertical="top" wrapText="1"/>
    </xf>
    <xf numFmtId="0" fontId="11" fillId="0" borderId="1" xfId="1" applyFont="1" applyFill="1" applyBorder="1" applyAlignment="1">
      <alignment vertical="top" wrapText="1"/>
    </xf>
    <xf numFmtId="0" fontId="11" fillId="0" borderId="0" xfId="3" applyFont="1" applyFill="1" applyBorder="1" applyAlignment="1">
      <alignment vertical="top" wrapText="1"/>
    </xf>
    <xf numFmtId="0" fontId="11" fillId="0" borderId="1" xfId="1" applyFont="1" applyFill="1" applyBorder="1" applyAlignment="1">
      <alignment horizontal="left" vertical="top" wrapText="1"/>
    </xf>
    <xf numFmtId="4" fontId="15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5" fontId="15" fillId="0" borderId="0" xfId="0" applyNumberFormat="1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1" fillId="5" borderId="0" xfId="1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164" fontId="15" fillId="0" borderId="0" xfId="0" applyNumberFormat="1" applyFont="1" applyAlignment="1">
      <alignment horizontal="center" vertical="top" wrapText="1"/>
    </xf>
    <xf numFmtId="0" fontId="15" fillId="4" borderId="0" xfId="1" applyFont="1" applyFill="1" applyAlignment="1">
      <alignment vertical="center"/>
    </xf>
    <xf numFmtId="0" fontId="11" fillId="4" borderId="0" xfId="3" applyFont="1" applyFill="1" applyAlignment="1">
      <alignment vertical="center" wrapText="1"/>
    </xf>
    <xf numFmtId="15" fontId="15" fillId="0" borderId="12" xfId="1" applyNumberFormat="1" applyFont="1" applyFill="1" applyBorder="1" applyAlignment="1">
      <alignment horizontal="center" vertical="top" wrapText="1"/>
    </xf>
    <xf numFmtId="0" fontId="15" fillId="0" borderId="0" xfId="1" applyFont="1" applyFill="1" applyAlignment="1">
      <alignment horizontal="center" vertical="top" wrapText="1"/>
    </xf>
    <xf numFmtId="0" fontId="15" fillId="0" borderId="12" xfId="1" applyFont="1" applyFill="1" applyBorder="1" applyAlignment="1" applyProtection="1">
      <alignment horizontal="center" vertical="top" wrapText="1"/>
    </xf>
    <xf numFmtId="0" fontId="15" fillId="0" borderId="12" xfId="1" applyFont="1" applyFill="1" applyBorder="1" applyAlignment="1" applyProtection="1">
      <alignment vertical="top" wrapText="1"/>
    </xf>
    <xf numFmtId="0" fontId="11" fillId="10" borderId="0" xfId="3" applyFont="1" applyFill="1" applyAlignment="1">
      <alignment vertical="center" wrapText="1"/>
    </xf>
    <xf numFmtId="0" fontId="11" fillId="0" borderId="1" xfId="1" applyFont="1" applyFill="1" applyBorder="1" applyAlignment="1" applyProtection="1">
      <alignment horizontal="center" vertical="top" wrapText="1"/>
    </xf>
    <xf numFmtId="15" fontId="11" fillId="0" borderId="1" xfId="1" applyNumberFormat="1" applyFont="1" applyFill="1" applyBorder="1" applyAlignment="1">
      <alignment horizontal="center" vertical="top"/>
    </xf>
    <xf numFmtId="2" fontId="11" fillId="0" borderId="1" xfId="1" applyNumberFormat="1" applyFont="1" applyFill="1" applyBorder="1" applyAlignment="1">
      <alignment horizontal="center" vertical="top" wrapText="1"/>
    </xf>
    <xf numFmtId="0" fontId="9" fillId="4" borderId="0" xfId="0" applyFont="1" applyFill="1" applyAlignment="1">
      <alignment vertical="center"/>
    </xf>
    <xf numFmtId="0" fontId="9" fillId="5" borderId="0" xfId="0" applyFont="1" applyFill="1" applyAlignment="1">
      <alignment vertical="center"/>
    </xf>
    <xf numFmtId="0" fontId="11" fillId="0" borderId="1" xfId="1" applyFont="1" applyBorder="1" applyAlignment="1" applyProtection="1">
      <alignment horizontal="center" vertical="top" wrapText="1"/>
    </xf>
    <xf numFmtId="0" fontId="11" fillId="0" borderId="1" xfId="1" applyFont="1" applyBorder="1" applyAlignment="1">
      <alignment vertical="top" wrapText="1"/>
    </xf>
    <xf numFmtId="0" fontId="11" fillId="0" borderId="1" xfId="1" applyFont="1" applyBorder="1" applyAlignment="1" applyProtection="1">
      <alignment vertical="top" wrapText="1"/>
    </xf>
    <xf numFmtId="0" fontId="11" fillId="0" borderId="8" xfId="1" applyFont="1" applyBorder="1" applyAlignment="1" applyProtection="1">
      <alignment vertical="top" wrapText="1"/>
    </xf>
    <xf numFmtId="0" fontId="21" fillId="0" borderId="0" xfId="0" applyFont="1" applyAlignment="1">
      <alignment horizontal="center" vertical="center"/>
    </xf>
    <xf numFmtId="2" fontId="15" fillId="0" borderId="0" xfId="0" applyNumberFormat="1" applyFont="1" applyAlignment="1">
      <alignment horizontal="center" vertical="top" wrapText="1"/>
    </xf>
    <xf numFmtId="15" fontId="11" fillId="0" borderId="0" xfId="1" applyNumberFormat="1" applyFont="1" applyAlignment="1">
      <alignment vertical="center" wrapText="1"/>
    </xf>
    <xf numFmtId="0" fontId="32" fillId="0" borderId="0" xfId="1" applyFont="1" applyAlignment="1">
      <alignment vertical="center" wrapText="1"/>
    </xf>
    <xf numFmtId="0" fontId="32" fillId="0" borderId="0" xfId="1" applyFont="1" applyAlignment="1">
      <alignment horizontal="center" vertical="center" wrapText="1"/>
    </xf>
    <xf numFmtId="0" fontId="11" fillId="0" borderId="0" xfId="1" applyFont="1" applyAlignment="1">
      <alignment horizontal="right" vertical="center"/>
    </xf>
    <xf numFmtId="0" fontId="32" fillId="0" borderId="0" xfId="1" applyFont="1" applyAlignment="1">
      <alignment vertical="center"/>
    </xf>
    <xf numFmtId="17" fontId="11" fillId="0" borderId="0" xfId="1" applyNumberFormat="1" applyFont="1" applyAlignment="1">
      <alignment horizontal="right" vertical="center"/>
    </xf>
    <xf numFmtId="17" fontId="11" fillId="0" borderId="0" xfId="1" applyNumberFormat="1" applyFont="1" applyAlignment="1">
      <alignment horizontal="left" vertical="center"/>
    </xf>
    <xf numFmtId="3" fontId="21" fillId="0" borderId="0" xfId="1" applyNumberFormat="1" applyFont="1" applyAlignment="1">
      <alignment vertical="center" wrapText="1"/>
    </xf>
    <xf numFmtId="3" fontId="21" fillId="0" borderId="0" xfId="1" applyNumberFormat="1" applyFont="1" applyAlignment="1">
      <alignment horizontal="center" vertical="center" wrapText="1"/>
    </xf>
    <xf numFmtId="4" fontId="27" fillId="0" borderId="0" xfId="1" applyNumberFormat="1" applyFont="1" applyAlignment="1">
      <alignment vertical="center" wrapText="1"/>
    </xf>
    <xf numFmtId="4" fontId="11" fillId="0" borderId="0" xfId="1" applyNumberFormat="1" applyFont="1" applyAlignment="1">
      <alignment vertical="center"/>
    </xf>
    <xf numFmtId="0" fontId="11" fillId="0" borderId="0" xfId="1" applyFont="1" applyAlignment="1">
      <alignment horizontal="left" vertical="center" wrapText="1"/>
    </xf>
    <xf numFmtId="4" fontId="27" fillId="0" borderId="0" xfId="1" applyNumberFormat="1" applyFont="1" applyAlignment="1">
      <alignment vertical="center"/>
    </xf>
    <xf numFmtId="0" fontId="27" fillId="0" borderId="0" xfId="1" applyFont="1" applyAlignment="1">
      <alignment vertical="center" wrapText="1"/>
    </xf>
    <xf numFmtId="0" fontId="10" fillId="11" borderId="2" xfId="1" applyFont="1" applyFill="1" applyBorder="1" applyAlignment="1">
      <alignment horizontal="center" vertical="center" wrapText="1"/>
    </xf>
    <xf numFmtId="0" fontId="18" fillId="11" borderId="2" xfId="1" applyFont="1" applyFill="1" applyBorder="1" applyAlignment="1">
      <alignment horizontal="center" vertical="center" wrapText="1"/>
    </xf>
    <xf numFmtId="0" fontId="9" fillId="11" borderId="0" xfId="1" applyFont="1" applyFill="1" applyAlignment="1">
      <alignment horizontal="center" vertical="center"/>
    </xf>
    <xf numFmtId="0" fontId="10" fillId="0" borderId="1" xfId="1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33" fillId="0" borderId="1" xfId="1" applyFont="1" applyBorder="1" applyAlignment="1" applyProtection="1">
      <alignment horizontal="left" vertical="center" wrapText="1"/>
    </xf>
    <xf numFmtId="0" fontId="33" fillId="0" borderId="1" xfId="1" applyFont="1" applyBorder="1" applyAlignment="1" applyProtection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vertical="center"/>
    </xf>
    <xf numFmtId="0" fontId="18" fillId="0" borderId="1" xfId="1" applyFont="1" applyBorder="1" applyAlignment="1">
      <alignment vertical="top" wrapText="1"/>
    </xf>
    <xf numFmtId="0" fontId="19" fillId="0" borderId="1" xfId="1" applyFont="1" applyBorder="1" applyAlignment="1" applyProtection="1">
      <alignment horizontal="left" vertical="top" wrapText="1"/>
    </xf>
    <xf numFmtId="0" fontId="19" fillId="0" borderId="1" xfId="1" applyFont="1" applyBorder="1" applyAlignment="1" applyProtection="1">
      <alignment horizontal="center" vertical="top" wrapText="1"/>
    </xf>
    <xf numFmtId="0" fontId="11" fillId="0" borderId="1" xfId="1" applyFont="1" applyBorder="1" applyAlignment="1">
      <alignment horizontal="center" vertical="top" wrapText="1"/>
    </xf>
    <xf numFmtId="0" fontId="19" fillId="0" borderId="1" xfId="1" applyFont="1" applyBorder="1" applyAlignment="1" applyProtection="1">
      <alignment vertical="top" wrapText="1"/>
    </xf>
    <xf numFmtId="0" fontId="11" fillId="0" borderId="1" xfId="1" applyFont="1" applyBorder="1" applyAlignment="1">
      <alignment vertical="top"/>
    </xf>
    <xf numFmtId="0" fontId="11" fillId="0" borderId="1" xfId="1" applyFont="1" applyBorder="1" applyAlignment="1" applyProtection="1">
      <alignment horizontal="left" vertical="top" wrapText="1"/>
    </xf>
    <xf numFmtId="15" fontId="11" fillId="0" borderId="1" xfId="1" applyNumberFormat="1" applyFont="1" applyBorder="1" applyAlignment="1">
      <alignment horizontal="center" vertical="top"/>
    </xf>
    <xf numFmtId="2" fontId="11" fillId="0" borderId="1" xfId="1" applyNumberFormat="1" applyFont="1" applyBorder="1" applyAlignment="1">
      <alignment horizontal="center" vertical="top" wrapText="1"/>
    </xf>
    <xf numFmtId="0" fontId="11" fillId="0" borderId="1" xfId="1" applyFont="1" applyBorder="1" applyAlignment="1">
      <alignment horizontal="center" vertical="top"/>
    </xf>
    <xf numFmtId="0" fontId="11" fillId="0" borderId="1" xfId="1" applyFont="1" applyBorder="1" applyAlignment="1">
      <alignment horizontal="left" vertical="top" wrapText="1"/>
    </xf>
    <xf numFmtId="0" fontId="19" fillId="0" borderId="8" xfId="1" applyFont="1" applyBorder="1" applyAlignment="1" applyProtection="1">
      <alignment vertical="top" wrapText="1"/>
    </xf>
    <xf numFmtId="0" fontId="20" fillId="0" borderId="1" xfId="1" applyFont="1" applyBorder="1" applyAlignment="1">
      <alignment vertical="top" wrapText="1"/>
    </xf>
    <xf numFmtId="14" fontId="11" fillId="0" borderId="1" xfId="1" applyNumberFormat="1" applyFont="1" applyFill="1" applyBorder="1" applyAlignment="1">
      <alignment horizontal="center" vertical="top" wrapText="1"/>
    </xf>
    <xf numFmtId="0" fontId="11" fillId="0" borderId="1" xfId="1" applyFont="1" applyFill="1" applyBorder="1" applyAlignment="1">
      <alignment horizontal="center" vertical="top" wrapText="1"/>
    </xf>
    <xf numFmtId="0" fontId="11" fillId="0" borderId="0" xfId="1" applyFont="1" applyFill="1" applyAlignment="1">
      <alignment vertical="center" wrapText="1"/>
    </xf>
    <xf numFmtId="0" fontId="9" fillId="0" borderId="0" xfId="1" applyFont="1" applyAlignment="1">
      <alignment vertical="center" wrapText="1"/>
    </xf>
    <xf numFmtId="0" fontId="11" fillId="0" borderId="1" xfId="1" applyFont="1" applyFill="1" applyBorder="1" applyAlignment="1" applyProtection="1">
      <alignment vertical="top" wrapText="1"/>
    </xf>
    <xf numFmtId="164" fontId="11" fillId="0" borderId="1" xfId="1" applyNumberFormat="1" applyFont="1" applyFill="1" applyBorder="1" applyAlignment="1" applyProtection="1">
      <alignment horizontal="center" vertical="top" wrapText="1"/>
    </xf>
    <xf numFmtId="0" fontId="11" fillId="0" borderId="1" xfId="1" applyFont="1" applyFill="1" applyBorder="1" applyAlignment="1">
      <alignment horizontal="center" vertical="top"/>
    </xf>
    <xf numFmtId="0" fontId="11" fillId="0" borderId="1" xfId="1" applyFont="1" applyBorder="1" applyAlignment="1">
      <alignment horizontal="left" vertical="top"/>
    </xf>
    <xf numFmtId="15" fontId="11" fillId="0" borderId="1" xfId="1" applyNumberFormat="1" applyFont="1" applyFill="1" applyBorder="1" applyAlignment="1" applyProtection="1">
      <alignment horizontal="center" vertical="top" wrapText="1"/>
    </xf>
    <xf numFmtId="0" fontId="11" fillId="0" borderId="0" xfId="1" applyFont="1" applyAlignment="1">
      <alignment horizontal="center" vertical="top" wrapText="1"/>
    </xf>
    <xf numFmtId="0" fontId="11" fillId="4" borderId="0" xfId="1" applyFont="1" applyFill="1" applyAlignment="1">
      <alignment vertical="center" wrapText="1"/>
    </xf>
    <xf numFmtId="164" fontId="11" fillId="0" borderId="1" xfId="1" applyNumberFormat="1" applyFont="1" applyFill="1" applyBorder="1" applyAlignment="1">
      <alignment horizontal="center" vertical="top" wrapText="1"/>
    </xf>
    <xf numFmtId="0" fontId="11" fillId="5" borderId="1" xfId="1" applyFont="1" applyFill="1" applyBorder="1" applyAlignment="1" applyProtection="1">
      <alignment vertical="top" wrapText="1"/>
    </xf>
    <xf numFmtId="0" fontId="11" fillId="0" borderId="0" xfId="1" applyFont="1" applyFill="1" applyBorder="1" applyAlignment="1" applyProtection="1">
      <alignment vertical="center"/>
    </xf>
    <xf numFmtId="4" fontId="11" fillId="10" borderId="0" xfId="3" applyNumberFormat="1" applyFont="1" applyFill="1" applyAlignment="1">
      <alignment vertical="center"/>
    </xf>
    <xf numFmtId="0" fontId="11" fillId="0" borderId="0" xfId="3" applyFont="1" applyFill="1" applyAlignment="1">
      <alignment vertical="center"/>
    </xf>
    <xf numFmtId="0" fontId="11" fillId="0" borderId="0" xfId="1" applyFont="1" applyBorder="1" applyAlignment="1"/>
    <xf numFmtId="0" fontId="11" fillId="0" borderId="0" xfId="1" applyFont="1" applyBorder="1" applyAlignment="1">
      <alignment vertical="center"/>
    </xf>
    <xf numFmtId="0" fontId="11" fillId="0" borderId="0" xfId="1" applyFont="1" applyFill="1" applyBorder="1" applyAlignment="1" applyProtection="1">
      <alignment horizontal="center" vertical="center"/>
    </xf>
    <xf numFmtId="0" fontId="11" fillId="0" borderId="0" xfId="1" applyFont="1" applyFill="1" applyAlignment="1" applyProtection="1">
      <alignment vertical="top" wrapText="1"/>
    </xf>
    <xf numFmtId="0" fontId="11" fillId="0" borderId="0" xfId="1" applyFont="1" applyFill="1" applyAlignment="1" applyProtection="1">
      <alignment horizontal="left" vertical="top" wrapText="1"/>
    </xf>
    <xf numFmtId="0" fontId="11" fillId="0" borderId="0" xfId="5" applyFont="1" applyBorder="1" applyAlignment="1">
      <alignment wrapText="1"/>
    </xf>
    <xf numFmtId="0" fontId="11" fillId="0" borderId="0" xfId="5" applyFont="1" applyBorder="1" applyAlignment="1">
      <alignment horizontal="center" wrapText="1"/>
    </xf>
    <xf numFmtId="15" fontId="11" fillId="0" borderId="0" xfId="0" quotePrefix="1" applyNumberFormat="1" applyFont="1" applyFill="1" applyAlignment="1">
      <alignment horizontal="left" vertical="center"/>
    </xf>
    <xf numFmtId="4" fontId="18" fillId="0" borderId="0" xfId="1" applyNumberFormat="1" applyFont="1" applyFill="1" applyAlignment="1">
      <alignment horizontal="left" vertical="center" wrapText="1"/>
    </xf>
    <xf numFmtId="0" fontId="11" fillId="0" borderId="1" xfId="3" applyFont="1" applyFill="1" applyBorder="1" applyAlignment="1">
      <alignment vertical="top" wrapText="1"/>
    </xf>
    <xf numFmtId="0" fontId="9" fillId="12" borderId="0" xfId="0" applyFont="1" applyFill="1" applyAlignment="1">
      <alignment vertical="center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2" fillId="0" borderId="0" xfId="0" applyFont="1" applyBorder="1" applyAlignment="1" applyProtection="1">
      <alignment horizontal="center" wrapText="1"/>
    </xf>
    <xf numFmtId="0" fontId="4" fillId="0" borderId="0" xfId="0" applyFont="1" applyAlignment="1" applyProtection="1">
      <alignment horizontal="center" wrapText="1"/>
    </xf>
    <xf numFmtId="0" fontId="22" fillId="0" borderId="0" xfId="1" applyFont="1" applyAlignment="1">
      <alignment horizontal="left" vertical="center" wrapText="1"/>
    </xf>
    <xf numFmtId="0" fontId="15" fillId="0" borderId="0" xfId="1" applyFont="1" applyAlignment="1">
      <alignment horizontal="left" vertical="center" wrapText="1"/>
    </xf>
    <xf numFmtId="0" fontId="17" fillId="0" borderId="0" xfId="1" applyFont="1" applyAlignment="1">
      <alignment horizontal="center" vertical="center" wrapText="1"/>
    </xf>
  </cellXfs>
  <cellStyles count="7">
    <cellStyle name="Normal" xfId="0" builtinId="0"/>
    <cellStyle name="Normal 2" xfId="1"/>
    <cellStyle name="Normal 3" xfId="2"/>
    <cellStyle name="Normal 4" xfId="3"/>
    <cellStyle name="Normal 4 2" xfId="5"/>
    <cellStyle name="Normal 4 3" xfId="6"/>
    <cellStyle name="Normal 5" xfId="4"/>
  </cellStyles>
  <dxfs count="51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0</xdr:col>
      <xdr:colOff>1400175</xdr:colOff>
      <xdr:row>2</xdr:row>
      <xdr:rowOff>123825</xdr:rowOff>
    </xdr:to>
    <xdr:pic>
      <xdr:nvPicPr>
        <xdr:cNvPr id="134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19050"/>
          <a:ext cx="13525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0</xdr:col>
      <xdr:colOff>762000</xdr:colOff>
      <xdr:row>0</xdr:row>
      <xdr:rowOff>47625</xdr:rowOff>
    </xdr:to>
    <xdr:pic>
      <xdr:nvPicPr>
        <xdr:cNvPr id="6591" name="Picture 2" descr="Logo Pelita yang bar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625"/>
          <a:ext cx="7620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0</xdr:row>
      <xdr:rowOff>28575</xdr:rowOff>
    </xdr:from>
    <xdr:to>
      <xdr:col>1</xdr:col>
      <xdr:colOff>8467</xdr:colOff>
      <xdr:row>2</xdr:row>
      <xdr:rowOff>123825</xdr:rowOff>
    </xdr:to>
    <xdr:pic>
      <xdr:nvPicPr>
        <xdr:cNvPr id="659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625" y="28575"/>
          <a:ext cx="13525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10583</xdr:colOff>
      <xdr:row>1</xdr:row>
      <xdr:rowOff>0</xdr:rowOff>
    </xdr:from>
    <xdr:to>
      <xdr:col>1</xdr:col>
      <xdr:colOff>1058</xdr:colOff>
      <xdr:row>3</xdr:row>
      <xdr:rowOff>22226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583" y="190500"/>
          <a:ext cx="1352550" cy="479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10943" name="Line 2"/>
        <xdr:cNvSpPr>
          <a:spLocks noChangeShapeType="1"/>
        </xdr:cNvSpPr>
      </xdr:nvSpPr>
      <xdr:spPr bwMode="auto">
        <a:xfrm>
          <a:off x="10334625" y="600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10944" name="Line 3"/>
        <xdr:cNvSpPr>
          <a:spLocks noChangeShapeType="1"/>
        </xdr:cNvSpPr>
      </xdr:nvSpPr>
      <xdr:spPr bwMode="auto">
        <a:xfrm>
          <a:off x="10334625" y="600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95250</xdr:colOff>
      <xdr:row>0</xdr:row>
      <xdr:rowOff>38100</xdr:rowOff>
    </xdr:from>
    <xdr:to>
      <xdr:col>0</xdr:col>
      <xdr:colOff>1447800</xdr:colOff>
      <xdr:row>2</xdr:row>
      <xdr:rowOff>114300</xdr:rowOff>
    </xdr:to>
    <xdr:pic>
      <xdr:nvPicPr>
        <xdr:cNvPr id="1094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8100"/>
          <a:ext cx="13525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38100</xdr:rowOff>
    </xdr:from>
    <xdr:to>
      <xdr:col>1</xdr:col>
      <xdr:colOff>0</xdr:colOff>
      <xdr:row>2</xdr:row>
      <xdr:rowOff>152400</xdr:rowOff>
    </xdr:to>
    <xdr:pic>
      <xdr:nvPicPr>
        <xdr:cNvPr id="114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38100"/>
          <a:ext cx="13525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0</xdr:col>
      <xdr:colOff>762000</xdr:colOff>
      <xdr:row>0</xdr:row>
      <xdr:rowOff>47625</xdr:rowOff>
    </xdr:to>
    <xdr:pic>
      <xdr:nvPicPr>
        <xdr:cNvPr id="16501" name="Picture 2" descr="Logo Pelita yang bar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625"/>
          <a:ext cx="7620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0</xdr:row>
      <xdr:rowOff>47625</xdr:rowOff>
    </xdr:from>
    <xdr:to>
      <xdr:col>1</xdr:col>
      <xdr:colOff>66675</xdr:colOff>
      <xdr:row>2</xdr:row>
      <xdr:rowOff>142875</xdr:rowOff>
    </xdr:to>
    <xdr:pic>
      <xdr:nvPicPr>
        <xdr:cNvPr id="1650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625" y="47625"/>
          <a:ext cx="13525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0</xdr:col>
      <xdr:colOff>762000</xdr:colOff>
      <xdr:row>0</xdr:row>
      <xdr:rowOff>47625</xdr:rowOff>
    </xdr:to>
    <xdr:pic>
      <xdr:nvPicPr>
        <xdr:cNvPr id="12706" name="Picture 2" descr="Logo Pelita yang bar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625"/>
          <a:ext cx="7620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123825</xdr:colOff>
      <xdr:row>0</xdr:row>
      <xdr:rowOff>114300</xdr:rowOff>
    </xdr:from>
    <xdr:to>
      <xdr:col>0</xdr:col>
      <xdr:colOff>1304925</xdr:colOff>
      <xdr:row>2</xdr:row>
      <xdr:rowOff>209550</xdr:rowOff>
    </xdr:to>
    <xdr:pic>
      <xdr:nvPicPr>
        <xdr:cNvPr id="12707" name="Picture 4" descr="Logo Pelita yang baru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825" y="114300"/>
          <a:ext cx="11811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DC%20Jan%2019%20PK-PC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K-PCT"/>
      <sheetName val="P37088C Eng#1"/>
      <sheetName val="P.37095C Eng#2"/>
      <sheetName val="CDA 4153 Prop #1"/>
      <sheetName val="CDA 4151 Prop #2"/>
      <sheetName val="Adc-Pct"/>
      <sheetName val="Sheet2"/>
      <sheetName val="Control TDC"/>
      <sheetName val="P37119C Ex.Eng#2"/>
      <sheetName val="Last AD"/>
      <sheetName val="Sheet3"/>
    </sheetNames>
    <sheetDataSet>
      <sheetData sheetId="0">
        <row r="2">
          <cell r="F2" t="str">
            <v xml:space="preserve">Date report :   </v>
          </cell>
          <cell r="G2" t="str">
            <v>Jul 2019</v>
          </cell>
        </row>
      </sheetData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98"/>
  <sheetViews>
    <sheetView zoomScaleSheetLayoutView="9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F7" sqref="F7"/>
    </sheetView>
  </sheetViews>
  <sheetFormatPr defaultRowHeight="12"/>
  <cols>
    <col min="1" max="1" width="18.875" style="28" customWidth="1"/>
    <col min="2" max="2" width="16.375" style="28" customWidth="1"/>
    <col min="3" max="3" width="43" style="28" customWidth="1"/>
    <col min="4" max="4" width="10.375" style="138" customWidth="1"/>
    <col min="5" max="5" width="11.875" style="139" customWidth="1"/>
    <col min="6" max="6" width="11.75" style="140" customWidth="1"/>
    <col min="7" max="7" width="22.625" style="28" customWidth="1"/>
    <col min="8" max="8" width="10.75" style="28" hidden="1" customWidth="1"/>
    <col min="9" max="9" width="9" style="28"/>
    <col min="10" max="10" width="15.625" style="28" customWidth="1"/>
    <col min="11" max="16384" width="9" style="28"/>
  </cols>
  <sheetData>
    <row r="1" spans="1:8" ht="14.25" customHeight="1">
      <c r="A1" s="93"/>
      <c r="B1" s="93"/>
      <c r="C1" s="93"/>
      <c r="D1" s="124"/>
      <c r="E1" s="125"/>
      <c r="F1" s="126"/>
    </row>
    <row r="2" spans="1:8" ht="15" customHeight="1">
      <c r="A2" s="251"/>
      <c r="B2" s="251"/>
      <c r="C2" s="253" t="s">
        <v>401</v>
      </c>
      <c r="D2" s="251"/>
      <c r="E2" s="251"/>
      <c r="F2" s="200" t="s">
        <v>839</v>
      </c>
      <c r="G2" s="480" t="s">
        <v>1086</v>
      </c>
      <c r="H2" s="251"/>
    </row>
    <row r="3" spans="1:8" ht="15.75" customHeight="1">
      <c r="A3" s="252"/>
      <c r="B3" s="252"/>
      <c r="C3" s="244" t="s">
        <v>820</v>
      </c>
      <c r="D3" s="252"/>
      <c r="G3" s="252"/>
      <c r="H3" s="252"/>
    </row>
    <row r="4" spans="1:8" s="131" customFormat="1" ht="15.75" customHeight="1">
      <c r="A4" s="127"/>
      <c r="B4" s="255" t="s">
        <v>835</v>
      </c>
      <c r="C4" s="130" t="s">
        <v>402</v>
      </c>
      <c r="E4" s="256" t="s">
        <v>856</v>
      </c>
      <c r="F4" s="129" t="s">
        <v>412</v>
      </c>
      <c r="G4" s="128"/>
      <c r="H4" s="127"/>
    </row>
    <row r="5" spans="1:8" s="131" customFormat="1" ht="15.75" customHeight="1">
      <c r="A5" s="127" t="s">
        <v>403</v>
      </c>
      <c r="B5" s="255" t="s">
        <v>420</v>
      </c>
      <c r="C5" s="254" t="s">
        <v>414</v>
      </c>
      <c r="E5" s="256" t="s">
        <v>431</v>
      </c>
      <c r="F5" s="130" t="s">
        <v>413</v>
      </c>
      <c r="H5" s="132"/>
    </row>
    <row r="6" spans="1:8" s="131" customFormat="1" ht="15.75" customHeight="1">
      <c r="A6" s="127"/>
      <c r="B6" s="255" t="s">
        <v>854</v>
      </c>
      <c r="C6" s="254" t="s">
        <v>415</v>
      </c>
      <c r="E6" s="256" t="s">
        <v>418</v>
      </c>
      <c r="F6" s="133" t="s">
        <v>1087</v>
      </c>
      <c r="H6" s="132"/>
    </row>
    <row r="7" spans="1:8" s="131" customFormat="1" ht="15.75" customHeight="1">
      <c r="A7" s="127"/>
      <c r="B7" s="255" t="s">
        <v>855</v>
      </c>
      <c r="C7" s="130" t="s">
        <v>404</v>
      </c>
      <c r="E7" s="256" t="s">
        <v>419</v>
      </c>
      <c r="F7" s="134" t="s">
        <v>1088</v>
      </c>
      <c r="G7" s="128"/>
      <c r="H7" s="127"/>
    </row>
    <row r="8" spans="1:8" ht="6" customHeight="1">
      <c r="A8" s="93"/>
      <c r="B8" s="93"/>
      <c r="C8" s="93"/>
      <c r="D8" s="124"/>
      <c r="E8" s="125"/>
      <c r="F8" s="126"/>
      <c r="G8" s="93"/>
      <c r="H8" s="93"/>
    </row>
    <row r="9" spans="1:8" ht="24.75" thickBot="1">
      <c r="A9" s="141" t="s">
        <v>405</v>
      </c>
      <c r="B9" s="141" t="s">
        <v>406</v>
      </c>
      <c r="C9" s="141" t="s">
        <v>407</v>
      </c>
      <c r="D9" s="142" t="s">
        <v>408</v>
      </c>
      <c r="E9" s="141" t="s">
        <v>409</v>
      </c>
      <c r="F9" s="141" t="s">
        <v>422</v>
      </c>
      <c r="G9" s="141" t="s">
        <v>421</v>
      </c>
      <c r="H9" s="141" t="s">
        <v>477</v>
      </c>
    </row>
    <row r="10" spans="1:8" ht="14.25" customHeight="1" thickTop="1">
      <c r="A10" s="98"/>
      <c r="B10" s="99"/>
      <c r="C10" s="99"/>
      <c r="D10" s="100"/>
      <c r="E10" s="99"/>
      <c r="F10" s="99"/>
      <c r="G10" s="101"/>
      <c r="H10" s="102"/>
    </row>
    <row r="11" spans="1:8" ht="28.5" customHeight="1">
      <c r="A11" s="296" t="s">
        <v>36</v>
      </c>
      <c r="B11" s="209" t="s">
        <v>37</v>
      </c>
      <c r="C11" s="209" t="s">
        <v>266</v>
      </c>
      <c r="D11" s="210" t="s">
        <v>462</v>
      </c>
      <c r="E11" s="211"/>
      <c r="F11" s="211"/>
      <c r="G11" s="209" t="s">
        <v>436</v>
      </c>
      <c r="H11" s="27"/>
    </row>
    <row r="12" spans="1:8" ht="34.5" customHeight="1">
      <c r="A12" s="296" t="s">
        <v>40</v>
      </c>
      <c r="B12" s="209" t="s">
        <v>41</v>
      </c>
      <c r="C12" s="209" t="s">
        <v>433</v>
      </c>
      <c r="D12" s="210" t="s">
        <v>462</v>
      </c>
      <c r="E12" s="211"/>
      <c r="F12" s="211"/>
      <c r="G12" s="209" t="s">
        <v>436</v>
      </c>
      <c r="H12" s="27"/>
    </row>
    <row r="13" spans="1:8" ht="33" customHeight="1">
      <c r="A13" s="209" t="s">
        <v>871</v>
      </c>
      <c r="B13" s="209" t="s">
        <v>42</v>
      </c>
      <c r="C13" s="209" t="s">
        <v>434</v>
      </c>
      <c r="D13" s="210" t="s">
        <v>462</v>
      </c>
      <c r="E13" s="211"/>
      <c r="F13" s="211"/>
      <c r="G13" s="209" t="s">
        <v>436</v>
      </c>
      <c r="H13" s="27"/>
    </row>
    <row r="14" spans="1:8" ht="35.25" customHeight="1">
      <c r="A14" s="296" t="s">
        <v>43</v>
      </c>
      <c r="B14" s="209" t="s">
        <v>423</v>
      </c>
      <c r="C14" s="209" t="s">
        <v>435</v>
      </c>
      <c r="D14" s="210">
        <v>31016</v>
      </c>
      <c r="E14" s="211"/>
      <c r="F14" s="211" t="s">
        <v>430</v>
      </c>
      <c r="G14" s="209" t="s">
        <v>46</v>
      </c>
      <c r="H14" s="27"/>
    </row>
    <row r="15" spans="1:8" ht="37.5" customHeight="1">
      <c r="A15" s="209" t="s">
        <v>872</v>
      </c>
      <c r="B15" s="209" t="s">
        <v>48</v>
      </c>
      <c r="C15" s="209" t="s">
        <v>270</v>
      </c>
      <c r="D15" s="210" t="s">
        <v>462</v>
      </c>
      <c r="E15" s="211"/>
      <c r="F15" s="211"/>
      <c r="G15" s="209" t="s">
        <v>436</v>
      </c>
      <c r="H15" s="27"/>
    </row>
    <row r="16" spans="1:8" ht="28.5" customHeight="1">
      <c r="A16" s="296" t="s">
        <v>49</v>
      </c>
      <c r="B16" s="209" t="s">
        <v>50</v>
      </c>
      <c r="C16" s="209" t="s">
        <v>271</v>
      </c>
      <c r="D16" s="210">
        <v>30991</v>
      </c>
      <c r="E16" s="211"/>
      <c r="F16" s="211" t="s">
        <v>430</v>
      </c>
      <c r="G16" s="209" t="s">
        <v>46</v>
      </c>
      <c r="H16" s="27"/>
    </row>
    <row r="17" spans="1:9" ht="36" customHeight="1">
      <c r="A17" s="209" t="s">
        <v>873</v>
      </c>
      <c r="B17" s="209" t="s">
        <v>52</v>
      </c>
      <c r="C17" s="209" t="s">
        <v>272</v>
      </c>
      <c r="D17" s="210">
        <v>30996</v>
      </c>
      <c r="E17" s="211"/>
      <c r="F17" s="211" t="s">
        <v>430</v>
      </c>
      <c r="G17" s="209" t="s">
        <v>46</v>
      </c>
      <c r="H17" s="27"/>
    </row>
    <row r="18" spans="1:9" ht="35.25" customHeight="1">
      <c r="A18" s="209" t="s">
        <v>874</v>
      </c>
      <c r="B18" s="209" t="s">
        <v>54</v>
      </c>
      <c r="C18" s="209" t="s">
        <v>273</v>
      </c>
      <c r="D18" s="210" t="s">
        <v>462</v>
      </c>
      <c r="E18" s="211"/>
      <c r="F18" s="211"/>
      <c r="G18" s="209" t="s">
        <v>436</v>
      </c>
      <c r="H18" s="27"/>
    </row>
    <row r="19" spans="1:9" ht="32.25" customHeight="1">
      <c r="A19" s="296" t="s">
        <v>55</v>
      </c>
      <c r="B19" s="209" t="s">
        <v>56</v>
      </c>
      <c r="C19" s="209" t="s">
        <v>274</v>
      </c>
      <c r="D19" s="210" t="s">
        <v>462</v>
      </c>
      <c r="E19" s="211"/>
      <c r="F19" s="211"/>
      <c r="G19" s="209" t="s">
        <v>436</v>
      </c>
      <c r="H19" s="27"/>
    </row>
    <row r="20" spans="1:9" ht="24" customHeight="1">
      <c r="A20" s="296" t="s">
        <v>57</v>
      </c>
      <c r="B20" s="209" t="s">
        <v>58</v>
      </c>
      <c r="C20" s="209" t="s">
        <v>275</v>
      </c>
      <c r="D20" s="210" t="s">
        <v>462</v>
      </c>
      <c r="E20" s="211"/>
      <c r="F20" s="211"/>
      <c r="G20" s="209" t="s">
        <v>436</v>
      </c>
      <c r="H20" s="27"/>
    </row>
    <row r="21" spans="1:9" ht="33.6" customHeight="1">
      <c r="A21" s="296" t="s">
        <v>59</v>
      </c>
      <c r="B21" s="209" t="s">
        <v>60</v>
      </c>
      <c r="C21" s="209" t="s">
        <v>276</v>
      </c>
      <c r="D21" s="210" t="s">
        <v>462</v>
      </c>
      <c r="E21" s="211"/>
      <c r="F21" s="211"/>
      <c r="G21" s="209" t="s">
        <v>436</v>
      </c>
      <c r="H21" s="27"/>
    </row>
    <row r="22" spans="1:9" ht="24" customHeight="1">
      <c r="A22" s="296" t="s">
        <v>61</v>
      </c>
      <c r="B22" s="209" t="s">
        <v>62</v>
      </c>
      <c r="C22" s="209" t="s">
        <v>277</v>
      </c>
      <c r="D22" s="210" t="s">
        <v>462</v>
      </c>
      <c r="E22" s="211"/>
      <c r="F22" s="211"/>
      <c r="G22" s="209" t="s">
        <v>436</v>
      </c>
      <c r="H22" s="27"/>
    </row>
    <row r="23" spans="1:9" ht="29.25" customHeight="1">
      <c r="A23" s="296" t="s">
        <v>63</v>
      </c>
      <c r="B23" s="209" t="s">
        <v>64</v>
      </c>
      <c r="C23" s="209" t="s">
        <v>278</v>
      </c>
      <c r="D23" s="210">
        <v>30993</v>
      </c>
      <c r="E23" s="211"/>
      <c r="F23" s="211" t="s">
        <v>430</v>
      </c>
      <c r="G23" s="209" t="s">
        <v>46</v>
      </c>
      <c r="H23" s="27"/>
    </row>
    <row r="24" spans="1:9" ht="25.5" customHeight="1">
      <c r="A24" s="296" t="s">
        <v>66</v>
      </c>
      <c r="B24" s="209" t="s">
        <v>67</v>
      </c>
      <c r="C24" s="209" t="s">
        <v>279</v>
      </c>
      <c r="D24" s="210" t="s">
        <v>462</v>
      </c>
      <c r="E24" s="211"/>
      <c r="F24" s="211"/>
      <c r="G24" s="209" t="s">
        <v>436</v>
      </c>
      <c r="H24" s="27"/>
    </row>
    <row r="25" spans="1:9" ht="26.25" customHeight="1">
      <c r="A25" s="296" t="s">
        <v>68</v>
      </c>
      <c r="B25" s="209" t="s">
        <v>69</v>
      </c>
      <c r="C25" s="209" t="s">
        <v>280</v>
      </c>
      <c r="D25" s="210" t="s">
        <v>462</v>
      </c>
      <c r="E25" s="211"/>
      <c r="F25" s="211"/>
      <c r="G25" s="209" t="s">
        <v>436</v>
      </c>
      <c r="H25" s="27"/>
    </row>
    <row r="26" spans="1:9" ht="31.5" customHeight="1">
      <c r="A26" s="296" t="s">
        <v>70</v>
      </c>
      <c r="B26" s="209" t="s">
        <v>71</v>
      </c>
      <c r="C26" s="209" t="s">
        <v>281</v>
      </c>
      <c r="D26" s="210" t="s">
        <v>462</v>
      </c>
      <c r="E26" s="211"/>
      <c r="F26" s="211"/>
      <c r="G26" s="209" t="s">
        <v>436</v>
      </c>
      <c r="H26" s="27"/>
    </row>
    <row r="27" spans="1:9" ht="27" customHeight="1">
      <c r="A27" s="296" t="s">
        <v>72</v>
      </c>
      <c r="B27" s="209" t="s">
        <v>73</v>
      </c>
      <c r="C27" s="209" t="s">
        <v>282</v>
      </c>
      <c r="D27" s="210" t="s">
        <v>462</v>
      </c>
      <c r="E27" s="211"/>
      <c r="F27" s="211"/>
      <c r="G27" s="209" t="s">
        <v>437</v>
      </c>
      <c r="H27" s="27"/>
    </row>
    <row r="28" spans="1:9" ht="30" customHeight="1">
      <c r="A28" s="296" t="s">
        <v>74</v>
      </c>
      <c r="B28" s="209" t="s">
        <v>75</v>
      </c>
      <c r="C28" s="209" t="s">
        <v>283</v>
      </c>
      <c r="D28" s="210" t="s">
        <v>462</v>
      </c>
      <c r="E28" s="211"/>
      <c r="F28" s="211"/>
      <c r="G28" s="209" t="s">
        <v>436</v>
      </c>
      <c r="H28" s="27"/>
    </row>
    <row r="29" spans="1:9" ht="31.5" customHeight="1">
      <c r="A29" s="296" t="s">
        <v>76</v>
      </c>
      <c r="B29" s="209" t="s">
        <v>77</v>
      </c>
      <c r="C29" s="209" t="s">
        <v>284</v>
      </c>
      <c r="D29" s="210">
        <v>30019</v>
      </c>
      <c r="E29" s="211"/>
      <c r="F29" s="211" t="s">
        <v>430</v>
      </c>
      <c r="G29" s="209" t="s">
        <v>46</v>
      </c>
      <c r="H29" s="27"/>
    </row>
    <row r="30" spans="1:9" ht="24" customHeight="1">
      <c r="A30" s="296" t="s">
        <v>80</v>
      </c>
      <c r="B30" s="209" t="s">
        <v>81</v>
      </c>
      <c r="C30" s="209" t="s">
        <v>285</v>
      </c>
      <c r="D30" s="210" t="s">
        <v>462</v>
      </c>
      <c r="E30" s="211"/>
      <c r="F30" s="211"/>
      <c r="G30" s="209" t="s">
        <v>436</v>
      </c>
      <c r="H30" s="27"/>
    </row>
    <row r="31" spans="1:9" ht="75.75" customHeight="1">
      <c r="A31" s="297" t="s">
        <v>490</v>
      </c>
      <c r="B31" s="207" t="s">
        <v>491</v>
      </c>
      <c r="C31" s="209" t="s">
        <v>478</v>
      </c>
      <c r="D31" s="210">
        <v>42396</v>
      </c>
      <c r="E31" s="298" t="s">
        <v>759</v>
      </c>
      <c r="F31" s="211" t="s">
        <v>453</v>
      </c>
      <c r="G31" s="209" t="s">
        <v>1096</v>
      </c>
      <c r="H31" s="27"/>
      <c r="I31" s="413"/>
    </row>
    <row r="32" spans="1:9" ht="45.75" customHeight="1">
      <c r="A32" s="297" t="s">
        <v>490</v>
      </c>
      <c r="B32" s="207" t="s">
        <v>506</v>
      </c>
      <c r="C32" s="209" t="s">
        <v>492</v>
      </c>
      <c r="D32" s="210">
        <v>41171</v>
      </c>
      <c r="E32" s="298" t="s">
        <v>1095</v>
      </c>
      <c r="F32" s="299" t="s">
        <v>678</v>
      </c>
      <c r="G32" s="209" t="s">
        <v>1097</v>
      </c>
      <c r="H32" s="27"/>
      <c r="I32" s="413"/>
    </row>
    <row r="33" spans="1:8" ht="33.75" customHeight="1">
      <c r="A33" s="209" t="s">
        <v>876</v>
      </c>
      <c r="B33" s="209" t="s">
        <v>87</v>
      </c>
      <c r="C33" s="209" t="s">
        <v>286</v>
      </c>
      <c r="D33" s="210">
        <v>31918</v>
      </c>
      <c r="E33" s="211"/>
      <c r="F33" s="211" t="s">
        <v>430</v>
      </c>
      <c r="G33" s="209" t="s">
        <v>46</v>
      </c>
      <c r="H33" s="27"/>
    </row>
    <row r="34" spans="1:8" ht="34.5" customHeight="1">
      <c r="A34" s="296" t="s">
        <v>89</v>
      </c>
      <c r="B34" s="209" t="s">
        <v>90</v>
      </c>
      <c r="C34" s="209" t="s">
        <v>287</v>
      </c>
      <c r="D34" s="210">
        <v>31880</v>
      </c>
      <c r="E34" s="211"/>
      <c r="F34" s="211" t="s">
        <v>430</v>
      </c>
      <c r="G34" s="209" t="s">
        <v>46</v>
      </c>
      <c r="H34" s="27"/>
    </row>
    <row r="35" spans="1:8" ht="34.5" customHeight="1">
      <c r="A35" s="209" t="s">
        <v>877</v>
      </c>
      <c r="B35" s="209" t="s">
        <v>92</v>
      </c>
      <c r="C35" s="209" t="s">
        <v>288</v>
      </c>
      <c r="D35" s="210">
        <v>31923</v>
      </c>
      <c r="E35" s="211"/>
      <c r="F35" s="211" t="s">
        <v>430</v>
      </c>
      <c r="G35" s="209" t="s">
        <v>46</v>
      </c>
      <c r="H35" s="27"/>
    </row>
    <row r="36" spans="1:8" ht="32.25" customHeight="1">
      <c r="A36" s="209" t="s">
        <v>878</v>
      </c>
      <c r="B36" s="209" t="s">
        <v>94</v>
      </c>
      <c r="C36" s="209" t="s">
        <v>289</v>
      </c>
      <c r="D36" s="210">
        <v>31923</v>
      </c>
      <c r="E36" s="211"/>
      <c r="F36" s="211" t="s">
        <v>430</v>
      </c>
      <c r="G36" s="209" t="s">
        <v>46</v>
      </c>
      <c r="H36" s="27"/>
    </row>
    <row r="37" spans="1:8" ht="41.25" customHeight="1">
      <c r="A37" s="209" t="s">
        <v>879</v>
      </c>
      <c r="B37" s="209" t="s">
        <v>95</v>
      </c>
      <c r="C37" s="209" t="s">
        <v>290</v>
      </c>
      <c r="D37" s="210" t="s">
        <v>462</v>
      </c>
      <c r="E37" s="211"/>
      <c r="F37" s="211"/>
      <c r="G37" s="209" t="s">
        <v>436</v>
      </c>
      <c r="H37" s="27"/>
    </row>
    <row r="38" spans="1:8" ht="42.75" customHeight="1">
      <c r="A38" s="209" t="s">
        <v>880</v>
      </c>
      <c r="B38" s="209" t="s">
        <v>96</v>
      </c>
      <c r="C38" s="209" t="s">
        <v>291</v>
      </c>
      <c r="D38" s="210" t="s">
        <v>462</v>
      </c>
      <c r="E38" s="211"/>
      <c r="F38" s="211"/>
      <c r="G38" s="209" t="s">
        <v>438</v>
      </c>
      <c r="H38" s="27"/>
    </row>
    <row r="39" spans="1:8" ht="29.25" customHeight="1">
      <c r="A39" s="209" t="s">
        <v>97</v>
      </c>
      <c r="B39" s="209" t="s">
        <v>98</v>
      </c>
      <c r="C39" s="209" t="s">
        <v>292</v>
      </c>
      <c r="D39" s="210" t="s">
        <v>462</v>
      </c>
      <c r="E39" s="211"/>
      <c r="F39" s="211"/>
      <c r="G39" s="209" t="s">
        <v>438</v>
      </c>
      <c r="H39" s="27"/>
    </row>
    <row r="40" spans="1:8" ht="35.25" customHeight="1">
      <c r="A40" s="209" t="s">
        <v>881</v>
      </c>
      <c r="B40" s="209" t="s">
        <v>99</v>
      </c>
      <c r="C40" s="209" t="s">
        <v>293</v>
      </c>
      <c r="D40" s="210">
        <v>32511</v>
      </c>
      <c r="E40" s="211"/>
      <c r="F40" s="211" t="s">
        <v>430</v>
      </c>
      <c r="G40" s="209" t="s">
        <v>46</v>
      </c>
      <c r="H40" s="27"/>
    </row>
    <row r="41" spans="1:8" ht="42" customHeight="1">
      <c r="A41" s="209" t="s">
        <v>882</v>
      </c>
      <c r="B41" s="209" t="s">
        <v>102</v>
      </c>
      <c r="C41" s="209" t="s">
        <v>294</v>
      </c>
      <c r="D41" s="210">
        <v>32538</v>
      </c>
      <c r="E41" s="211"/>
      <c r="F41" s="211" t="s">
        <v>430</v>
      </c>
      <c r="G41" s="209" t="s">
        <v>46</v>
      </c>
      <c r="H41" s="27"/>
    </row>
    <row r="42" spans="1:8" ht="33" customHeight="1">
      <c r="A42" s="209" t="s">
        <v>883</v>
      </c>
      <c r="B42" s="209" t="s">
        <v>104</v>
      </c>
      <c r="C42" s="209" t="s">
        <v>295</v>
      </c>
      <c r="D42" s="210" t="s">
        <v>462</v>
      </c>
      <c r="E42" s="211"/>
      <c r="F42" s="211"/>
      <c r="G42" s="209" t="s">
        <v>436</v>
      </c>
      <c r="H42" s="27"/>
    </row>
    <row r="43" spans="1:8" ht="39.75" customHeight="1">
      <c r="A43" s="209" t="s">
        <v>884</v>
      </c>
      <c r="B43" s="209" t="s">
        <v>105</v>
      </c>
      <c r="C43" s="209" t="s">
        <v>296</v>
      </c>
      <c r="D43" s="210">
        <v>32528</v>
      </c>
      <c r="E43" s="211"/>
      <c r="F43" s="211" t="s">
        <v>430</v>
      </c>
      <c r="G43" s="209" t="s">
        <v>46</v>
      </c>
      <c r="H43" s="27"/>
    </row>
    <row r="44" spans="1:8" ht="33" customHeight="1">
      <c r="A44" s="296" t="s">
        <v>108</v>
      </c>
      <c r="B44" s="209" t="s">
        <v>202</v>
      </c>
      <c r="C44" s="209" t="s">
        <v>109</v>
      </c>
      <c r="D44" s="210" t="s">
        <v>462</v>
      </c>
      <c r="E44" s="211"/>
      <c r="F44" s="211"/>
      <c r="G44" s="209" t="s">
        <v>445</v>
      </c>
      <c r="H44" s="27"/>
    </row>
    <row r="45" spans="1:8" ht="33" customHeight="1">
      <c r="A45" s="296" t="s">
        <v>138</v>
      </c>
      <c r="B45" s="209" t="s">
        <v>426</v>
      </c>
      <c r="C45" s="209" t="s">
        <v>432</v>
      </c>
      <c r="D45" s="210" t="s">
        <v>462</v>
      </c>
      <c r="E45" s="211"/>
      <c r="F45" s="299"/>
      <c r="G45" s="209" t="s">
        <v>439</v>
      </c>
      <c r="H45" s="27"/>
    </row>
    <row r="46" spans="1:8" ht="30.75" customHeight="1">
      <c r="A46" s="209" t="s">
        <v>885</v>
      </c>
      <c r="B46" s="209" t="s">
        <v>42</v>
      </c>
      <c r="C46" s="209" t="s">
        <v>297</v>
      </c>
      <c r="D46" s="210" t="s">
        <v>462</v>
      </c>
      <c r="E46" s="211"/>
      <c r="F46" s="211"/>
      <c r="G46" s="209" t="s">
        <v>436</v>
      </c>
      <c r="H46" s="27"/>
    </row>
    <row r="47" spans="1:8" ht="27" customHeight="1">
      <c r="A47" s="296" t="s">
        <v>139</v>
      </c>
      <c r="B47" s="209" t="s">
        <v>427</v>
      </c>
      <c r="C47" s="209" t="s">
        <v>316</v>
      </c>
      <c r="D47" s="210" t="s">
        <v>462</v>
      </c>
      <c r="E47" s="211"/>
      <c r="F47" s="299"/>
      <c r="G47" s="209" t="s">
        <v>440</v>
      </c>
      <c r="H47" s="27"/>
    </row>
    <row r="48" spans="1:8" ht="37.5" customHeight="1">
      <c r="A48" s="209" t="s">
        <v>886</v>
      </c>
      <c r="B48" s="209" t="s">
        <v>204</v>
      </c>
      <c r="C48" s="209" t="s">
        <v>298</v>
      </c>
      <c r="D48" s="210">
        <v>32762</v>
      </c>
      <c r="E48" s="211"/>
      <c r="F48" s="211" t="s">
        <v>430</v>
      </c>
      <c r="G48" s="209" t="s">
        <v>46</v>
      </c>
      <c r="H48" s="27"/>
    </row>
    <row r="49" spans="1:10" ht="47.25" customHeight="1">
      <c r="A49" s="209" t="s">
        <v>887</v>
      </c>
      <c r="B49" s="209" t="s">
        <v>111</v>
      </c>
      <c r="C49" s="209" t="s">
        <v>299</v>
      </c>
      <c r="D49" s="210">
        <v>32851</v>
      </c>
      <c r="E49" s="211"/>
      <c r="F49" s="211" t="s">
        <v>430</v>
      </c>
      <c r="G49" s="209" t="s">
        <v>46</v>
      </c>
      <c r="H49" s="27"/>
    </row>
    <row r="50" spans="1:10" ht="39.75" customHeight="1">
      <c r="A50" s="209" t="s">
        <v>888</v>
      </c>
      <c r="B50" s="209" t="s">
        <v>114</v>
      </c>
      <c r="C50" s="209" t="s">
        <v>300</v>
      </c>
      <c r="D50" s="210" t="s">
        <v>462</v>
      </c>
      <c r="E50" s="211"/>
      <c r="F50" s="211"/>
      <c r="G50" s="209" t="s">
        <v>441</v>
      </c>
      <c r="H50" s="27"/>
    </row>
    <row r="51" spans="1:10" ht="43.5" customHeight="1">
      <c r="A51" s="209" t="s">
        <v>889</v>
      </c>
      <c r="B51" s="209" t="s">
        <v>115</v>
      </c>
      <c r="C51" s="209" t="s">
        <v>301</v>
      </c>
      <c r="D51" s="210" t="s">
        <v>462</v>
      </c>
      <c r="E51" s="211"/>
      <c r="F51" s="211"/>
      <c r="G51" s="209" t="s">
        <v>441</v>
      </c>
      <c r="H51" s="27"/>
    </row>
    <row r="52" spans="1:10" ht="32.25" customHeight="1">
      <c r="A52" s="209" t="s">
        <v>890</v>
      </c>
      <c r="B52" s="300" t="s">
        <v>38</v>
      </c>
      <c r="C52" s="209" t="s">
        <v>442</v>
      </c>
      <c r="D52" s="210" t="s">
        <v>462</v>
      </c>
      <c r="E52" s="211"/>
      <c r="F52" s="211"/>
      <c r="G52" s="209" t="s">
        <v>443</v>
      </c>
      <c r="H52" s="27"/>
    </row>
    <row r="53" spans="1:10" ht="49.5" customHeight="1">
      <c r="A53" s="209" t="s">
        <v>891</v>
      </c>
      <c r="B53" s="300" t="s">
        <v>38</v>
      </c>
      <c r="C53" s="209" t="s">
        <v>303</v>
      </c>
      <c r="D53" s="210">
        <v>32930</v>
      </c>
      <c r="E53" s="211"/>
      <c r="F53" s="211" t="s">
        <v>430</v>
      </c>
      <c r="G53" s="209" t="s">
        <v>46</v>
      </c>
      <c r="H53" s="27"/>
    </row>
    <row r="54" spans="1:10" ht="33" customHeight="1">
      <c r="A54" s="209" t="s">
        <v>892</v>
      </c>
      <c r="B54" s="209" t="s">
        <v>117</v>
      </c>
      <c r="C54" s="209" t="s">
        <v>304</v>
      </c>
      <c r="D54" s="210" t="s">
        <v>462</v>
      </c>
      <c r="E54" s="211"/>
      <c r="F54" s="211"/>
      <c r="G54" s="209" t="s">
        <v>446</v>
      </c>
      <c r="H54" s="27"/>
    </row>
    <row r="55" spans="1:10" ht="39.75" customHeight="1">
      <c r="A55" s="209" t="s">
        <v>893</v>
      </c>
      <c r="B55" s="209" t="s">
        <v>118</v>
      </c>
      <c r="C55" s="209" t="s">
        <v>400</v>
      </c>
      <c r="D55" s="210" t="s">
        <v>462</v>
      </c>
      <c r="E55" s="211"/>
      <c r="F55" s="211"/>
      <c r="G55" s="209" t="s">
        <v>445</v>
      </c>
      <c r="H55" s="27"/>
    </row>
    <row r="56" spans="1:10" ht="42.75" customHeight="1">
      <c r="A56" s="209" t="s">
        <v>894</v>
      </c>
      <c r="B56" s="209" t="s">
        <v>117</v>
      </c>
      <c r="C56" s="209" t="s">
        <v>305</v>
      </c>
      <c r="D56" s="210" t="s">
        <v>462</v>
      </c>
      <c r="E56" s="211"/>
      <c r="F56" s="211"/>
      <c r="G56" s="209" t="s">
        <v>481</v>
      </c>
      <c r="H56" s="27"/>
    </row>
    <row r="57" spans="1:10" ht="41.25" customHeight="1">
      <c r="A57" s="209" t="s">
        <v>895</v>
      </c>
      <c r="B57" s="209" t="s">
        <v>119</v>
      </c>
      <c r="C57" s="209" t="s">
        <v>306</v>
      </c>
      <c r="D57" s="210" t="s">
        <v>462</v>
      </c>
      <c r="E57" s="211"/>
      <c r="F57" s="211"/>
      <c r="G57" s="209" t="s">
        <v>444</v>
      </c>
      <c r="H57" s="27"/>
    </row>
    <row r="58" spans="1:10" ht="45" customHeight="1">
      <c r="A58" s="209" t="s">
        <v>896</v>
      </c>
      <c r="B58" s="209" t="s">
        <v>120</v>
      </c>
      <c r="C58" s="209" t="s">
        <v>307</v>
      </c>
      <c r="D58" s="210" t="s">
        <v>474</v>
      </c>
      <c r="E58" s="211"/>
      <c r="F58" s="211"/>
      <c r="G58" s="209" t="s">
        <v>447</v>
      </c>
      <c r="H58" s="27"/>
    </row>
    <row r="59" spans="1:10" ht="55.5" customHeight="1">
      <c r="A59" s="209" t="s">
        <v>897</v>
      </c>
      <c r="B59" s="209" t="s">
        <v>122</v>
      </c>
      <c r="C59" s="209" t="s">
        <v>308</v>
      </c>
      <c r="D59" s="210">
        <v>41171</v>
      </c>
      <c r="E59" s="298" t="s">
        <v>1095</v>
      </c>
      <c r="F59" s="299" t="s">
        <v>678</v>
      </c>
      <c r="G59" s="209" t="s">
        <v>1097</v>
      </c>
      <c r="H59" s="27"/>
      <c r="I59" s="413"/>
    </row>
    <row r="60" spans="1:10" ht="48.75" customHeight="1">
      <c r="A60" s="209" t="s">
        <v>898</v>
      </c>
      <c r="B60" s="209" t="s">
        <v>123</v>
      </c>
      <c r="C60" s="209" t="s">
        <v>309</v>
      </c>
      <c r="D60" s="210" t="s">
        <v>462</v>
      </c>
      <c r="E60" s="211"/>
      <c r="F60" s="211"/>
      <c r="G60" s="209" t="s">
        <v>448</v>
      </c>
      <c r="H60" s="27"/>
    </row>
    <row r="61" spans="1:10" ht="48" customHeight="1">
      <c r="A61" s="209" t="s">
        <v>899</v>
      </c>
      <c r="B61" s="209" t="s">
        <v>424</v>
      </c>
      <c r="C61" s="209" t="s">
        <v>310</v>
      </c>
      <c r="D61" s="210">
        <v>31931</v>
      </c>
      <c r="E61" s="211" t="s">
        <v>452</v>
      </c>
      <c r="F61" s="211" t="s">
        <v>430</v>
      </c>
      <c r="G61" s="209" t="s">
        <v>429</v>
      </c>
      <c r="H61" s="27"/>
    </row>
    <row r="62" spans="1:10" ht="54.75" customHeight="1">
      <c r="A62" s="209" t="s">
        <v>900</v>
      </c>
      <c r="B62" s="209" t="s">
        <v>124</v>
      </c>
      <c r="C62" s="209" t="s">
        <v>311</v>
      </c>
      <c r="D62" s="210" t="s">
        <v>462</v>
      </c>
      <c r="E62" s="211"/>
      <c r="F62" s="211"/>
      <c r="G62" s="209" t="s">
        <v>448</v>
      </c>
      <c r="H62" s="27"/>
    </row>
    <row r="63" spans="1:10" ht="51.75" customHeight="1">
      <c r="A63" s="209" t="s">
        <v>901</v>
      </c>
      <c r="B63" s="209" t="s">
        <v>125</v>
      </c>
      <c r="C63" s="209" t="s">
        <v>312</v>
      </c>
      <c r="D63" s="210">
        <v>35540</v>
      </c>
      <c r="E63" s="211"/>
      <c r="F63" s="211" t="s">
        <v>430</v>
      </c>
      <c r="G63" s="209" t="s">
        <v>46</v>
      </c>
      <c r="H63" s="27"/>
    </row>
    <row r="64" spans="1:10" ht="48.75" customHeight="1">
      <c r="A64" s="209" t="s">
        <v>902</v>
      </c>
      <c r="B64" s="207"/>
      <c r="C64" s="209" t="s">
        <v>459</v>
      </c>
      <c r="D64" s="210">
        <v>41052</v>
      </c>
      <c r="E64" s="298" t="s">
        <v>715</v>
      </c>
      <c r="F64" s="299" t="s">
        <v>473</v>
      </c>
      <c r="G64" s="209" t="s">
        <v>1098</v>
      </c>
      <c r="H64" s="226"/>
      <c r="I64" s="413"/>
      <c r="J64" s="379"/>
    </row>
    <row r="65" spans="1:256" ht="45" customHeight="1">
      <c r="A65" s="296" t="s">
        <v>128</v>
      </c>
      <c r="B65" s="209" t="s">
        <v>425</v>
      </c>
      <c r="C65" s="209" t="s">
        <v>129</v>
      </c>
      <c r="D65" s="210">
        <v>43375</v>
      </c>
      <c r="E65" s="211" t="s">
        <v>971</v>
      </c>
      <c r="F65" s="299" t="s">
        <v>484</v>
      </c>
      <c r="G65" s="209" t="s">
        <v>1036</v>
      </c>
      <c r="H65" s="226"/>
      <c r="I65" s="413"/>
    </row>
    <row r="66" spans="1:256" ht="54" customHeight="1">
      <c r="A66" s="209" t="s">
        <v>904</v>
      </c>
      <c r="B66" s="209" t="s">
        <v>133</v>
      </c>
      <c r="C66" s="209" t="s">
        <v>313</v>
      </c>
      <c r="D66" s="301" t="s">
        <v>450</v>
      </c>
      <c r="E66" s="211"/>
      <c r="F66" s="211"/>
      <c r="G66" s="209" t="s">
        <v>449</v>
      </c>
      <c r="H66" s="143"/>
      <c r="I66" s="414"/>
    </row>
    <row r="67" spans="1:256" ht="40.5">
      <c r="A67" s="209" t="s">
        <v>905</v>
      </c>
      <c r="B67" s="209" t="s">
        <v>134</v>
      </c>
      <c r="C67" s="209" t="s">
        <v>451</v>
      </c>
      <c r="D67" s="210">
        <v>43375</v>
      </c>
      <c r="E67" s="211" t="s">
        <v>970</v>
      </c>
      <c r="F67" s="299" t="s">
        <v>507</v>
      </c>
      <c r="G67" s="209" t="s">
        <v>1036</v>
      </c>
      <c r="H67" s="226"/>
      <c r="I67" s="413"/>
    </row>
    <row r="68" spans="1:256" ht="54">
      <c r="A68" s="207" t="s">
        <v>906</v>
      </c>
      <c r="B68" s="207" t="s">
        <v>870</v>
      </c>
      <c r="C68" s="209" t="s">
        <v>454</v>
      </c>
      <c r="D68" s="210">
        <v>42396</v>
      </c>
      <c r="E68" s="211" t="s">
        <v>759</v>
      </c>
      <c r="F68" s="211" t="s">
        <v>453</v>
      </c>
      <c r="G68" s="209" t="s">
        <v>1096</v>
      </c>
      <c r="H68" s="226"/>
      <c r="I68" s="413"/>
    </row>
    <row r="69" spans="1:256" ht="51">
      <c r="A69" s="207" t="s">
        <v>907</v>
      </c>
      <c r="B69" s="302" t="s">
        <v>466</v>
      </c>
      <c r="C69" s="209" t="s">
        <v>467</v>
      </c>
      <c r="D69" s="210">
        <v>42396</v>
      </c>
      <c r="E69" s="211" t="s">
        <v>759</v>
      </c>
      <c r="F69" s="211" t="s">
        <v>453</v>
      </c>
      <c r="G69" s="209" t="s">
        <v>1096</v>
      </c>
      <c r="H69" s="226"/>
      <c r="I69" s="413"/>
    </row>
    <row r="70" spans="1:256" ht="76.5" customHeight="1">
      <c r="A70" s="207" t="s">
        <v>500</v>
      </c>
      <c r="B70" s="207"/>
      <c r="C70" s="209" t="s">
        <v>501</v>
      </c>
      <c r="D70" s="303" t="s">
        <v>462</v>
      </c>
      <c r="E70" s="207"/>
      <c r="F70" s="211"/>
      <c r="G70" s="304" t="s">
        <v>502</v>
      </c>
      <c r="H70" s="29"/>
    </row>
    <row r="71" spans="1:256" ht="63.75" customHeight="1">
      <c r="A71" s="207" t="s">
        <v>908</v>
      </c>
      <c r="B71" s="211" t="s">
        <v>38</v>
      </c>
      <c r="C71" s="209" t="s">
        <v>455</v>
      </c>
      <c r="D71" s="210" t="s">
        <v>462</v>
      </c>
      <c r="E71" s="298" t="s">
        <v>38</v>
      </c>
      <c r="F71" s="211" t="s">
        <v>38</v>
      </c>
      <c r="G71" s="209" t="s">
        <v>458</v>
      </c>
      <c r="H71" s="27"/>
    </row>
    <row r="72" spans="1:256" ht="59.25" customHeight="1">
      <c r="A72" s="207" t="s">
        <v>909</v>
      </c>
      <c r="B72" s="211" t="s">
        <v>38</v>
      </c>
      <c r="C72" s="209" t="s">
        <v>456</v>
      </c>
      <c r="D72" s="210">
        <v>39084</v>
      </c>
      <c r="E72" s="298"/>
      <c r="F72" s="211" t="s">
        <v>430</v>
      </c>
      <c r="G72" s="209" t="s">
        <v>463</v>
      </c>
      <c r="H72" s="27"/>
    </row>
    <row r="73" spans="1:256" ht="67.5" customHeight="1">
      <c r="A73" s="209" t="s">
        <v>910</v>
      </c>
      <c r="B73" s="299" t="s">
        <v>38</v>
      </c>
      <c r="C73" s="209" t="s">
        <v>457</v>
      </c>
      <c r="D73" s="210">
        <v>39084</v>
      </c>
      <c r="E73" s="211"/>
      <c r="F73" s="299" t="s">
        <v>430</v>
      </c>
      <c r="G73" s="209" t="s">
        <v>464</v>
      </c>
      <c r="H73" s="27"/>
    </row>
    <row r="74" spans="1:256" ht="38.25" customHeight="1">
      <c r="A74" s="207" t="s">
        <v>460</v>
      </c>
      <c r="B74" s="207"/>
      <c r="C74" s="209" t="s">
        <v>461</v>
      </c>
      <c r="D74" s="210" t="s">
        <v>462</v>
      </c>
      <c r="E74" s="298"/>
      <c r="F74" s="211"/>
      <c r="G74" s="209" t="s">
        <v>468</v>
      </c>
      <c r="H74" s="27"/>
    </row>
    <row r="75" spans="1:256" ht="47.25" customHeight="1">
      <c r="A75" s="207" t="s">
        <v>911</v>
      </c>
      <c r="B75" s="207" t="s">
        <v>499</v>
      </c>
      <c r="C75" s="305" t="s">
        <v>465</v>
      </c>
      <c r="D75" s="210">
        <v>39084</v>
      </c>
      <c r="E75" s="207" t="s">
        <v>494</v>
      </c>
      <c r="F75" s="211" t="s">
        <v>493</v>
      </c>
      <c r="G75" s="209" t="s">
        <v>1099</v>
      </c>
      <c r="H75" s="235"/>
      <c r="I75" s="483"/>
    </row>
    <row r="76" spans="1:256" ht="40.5">
      <c r="A76" s="207" t="s">
        <v>497</v>
      </c>
      <c r="B76" s="207" t="s">
        <v>498</v>
      </c>
      <c r="C76" s="207" t="s">
        <v>469</v>
      </c>
      <c r="D76" s="215" t="s">
        <v>462</v>
      </c>
      <c r="E76" s="207"/>
      <c r="F76" s="211"/>
      <c r="G76" s="216" t="s">
        <v>470</v>
      </c>
      <c r="H76" s="105"/>
    </row>
    <row r="77" spans="1:256" ht="44.25" customHeight="1">
      <c r="A77" s="207" t="s">
        <v>913</v>
      </c>
      <c r="B77" s="207" t="s">
        <v>496</v>
      </c>
      <c r="C77" s="207" t="s">
        <v>471</v>
      </c>
      <c r="D77" s="215" t="s">
        <v>462</v>
      </c>
      <c r="E77" s="207"/>
      <c r="F77" s="211"/>
      <c r="G77" s="216" t="s">
        <v>472</v>
      </c>
      <c r="H77" s="105"/>
    </row>
    <row r="78" spans="1:256" ht="35.25" customHeight="1">
      <c r="A78" s="207"/>
      <c r="B78" s="207" t="s">
        <v>479</v>
      </c>
      <c r="C78" s="207" t="s">
        <v>480</v>
      </c>
      <c r="D78" s="210" t="s">
        <v>482</v>
      </c>
      <c r="E78" s="211" t="s">
        <v>483</v>
      </c>
      <c r="F78" s="211" t="s">
        <v>430</v>
      </c>
      <c r="G78" s="216" t="s">
        <v>485</v>
      </c>
      <c r="H78" s="105"/>
    </row>
    <row r="79" spans="1:256" ht="54">
      <c r="A79" s="207" t="s">
        <v>914</v>
      </c>
      <c r="B79" s="207"/>
      <c r="C79" s="209" t="s">
        <v>504</v>
      </c>
      <c r="D79" s="306" t="s">
        <v>462</v>
      </c>
      <c r="E79" s="211"/>
      <c r="F79" s="211"/>
      <c r="G79" s="209" t="s">
        <v>505</v>
      </c>
      <c r="H79" s="27"/>
      <c r="I79" s="154"/>
      <c r="J79" s="154"/>
      <c r="K79" s="162"/>
      <c r="L79" s="163"/>
      <c r="M79" s="164"/>
      <c r="N79" s="164"/>
      <c r="O79" s="162"/>
      <c r="P79" s="162"/>
      <c r="Q79" s="154"/>
      <c r="R79" s="154"/>
      <c r="S79" s="162"/>
      <c r="T79" s="163"/>
      <c r="U79" s="164"/>
      <c r="V79" s="164"/>
      <c r="W79" s="162"/>
      <c r="X79" s="162"/>
      <c r="Y79" s="154"/>
      <c r="Z79" s="154"/>
      <c r="AA79" s="162"/>
      <c r="AB79" s="163"/>
      <c r="AC79" s="164"/>
      <c r="AD79" s="164"/>
      <c r="AE79" s="162"/>
      <c r="AF79" s="162"/>
      <c r="AG79" s="154"/>
      <c r="AH79" s="154"/>
      <c r="AI79" s="162"/>
      <c r="AJ79" s="163"/>
      <c r="AK79" s="164"/>
      <c r="AL79" s="164"/>
      <c r="AM79" s="162"/>
      <c r="AN79" s="162"/>
      <c r="AO79" s="154"/>
      <c r="AP79" s="154"/>
      <c r="AQ79" s="162"/>
      <c r="AR79" s="163"/>
      <c r="AS79" s="164"/>
      <c r="AT79" s="164"/>
      <c r="AU79" s="162"/>
      <c r="AV79" s="162"/>
      <c r="AW79" s="154"/>
      <c r="AX79" s="154"/>
      <c r="AY79" s="162"/>
      <c r="AZ79" s="163"/>
      <c r="BA79" s="164"/>
      <c r="BB79" s="164"/>
      <c r="BC79" s="162"/>
      <c r="BD79" s="162"/>
      <c r="BE79" s="154"/>
      <c r="BF79" s="154"/>
      <c r="BG79" s="162"/>
      <c r="BH79" s="163"/>
      <c r="BI79" s="164"/>
      <c r="BJ79" s="164"/>
      <c r="BK79" s="162"/>
      <c r="BL79" s="162"/>
      <c r="BM79" s="154"/>
      <c r="BN79" s="154"/>
      <c r="BO79" s="162"/>
      <c r="BP79" s="163"/>
      <c r="BQ79" s="164"/>
      <c r="BR79" s="164"/>
      <c r="BS79" s="162"/>
      <c r="BT79" s="162"/>
      <c r="BU79" s="154"/>
      <c r="BV79" s="154"/>
      <c r="BW79" s="162"/>
      <c r="BX79" s="163"/>
      <c r="BY79" s="164"/>
      <c r="BZ79" s="164"/>
      <c r="CA79" s="162"/>
      <c r="CB79" s="162"/>
      <c r="CC79" s="154"/>
      <c r="CD79" s="154"/>
      <c r="CE79" s="162"/>
      <c r="CF79" s="163"/>
      <c r="CG79" s="164"/>
      <c r="CH79" s="164"/>
      <c r="CI79" s="162"/>
      <c r="CJ79" s="162"/>
      <c r="CK79" s="154"/>
      <c r="CL79" s="154"/>
      <c r="CM79" s="162"/>
      <c r="CN79" s="163"/>
      <c r="CO79" s="164"/>
      <c r="CP79" s="164"/>
      <c r="CQ79" s="162"/>
      <c r="CR79" s="162"/>
      <c r="CS79" s="154"/>
      <c r="CT79" s="154"/>
      <c r="CU79" s="162"/>
      <c r="CV79" s="163"/>
      <c r="CW79" s="164"/>
      <c r="CX79" s="164"/>
      <c r="CY79" s="162"/>
      <c r="CZ79" s="162"/>
      <c r="DA79" s="154"/>
      <c r="DB79" s="154"/>
      <c r="DC79" s="162"/>
      <c r="DD79" s="163"/>
      <c r="DE79" s="164"/>
      <c r="DF79" s="164"/>
      <c r="DG79" s="162"/>
      <c r="DH79" s="162"/>
      <c r="DI79" s="154"/>
      <c r="DJ79" s="154"/>
      <c r="DK79" s="162"/>
      <c r="DL79" s="163"/>
      <c r="DM79" s="164"/>
      <c r="DN79" s="164"/>
      <c r="DO79" s="162"/>
      <c r="DP79" s="162"/>
      <c r="DQ79" s="154"/>
      <c r="DR79" s="154"/>
      <c r="DS79" s="162"/>
      <c r="DT79" s="163"/>
      <c r="DU79" s="164"/>
      <c r="DV79" s="164"/>
      <c r="DW79" s="162"/>
      <c r="DX79" s="162"/>
      <c r="DY79" s="154"/>
      <c r="DZ79" s="154"/>
      <c r="EA79" s="162"/>
      <c r="EB79" s="163"/>
      <c r="EC79" s="164"/>
      <c r="ED79" s="164"/>
      <c r="EE79" s="162"/>
      <c r="EF79" s="162"/>
      <c r="EG79" s="154"/>
      <c r="EH79" s="154"/>
      <c r="EI79" s="162"/>
      <c r="EJ79" s="163"/>
      <c r="EK79" s="164"/>
      <c r="EL79" s="164"/>
      <c r="EM79" s="162"/>
      <c r="EN79" s="162"/>
      <c r="EO79" s="154"/>
      <c r="EP79" s="154"/>
      <c r="EQ79" s="162"/>
      <c r="ER79" s="163"/>
      <c r="ES79" s="164"/>
      <c r="ET79" s="164"/>
      <c r="EU79" s="162"/>
      <c r="EV79" s="162"/>
      <c r="EW79" s="154"/>
      <c r="EX79" s="154"/>
      <c r="EY79" s="162"/>
      <c r="EZ79" s="163"/>
      <c r="FA79" s="164"/>
      <c r="FB79" s="164"/>
      <c r="FC79" s="162"/>
      <c r="FD79" s="162"/>
      <c r="FE79" s="154"/>
      <c r="FF79" s="154"/>
      <c r="FG79" s="162"/>
      <c r="FH79" s="163"/>
      <c r="FI79" s="164"/>
      <c r="FJ79" s="164"/>
      <c r="FK79" s="162"/>
      <c r="FL79" s="162"/>
      <c r="FM79" s="154"/>
      <c r="FN79" s="154"/>
      <c r="FO79" s="162"/>
      <c r="FP79" s="163"/>
      <c r="FQ79" s="164"/>
      <c r="FR79" s="164"/>
      <c r="FS79" s="162"/>
      <c r="FT79" s="162"/>
      <c r="FU79" s="154"/>
      <c r="FV79" s="154"/>
      <c r="FW79" s="162"/>
      <c r="FX79" s="163"/>
      <c r="FY79" s="164"/>
      <c r="FZ79" s="164"/>
      <c r="GA79" s="162"/>
      <c r="GB79" s="162"/>
      <c r="GC79" s="154"/>
      <c r="GD79" s="154"/>
      <c r="GE79" s="162"/>
      <c r="GF79" s="163"/>
      <c r="GG79" s="164"/>
      <c r="GH79" s="164"/>
      <c r="GI79" s="162"/>
      <c r="GJ79" s="162"/>
      <c r="GK79" s="154"/>
      <c r="GL79" s="154"/>
      <c r="GM79" s="162"/>
      <c r="GN79" s="163"/>
      <c r="GO79" s="164"/>
      <c r="GP79" s="164"/>
      <c r="GQ79" s="162"/>
      <c r="GR79" s="162"/>
      <c r="GS79" s="154"/>
      <c r="GT79" s="154"/>
      <c r="GU79" s="162"/>
      <c r="GV79" s="163"/>
      <c r="GW79" s="164"/>
      <c r="GX79" s="164"/>
      <c r="GY79" s="162"/>
      <c r="GZ79" s="162"/>
      <c r="HA79" s="154"/>
      <c r="HB79" s="154"/>
      <c r="HC79" s="162"/>
      <c r="HD79" s="163"/>
      <c r="HE79" s="164"/>
      <c r="HF79" s="164"/>
      <c r="HG79" s="162"/>
      <c r="HH79" s="162"/>
      <c r="HI79" s="154"/>
      <c r="HJ79" s="154"/>
      <c r="HK79" s="162"/>
      <c r="HL79" s="163"/>
      <c r="HM79" s="164"/>
      <c r="HN79" s="164"/>
      <c r="HO79" s="162"/>
      <c r="HP79" s="162"/>
      <c r="HQ79" s="154"/>
      <c r="HR79" s="154"/>
      <c r="HS79" s="162"/>
      <c r="HT79" s="163"/>
      <c r="HU79" s="164"/>
      <c r="HV79" s="164"/>
      <c r="HW79" s="162"/>
      <c r="HX79" s="162"/>
      <c r="HY79" s="154"/>
      <c r="HZ79" s="154"/>
      <c r="IA79" s="162"/>
      <c r="IB79" s="163"/>
      <c r="IC79" s="164"/>
      <c r="ID79" s="164"/>
      <c r="IE79" s="162"/>
      <c r="IF79" s="162"/>
      <c r="IG79" s="154"/>
      <c r="IH79" s="154"/>
      <c r="II79" s="162"/>
      <c r="IJ79" s="163"/>
      <c r="IK79" s="164"/>
      <c r="IL79" s="164"/>
      <c r="IM79" s="162"/>
      <c r="IN79" s="162"/>
      <c r="IO79" s="154"/>
      <c r="IP79" s="154"/>
      <c r="IQ79" s="162"/>
      <c r="IR79" s="163"/>
      <c r="IS79" s="164"/>
      <c r="IT79" s="164"/>
      <c r="IU79" s="162"/>
      <c r="IV79" s="162"/>
    </row>
    <row r="80" spans="1:256" ht="67.5">
      <c r="A80" s="216" t="s">
        <v>810</v>
      </c>
      <c r="B80" s="207" t="s">
        <v>771</v>
      </c>
      <c r="C80" s="307" t="s">
        <v>915</v>
      </c>
      <c r="D80" s="306" t="s">
        <v>462</v>
      </c>
      <c r="E80" s="211"/>
      <c r="F80" s="211"/>
      <c r="G80" s="209" t="s">
        <v>772</v>
      </c>
      <c r="H80" s="27"/>
      <c r="I80" s="154"/>
      <c r="J80" s="154"/>
      <c r="K80" s="162"/>
      <c r="L80" s="163"/>
      <c r="M80" s="164"/>
      <c r="N80" s="164"/>
      <c r="O80" s="162"/>
      <c r="P80" s="162"/>
      <c r="Q80" s="154"/>
      <c r="R80" s="154"/>
      <c r="S80" s="162"/>
      <c r="T80" s="163"/>
      <c r="U80" s="164"/>
      <c r="V80" s="164"/>
      <c r="W80" s="162"/>
      <c r="X80" s="162"/>
      <c r="Y80" s="154"/>
      <c r="Z80" s="154"/>
      <c r="AA80" s="162"/>
      <c r="AB80" s="163"/>
      <c r="AC80" s="164"/>
      <c r="AD80" s="164"/>
      <c r="AE80" s="162"/>
      <c r="AF80" s="162"/>
      <c r="AG80" s="154"/>
      <c r="AH80" s="154"/>
      <c r="AI80" s="162"/>
      <c r="AJ80" s="163"/>
      <c r="AK80" s="164"/>
      <c r="AL80" s="164"/>
      <c r="AM80" s="162"/>
      <c r="AN80" s="162"/>
      <c r="AO80" s="154"/>
      <c r="AP80" s="154"/>
      <c r="AQ80" s="162"/>
      <c r="AR80" s="163"/>
      <c r="AS80" s="164"/>
      <c r="AT80" s="164"/>
      <c r="AU80" s="162"/>
      <c r="AV80" s="162"/>
      <c r="AW80" s="154"/>
      <c r="AX80" s="154"/>
      <c r="AY80" s="162"/>
      <c r="AZ80" s="163"/>
      <c r="BA80" s="164"/>
      <c r="BB80" s="164"/>
      <c r="BC80" s="162"/>
      <c r="BD80" s="162"/>
      <c r="BE80" s="154"/>
      <c r="BF80" s="154"/>
      <c r="BG80" s="162"/>
      <c r="BH80" s="163"/>
      <c r="BI80" s="164"/>
      <c r="BJ80" s="164"/>
      <c r="BK80" s="162"/>
      <c r="BL80" s="162"/>
      <c r="BM80" s="154"/>
      <c r="BN80" s="154"/>
      <c r="BO80" s="162"/>
      <c r="BP80" s="163"/>
      <c r="BQ80" s="164"/>
      <c r="BR80" s="164"/>
      <c r="BS80" s="162"/>
      <c r="BT80" s="162"/>
      <c r="BU80" s="154"/>
      <c r="BV80" s="154"/>
      <c r="BW80" s="162"/>
      <c r="BX80" s="163"/>
      <c r="BY80" s="164"/>
      <c r="BZ80" s="164"/>
      <c r="CA80" s="162"/>
      <c r="CB80" s="162"/>
      <c r="CC80" s="154"/>
      <c r="CD80" s="154"/>
      <c r="CE80" s="162"/>
      <c r="CF80" s="163"/>
      <c r="CG80" s="164"/>
      <c r="CH80" s="164"/>
      <c r="CI80" s="162"/>
      <c r="CJ80" s="162"/>
      <c r="CK80" s="154"/>
      <c r="CL80" s="154"/>
      <c r="CM80" s="162"/>
      <c r="CN80" s="163"/>
      <c r="CO80" s="164"/>
      <c r="CP80" s="164"/>
      <c r="CQ80" s="162"/>
      <c r="CR80" s="162"/>
      <c r="CS80" s="154"/>
      <c r="CT80" s="154"/>
      <c r="CU80" s="162"/>
      <c r="CV80" s="163"/>
      <c r="CW80" s="164"/>
      <c r="CX80" s="164"/>
      <c r="CY80" s="162"/>
      <c r="CZ80" s="162"/>
      <c r="DA80" s="154"/>
      <c r="DB80" s="154"/>
      <c r="DC80" s="162"/>
      <c r="DD80" s="163"/>
      <c r="DE80" s="164"/>
      <c r="DF80" s="164"/>
      <c r="DG80" s="162"/>
      <c r="DH80" s="162"/>
      <c r="DI80" s="154"/>
      <c r="DJ80" s="154"/>
      <c r="DK80" s="162"/>
      <c r="DL80" s="163"/>
      <c r="DM80" s="164"/>
      <c r="DN80" s="164"/>
      <c r="DO80" s="162"/>
      <c r="DP80" s="162"/>
      <c r="DQ80" s="154"/>
      <c r="DR80" s="154"/>
      <c r="DS80" s="162"/>
      <c r="DT80" s="163"/>
      <c r="DU80" s="164"/>
      <c r="DV80" s="164"/>
      <c r="DW80" s="162"/>
      <c r="DX80" s="162"/>
      <c r="DY80" s="154"/>
      <c r="DZ80" s="154"/>
      <c r="EA80" s="162"/>
      <c r="EB80" s="163"/>
      <c r="EC80" s="164"/>
      <c r="ED80" s="164"/>
      <c r="EE80" s="162"/>
      <c r="EF80" s="162"/>
      <c r="EG80" s="154"/>
      <c r="EH80" s="154"/>
      <c r="EI80" s="162"/>
      <c r="EJ80" s="163"/>
      <c r="EK80" s="164"/>
      <c r="EL80" s="164"/>
      <c r="EM80" s="162"/>
      <c r="EN80" s="162"/>
      <c r="EO80" s="154"/>
      <c r="EP80" s="154"/>
      <c r="EQ80" s="162"/>
      <c r="ER80" s="163"/>
      <c r="ES80" s="164"/>
      <c r="ET80" s="164"/>
      <c r="EU80" s="162"/>
      <c r="EV80" s="162"/>
      <c r="EW80" s="154"/>
      <c r="EX80" s="154"/>
      <c r="EY80" s="162"/>
      <c r="EZ80" s="163"/>
      <c r="FA80" s="164"/>
      <c r="FB80" s="164"/>
      <c r="FC80" s="162"/>
      <c r="FD80" s="162"/>
      <c r="FE80" s="154"/>
      <c r="FF80" s="154"/>
      <c r="FG80" s="162"/>
      <c r="FH80" s="163"/>
      <c r="FI80" s="164"/>
      <c r="FJ80" s="164"/>
      <c r="FK80" s="162"/>
      <c r="FL80" s="162"/>
      <c r="FM80" s="154"/>
      <c r="FN80" s="154"/>
      <c r="FO80" s="162"/>
      <c r="FP80" s="163"/>
      <c r="FQ80" s="164"/>
      <c r="FR80" s="164"/>
      <c r="FS80" s="162"/>
      <c r="FT80" s="162"/>
      <c r="FU80" s="154"/>
      <c r="FV80" s="154"/>
      <c r="FW80" s="162"/>
      <c r="FX80" s="163"/>
      <c r="FY80" s="164"/>
      <c r="FZ80" s="164"/>
      <c r="GA80" s="162"/>
      <c r="GB80" s="162"/>
      <c r="GC80" s="154"/>
      <c r="GD80" s="154"/>
      <c r="GE80" s="162"/>
      <c r="GF80" s="163"/>
      <c r="GG80" s="164"/>
      <c r="GH80" s="164"/>
      <c r="GI80" s="162"/>
      <c r="GJ80" s="162"/>
      <c r="GK80" s="154"/>
      <c r="GL80" s="154"/>
      <c r="GM80" s="162"/>
      <c r="GN80" s="163"/>
      <c r="GO80" s="164"/>
      <c r="GP80" s="164"/>
      <c r="GQ80" s="162"/>
      <c r="GR80" s="162"/>
      <c r="GS80" s="154"/>
      <c r="GT80" s="154"/>
      <c r="GU80" s="162"/>
      <c r="GV80" s="163"/>
      <c r="GW80" s="164"/>
      <c r="GX80" s="164"/>
      <c r="GY80" s="162"/>
      <c r="GZ80" s="162"/>
      <c r="HA80" s="154"/>
      <c r="HB80" s="154"/>
      <c r="HC80" s="162"/>
      <c r="HD80" s="163"/>
      <c r="HE80" s="164"/>
      <c r="HF80" s="164"/>
      <c r="HG80" s="162"/>
      <c r="HH80" s="162"/>
      <c r="HI80" s="154"/>
      <c r="HJ80" s="154"/>
      <c r="HK80" s="162"/>
      <c r="HL80" s="163"/>
      <c r="HM80" s="164"/>
      <c r="HN80" s="164"/>
      <c r="HO80" s="162"/>
      <c r="HP80" s="162"/>
      <c r="HQ80" s="154"/>
      <c r="HR80" s="154"/>
      <c r="HS80" s="162"/>
      <c r="HT80" s="163"/>
      <c r="HU80" s="164"/>
      <c r="HV80" s="164"/>
      <c r="HW80" s="162"/>
      <c r="HX80" s="162"/>
      <c r="HY80" s="154"/>
      <c r="HZ80" s="154"/>
      <c r="IA80" s="162"/>
      <c r="IB80" s="163"/>
      <c r="IC80" s="164"/>
      <c r="ID80" s="164"/>
      <c r="IE80" s="162"/>
      <c r="IF80" s="162"/>
      <c r="IG80" s="154"/>
      <c r="IH80" s="154"/>
      <c r="II80" s="162"/>
      <c r="IJ80" s="163"/>
      <c r="IK80" s="164"/>
      <c r="IL80" s="164"/>
      <c r="IM80" s="162"/>
      <c r="IN80" s="162"/>
      <c r="IO80" s="154"/>
      <c r="IP80" s="154"/>
      <c r="IQ80" s="162"/>
      <c r="IR80" s="163"/>
      <c r="IS80" s="164"/>
      <c r="IT80" s="164"/>
      <c r="IU80" s="162"/>
      <c r="IV80" s="162"/>
    </row>
    <row r="81" spans="1:256" ht="35.25" customHeight="1">
      <c r="A81" s="216" t="s">
        <v>806</v>
      </c>
      <c r="B81" s="308" t="s">
        <v>807</v>
      </c>
      <c r="C81" s="305" t="s">
        <v>805</v>
      </c>
      <c r="D81" s="306" t="s">
        <v>462</v>
      </c>
      <c r="E81" s="211"/>
      <c r="F81" s="211"/>
      <c r="G81" s="209" t="s">
        <v>772</v>
      </c>
      <c r="H81" s="27"/>
      <c r="I81" s="154"/>
      <c r="J81" s="154"/>
      <c r="K81" s="162"/>
      <c r="L81" s="163"/>
      <c r="M81" s="164"/>
      <c r="N81" s="164"/>
      <c r="O81" s="162"/>
      <c r="P81" s="162"/>
      <c r="Q81" s="154"/>
      <c r="R81" s="154"/>
      <c r="S81" s="162"/>
      <c r="T81" s="163"/>
      <c r="U81" s="164"/>
      <c r="V81" s="164"/>
      <c r="W81" s="162"/>
      <c r="X81" s="162"/>
      <c r="Y81" s="154"/>
      <c r="Z81" s="154"/>
      <c r="AA81" s="162"/>
      <c r="AB81" s="163"/>
      <c r="AC81" s="164"/>
      <c r="AD81" s="164"/>
      <c r="AE81" s="162"/>
      <c r="AF81" s="162"/>
      <c r="AG81" s="154"/>
      <c r="AH81" s="154"/>
      <c r="AI81" s="162"/>
      <c r="AJ81" s="163"/>
      <c r="AK81" s="164"/>
      <c r="AL81" s="164"/>
      <c r="AM81" s="162"/>
      <c r="AN81" s="162"/>
      <c r="AO81" s="154"/>
      <c r="AP81" s="154"/>
      <c r="AQ81" s="162"/>
      <c r="AR81" s="163"/>
      <c r="AS81" s="164"/>
      <c r="AT81" s="164"/>
      <c r="AU81" s="162"/>
      <c r="AV81" s="162"/>
      <c r="AW81" s="154"/>
      <c r="AX81" s="154"/>
      <c r="AY81" s="162"/>
      <c r="AZ81" s="163"/>
      <c r="BA81" s="164"/>
      <c r="BB81" s="164"/>
      <c r="BC81" s="162"/>
      <c r="BD81" s="162"/>
      <c r="BE81" s="154"/>
      <c r="BF81" s="154"/>
      <c r="BG81" s="162"/>
      <c r="BH81" s="163"/>
      <c r="BI81" s="164"/>
      <c r="BJ81" s="164"/>
      <c r="BK81" s="162"/>
      <c r="BL81" s="162"/>
      <c r="BM81" s="154"/>
      <c r="BN81" s="154"/>
      <c r="BO81" s="162"/>
      <c r="BP81" s="163"/>
      <c r="BQ81" s="164"/>
      <c r="BR81" s="164"/>
      <c r="BS81" s="162"/>
      <c r="BT81" s="162"/>
      <c r="BU81" s="154"/>
      <c r="BV81" s="154"/>
      <c r="BW81" s="162"/>
      <c r="BX81" s="163"/>
      <c r="BY81" s="164"/>
      <c r="BZ81" s="164"/>
      <c r="CA81" s="162"/>
      <c r="CB81" s="162"/>
      <c r="CC81" s="154"/>
      <c r="CD81" s="154"/>
      <c r="CE81" s="162"/>
      <c r="CF81" s="163"/>
      <c r="CG81" s="164"/>
      <c r="CH81" s="164"/>
      <c r="CI81" s="162"/>
      <c r="CJ81" s="162"/>
      <c r="CK81" s="154"/>
      <c r="CL81" s="154"/>
      <c r="CM81" s="162"/>
      <c r="CN81" s="163"/>
      <c r="CO81" s="164"/>
      <c r="CP81" s="164"/>
      <c r="CQ81" s="162"/>
      <c r="CR81" s="162"/>
      <c r="CS81" s="154"/>
      <c r="CT81" s="154"/>
      <c r="CU81" s="162"/>
      <c r="CV81" s="163"/>
      <c r="CW81" s="164"/>
      <c r="CX81" s="164"/>
      <c r="CY81" s="162"/>
      <c r="CZ81" s="162"/>
      <c r="DA81" s="154"/>
      <c r="DB81" s="154"/>
      <c r="DC81" s="162"/>
      <c r="DD81" s="163"/>
      <c r="DE81" s="164"/>
      <c r="DF81" s="164"/>
      <c r="DG81" s="162"/>
      <c r="DH81" s="162"/>
      <c r="DI81" s="154"/>
      <c r="DJ81" s="154"/>
      <c r="DK81" s="162"/>
      <c r="DL81" s="163"/>
      <c r="DM81" s="164"/>
      <c r="DN81" s="164"/>
      <c r="DO81" s="162"/>
      <c r="DP81" s="162"/>
      <c r="DQ81" s="154"/>
      <c r="DR81" s="154"/>
      <c r="DS81" s="162"/>
      <c r="DT81" s="163"/>
      <c r="DU81" s="164"/>
      <c r="DV81" s="164"/>
      <c r="DW81" s="162"/>
      <c r="DX81" s="162"/>
      <c r="DY81" s="154"/>
      <c r="DZ81" s="154"/>
      <c r="EA81" s="162"/>
      <c r="EB81" s="163"/>
      <c r="EC81" s="164"/>
      <c r="ED81" s="164"/>
      <c r="EE81" s="162"/>
      <c r="EF81" s="162"/>
      <c r="EG81" s="154"/>
      <c r="EH81" s="154"/>
      <c r="EI81" s="162"/>
      <c r="EJ81" s="163"/>
      <c r="EK81" s="164"/>
      <c r="EL81" s="164"/>
      <c r="EM81" s="162"/>
      <c r="EN81" s="162"/>
      <c r="EO81" s="154"/>
      <c r="EP81" s="154"/>
      <c r="EQ81" s="162"/>
      <c r="ER81" s="163"/>
      <c r="ES81" s="164"/>
      <c r="ET81" s="164"/>
      <c r="EU81" s="162"/>
      <c r="EV81" s="162"/>
      <c r="EW81" s="154"/>
      <c r="EX81" s="154"/>
      <c r="EY81" s="162"/>
      <c r="EZ81" s="163"/>
      <c r="FA81" s="164"/>
      <c r="FB81" s="164"/>
      <c r="FC81" s="162"/>
      <c r="FD81" s="162"/>
      <c r="FE81" s="154"/>
      <c r="FF81" s="154"/>
      <c r="FG81" s="162"/>
      <c r="FH81" s="163"/>
      <c r="FI81" s="164"/>
      <c r="FJ81" s="164"/>
      <c r="FK81" s="162"/>
      <c r="FL81" s="162"/>
      <c r="FM81" s="154"/>
      <c r="FN81" s="154"/>
      <c r="FO81" s="162"/>
      <c r="FP81" s="163"/>
      <c r="FQ81" s="164"/>
      <c r="FR81" s="164"/>
      <c r="FS81" s="162"/>
      <c r="FT81" s="162"/>
      <c r="FU81" s="154"/>
      <c r="FV81" s="154"/>
      <c r="FW81" s="162"/>
      <c r="FX81" s="163"/>
      <c r="FY81" s="164"/>
      <c r="FZ81" s="164"/>
      <c r="GA81" s="162"/>
      <c r="GB81" s="162"/>
      <c r="GC81" s="154"/>
      <c r="GD81" s="154"/>
      <c r="GE81" s="162"/>
      <c r="GF81" s="163"/>
      <c r="GG81" s="164"/>
      <c r="GH81" s="164"/>
      <c r="GI81" s="162"/>
      <c r="GJ81" s="162"/>
      <c r="GK81" s="154"/>
      <c r="GL81" s="154"/>
      <c r="GM81" s="162"/>
      <c r="GN81" s="163"/>
      <c r="GO81" s="164"/>
      <c r="GP81" s="164"/>
      <c r="GQ81" s="162"/>
      <c r="GR81" s="162"/>
      <c r="GS81" s="154"/>
      <c r="GT81" s="154"/>
      <c r="GU81" s="162"/>
      <c r="GV81" s="163"/>
      <c r="GW81" s="164"/>
      <c r="GX81" s="164"/>
      <c r="GY81" s="162"/>
      <c r="GZ81" s="162"/>
      <c r="HA81" s="154"/>
      <c r="HB81" s="154"/>
      <c r="HC81" s="162"/>
      <c r="HD81" s="163"/>
      <c r="HE81" s="164"/>
      <c r="HF81" s="164"/>
      <c r="HG81" s="162"/>
      <c r="HH81" s="162"/>
      <c r="HI81" s="154"/>
      <c r="HJ81" s="154"/>
      <c r="HK81" s="162"/>
      <c r="HL81" s="163"/>
      <c r="HM81" s="164"/>
      <c r="HN81" s="164"/>
      <c r="HO81" s="162"/>
      <c r="HP81" s="162"/>
      <c r="HQ81" s="154"/>
      <c r="HR81" s="154"/>
      <c r="HS81" s="162"/>
      <c r="HT81" s="163"/>
      <c r="HU81" s="164"/>
      <c r="HV81" s="164"/>
      <c r="HW81" s="162"/>
      <c r="HX81" s="162"/>
      <c r="HY81" s="154"/>
      <c r="HZ81" s="154"/>
      <c r="IA81" s="162"/>
      <c r="IB81" s="163"/>
      <c r="IC81" s="164"/>
      <c r="ID81" s="164"/>
      <c r="IE81" s="162"/>
      <c r="IF81" s="162"/>
      <c r="IG81" s="154"/>
      <c r="IH81" s="154"/>
      <c r="II81" s="162"/>
      <c r="IJ81" s="163"/>
      <c r="IK81" s="164"/>
      <c r="IL81" s="164"/>
      <c r="IM81" s="162"/>
      <c r="IN81" s="162"/>
      <c r="IO81" s="154"/>
      <c r="IP81" s="154"/>
      <c r="IQ81" s="162"/>
      <c r="IR81" s="163"/>
      <c r="IS81" s="164"/>
      <c r="IT81" s="164"/>
      <c r="IU81" s="162"/>
      <c r="IV81" s="162"/>
    </row>
    <row r="82" spans="1:256" ht="13.5">
      <c r="A82" s="309"/>
      <c r="B82" s="309"/>
      <c r="C82" s="310"/>
      <c r="D82" s="311"/>
      <c r="E82" s="312"/>
      <c r="F82" s="312"/>
      <c r="G82" s="310"/>
      <c r="H82" s="185"/>
    </row>
    <row r="83" spans="1:256" ht="24" customHeight="1">
      <c r="A83" s="381" t="s">
        <v>177</v>
      </c>
      <c r="B83" s="382"/>
      <c r="C83" s="383"/>
      <c r="D83" s="384"/>
      <c r="E83" s="385"/>
      <c r="F83" s="386"/>
      <c r="G83" s="383"/>
      <c r="H83" s="380"/>
    </row>
    <row r="84" spans="1:256" ht="27">
      <c r="A84" s="209" t="s">
        <v>180</v>
      </c>
      <c r="B84" s="209" t="s">
        <v>181</v>
      </c>
      <c r="C84" s="304" t="s">
        <v>475</v>
      </c>
      <c r="D84" s="306" t="s">
        <v>462</v>
      </c>
      <c r="E84" s="211"/>
      <c r="F84" s="304"/>
      <c r="G84" s="209" t="s">
        <v>396</v>
      </c>
      <c r="H84" s="27"/>
    </row>
    <row r="85" spans="1:256" ht="35.450000000000003" customHeight="1">
      <c r="A85" s="209" t="s">
        <v>184</v>
      </c>
      <c r="B85" s="209" t="s">
        <v>185</v>
      </c>
      <c r="C85" s="209" t="s">
        <v>350</v>
      </c>
      <c r="D85" s="306" t="s">
        <v>462</v>
      </c>
      <c r="E85" s="211"/>
      <c r="F85" s="304"/>
      <c r="G85" s="209" t="s">
        <v>397</v>
      </c>
      <c r="H85" s="27"/>
    </row>
    <row r="86" spans="1:256" ht="36.75" customHeight="1">
      <c r="A86" s="207" t="s">
        <v>486</v>
      </c>
      <c r="B86" s="207"/>
      <c r="C86" s="209" t="s">
        <v>487</v>
      </c>
      <c r="D86" s="210" t="s">
        <v>482</v>
      </c>
      <c r="E86" s="211" t="s">
        <v>483</v>
      </c>
      <c r="F86" s="211" t="s">
        <v>488</v>
      </c>
      <c r="G86" s="209" t="s">
        <v>489</v>
      </c>
      <c r="H86" s="27"/>
    </row>
    <row r="87" spans="1:256" ht="12" customHeight="1">
      <c r="A87" s="93"/>
      <c r="B87" s="93"/>
      <c r="C87" s="135"/>
      <c r="D87" s="136"/>
      <c r="E87" s="125"/>
      <c r="F87" s="137"/>
      <c r="G87" s="135"/>
      <c r="H87" s="135"/>
    </row>
    <row r="88" spans="1:256" ht="12" customHeight="1">
      <c r="A88" s="93"/>
      <c r="B88" s="93"/>
      <c r="C88" s="135"/>
      <c r="D88" s="136"/>
      <c r="E88" s="125"/>
      <c r="F88" s="137"/>
      <c r="G88" s="135"/>
      <c r="H88" s="135"/>
    </row>
    <row r="89" spans="1:256" s="131" customFormat="1" ht="12.75" customHeight="1">
      <c r="A89" s="257" t="s">
        <v>857</v>
      </c>
      <c r="B89" s="258"/>
      <c r="C89" s="259"/>
      <c r="D89" s="260"/>
      <c r="E89" s="261" t="s">
        <v>858</v>
      </c>
      <c r="F89" s="262"/>
      <c r="G89" s="245"/>
      <c r="H89" s="132"/>
    </row>
    <row r="90" spans="1:256" s="131" customFormat="1" ht="12.75" customHeight="1">
      <c r="A90" s="263"/>
      <c r="B90" s="263"/>
      <c r="C90" s="264"/>
      <c r="D90" s="265"/>
      <c r="E90" s="261" t="s">
        <v>859</v>
      </c>
      <c r="F90" s="265"/>
      <c r="G90" s="245"/>
      <c r="H90" s="132"/>
    </row>
    <row r="91" spans="1:256" s="131" customFormat="1" ht="12.75" customHeight="1">
      <c r="A91" s="263"/>
      <c r="B91" s="263"/>
      <c r="C91" s="264"/>
      <c r="D91" s="265"/>
      <c r="E91" s="261" t="s">
        <v>860</v>
      </c>
      <c r="F91" s="265"/>
      <c r="G91" s="245"/>
      <c r="H91" s="132"/>
    </row>
    <row r="92" spans="1:256" s="131" customFormat="1" ht="13.5">
      <c r="A92" s="263"/>
      <c r="B92" s="263"/>
      <c r="C92" s="264"/>
      <c r="D92" s="265"/>
      <c r="E92" s="266"/>
      <c r="F92" s="265"/>
      <c r="G92" s="245"/>
      <c r="H92" s="127"/>
    </row>
    <row r="93" spans="1:256" s="131" customFormat="1" ht="12.75" customHeight="1">
      <c r="A93" s="267" t="s">
        <v>861</v>
      </c>
      <c r="B93" s="267"/>
      <c r="C93" s="267"/>
      <c r="D93" s="268"/>
      <c r="E93" s="269" t="s">
        <v>862</v>
      </c>
      <c r="F93" s="268"/>
      <c r="G93" s="245"/>
      <c r="H93" s="132"/>
    </row>
    <row r="94" spans="1:256" s="131" customFormat="1" ht="13.5">
      <c r="A94" s="270"/>
      <c r="B94" s="270"/>
      <c r="C94" s="270"/>
      <c r="D94" s="271"/>
      <c r="E94" s="272"/>
      <c r="F94" s="272"/>
      <c r="G94" s="127"/>
      <c r="H94" s="127"/>
    </row>
    <row r="95" spans="1:256" s="131" customFormat="1" ht="13.5">
      <c r="A95" s="270"/>
      <c r="B95" s="270"/>
      <c r="C95" s="270"/>
      <c r="D95" s="273"/>
      <c r="E95" s="272"/>
      <c r="F95" s="272"/>
      <c r="G95" s="127"/>
      <c r="H95" s="127"/>
    </row>
    <row r="96" spans="1:256" s="131" customFormat="1" ht="13.5">
      <c r="A96" s="270"/>
      <c r="B96" s="270"/>
      <c r="C96" s="270"/>
      <c r="D96" s="273"/>
      <c r="E96" s="272"/>
      <c r="F96" s="272"/>
      <c r="G96" s="127"/>
      <c r="H96" s="127"/>
    </row>
    <row r="97" spans="1:8" s="131" customFormat="1" ht="15.75" customHeight="1">
      <c r="A97" s="274" t="s">
        <v>1093</v>
      </c>
      <c r="B97" s="275"/>
      <c r="C97" s="276"/>
      <c r="D97" s="277"/>
      <c r="E97" s="278"/>
      <c r="F97" s="277" t="s">
        <v>1091</v>
      </c>
      <c r="G97" s="245"/>
      <c r="H97" s="127"/>
    </row>
    <row r="98" spans="1:8" ht="12.75">
      <c r="C98" s="131"/>
    </row>
  </sheetData>
  <phoneticPr fontId="0" type="noConversion"/>
  <printOptions horizontalCentered="1"/>
  <pageMargins left="0.5" right="0.25" top="0.24" bottom="0.74" header="0.33" footer="0.16"/>
  <pageSetup paperSize="9" scale="95" orientation="landscape" r:id="rId1"/>
  <headerFooter alignWithMargins="0">
    <oddFooter>&amp;L&amp;8Checked by,Sign............&amp;R&amp;8Page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J56"/>
  <sheetViews>
    <sheetView view="pageBreakPreview" topLeftCell="A16" zoomScale="90" zoomScaleNormal="90" zoomScaleSheetLayoutView="90" workbookViewId="0">
      <selection activeCell="C14" sqref="C14"/>
    </sheetView>
  </sheetViews>
  <sheetFormatPr defaultRowHeight="12.75"/>
  <cols>
    <col min="1" max="1" width="18.375" style="30" customWidth="1"/>
    <col min="2" max="2" width="16.75" style="31" customWidth="1"/>
    <col min="3" max="3" width="50" style="32" customWidth="1"/>
    <col min="4" max="4" width="10" style="33" customWidth="1"/>
    <col min="5" max="5" width="9.75" style="34" customWidth="1"/>
    <col min="6" max="6" width="9" style="33" customWidth="1"/>
    <col min="7" max="7" width="24.625" style="31" customWidth="1"/>
    <col min="8" max="8" width="7.875" style="30" customWidth="1"/>
    <col min="9" max="9" width="9" style="30"/>
    <col min="10" max="10" width="15.625" style="30" customWidth="1"/>
    <col min="11" max="16384" width="9" style="30"/>
  </cols>
  <sheetData>
    <row r="1" spans="1:8" ht="13.5">
      <c r="F1" s="35"/>
      <c r="H1" s="113" t="str">
        <f>'PK-PCS'!G2:G2</f>
        <v>March 2019</v>
      </c>
    </row>
    <row r="2" spans="1:8" ht="15.75">
      <c r="A2" s="490" t="s">
        <v>508</v>
      </c>
      <c r="B2" s="490"/>
      <c r="C2" s="490"/>
      <c r="D2" s="490"/>
      <c r="E2" s="490"/>
      <c r="F2" s="490"/>
      <c r="G2" s="490"/>
    </row>
    <row r="3" spans="1:8" ht="21.75" customHeight="1">
      <c r="A3" s="32"/>
      <c r="B3" s="36"/>
      <c r="C3" s="37"/>
      <c r="D3" s="38"/>
      <c r="E3" s="150">
        <v>9868.89</v>
      </c>
      <c r="F3" s="153"/>
      <c r="G3" s="151">
        <v>89.27</v>
      </c>
      <c r="H3" s="152">
        <f>G4-G3</f>
        <v>41.750000000000014</v>
      </c>
    </row>
    <row r="4" spans="1:8" s="43" customFormat="1" ht="18.75" customHeight="1">
      <c r="A4" s="40"/>
      <c r="B4" s="41" t="s">
        <v>509</v>
      </c>
      <c r="C4" s="40" t="s">
        <v>414</v>
      </c>
      <c r="D4" s="36" t="s">
        <v>510</v>
      </c>
      <c r="E4" s="144">
        <f>9900.6+G5</f>
        <v>9910.6400000000012</v>
      </c>
      <c r="F4" s="42" t="s">
        <v>511</v>
      </c>
      <c r="G4" s="41">
        <f>F5</f>
        <v>131.02000000000001</v>
      </c>
      <c r="H4" s="158">
        <v>120.98</v>
      </c>
    </row>
    <row r="5" spans="1:8" s="43" customFormat="1" ht="18" customHeight="1">
      <c r="A5" s="40"/>
      <c r="B5" s="41" t="s">
        <v>512</v>
      </c>
      <c r="C5" s="40" t="s">
        <v>692</v>
      </c>
      <c r="D5" s="36" t="s">
        <v>513</v>
      </c>
      <c r="E5" s="144">
        <v>12258</v>
      </c>
      <c r="F5" s="157">
        <v>131.02000000000001</v>
      </c>
      <c r="G5" s="151">
        <f>F5-H4</f>
        <v>10.040000000000006</v>
      </c>
      <c r="H5" s="158"/>
    </row>
    <row r="6" spans="1:8" ht="7.5" customHeight="1">
      <c r="A6" s="32"/>
      <c r="B6" s="36"/>
      <c r="D6" s="38"/>
      <c r="E6" s="39"/>
      <c r="F6" s="38"/>
      <c r="G6" s="36"/>
    </row>
    <row r="7" spans="1:8" s="46" customFormat="1" ht="27.75" thickBot="1">
      <c r="A7" s="44" t="s">
        <v>405</v>
      </c>
      <c r="B7" s="44" t="s">
        <v>406</v>
      </c>
      <c r="C7" s="44" t="s">
        <v>407</v>
      </c>
      <c r="D7" s="44" t="s">
        <v>408</v>
      </c>
      <c r="E7" s="45" t="s">
        <v>514</v>
      </c>
      <c r="F7" s="44" t="s">
        <v>515</v>
      </c>
      <c r="G7" s="44" t="s">
        <v>421</v>
      </c>
      <c r="H7" s="44" t="s">
        <v>477</v>
      </c>
    </row>
    <row r="8" spans="1:8" s="51" customFormat="1" ht="37.5" hidden="1" customHeight="1">
      <c r="A8" s="47" t="s">
        <v>516</v>
      </c>
      <c r="B8" s="47" t="s">
        <v>517</v>
      </c>
      <c r="C8" s="48" t="s">
        <v>518</v>
      </c>
      <c r="D8" s="49" t="s">
        <v>462</v>
      </c>
      <c r="E8" s="50"/>
      <c r="F8" s="49"/>
      <c r="G8" s="47" t="s">
        <v>462</v>
      </c>
    </row>
    <row r="9" spans="1:8" s="51" customFormat="1" ht="37.5" customHeight="1" thickTop="1">
      <c r="A9" s="60" t="s">
        <v>148</v>
      </c>
      <c r="B9" s="56" t="s">
        <v>519</v>
      </c>
      <c r="C9" s="61" t="s">
        <v>320</v>
      </c>
      <c r="D9" s="91" t="s">
        <v>462</v>
      </c>
      <c r="E9" s="56"/>
      <c r="F9" s="56"/>
      <c r="G9" s="106" t="s">
        <v>374</v>
      </c>
      <c r="H9" s="53"/>
    </row>
    <row r="10" spans="1:8" s="51" customFormat="1" ht="50.25" customHeight="1">
      <c r="A10" s="60" t="s">
        <v>520</v>
      </c>
      <c r="B10" s="56" t="s">
        <v>521</v>
      </c>
      <c r="C10" s="61" t="s">
        <v>322</v>
      </c>
      <c r="D10" s="91" t="s">
        <v>462</v>
      </c>
      <c r="E10" s="56"/>
      <c r="F10" s="56"/>
      <c r="G10" s="106" t="s">
        <v>376</v>
      </c>
      <c r="H10" s="53"/>
    </row>
    <row r="11" spans="1:8" s="51" customFormat="1" ht="33" customHeight="1">
      <c r="A11" s="54" t="s">
        <v>522</v>
      </c>
      <c r="B11" s="55" t="s">
        <v>679</v>
      </c>
      <c r="C11" s="56" t="s">
        <v>524</v>
      </c>
      <c r="D11" s="83">
        <v>41030</v>
      </c>
      <c r="E11" s="57" t="s">
        <v>693</v>
      </c>
      <c r="F11" s="84"/>
      <c r="G11" s="53" t="s">
        <v>680</v>
      </c>
      <c r="H11" s="53"/>
    </row>
    <row r="12" spans="1:8" s="51" customFormat="1" ht="33" customHeight="1">
      <c r="A12" s="60" t="s">
        <v>529</v>
      </c>
      <c r="B12" s="56" t="s">
        <v>151</v>
      </c>
      <c r="C12" s="61" t="s">
        <v>530</v>
      </c>
      <c r="D12" s="91" t="s">
        <v>462</v>
      </c>
      <c r="E12" s="56"/>
      <c r="F12" s="58"/>
      <c r="G12" s="106" t="s">
        <v>531</v>
      </c>
      <c r="H12" s="53"/>
    </row>
    <row r="13" spans="1:8" s="51" customFormat="1" ht="32.25" customHeight="1">
      <c r="A13" s="60" t="s">
        <v>532</v>
      </c>
      <c r="B13" s="56" t="s">
        <v>533</v>
      </c>
      <c r="C13" s="61" t="s">
        <v>153</v>
      </c>
      <c r="D13" s="91" t="s">
        <v>462</v>
      </c>
      <c r="E13" s="56"/>
      <c r="F13" s="56"/>
      <c r="G13" s="106" t="s">
        <v>534</v>
      </c>
      <c r="H13" s="53"/>
    </row>
    <row r="14" spans="1:8" s="51" customFormat="1" ht="33" customHeight="1">
      <c r="A14" s="60" t="s">
        <v>535</v>
      </c>
      <c r="B14" s="56" t="s">
        <v>536</v>
      </c>
      <c r="C14" s="61" t="s">
        <v>325</v>
      </c>
      <c r="D14" s="91" t="s">
        <v>462</v>
      </c>
      <c r="E14" s="56"/>
      <c r="F14" s="56"/>
      <c r="G14" s="106" t="s">
        <v>537</v>
      </c>
      <c r="H14" s="53"/>
    </row>
    <row r="15" spans="1:8" s="51" customFormat="1" ht="28.5" customHeight="1">
      <c r="A15" s="60" t="s">
        <v>538</v>
      </c>
      <c r="B15" s="56" t="s">
        <v>154</v>
      </c>
      <c r="C15" s="61" t="s">
        <v>326</v>
      </c>
      <c r="D15" s="91" t="s">
        <v>462</v>
      </c>
      <c r="E15" s="56"/>
      <c r="F15" s="56"/>
      <c r="G15" s="106" t="s">
        <v>376</v>
      </c>
      <c r="H15" s="53"/>
    </row>
    <row r="16" spans="1:8" s="51" customFormat="1" ht="30" customHeight="1">
      <c r="A16" s="60" t="s">
        <v>539</v>
      </c>
      <c r="B16" s="56" t="s">
        <v>155</v>
      </c>
      <c r="C16" s="61" t="s">
        <v>327</v>
      </c>
      <c r="D16" s="91" t="s">
        <v>462</v>
      </c>
      <c r="E16" s="56"/>
      <c r="F16" s="56"/>
      <c r="G16" s="106" t="s">
        <v>540</v>
      </c>
      <c r="H16" s="53"/>
    </row>
    <row r="17" spans="1:9" s="51" customFormat="1" ht="30" customHeight="1">
      <c r="A17" s="60" t="s">
        <v>541</v>
      </c>
      <c r="B17" s="56" t="s">
        <v>155</v>
      </c>
      <c r="C17" s="61" t="s">
        <v>328</v>
      </c>
      <c r="D17" s="91" t="s">
        <v>462</v>
      </c>
      <c r="E17" s="56"/>
      <c r="F17" s="56"/>
      <c r="G17" s="106" t="s">
        <v>540</v>
      </c>
      <c r="H17" s="53"/>
    </row>
    <row r="18" spans="1:9" s="51" customFormat="1" ht="30.75" customHeight="1">
      <c r="A18" s="60" t="s">
        <v>542</v>
      </c>
      <c r="B18" s="56" t="s">
        <v>543</v>
      </c>
      <c r="C18" s="61" t="s">
        <v>544</v>
      </c>
      <c r="D18" s="91" t="s">
        <v>462</v>
      </c>
      <c r="E18" s="56"/>
      <c r="F18" s="56"/>
      <c r="G18" s="106" t="s">
        <v>545</v>
      </c>
      <c r="H18" s="53"/>
    </row>
    <row r="19" spans="1:9" s="51" customFormat="1" ht="27" customHeight="1">
      <c r="A19" s="60" t="s">
        <v>546</v>
      </c>
      <c r="B19" s="56" t="s">
        <v>547</v>
      </c>
      <c r="C19" s="61" t="s">
        <v>328</v>
      </c>
      <c r="D19" s="83" t="s">
        <v>462</v>
      </c>
      <c r="E19" s="57"/>
      <c r="F19" s="58"/>
      <c r="G19" s="55" t="s">
        <v>548</v>
      </c>
      <c r="H19" s="53"/>
    </row>
    <row r="20" spans="1:9" s="51" customFormat="1" ht="35.25" customHeight="1">
      <c r="A20" s="60" t="s">
        <v>549</v>
      </c>
      <c r="B20" s="56" t="s">
        <v>550</v>
      </c>
      <c r="C20" s="61" t="s">
        <v>551</v>
      </c>
      <c r="D20" s="73">
        <v>35328</v>
      </c>
      <c r="E20" s="57" t="s">
        <v>696</v>
      </c>
      <c r="F20" s="58" t="s">
        <v>697</v>
      </c>
      <c r="G20" s="55" t="s">
        <v>698</v>
      </c>
      <c r="H20" s="53"/>
    </row>
    <row r="21" spans="1:9" s="51" customFormat="1" ht="27.75" customHeight="1">
      <c r="A21" s="60" t="s">
        <v>552</v>
      </c>
      <c r="B21" s="56" t="s">
        <v>157</v>
      </c>
      <c r="C21" s="61" t="s">
        <v>332</v>
      </c>
      <c r="D21" s="91" t="s">
        <v>462</v>
      </c>
      <c r="E21" s="56"/>
      <c r="F21" s="56"/>
      <c r="G21" s="106" t="s">
        <v>553</v>
      </c>
      <c r="H21" s="53"/>
    </row>
    <row r="22" spans="1:9" s="51" customFormat="1" ht="28.5" customHeight="1">
      <c r="A22" s="60" t="s">
        <v>554</v>
      </c>
      <c r="B22" s="56" t="s">
        <v>555</v>
      </c>
      <c r="C22" s="61" t="s">
        <v>556</v>
      </c>
      <c r="D22" s="58" t="s">
        <v>462</v>
      </c>
      <c r="E22" s="57"/>
      <c r="F22" s="58"/>
      <c r="G22" s="55" t="s">
        <v>462</v>
      </c>
      <c r="H22" s="53"/>
    </row>
    <row r="23" spans="1:9" s="51" customFormat="1" ht="47.25" customHeight="1">
      <c r="A23" s="60" t="s">
        <v>557</v>
      </c>
      <c r="B23" s="55"/>
      <c r="C23" s="56" t="s">
        <v>681</v>
      </c>
      <c r="D23" s="83">
        <v>38944</v>
      </c>
      <c r="E23" s="57" t="s">
        <v>682</v>
      </c>
      <c r="F23" s="84" t="s">
        <v>430</v>
      </c>
      <c r="G23" s="53" t="s">
        <v>683</v>
      </c>
      <c r="H23" s="53"/>
    </row>
    <row r="24" spans="1:9" s="51" customFormat="1" ht="47.25" customHeight="1">
      <c r="A24" s="56" t="s">
        <v>756</v>
      </c>
      <c r="B24" s="56" t="s">
        <v>559</v>
      </c>
      <c r="C24" s="61" t="s">
        <v>560</v>
      </c>
      <c r="D24" s="83">
        <v>36224</v>
      </c>
      <c r="E24" s="57"/>
      <c r="F24" s="84" t="s">
        <v>561</v>
      </c>
      <c r="G24" s="62" t="s">
        <v>562</v>
      </c>
      <c r="H24" s="53"/>
    </row>
    <row r="25" spans="1:9" s="51" customFormat="1" ht="43.5" customHeight="1">
      <c r="A25" s="60" t="s">
        <v>563</v>
      </c>
      <c r="B25" s="56"/>
      <c r="C25" s="61" t="s">
        <v>564</v>
      </c>
      <c r="D25" s="91" t="s">
        <v>462</v>
      </c>
      <c r="E25" s="56"/>
      <c r="F25" s="106"/>
      <c r="G25" s="106" t="s">
        <v>565</v>
      </c>
      <c r="H25" s="53"/>
    </row>
    <row r="26" spans="1:9" s="51" customFormat="1" ht="30.75" customHeight="1">
      <c r="A26" s="60" t="s">
        <v>566</v>
      </c>
      <c r="B26" s="56" t="s">
        <v>567</v>
      </c>
      <c r="C26" s="61" t="s">
        <v>568</v>
      </c>
      <c r="D26" s="91" t="s">
        <v>462</v>
      </c>
      <c r="E26" s="56"/>
      <c r="F26" s="106"/>
      <c r="G26" s="106" t="s">
        <v>569</v>
      </c>
      <c r="H26" s="53"/>
    </row>
    <row r="27" spans="1:9" s="51" customFormat="1" ht="33" customHeight="1">
      <c r="A27" s="60" t="s">
        <v>570</v>
      </c>
      <c r="B27" s="56" t="s">
        <v>571</v>
      </c>
      <c r="C27" s="61" t="s">
        <v>572</v>
      </c>
      <c r="D27" s="91" t="s">
        <v>462</v>
      </c>
      <c r="E27" s="56"/>
      <c r="F27" s="106"/>
      <c r="G27" s="106" t="s">
        <v>695</v>
      </c>
      <c r="H27" s="53"/>
    </row>
    <row r="28" spans="1:9" s="51" customFormat="1" ht="42.75" customHeight="1">
      <c r="A28" s="60" t="s">
        <v>694</v>
      </c>
      <c r="B28" s="56" t="s">
        <v>578</v>
      </c>
      <c r="C28" s="94" t="s">
        <v>688</v>
      </c>
      <c r="D28" s="108">
        <v>39494</v>
      </c>
      <c r="E28" s="57"/>
      <c r="F28" s="84" t="s">
        <v>430</v>
      </c>
      <c r="G28" s="53" t="s">
        <v>680</v>
      </c>
      <c r="H28" s="53"/>
    </row>
    <row r="29" spans="1:9" s="51" customFormat="1" ht="27.75" customHeight="1">
      <c r="A29" s="60" t="s">
        <v>574</v>
      </c>
      <c r="B29" s="55" t="s">
        <v>684</v>
      </c>
      <c r="C29" s="61" t="s">
        <v>575</v>
      </c>
      <c r="D29" s="83">
        <v>41030</v>
      </c>
      <c r="E29" s="57" t="s">
        <v>693</v>
      </c>
      <c r="F29" s="84" t="s">
        <v>430</v>
      </c>
      <c r="G29" s="53" t="s">
        <v>683</v>
      </c>
      <c r="H29" s="53"/>
    </row>
    <row r="30" spans="1:9" s="51" customFormat="1" ht="47.25" hidden="1" customHeight="1"/>
    <row r="31" spans="1:9" hidden="1">
      <c r="A31" s="85"/>
      <c r="B31" s="86"/>
      <c r="C31" s="87"/>
      <c r="D31" s="88"/>
      <c r="E31" s="89"/>
      <c r="F31" s="88"/>
      <c r="G31" s="86"/>
      <c r="H31" s="85"/>
      <c r="I31" s="85"/>
    </row>
    <row r="32" spans="1:9" s="51" customFormat="1" ht="47.25" customHeight="1">
      <c r="A32" s="60" t="s">
        <v>581</v>
      </c>
      <c r="B32" s="56"/>
      <c r="C32" s="61" t="s">
        <v>582</v>
      </c>
      <c r="D32" s="83" t="s">
        <v>462</v>
      </c>
      <c r="E32" s="57"/>
      <c r="F32" s="84"/>
      <c r="G32" s="55" t="s">
        <v>699</v>
      </c>
      <c r="H32" s="53"/>
    </row>
    <row r="33" spans="1:10" s="51" customFormat="1" ht="43.5" customHeight="1">
      <c r="A33" s="60" t="s">
        <v>584</v>
      </c>
      <c r="B33" s="56"/>
      <c r="C33" s="61" t="s">
        <v>585</v>
      </c>
      <c r="D33" s="91" t="s">
        <v>462</v>
      </c>
      <c r="E33" s="56"/>
      <c r="F33" s="106"/>
      <c r="G33" s="92" t="s">
        <v>586</v>
      </c>
      <c r="H33" s="90"/>
    </row>
    <row r="34" spans="1:10" s="51" customFormat="1" ht="56.25" customHeight="1">
      <c r="A34" s="60" t="s">
        <v>587</v>
      </c>
      <c r="B34" s="56"/>
      <c r="C34" s="61" t="s">
        <v>588</v>
      </c>
      <c r="D34" s="91" t="s">
        <v>462</v>
      </c>
      <c r="E34" s="56"/>
      <c r="F34" s="106"/>
      <c r="G34" s="92" t="s">
        <v>586</v>
      </c>
      <c r="H34" s="90"/>
    </row>
    <row r="35" spans="1:10" s="51" customFormat="1" ht="67.5">
      <c r="A35" s="60" t="s">
        <v>589</v>
      </c>
      <c r="B35" s="56" t="s">
        <v>590</v>
      </c>
      <c r="C35" s="61" t="s">
        <v>591</v>
      </c>
      <c r="D35" s="91" t="s">
        <v>462</v>
      </c>
      <c r="E35" s="56"/>
      <c r="F35" s="91"/>
      <c r="G35" s="92" t="s">
        <v>702</v>
      </c>
      <c r="H35" s="90"/>
    </row>
    <row r="36" spans="1:10" s="51" customFormat="1" ht="72">
      <c r="A36" s="25" t="s">
        <v>703</v>
      </c>
      <c r="B36" s="94" t="s">
        <v>503</v>
      </c>
      <c r="C36" s="25" t="s">
        <v>700</v>
      </c>
      <c r="D36" s="103" t="s">
        <v>462</v>
      </c>
      <c r="E36" s="104"/>
      <c r="F36" s="26"/>
      <c r="G36" s="105" t="s">
        <v>701</v>
      </c>
      <c r="H36" s="105"/>
      <c r="I36" s="28"/>
      <c r="J36" s="93" t="s">
        <v>704</v>
      </c>
    </row>
    <row r="37" spans="1:10" s="46" customFormat="1" ht="13.5" customHeight="1">
      <c r="A37" s="109"/>
      <c r="B37" s="56" t="s">
        <v>689</v>
      </c>
      <c r="C37" s="112" t="s">
        <v>685</v>
      </c>
      <c r="D37" s="110">
        <v>40989</v>
      </c>
      <c r="E37" s="50"/>
      <c r="F37" s="111"/>
      <c r="G37" s="53" t="s">
        <v>680</v>
      </c>
      <c r="H37" s="53"/>
      <c r="I37" s="51"/>
    </row>
    <row r="38" spans="1:10" ht="17.25" customHeight="1">
      <c r="A38" s="109"/>
      <c r="B38" s="56" t="s">
        <v>690</v>
      </c>
      <c r="C38" s="112" t="s">
        <v>686</v>
      </c>
      <c r="D38" s="110">
        <v>40989</v>
      </c>
      <c r="E38" s="50"/>
      <c r="F38" s="111"/>
      <c r="G38" s="53" t="s">
        <v>680</v>
      </c>
      <c r="H38" s="53"/>
      <c r="I38" s="85"/>
    </row>
    <row r="39" spans="1:10" ht="13.5">
      <c r="A39" s="109"/>
      <c r="B39" s="56" t="s">
        <v>691</v>
      </c>
      <c r="C39" s="112" t="s">
        <v>687</v>
      </c>
      <c r="D39" s="110">
        <v>40989</v>
      </c>
      <c r="E39" s="50"/>
      <c r="F39" s="111"/>
      <c r="G39" s="53" t="s">
        <v>680</v>
      </c>
      <c r="H39" s="53"/>
      <c r="I39" s="85"/>
    </row>
    <row r="40" spans="1:10" ht="54">
      <c r="A40" s="107" t="s">
        <v>706</v>
      </c>
      <c r="B40" s="56" t="s">
        <v>606</v>
      </c>
      <c r="C40" s="61" t="s">
        <v>607</v>
      </c>
      <c r="D40" s="91" t="s">
        <v>708</v>
      </c>
      <c r="E40" s="56"/>
      <c r="F40" s="106"/>
      <c r="G40" s="106" t="s">
        <v>707</v>
      </c>
      <c r="H40" s="53"/>
      <c r="I40" s="85"/>
    </row>
    <row r="41" spans="1:10" ht="202.5">
      <c r="A41" s="60" t="s">
        <v>711</v>
      </c>
      <c r="B41" s="56" t="s">
        <v>705</v>
      </c>
      <c r="C41" s="61" t="s">
        <v>714</v>
      </c>
      <c r="D41" s="91" t="s">
        <v>462</v>
      </c>
      <c r="E41" s="56"/>
      <c r="F41" s="106"/>
      <c r="G41" s="106" t="s">
        <v>709</v>
      </c>
      <c r="H41" s="90"/>
      <c r="I41" s="85"/>
    </row>
    <row r="42" spans="1:10" ht="81">
      <c r="A42" s="94" t="s">
        <v>712</v>
      </c>
      <c r="B42" s="94"/>
      <c r="C42" s="95" t="s">
        <v>710</v>
      </c>
      <c r="D42" s="96" t="s">
        <v>462</v>
      </c>
      <c r="E42" s="97"/>
      <c r="F42" s="97"/>
      <c r="G42" s="95" t="s">
        <v>713</v>
      </c>
      <c r="H42" s="95"/>
      <c r="I42" s="85"/>
    </row>
    <row r="43" spans="1:10" s="166" customFormat="1" ht="54">
      <c r="A43" s="145"/>
      <c r="B43" s="145" t="s">
        <v>763</v>
      </c>
      <c r="C43" s="146" t="s">
        <v>764</v>
      </c>
      <c r="D43" s="149" t="s">
        <v>450</v>
      </c>
      <c r="E43" s="148"/>
      <c r="F43" s="147"/>
      <c r="G43" s="146" t="s">
        <v>765</v>
      </c>
      <c r="H43" s="95"/>
      <c r="J43" s="166" t="s">
        <v>766</v>
      </c>
    </row>
    <row r="44" spans="1:10" ht="13.5" customHeight="1">
      <c r="D44" s="38"/>
      <c r="E44" s="489" t="s">
        <v>428</v>
      </c>
      <c r="F44" s="489"/>
      <c r="G44" s="489"/>
    </row>
    <row r="45" spans="1:10" ht="13.5" customHeight="1">
      <c r="A45" s="32"/>
      <c r="B45" s="32"/>
      <c r="D45" s="38"/>
      <c r="E45" s="489" t="s">
        <v>608</v>
      </c>
      <c r="F45" s="489"/>
      <c r="G45" s="489"/>
    </row>
    <row r="46" spans="1:10" ht="12.75" customHeight="1">
      <c r="B46" s="30"/>
      <c r="D46" s="38"/>
      <c r="E46" s="489" t="s">
        <v>416</v>
      </c>
      <c r="F46" s="489"/>
      <c r="G46" s="489"/>
    </row>
    <row r="47" spans="1:10">
      <c r="A47" s="32"/>
      <c r="B47" s="32"/>
      <c r="D47" s="38"/>
      <c r="E47" s="36"/>
      <c r="F47" s="36"/>
      <c r="G47" s="36"/>
    </row>
    <row r="48" spans="1:10">
      <c r="A48" s="489" t="s">
        <v>476</v>
      </c>
      <c r="B48" s="489"/>
      <c r="C48" s="155" t="s">
        <v>769</v>
      </c>
      <c r="D48" s="38"/>
      <c r="E48" s="489" t="s">
        <v>761</v>
      </c>
      <c r="F48" s="489"/>
      <c r="G48" s="489"/>
    </row>
    <row r="49" spans="1:7" ht="23.25" customHeight="1">
      <c r="A49" s="32"/>
      <c r="B49" s="32"/>
      <c r="C49" s="155"/>
      <c r="D49" s="38"/>
      <c r="E49" s="32"/>
      <c r="F49" s="32"/>
      <c r="G49" s="32"/>
    </row>
    <row r="50" spans="1:7">
      <c r="A50" s="32"/>
      <c r="B50" s="32"/>
      <c r="C50" s="155"/>
      <c r="D50" s="38"/>
      <c r="E50" s="32"/>
      <c r="F50" s="32"/>
      <c r="G50" s="32"/>
    </row>
    <row r="51" spans="1:7">
      <c r="B51" s="30"/>
      <c r="C51" s="155"/>
      <c r="D51" s="38"/>
      <c r="E51" s="32"/>
      <c r="F51" s="32"/>
      <c r="G51" s="32"/>
    </row>
    <row r="52" spans="1:7">
      <c r="A52" s="488" t="s">
        <v>762</v>
      </c>
      <c r="B52" s="488"/>
      <c r="C52" s="156" t="s">
        <v>770</v>
      </c>
      <c r="D52" s="30"/>
      <c r="E52" s="488" t="s">
        <v>609</v>
      </c>
      <c r="F52" s="489"/>
      <c r="G52" s="489"/>
    </row>
    <row r="53" spans="1:7">
      <c r="B53" s="30"/>
      <c r="C53" s="30"/>
      <c r="D53" s="30"/>
      <c r="E53" s="30"/>
      <c r="F53" s="30"/>
      <c r="G53" s="30"/>
    </row>
    <row r="54" spans="1:7">
      <c r="B54" s="30"/>
      <c r="C54" s="30"/>
      <c r="D54" s="30"/>
      <c r="E54" s="30"/>
      <c r="F54" s="30"/>
      <c r="G54" s="30"/>
    </row>
    <row r="55" spans="1:7">
      <c r="B55" s="30"/>
      <c r="C55" s="30"/>
      <c r="D55" s="30"/>
      <c r="E55" s="30"/>
      <c r="F55" s="30"/>
      <c r="G55" s="30"/>
    </row>
    <row r="56" spans="1:7">
      <c r="B56" s="30"/>
      <c r="C56" s="30"/>
    </row>
  </sheetData>
  <mergeCells count="8">
    <mergeCell ref="A52:B52"/>
    <mergeCell ref="E52:G52"/>
    <mergeCell ref="A2:G2"/>
    <mergeCell ref="E44:G44"/>
    <mergeCell ref="E45:G45"/>
    <mergeCell ref="E46:G46"/>
    <mergeCell ref="A48:B48"/>
    <mergeCell ref="E48:G48"/>
  </mergeCells>
  <pageMargins left="0.37" right="0.23" top="0.41" bottom="0.71" header="0.3" footer="0.19"/>
  <pageSetup paperSize="9" scale="90" orientation="landscape" r:id="rId1"/>
  <headerFooter>
    <oddFooter>&amp;L&amp;8Prepare by,Sign............&amp;C&amp;"-,Regular"&amp;10Page &amp;P of &amp;N&amp;R&amp;8Checked by,Sign............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6" sqref="C6"/>
    </sheetView>
  </sheetViews>
  <sheetFormatPr defaultRowHeight="15.75"/>
  <cols>
    <col min="2" max="2" width="18.625" bestFit="1" customWidth="1"/>
    <col min="3" max="3" width="49.25" bestFit="1" customWidth="1"/>
  </cols>
  <sheetData>
    <row r="1" spans="1:3">
      <c r="A1" s="173" t="s">
        <v>812</v>
      </c>
      <c r="B1" t="s">
        <v>811</v>
      </c>
      <c r="C1" t="s">
        <v>813</v>
      </c>
    </row>
    <row r="2" spans="1:3">
      <c r="B2" s="172">
        <v>43161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J88"/>
  <sheetViews>
    <sheetView zoomScaleSheetLayoutView="90" workbookViewId="0">
      <pane ySplit="10" topLeftCell="A65" activePane="bottomLeft" state="frozen"/>
      <selection pane="bottomLeft" activeCell="F6" sqref="F6"/>
    </sheetView>
  </sheetViews>
  <sheetFormatPr defaultRowHeight="12.75"/>
  <cols>
    <col min="1" max="1" width="18.375" style="30" customWidth="1"/>
    <col min="2" max="2" width="18" style="31" customWidth="1"/>
    <col min="3" max="3" width="50.125" style="32" customWidth="1"/>
    <col min="4" max="4" width="9.5" style="33" customWidth="1"/>
    <col min="5" max="5" width="9.75" style="34" customWidth="1"/>
    <col min="6" max="6" width="9" style="33" customWidth="1"/>
    <col min="7" max="7" width="23.75" style="31" customWidth="1"/>
    <col min="8" max="8" width="10.25" style="30" hidden="1" customWidth="1"/>
    <col min="9" max="9" width="7.75" style="30" customWidth="1"/>
    <col min="10" max="10" width="18.5" style="30" customWidth="1"/>
    <col min="11" max="11" width="15.625" style="30" customWidth="1"/>
    <col min="12" max="16384" width="9" style="30"/>
  </cols>
  <sheetData>
    <row r="1" spans="1:8" ht="13.5">
      <c r="F1" s="35"/>
    </row>
    <row r="2" spans="1:8" ht="15.75" customHeight="1">
      <c r="A2" s="280"/>
      <c r="B2" s="280"/>
      <c r="C2" s="247" t="s">
        <v>508</v>
      </c>
      <c r="D2" s="280"/>
      <c r="E2" s="280"/>
      <c r="F2" s="113" t="str">
        <f>'PK-PCS'!F2:F2</f>
        <v>Date Report :</v>
      </c>
      <c r="G2" s="203" t="str">
        <f>'PK-PCS'!G2</f>
        <v>March 2019</v>
      </c>
      <c r="H2" s="280"/>
    </row>
    <row r="3" spans="1:8" ht="15.75" customHeight="1">
      <c r="A3" s="281"/>
      <c r="B3" s="281"/>
      <c r="C3" s="248" t="s">
        <v>821</v>
      </c>
      <c r="D3" s="281"/>
      <c r="E3" s="281"/>
      <c r="F3" s="281"/>
      <c r="G3" s="281"/>
      <c r="H3" s="281"/>
    </row>
    <row r="4" spans="1:8" s="43" customFormat="1" ht="18.75" customHeight="1">
      <c r="A4" s="40"/>
      <c r="B4" s="279" t="s">
        <v>417</v>
      </c>
      <c r="C4" s="282" t="s">
        <v>837</v>
      </c>
      <c r="E4" s="191" t="s">
        <v>867</v>
      </c>
      <c r="F4" s="43" t="s">
        <v>868</v>
      </c>
      <c r="H4" s="170"/>
    </row>
    <row r="5" spans="1:8" s="43" customFormat="1" ht="18" customHeight="1">
      <c r="A5" s="40"/>
      <c r="B5" s="175" t="s">
        <v>834</v>
      </c>
      <c r="C5" s="282" t="s">
        <v>10</v>
      </c>
      <c r="E5" s="36" t="s">
        <v>510</v>
      </c>
      <c r="F5" s="171">
        <v>3689.09</v>
      </c>
      <c r="G5" s="168"/>
      <c r="H5" s="167"/>
    </row>
    <row r="6" spans="1:8" s="43" customFormat="1" ht="18" customHeight="1">
      <c r="A6" s="40"/>
      <c r="B6" s="191" t="s">
        <v>835</v>
      </c>
      <c r="C6" s="283" t="s">
        <v>836</v>
      </c>
      <c r="E6" s="42" t="s">
        <v>511</v>
      </c>
      <c r="F6" s="190">
        <v>888.38</v>
      </c>
      <c r="G6" s="168"/>
      <c r="H6" s="167"/>
    </row>
    <row r="7" spans="1:8" s="43" customFormat="1" ht="18" customHeight="1">
      <c r="A7" s="40"/>
      <c r="B7" s="191" t="s">
        <v>509</v>
      </c>
      <c r="C7" s="282" t="s">
        <v>841</v>
      </c>
      <c r="D7" s="246"/>
      <c r="E7" s="192" t="s">
        <v>866</v>
      </c>
      <c r="F7" s="70">
        <v>3521</v>
      </c>
      <c r="G7" s="168"/>
      <c r="H7" s="167"/>
    </row>
    <row r="8" spans="1:8" ht="7.5" customHeight="1">
      <c r="A8" s="32"/>
      <c r="B8" s="36"/>
      <c r="D8" s="38"/>
      <c r="E8" s="39"/>
      <c r="F8" s="38"/>
      <c r="G8" s="36" t="s">
        <v>403</v>
      </c>
    </row>
    <row r="9" spans="1:8" s="46" customFormat="1" ht="27.75" thickBot="1">
      <c r="A9" s="44" t="s">
        <v>405</v>
      </c>
      <c r="B9" s="44" t="s">
        <v>406</v>
      </c>
      <c r="C9" s="44" t="s">
        <v>407</v>
      </c>
      <c r="D9" s="44" t="s">
        <v>408</v>
      </c>
      <c r="E9" s="45" t="s">
        <v>514</v>
      </c>
      <c r="F9" s="44" t="s">
        <v>515</v>
      </c>
      <c r="G9" s="44" t="s">
        <v>421</v>
      </c>
      <c r="H9" s="44" t="s">
        <v>477</v>
      </c>
    </row>
    <row r="10" spans="1:8" s="51" customFormat="1" ht="37.5" hidden="1" customHeight="1">
      <c r="A10" s="47" t="s">
        <v>516</v>
      </c>
      <c r="B10" s="47" t="s">
        <v>517</v>
      </c>
      <c r="C10" s="48" t="s">
        <v>518</v>
      </c>
      <c r="D10" s="49" t="s">
        <v>462</v>
      </c>
      <c r="E10" s="50"/>
      <c r="F10" s="49"/>
      <c r="G10" s="47" t="s">
        <v>462</v>
      </c>
    </row>
    <row r="11" spans="1:8" s="51" customFormat="1" ht="27.75" customHeight="1" thickTop="1">
      <c r="A11" s="313" t="s">
        <v>148</v>
      </c>
      <c r="B11" s="314" t="s">
        <v>519</v>
      </c>
      <c r="C11" s="315" t="s">
        <v>320</v>
      </c>
      <c r="D11" s="316" t="s">
        <v>462</v>
      </c>
      <c r="E11" s="314"/>
      <c r="F11" s="314"/>
      <c r="G11" s="317" t="s">
        <v>374</v>
      </c>
      <c r="H11" s="318"/>
    </row>
    <row r="12" spans="1:8" s="51" customFormat="1" ht="45.75" customHeight="1">
      <c r="A12" s="313" t="s">
        <v>916</v>
      </c>
      <c r="B12" s="314" t="s">
        <v>521</v>
      </c>
      <c r="C12" s="315" t="s">
        <v>322</v>
      </c>
      <c r="D12" s="316" t="s">
        <v>462</v>
      </c>
      <c r="E12" s="314"/>
      <c r="F12" s="314"/>
      <c r="G12" s="317" t="s">
        <v>376</v>
      </c>
      <c r="H12" s="318"/>
    </row>
    <row r="13" spans="1:8" s="51" customFormat="1" ht="33" customHeight="1">
      <c r="A13" s="388" t="s">
        <v>917</v>
      </c>
      <c r="B13" s="320" t="s">
        <v>523</v>
      </c>
      <c r="C13" s="314" t="s">
        <v>524</v>
      </c>
      <c r="D13" s="321" t="s">
        <v>972</v>
      </c>
      <c r="E13" s="389"/>
      <c r="F13" s="390"/>
      <c r="G13" s="313" t="s">
        <v>973</v>
      </c>
      <c r="H13" s="319"/>
    </row>
    <row r="14" spans="1:8" s="51" customFormat="1" ht="22.5" hidden="1" customHeight="1">
      <c r="A14" s="320" t="s">
        <v>525</v>
      </c>
      <c r="B14" s="320" t="s">
        <v>526</v>
      </c>
      <c r="C14" s="314" t="s">
        <v>527</v>
      </c>
      <c r="D14" s="321">
        <v>36283</v>
      </c>
      <c r="E14" s="322"/>
      <c r="F14" s="323"/>
      <c r="G14" s="320" t="s">
        <v>528</v>
      </c>
      <c r="H14" s="318"/>
    </row>
    <row r="15" spans="1:8" s="51" customFormat="1" ht="36" customHeight="1">
      <c r="A15" s="313" t="s">
        <v>918</v>
      </c>
      <c r="B15" s="314" t="s">
        <v>151</v>
      </c>
      <c r="C15" s="315" t="s">
        <v>530</v>
      </c>
      <c r="D15" s="316" t="s">
        <v>462</v>
      </c>
      <c r="E15" s="314"/>
      <c r="F15" s="323"/>
      <c r="G15" s="317" t="s">
        <v>531</v>
      </c>
      <c r="H15" s="318"/>
    </row>
    <row r="16" spans="1:8" s="51" customFormat="1" ht="32.25" customHeight="1">
      <c r="A16" s="313" t="s">
        <v>919</v>
      </c>
      <c r="B16" s="314" t="s">
        <v>533</v>
      </c>
      <c r="C16" s="315" t="s">
        <v>153</v>
      </c>
      <c r="D16" s="316" t="s">
        <v>462</v>
      </c>
      <c r="E16" s="314"/>
      <c r="F16" s="314"/>
      <c r="G16" s="317" t="s">
        <v>534</v>
      </c>
      <c r="H16" s="318"/>
    </row>
    <row r="17" spans="1:8" s="51" customFormat="1" ht="33" customHeight="1">
      <c r="A17" s="313" t="s">
        <v>920</v>
      </c>
      <c r="B17" s="314" t="s">
        <v>536</v>
      </c>
      <c r="C17" s="315" t="s">
        <v>325</v>
      </c>
      <c r="D17" s="316" t="s">
        <v>462</v>
      </c>
      <c r="E17" s="314"/>
      <c r="F17" s="314"/>
      <c r="G17" s="317" t="s">
        <v>537</v>
      </c>
      <c r="H17" s="318"/>
    </row>
    <row r="18" spans="1:8" s="51" customFormat="1" ht="28.5" customHeight="1">
      <c r="A18" s="313" t="s">
        <v>921</v>
      </c>
      <c r="B18" s="314" t="s">
        <v>154</v>
      </c>
      <c r="C18" s="315" t="s">
        <v>326</v>
      </c>
      <c r="D18" s="316" t="s">
        <v>462</v>
      </c>
      <c r="E18" s="314"/>
      <c r="F18" s="314"/>
      <c r="G18" s="317" t="s">
        <v>376</v>
      </c>
      <c r="H18" s="318"/>
    </row>
    <row r="19" spans="1:8" s="51" customFormat="1" ht="30" customHeight="1">
      <c r="A19" s="313" t="s">
        <v>922</v>
      </c>
      <c r="B19" s="314" t="s">
        <v>155</v>
      </c>
      <c r="C19" s="315" t="s">
        <v>327</v>
      </c>
      <c r="D19" s="316" t="s">
        <v>462</v>
      </c>
      <c r="E19" s="314"/>
      <c r="F19" s="314"/>
      <c r="G19" s="317" t="s">
        <v>540</v>
      </c>
      <c r="H19" s="318"/>
    </row>
    <row r="20" spans="1:8" s="51" customFormat="1" ht="30" customHeight="1">
      <c r="A20" s="313" t="s">
        <v>923</v>
      </c>
      <c r="B20" s="314" t="s">
        <v>155</v>
      </c>
      <c r="C20" s="315" t="s">
        <v>328</v>
      </c>
      <c r="D20" s="316" t="s">
        <v>462</v>
      </c>
      <c r="E20" s="314"/>
      <c r="F20" s="314"/>
      <c r="G20" s="317" t="s">
        <v>540</v>
      </c>
      <c r="H20" s="318"/>
    </row>
    <row r="21" spans="1:8" s="51" customFormat="1" ht="30.75" customHeight="1">
      <c r="A21" s="313" t="s">
        <v>924</v>
      </c>
      <c r="B21" s="314" t="s">
        <v>543</v>
      </c>
      <c r="C21" s="315" t="s">
        <v>544</v>
      </c>
      <c r="D21" s="316" t="s">
        <v>462</v>
      </c>
      <c r="E21" s="314"/>
      <c r="F21" s="314"/>
      <c r="G21" s="317" t="s">
        <v>545</v>
      </c>
      <c r="H21" s="318"/>
    </row>
    <row r="22" spans="1:8" s="51" customFormat="1" ht="27" customHeight="1">
      <c r="A22" s="313" t="s">
        <v>925</v>
      </c>
      <c r="B22" s="314" t="s">
        <v>547</v>
      </c>
      <c r="C22" s="315" t="s">
        <v>328</v>
      </c>
      <c r="D22" s="321" t="s">
        <v>462</v>
      </c>
      <c r="E22" s="322"/>
      <c r="F22" s="323"/>
      <c r="G22" s="320" t="s">
        <v>548</v>
      </c>
      <c r="H22" s="318"/>
    </row>
    <row r="23" spans="1:8" s="51" customFormat="1" ht="35.25" customHeight="1">
      <c r="A23" s="313" t="s">
        <v>926</v>
      </c>
      <c r="B23" s="314" t="s">
        <v>550</v>
      </c>
      <c r="C23" s="315" t="s">
        <v>551</v>
      </c>
      <c r="D23" s="323" t="s">
        <v>462</v>
      </c>
      <c r="E23" s="322"/>
      <c r="F23" s="323"/>
      <c r="G23" s="320" t="s">
        <v>462</v>
      </c>
      <c r="H23" s="318"/>
    </row>
    <row r="24" spans="1:8" s="51" customFormat="1" ht="27.75" customHeight="1">
      <c r="A24" s="313" t="s">
        <v>927</v>
      </c>
      <c r="B24" s="314" t="s">
        <v>157</v>
      </c>
      <c r="C24" s="315" t="s">
        <v>332</v>
      </c>
      <c r="D24" s="316" t="s">
        <v>462</v>
      </c>
      <c r="E24" s="314"/>
      <c r="F24" s="314"/>
      <c r="G24" s="317" t="s">
        <v>553</v>
      </c>
      <c r="H24" s="318"/>
    </row>
    <row r="25" spans="1:8" s="51" customFormat="1" ht="31.5" customHeight="1">
      <c r="A25" s="313" t="s">
        <v>928</v>
      </c>
      <c r="B25" s="314" t="s">
        <v>555</v>
      </c>
      <c r="C25" s="315" t="s">
        <v>556</v>
      </c>
      <c r="D25" s="323" t="s">
        <v>462</v>
      </c>
      <c r="E25" s="322"/>
      <c r="F25" s="323"/>
      <c r="G25" s="320" t="s">
        <v>462</v>
      </c>
      <c r="H25" s="318"/>
    </row>
    <row r="26" spans="1:8" s="51" customFormat="1" ht="32.25" customHeight="1">
      <c r="A26" s="313" t="s">
        <v>929</v>
      </c>
      <c r="B26" s="320"/>
      <c r="C26" s="314" t="s">
        <v>558</v>
      </c>
      <c r="D26" s="323" t="s">
        <v>462</v>
      </c>
      <c r="E26" s="322"/>
      <c r="F26" s="323"/>
      <c r="G26" s="320" t="s">
        <v>462</v>
      </c>
      <c r="H26" s="318"/>
    </row>
    <row r="27" spans="1:8" s="51" customFormat="1" ht="32.25" customHeight="1">
      <c r="A27" s="314" t="s">
        <v>930</v>
      </c>
      <c r="B27" s="314" t="s">
        <v>559</v>
      </c>
      <c r="C27" s="315" t="s">
        <v>560</v>
      </c>
      <c r="D27" s="321">
        <v>36224</v>
      </c>
      <c r="E27" s="322"/>
      <c r="F27" s="324" t="s">
        <v>561</v>
      </c>
      <c r="G27" s="325" t="s">
        <v>562</v>
      </c>
      <c r="H27" s="318"/>
    </row>
    <row r="28" spans="1:8" s="51" customFormat="1" ht="43.5" customHeight="1">
      <c r="A28" s="313" t="s">
        <v>931</v>
      </c>
      <c r="B28" s="314"/>
      <c r="C28" s="315" t="s">
        <v>564</v>
      </c>
      <c r="D28" s="316" t="s">
        <v>462</v>
      </c>
      <c r="E28" s="314"/>
      <c r="F28" s="317"/>
      <c r="G28" s="317" t="s">
        <v>565</v>
      </c>
      <c r="H28" s="318"/>
    </row>
    <row r="29" spans="1:8" s="51" customFormat="1" ht="30.75" customHeight="1">
      <c r="A29" s="313" t="s">
        <v>932</v>
      </c>
      <c r="B29" s="314" t="s">
        <v>567</v>
      </c>
      <c r="C29" s="315" t="s">
        <v>568</v>
      </c>
      <c r="D29" s="316" t="s">
        <v>462</v>
      </c>
      <c r="E29" s="314"/>
      <c r="F29" s="317"/>
      <c r="G29" s="317" t="s">
        <v>569</v>
      </c>
      <c r="H29" s="318"/>
    </row>
    <row r="30" spans="1:8" s="51" customFormat="1" ht="38.25">
      <c r="A30" s="313" t="s">
        <v>933</v>
      </c>
      <c r="B30" s="314" t="s">
        <v>571</v>
      </c>
      <c r="C30" s="315" t="s">
        <v>572</v>
      </c>
      <c r="D30" s="316" t="s">
        <v>462</v>
      </c>
      <c r="E30" s="314"/>
      <c r="F30" s="317"/>
      <c r="G30" s="317" t="s">
        <v>573</v>
      </c>
      <c r="H30" s="318"/>
    </row>
    <row r="31" spans="1:8" s="51" customFormat="1" ht="47.25" customHeight="1">
      <c r="A31" s="314" t="s">
        <v>574</v>
      </c>
      <c r="B31" s="314"/>
      <c r="C31" s="315" t="s">
        <v>575</v>
      </c>
      <c r="D31" s="321">
        <v>39818</v>
      </c>
      <c r="E31" s="322" t="s">
        <v>576</v>
      </c>
      <c r="F31" s="324" t="s">
        <v>430</v>
      </c>
      <c r="G31" s="320" t="s">
        <v>974</v>
      </c>
      <c r="H31" s="318"/>
    </row>
    <row r="32" spans="1:8" s="51" customFormat="1" ht="47.25" customHeight="1">
      <c r="A32" s="313" t="s">
        <v>934</v>
      </c>
      <c r="B32" s="314" t="s">
        <v>578</v>
      </c>
      <c r="C32" s="315" t="s">
        <v>579</v>
      </c>
      <c r="D32" s="326">
        <v>39818</v>
      </c>
      <c r="E32" s="322" t="s">
        <v>576</v>
      </c>
      <c r="F32" s="324" t="s">
        <v>430</v>
      </c>
      <c r="G32" s="317" t="s">
        <v>580</v>
      </c>
      <c r="H32" s="318"/>
    </row>
    <row r="33" spans="1:9" s="51" customFormat="1" ht="47.25" customHeight="1">
      <c r="A33" s="314" t="s">
        <v>581</v>
      </c>
      <c r="B33" s="314"/>
      <c r="C33" s="315" t="s">
        <v>582</v>
      </c>
      <c r="D33" s="321" t="s">
        <v>462</v>
      </c>
      <c r="E33" s="322"/>
      <c r="F33" s="324"/>
      <c r="G33" s="320" t="s">
        <v>583</v>
      </c>
      <c r="H33" s="318"/>
    </row>
    <row r="34" spans="1:9" s="51" customFormat="1" ht="43.5" customHeight="1">
      <c r="A34" s="314" t="s">
        <v>584</v>
      </c>
      <c r="B34" s="314"/>
      <c r="C34" s="315" t="s">
        <v>585</v>
      </c>
      <c r="D34" s="316" t="s">
        <v>462</v>
      </c>
      <c r="E34" s="314"/>
      <c r="F34" s="317"/>
      <c r="G34" s="327" t="s">
        <v>586</v>
      </c>
      <c r="H34" s="314"/>
    </row>
    <row r="35" spans="1:9" s="51" customFormat="1" ht="56.25" customHeight="1">
      <c r="A35" s="313" t="s">
        <v>935</v>
      </c>
      <c r="B35" s="314"/>
      <c r="C35" s="315" t="s">
        <v>588</v>
      </c>
      <c r="D35" s="316" t="s">
        <v>462</v>
      </c>
      <c r="E35" s="314"/>
      <c r="F35" s="317"/>
      <c r="G35" s="327" t="s">
        <v>586</v>
      </c>
      <c r="H35" s="314"/>
    </row>
    <row r="36" spans="1:9" s="51" customFormat="1" ht="85.5" customHeight="1">
      <c r="A36" s="314" t="s">
        <v>757</v>
      </c>
      <c r="B36" s="314" t="s">
        <v>590</v>
      </c>
      <c r="C36" s="315" t="s">
        <v>591</v>
      </c>
      <c r="D36" s="387" t="s">
        <v>450</v>
      </c>
      <c r="E36" s="314"/>
      <c r="F36" s="316" t="s">
        <v>592</v>
      </c>
      <c r="G36" s="327" t="s">
        <v>936</v>
      </c>
      <c r="H36" s="314"/>
      <c r="I36" s="400"/>
    </row>
    <row r="37" spans="1:9" s="51" customFormat="1" ht="25.5">
      <c r="A37" s="314"/>
      <c r="B37" s="214" t="s">
        <v>991</v>
      </c>
      <c r="C37" s="315" t="s">
        <v>993</v>
      </c>
      <c r="D37" s="321" t="s">
        <v>599</v>
      </c>
      <c r="E37" s="322" t="s">
        <v>576</v>
      </c>
      <c r="F37" s="324" t="s">
        <v>430</v>
      </c>
      <c r="G37" s="325" t="s">
        <v>577</v>
      </c>
      <c r="H37" s="314"/>
    </row>
    <row r="38" spans="1:9" s="51" customFormat="1" ht="25.5">
      <c r="A38" s="314"/>
      <c r="B38" s="214" t="s">
        <v>992</v>
      </c>
      <c r="C38" s="315" t="s">
        <v>994</v>
      </c>
      <c r="D38" s="321" t="s">
        <v>599</v>
      </c>
      <c r="E38" s="322" t="s">
        <v>576</v>
      </c>
      <c r="F38" s="324" t="s">
        <v>430</v>
      </c>
      <c r="G38" s="325" t="s">
        <v>577</v>
      </c>
      <c r="H38" s="314"/>
    </row>
    <row r="39" spans="1:9" s="51" customFormat="1" ht="25.5">
      <c r="A39" s="314"/>
      <c r="B39" s="314" t="s">
        <v>987</v>
      </c>
      <c r="C39" s="315" t="s">
        <v>995</v>
      </c>
      <c r="D39" s="321" t="s">
        <v>599</v>
      </c>
      <c r="E39" s="322" t="s">
        <v>576</v>
      </c>
      <c r="F39" s="324" t="s">
        <v>430</v>
      </c>
      <c r="G39" s="325" t="s">
        <v>577</v>
      </c>
      <c r="H39" s="314"/>
    </row>
    <row r="40" spans="1:9" s="51" customFormat="1" ht="25.5">
      <c r="A40" s="314"/>
      <c r="B40" s="314" t="s">
        <v>988</v>
      </c>
      <c r="C40" s="315" t="s">
        <v>996</v>
      </c>
      <c r="D40" s="321" t="s">
        <v>599</v>
      </c>
      <c r="E40" s="322" t="s">
        <v>576</v>
      </c>
      <c r="F40" s="324" t="s">
        <v>430</v>
      </c>
      <c r="G40" s="325" t="s">
        <v>577</v>
      </c>
      <c r="H40" s="314"/>
    </row>
    <row r="41" spans="1:9" s="51" customFormat="1" ht="25.5">
      <c r="A41" s="314"/>
      <c r="B41" s="314" t="s">
        <v>989</v>
      </c>
      <c r="C41" s="315" t="s">
        <v>997</v>
      </c>
      <c r="D41" s="321" t="s">
        <v>599</v>
      </c>
      <c r="E41" s="322" t="s">
        <v>576</v>
      </c>
      <c r="F41" s="324" t="s">
        <v>430</v>
      </c>
      <c r="G41" s="325" t="s">
        <v>577</v>
      </c>
      <c r="H41" s="314"/>
    </row>
    <row r="42" spans="1:9" s="51" customFormat="1" ht="25.5">
      <c r="A42" s="314"/>
      <c r="B42" s="314" t="s">
        <v>990</v>
      </c>
      <c r="C42" s="315" t="s">
        <v>998</v>
      </c>
      <c r="D42" s="321" t="s">
        <v>599</v>
      </c>
      <c r="E42" s="322" t="s">
        <v>576</v>
      </c>
      <c r="F42" s="324" t="s">
        <v>430</v>
      </c>
      <c r="G42" s="325" t="s">
        <v>577</v>
      </c>
      <c r="H42" s="314"/>
    </row>
    <row r="43" spans="1:9" s="165" customFormat="1" ht="28.5" customHeight="1">
      <c r="A43" s="318"/>
      <c r="B43" s="325" t="s">
        <v>597</v>
      </c>
      <c r="C43" s="314" t="s">
        <v>598</v>
      </c>
      <c r="D43" s="321" t="s">
        <v>599</v>
      </c>
      <c r="E43" s="322" t="s">
        <v>576</v>
      </c>
      <c r="F43" s="324" t="s">
        <v>430</v>
      </c>
      <c r="G43" s="325" t="s">
        <v>577</v>
      </c>
      <c r="H43" s="318"/>
    </row>
    <row r="44" spans="1:9" s="165" customFormat="1" ht="28.5" customHeight="1">
      <c r="A44" s="318"/>
      <c r="B44" s="325" t="s">
        <v>1009</v>
      </c>
      <c r="C44" s="314" t="s">
        <v>1011</v>
      </c>
      <c r="D44" s="321" t="s">
        <v>599</v>
      </c>
      <c r="E44" s="322" t="s">
        <v>576</v>
      </c>
      <c r="F44" s="324" t="s">
        <v>430</v>
      </c>
      <c r="G44" s="325" t="s">
        <v>577</v>
      </c>
      <c r="H44" s="318"/>
    </row>
    <row r="45" spans="1:9" s="165" customFormat="1" ht="28.5" customHeight="1">
      <c r="A45" s="318"/>
      <c r="B45" s="325" t="s">
        <v>1010</v>
      </c>
      <c r="C45" s="314" t="s">
        <v>1012</v>
      </c>
      <c r="D45" s="321" t="s">
        <v>599</v>
      </c>
      <c r="E45" s="322" t="s">
        <v>576</v>
      </c>
      <c r="F45" s="324" t="s">
        <v>430</v>
      </c>
      <c r="G45" s="325" t="s">
        <v>577</v>
      </c>
      <c r="H45" s="318"/>
    </row>
    <row r="46" spans="1:9" s="165" customFormat="1" ht="28.5" customHeight="1">
      <c r="A46" s="318"/>
      <c r="B46" s="325" t="s">
        <v>1013</v>
      </c>
      <c r="C46" s="314" t="s">
        <v>1014</v>
      </c>
      <c r="D46" s="321" t="s">
        <v>599</v>
      </c>
      <c r="E46" s="322" t="s">
        <v>576</v>
      </c>
      <c r="F46" s="324" t="s">
        <v>430</v>
      </c>
      <c r="G46" s="325" t="s">
        <v>577</v>
      </c>
      <c r="H46" s="318"/>
    </row>
    <row r="47" spans="1:9" s="165" customFormat="1" ht="28.5" customHeight="1">
      <c r="A47" s="318"/>
      <c r="B47" s="325" t="s">
        <v>1015</v>
      </c>
      <c r="C47" s="314" t="s">
        <v>1016</v>
      </c>
      <c r="D47" s="321" t="s">
        <v>599</v>
      </c>
      <c r="E47" s="322" t="s">
        <v>576</v>
      </c>
      <c r="F47" s="324" t="s">
        <v>430</v>
      </c>
      <c r="G47" s="325" t="s">
        <v>577</v>
      </c>
      <c r="H47" s="318"/>
    </row>
    <row r="48" spans="1:9" s="165" customFormat="1" ht="28.5" customHeight="1">
      <c r="A48" s="318"/>
      <c r="B48" s="325" t="s">
        <v>600</v>
      </c>
      <c r="C48" s="315" t="s">
        <v>601</v>
      </c>
      <c r="D48" s="321" t="s">
        <v>599</v>
      </c>
      <c r="E48" s="322" t="s">
        <v>576</v>
      </c>
      <c r="F48" s="324" t="s">
        <v>430</v>
      </c>
      <c r="G48" s="325" t="s">
        <v>577</v>
      </c>
      <c r="H48" s="318"/>
    </row>
    <row r="49" spans="1:10" s="165" customFormat="1" ht="28.5" customHeight="1">
      <c r="A49" s="318"/>
      <c r="B49" s="325" t="s">
        <v>602</v>
      </c>
      <c r="C49" s="315" t="s">
        <v>603</v>
      </c>
      <c r="D49" s="321" t="s">
        <v>599</v>
      </c>
      <c r="E49" s="322" t="s">
        <v>576</v>
      </c>
      <c r="F49" s="324" t="s">
        <v>430</v>
      </c>
      <c r="G49" s="325" t="s">
        <v>577</v>
      </c>
      <c r="H49" s="318"/>
    </row>
    <row r="50" spans="1:10" s="165" customFormat="1" ht="28.5" customHeight="1">
      <c r="A50" s="318"/>
      <c r="B50" s="325" t="s">
        <v>604</v>
      </c>
      <c r="C50" s="315" t="s">
        <v>605</v>
      </c>
      <c r="D50" s="321" t="s">
        <v>599</v>
      </c>
      <c r="E50" s="322" t="s">
        <v>576</v>
      </c>
      <c r="F50" s="324" t="s">
        <v>430</v>
      </c>
      <c r="G50" s="325" t="s">
        <v>577</v>
      </c>
      <c r="H50" s="318"/>
    </row>
    <row r="51" spans="1:10" s="165" customFormat="1" ht="28.5" customHeight="1">
      <c r="A51" s="318"/>
      <c r="B51" s="325" t="s">
        <v>976</v>
      </c>
      <c r="C51" s="315" t="s">
        <v>999</v>
      </c>
      <c r="D51" s="321" t="s">
        <v>599</v>
      </c>
      <c r="E51" s="322" t="s">
        <v>576</v>
      </c>
      <c r="F51" s="324" t="s">
        <v>430</v>
      </c>
      <c r="G51" s="325" t="s">
        <v>577</v>
      </c>
      <c r="H51" s="318"/>
    </row>
    <row r="52" spans="1:10" s="165" customFormat="1" ht="28.5" customHeight="1">
      <c r="A52" s="318"/>
      <c r="B52" s="325" t="s">
        <v>977</v>
      </c>
      <c r="C52" s="315" t="s">
        <v>1000</v>
      </c>
      <c r="D52" s="321" t="s">
        <v>599</v>
      </c>
      <c r="E52" s="322" t="s">
        <v>576</v>
      </c>
      <c r="F52" s="324" t="s">
        <v>430</v>
      </c>
      <c r="G52" s="325" t="s">
        <v>577</v>
      </c>
      <c r="H52" s="318"/>
    </row>
    <row r="53" spans="1:10" s="165" customFormat="1" ht="28.5" customHeight="1">
      <c r="A53" s="318"/>
      <c r="B53" s="325" t="s">
        <v>978</v>
      </c>
      <c r="C53" s="315" t="s">
        <v>1001</v>
      </c>
      <c r="D53" s="321" t="s">
        <v>599</v>
      </c>
      <c r="E53" s="322" t="s">
        <v>576</v>
      </c>
      <c r="F53" s="324" t="s">
        <v>430</v>
      </c>
      <c r="G53" s="325" t="s">
        <v>577</v>
      </c>
      <c r="H53" s="318"/>
    </row>
    <row r="54" spans="1:10" s="165" customFormat="1" ht="28.5" customHeight="1">
      <c r="A54" s="318"/>
      <c r="B54" s="325" t="s">
        <v>979</v>
      </c>
      <c r="C54" s="315" t="s">
        <v>1002</v>
      </c>
      <c r="D54" s="321" t="s">
        <v>599</v>
      </c>
      <c r="E54" s="322" t="s">
        <v>576</v>
      </c>
      <c r="F54" s="324" t="s">
        <v>430</v>
      </c>
      <c r="G54" s="325" t="s">
        <v>577</v>
      </c>
      <c r="H54" s="318"/>
    </row>
    <row r="55" spans="1:10" s="165" customFormat="1" ht="28.5" customHeight="1">
      <c r="A55" s="318"/>
      <c r="B55" s="325" t="s">
        <v>981</v>
      </c>
      <c r="C55" s="315" t="s">
        <v>1003</v>
      </c>
      <c r="D55" s="321" t="s">
        <v>599</v>
      </c>
      <c r="E55" s="322" t="s">
        <v>576</v>
      </c>
      <c r="F55" s="324" t="s">
        <v>430</v>
      </c>
      <c r="G55" s="325" t="s">
        <v>577</v>
      </c>
      <c r="H55" s="318"/>
    </row>
    <row r="56" spans="1:10" s="165" customFormat="1" ht="28.5" customHeight="1">
      <c r="A56" s="318"/>
      <c r="B56" s="325" t="s">
        <v>593</v>
      </c>
      <c r="C56" s="315" t="s">
        <v>594</v>
      </c>
      <c r="D56" s="324" t="s">
        <v>462</v>
      </c>
      <c r="E56" s="322"/>
      <c r="F56" s="324"/>
      <c r="G56" s="325" t="s">
        <v>462</v>
      </c>
      <c r="H56" s="318"/>
    </row>
    <row r="57" spans="1:10" s="165" customFormat="1" ht="28.5" customHeight="1">
      <c r="A57" s="318"/>
      <c r="B57" s="325" t="s">
        <v>595</v>
      </c>
      <c r="C57" s="315" t="s">
        <v>596</v>
      </c>
      <c r="D57" s="324" t="s">
        <v>462</v>
      </c>
      <c r="E57" s="328"/>
      <c r="F57" s="324"/>
      <c r="G57" s="325" t="s">
        <v>462</v>
      </c>
      <c r="H57" s="318"/>
    </row>
    <row r="58" spans="1:10" s="165" customFormat="1" ht="28.5" customHeight="1">
      <c r="A58" s="318"/>
      <c r="B58" s="325" t="s">
        <v>982</v>
      </c>
      <c r="C58" s="315" t="s">
        <v>1004</v>
      </c>
      <c r="D58" s="321" t="s">
        <v>599</v>
      </c>
      <c r="E58" s="322" t="s">
        <v>576</v>
      </c>
      <c r="F58" s="324" t="s">
        <v>430</v>
      </c>
      <c r="G58" s="325" t="s">
        <v>577</v>
      </c>
      <c r="H58" s="318"/>
    </row>
    <row r="59" spans="1:10" s="165" customFormat="1" ht="28.5" customHeight="1">
      <c r="A59" s="318"/>
      <c r="B59" s="325" t="s">
        <v>983</v>
      </c>
      <c r="C59" s="315" t="s">
        <v>1005</v>
      </c>
      <c r="D59" s="321" t="s">
        <v>599</v>
      </c>
      <c r="E59" s="322" t="s">
        <v>576</v>
      </c>
      <c r="F59" s="324" t="s">
        <v>430</v>
      </c>
      <c r="G59" s="325" t="s">
        <v>577</v>
      </c>
      <c r="H59" s="318"/>
    </row>
    <row r="60" spans="1:10" s="165" customFormat="1" ht="28.5" customHeight="1">
      <c r="A60" s="318"/>
      <c r="B60" s="325" t="s">
        <v>984</v>
      </c>
      <c r="C60" s="315" t="s">
        <v>1006</v>
      </c>
      <c r="D60" s="321" t="s">
        <v>599</v>
      </c>
      <c r="E60" s="322" t="s">
        <v>576</v>
      </c>
      <c r="F60" s="324" t="s">
        <v>430</v>
      </c>
      <c r="G60" s="325" t="s">
        <v>577</v>
      </c>
      <c r="H60" s="318"/>
    </row>
    <row r="61" spans="1:10" s="165" customFormat="1" ht="28.5" customHeight="1">
      <c r="A61" s="318"/>
      <c r="B61" s="325" t="s">
        <v>985</v>
      </c>
      <c r="C61" s="315" t="s">
        <v>1007</v>
      </c>
      <c r="D61" s="321" t="s">
        <v>599</v>
      </c>
      <c r="E61" s="322" t="s">
        <v>576</v>
      </c>
      <c r="F61" s="324" t="s">
        <v>430</v>
      </c>
      <c r="G61" s="325" t="s">
        <v>577</v>
      </c>
      <c r="H61" s="318"/>
    </row>
    <row r="62" spans="1:10" s="165" customFormat="1" ht="28.5" customHeight="1">
      <c r="A62" s="318"/>
      <c r="B62" s="325" t="s">
        <v>986</v>
      </c>
      <c r="C62" s="315" t="s">
        <v>1008</v>
      </c>
      <c r="D62" s="321" t="s">
        <v>599</v>
      </c>
      <c r="E62" s="322" t="s">
        <v>576</v>
      </c>
      <c r="F62" s="324" t="s">
        <v>430</v>
      </c>
      <c r="G62" s="325" t="s">
        <v>577</v>
      </c>
      <c r="H62" s="318"/>
    </row>
    <row r="63" spans="1:10" s="165" customFormat="1" ht="76.5">
      <c r="A63" s="329" t="s">
        <v>937</v>
      </c>
      <c r="B63" s="329" t="s">
        <v>503</v>
      </c>
      <c r="C63" s="329" t="s">
        <v>700</v>
      </c>
      <c r="D63" s="330" t="s">
        <v>462</v>
      </c>
      <c r="E63" s="329"/>
      <c r="F63" s="331"/>
      <c r="G63" s="332" t="s">
        <v>701</v>
      </c>
      <c r="H63" s="333"/>
      <c r="I63" s="28"/>
      <c r="J63" s="93" t="s">
        <v>704</v>
      </c>
    </row>
    <row r="64" spans="1:10" s="165" customFormat="1" ht="72" customHeight="1">
      <c r="A64" s="329" t="s">
        <v>758</v>
      </c>
      <c r="B64" s="314" t="s">
        <v>606</v>
      </c>
      <c r="C64" s="315" t="s">
        <v>607</v>
      </c>
      <c r="D64" s="316" t="s">
        <v>938</v>
      </c>
      <c r="E64" s="314"/>
      <c r="F64" s="317"/>
      <c r="G64" s="317" t="s">
        <v>939</v>
      </c>
      <c r="H64" s="318"/>
    </row>
    <row r="65" spans="1:10" s="51" customFormat="1" ht="191.25">
      <c r="A65" s="313" t="s">
        <v>940</v>
      </c>
      <c r="B65" s="314" t="s">
        <v>705</v>
      </c>
      <c r="C65" s="315" t="s">
        <v>941</v>
      </c>
      <c r="D65" s="316" t="s">
        <v>462</v>
      </c>
      <c r="E65" s="314"/>
      <c r="F65" s="317"/>
      <c r="G65" s="317" t="s">
        <v>709</v>
      </c>
      <c r="H65" s="314"/>
    </row>
    <row r="66" spans="1:10" s="85" customFormat="1" ht="89.25">
      <c r="A66" s="329" t="s">
        <v>942</v>
      </c>
      <c r="B66" s="329"/>
      <c r="C66" s="334" t="s">
        <v>980</v>
      </c>
      <c r="D66" s="335" t="s">
        <v>462</v>
      </c>
      <c r="E66" s="331"/>
      <c r="F66" s="331"/>
      <c r="G66" s="334" t="s">
        <v>713</v>
      </c>
      <c r="H66" s="334"/>
    </row>
    <row r="67" spans="1:10" s="166" customFormat="1" ht="54">
      <c r="A67" s="329"/>
      <c r="B67" s="329" t="s">
        <v>763</v>
      </c>
      <c r="C67" s="334" t="s">
        <v>764</v>
      </c>
      <c r="D67" s="326">
        <v>42832</v>
      </c>
      <c r="E67" s="322" t="s">
        <v>817</v>
      </c>
      <c r="F67" s="324" t="s">
        <v>430</v>
      </c>
      <c r="G67" s="334" t="s">
        <v>808</v>
      </c>
      <c r="H67" s="334"/>
      <c r="J67" s="166" t="s">
        <v>766</v>
      </c>
    </row>
    <row r="68" spans="1:10" s="85" customFormat="1" ht="81">
      <c r="A68" s="454" t="s">
        <v>1089</v>
      </c>
      <c r="B68" s="329" t="s">
        <v>815</v>
      </c>
      <c r="C68" s="391" t="s">
        <v>814</v>
      </c>
      <c r="D68" s="326">
        <v>43193</v>
      </c>
      <c r="E68" s="322" t="s">
        <v>816</v>
      </c>
      <c r="F68" s="392" t="s">
        <v>826</v>
      </c>
      <c r="G68" s="329" t="s">
        <v>827</v>
      </c>
      <c r="H68" s="336"/>
      <c r="I68" s="403"/>
    </row>
    <row r="69" spans="1:10" s="85" customFormat="1" ht="38.25">
      <c r="A69" s="337"/>
      <c r="B69" s="329" t="s">
        <v>823</v>
      </c>
      <c r="C69" s="337" t="s">
        <v>824</v>
      </c>
      <c r="D69" s="316" t="s">
        <v>462</v>
      </c>
      <c r="E69" s="314"/>
      <c r="F69" s="317"/>
      <c r="G69" s="317" t="s">
        <v>825</v>
      </c>
      <c r="H69" s="334"/>
    </row>
    <row r="70" spans="1:10" s="85" customFormat="1" ht="38.25">
      <c r="A70" s="337" t="s">
        <v>818</v>
      </c>
      <c r="B70" s="329"/>
      <c r="C70" s="338" t="s">
        <v>819</v>
      </c>
      <c r="D70" s="316" t="s">
        <v>462</v>
      </c>
      <c r="E70" s="314"/>
      <c r="F70" s="317"/>
      <c r="G70" s="317" t="s">
        <v>376</v>
      </c>
      <c r="H70" s="334"/>
    </row>
    <row r="71" spans="1:10" s="85" customFormat="1" ht="63.75">
      <c r="A71" s="329" t="s">
        <v>944</v>
      </c>
      <c r="B71" s="329" t="s">
        <v>828</v>
      </c>
      <c r="C71" s="329" t="s">
        <v>1017</v>
      </c>
      <c r="D71" s="405">
        <v>43386</v>
      </c>
      <c r="E71" s="406" t="s">
        <v>1019</v>
      </c>
      <c r="F71" s="407" t="s">
        <v>830</v>
      </c>
      <c r="G71" s="408" t="s">
        <v>1018</v>
      </c>
      <c r="H71" s="339"/>
      <c r="I71" s="404"/>
      <c r="J71" s="184" t="s">
        <v>829</v>
      </c>
    </row>
    <row r="72" spans="1:10" s="85" customFormat="1" ht="121.5">
      <c r="A72" s="394" t="s">
        <v>1032</v>
      </c>
      <c r="B72" s="395" t="s">
        <v>523</v>
      </c>
      <c r="C72" s="393" t="s">
        <v>1030</v>
      </c>
      <c r="D72" s="410" t="s">
        <v>450</v>
      </c>
      <c r="E72" s="411"/>
      <c r="F72" s="412"/>
      <c r="G72" s="393" t="s">
        <v>1031</v>
      </c>
      <c r="H72" s="341"/>
      <c r="I72" s="409"/>
      <c r="J72" s="184"/>
    </row>
    <row r="73" spans="1:10" s="85" customFormat="1" ht="13.5">
      <c r="A73" s="340"/>
      <c r="B73" s="340"/>
      <c r="C73" s="341"/>
      <c r="D73" s="342"/>
      <c r="E73" s="343"/>
      <c r="F73" s="344"/>
      <c r="G73" s="345"/>
      <c r="H73" s="341"/>
      <c r="I73" s="184"/>
      <c r="J73" s="184"/>
    </row>
    <row r="74" spans="1:10" s="85" customFormat="1" ht="13.5">
      <c r="A74" s="186"/>
      <c r="B74" s="186"/>
      <c r="C74" s="187"/>
      <c r="D74" s="188"/>
      <c r="E74" s="189"/>
      <c r="F74" s="174"/>
      <c r="G74" s="179"/>
      <c r="H74" s="187"/>
      <c r="I74" s="184"/>
      <c r="J74" s="184"/>
    </row>
    <row r="75" spans="1:10" s="85" customFormat="1" ht="12.75" customHeight="1">
      <c r="A75" s="257" t="s">
        <v>857</v>
      </c>
      <c r="B75" s="258"/>
      <c r="C75" s="259"/>
      <c r="D75" s="260"/>
      <c r="F75" s="262"/>
      <c r="G75" s="284"/>
    </row>
    <row r="76" spans="1:10" s="85" customFormat="1" ht="12.75" customHeight="1">
      <c r="A76" s="263"/>
      <c r="B76" s="263"/>
      <c r="C76" s="264"/>
      <c r="D76" s="265"/>
      <c r="E76" s="261" t="s">
        <v>858</v>
      </c>
      <c r="F76" s="265"/>
    </row>
    <row r="77" spans="1:10" s="85" customFormat="1" ht="13.5" customHeight="1">
      <c r="A77" s="263"/>
      <c r="B77" s="263"/>
      <c r="C77" s="264"/>
      <c r="D77" s="265"/>
      <c r="E77" s="261" t="s">
        <v>859</v>
      </c>
      <c r="F77" s="265"/>
    </row>
    <row r="78" spans="1:10" s="85" customFormat="1" ht="13.5" customHeight="1">
      <c r="A78" s="263"/>
      <c r="B78" s="263"/>
      <c r="C78" s="264"/>
      <c r="D78" s="265"/>
      <c r="E78" s="261" t="s">
        <v>860</v>
      </c>
      <c r="F78" s="265"/>
      <c r="G78" s="86"/>
    </row>
    <row r="79" spans="1:10" s="85" customFormat="1" ht="13.5" customHeight="1">
      <c r="A79" s="263"/>
      <c r="B79" s="263"/>
      <c r="C79" s="264"/>
      <c r="D79" s="265"/>
      <c r="E79" s="266"/>
      <c r="F79" s="265"/>
      <c r="G79" s="86"/>
    </row>
    <row r="80" spans="1:10" s="85" customFormat="1" ht="13.5">
      <c r="A80" s="267" t="s">
        <v>861</v>
      </c>
      <c r="B80" s="267"/>
      <c r="C80" s="267"/>
      <c r="D80" s="268"/>
      <c r="E80" s="269" t="s">
        <v>862</v>
      </c>
      <c r="F80" s="268"/>
    </row>
    <row r="81" spans="1:8" s="85" customFormat="1" ht="13.5">
      <c r="A81" s="270"/>
      <c r="B81" s="270"/>
      <c r="C81" s="270"/>
      <c r="D81" s="271"/>
      <c r="E81" s="272"/>
      <c r="F81" s="272"/>
    </row>
    <row r="82" spans="1:8" s="85" customFormat="1" ht="13.5">
      <c r="A82" s="270"/>
      <c r="B82" s="270"/>
      <c r="C82" s="270"/>
      <c r="D82" s="273"/>
      <c r="E82" s="272"/>
      <c r="F82" s="272"/>
    </row>
    <row r="83" spans="1:8" s="85" customFormat="1" ht="13.5">
      <c r="A83" s="270"/>
      <c r="B83" s="270"/>
      <c r="C83" s="270"/>
      <c r="D83" s="273"/>
      <c r="E83" s="272"/>
      <c r="F83" s="272"/>
    </row>
    <row r="84" spans="1:8" s="85" customFormat="1" ht="12.75" customHeight="1">
      <c r="A84" s="274" t="s">
        <v>1093</v>
      </c>
      <c r="B84" s="275"/>
      <c r="C84" s="276"/>
      <c r="D84" s="277"/>
      <c r="E84" s="278"/>
      <c r="F84" s="277" t="s">
        <v>1091</v>
      </c>
    </row>
    <row r="85" spans="1:8" s="85" customFormat="1">
      <c r="C85" s="87"/>
    </row>
    <row r="86" spans="1:8">
      <c r="A86" s="85"/>
      <c r="B86" s="85"/>
      <c r="C86" s="85"/>
      <c r="D86" s="85"/>
      <c r="E86" s="85"/>
      <c r="F86" s="85"/>
      <c r="G86" s="85"/>
      <c r="H86" s="85"/>
    </row>
    <row r="87" spans="1:8">
      <c r="B87" s="30"/>
      <c r="C87" s="30"/>
      <c r="D87" s="30"/>
      <c r="E87" s="30"/>
      <c r="F87" s="30"/>
      <c r="G87" s="30"/>
    </row>
    <row r="88" spans="1:8">
      <c r="B88" s="30"/>
      <c r="C88" s="30"/>
    </row>
  </sheetData>
  <printOptions horizontalCentered="1"/>
  <pageMargins left="0.37" right="0.23" top="0.24" bottom="0.71" header="0.19" footer="0.19"/>
  <pageSetup paperSize="9" scale="95" orientation="landscape" r:id="rId1"/>
  <headerFooter>
    <oddFooter>&amp;L&amp;8Checked by,Sign............&amp;R&amp;8Page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K58"/>
  <sheetViews>
    <sheetView topLeftCell="A2" zoomScaleSheetLayoutView="90" workbookViewId="0">
      <pane ySplit="10" topLeftCell="A38" activePane="bottomLeft" state="frozen"/>
      <selection activeCell="A3" sqref="A3"/>
      <selection pane="bottomLeft" activeCell="B38" sqref="B38"/>
    </sheetView>
  </sheetViews>
  <sheetFormatPr defaultRowHeight="15"/>
  <cols>
    <col min="1" max="1" width="17.875" style="425" customWidth="1"/>
    <col min="2" max="2" width="16.25" style="425" customWidth="1"/>
    <col min="3" max="3" width="57" style="425" customWidth="1"/>
    <col min="4" max="4" width="10" style="425" customWidth="1"/>
    <col min="5" max="5" width="11.125" style="425" customWidth="1"/>
    <col min="6" max="6" width="9.875" style="425" customWidth="1"/>
    <col min="7" max="7" width="23" style="425" customWidth="1"/>
    <col min="8" max="8" width="10.875" style="425" hidden="1" customWidth="1"/>
    <col min="9" max="9" width="7.25" style="425" customWidth="1"/>
    <col min="10" max="10" width="16.375" style="425" customWidth="1"/>
    <col min="11" max="11" width="14" style="425" customWidth="1"/>
    <col min="12" max="16384" width="9" style="425"/>
  </cols>
  <sheetData>
    <row r="1" spans="1:8">
      <c r="A1" s="421"/>
      <c r="B1" s="421"/>
      <c r="C1" s="422"/>
      <c r="D1" s="423"/>
      <c r="E1" s="422"/>
      <c r="F1" s="422"/>
      <c r="G1" s="421"/>
      <c r="H1" s="424" t="str">
        <f>'[1]PK-PCT'!G2</f>
        <v>Jul 2019</v>
      </c>
    </row>
    <row r="2" spans="1:8" ht="21" customHeight="1">
      <c r="A2" s="286"/>
      <c r="B2" s="286"/>
      <c r="C2" s="288" t="s">
        <v>508</v>
      </c>
      <c r="D2" s="286"/>
      <c r="F2" s="426" t="str">
        <f>'[1]PK-PCT'!F2</f>
        <v xml:space="preserve">Date report :   </v>
      </c>
      <c r="G2" s="427" t="str">
        <f>'PK-PCS'!G2</f>
        <v>March 2019</v>
      </c>
      <c r="H2" s="286"/>
    </row>
    <row r="3" spans="1:8" ht="15" customHeight="1">
      <c r="A3" s="428"/>
      <c r="B3" s="428"/>
      <c r="C3" s="429" t="s">
        <v>821</v>
      </c>
      <c r="D3" s="428"/>
      <c r="E3" s="428"/>
      <c r="F3" s="428"/>
      <c r="G3" s="428"/>
      <c r="H3" s="428"/>
    </row>
    <row r="4" spans="1:8" s="46" customFormat="1" ht="15.75">
      <c r="A4" s="42"/>
      <c r="B4" s="165" t="s">
        <v>417</v>
      </c>
      <c r="C4" s="282" t="s">
        <v>837</v>
      </c>
      <c r="E4" s="42" t="s">
        <v>1039</v>
      </c>
      <c r="F4" s="41" t="s">
        <v>1040</v>
      </c>
      <c r="G4" s="430">
        <f>11742.46+G5</f>
        <v>11575.39</v>
      </c>
      <c r="H4" s="431"/>
    </row>
    <row r="5" spans="1:8" s="46" customFormat="1" ht="15.75">
      <c r="A5" s="42"/>
      <c r="B5" s="179" t="s">
        <v>834</v>
      </c>
      <c r="C5" s="282" t="s">
        <v>10</v>
      </c>
      <c r="E5" s="432" t="s">
        <v>510</v>
      </c>
      <c r="F5" s="481">
        <v>12017.24</v>
      </c>
      <c r="G5" s="433">
        <f>G6-F6</f>
        <v>-167.06999999999971</v>
      </c>
      <c r="H5" s="431"/>
    </row>
    <row r="6" spans="1:8" s="46" customFormat="1" ht="15.75">
      <c r="A6" s="42"/>
      <c r="B6" s="42" t="s">
        <v>835</v>
      </c>
      <c r="C6" s="283" t="s">
        <v>836</v>
      </c>
      <c r="E6" s="42" t="s">
        <v>511</v>
      </c>
      <c r="F6" s="171">
        <v>2441.12</v>
      </c>
      <c r="G6" s="434">
        <v>2274.0500000000002</v>
      </c>
      <c r="H6" s="431"/>
    </row>
    <row r="7" spans="1:8" s="46" customFormat="1" ht="13.5">
      <c r="A7" s="42"/>
      <c r="B7" s="42" t="s">
        <v>509</v>
      </c>
      <c r="C7" s="282" t="s">
        <v>841</v>
      </c>
      <c r="E7" s="432" t="s">
        <v>513</v>
      </c>
      <c r="F7" s="70">
        <v>13115</v>
      </c>
      <c r="G7" s="42"/>
      <c r="H7" s="431"/>
    </row>
    <row r="8" spans="1:8" ht="6.75" customHeight="1">
      <c r="A8" s="422"/>
      <c r="B8" s="422"/>
      <c r="C8" s="422"/>
      <c r="D8" s="423"/>
      <c r="E8" s="422"/>
      <c r="F8" s="422"/>
      <c r="G8" s="422"/>
    </row>
    <row r="9" spans="1:8" s="437" customFormat="1" ht="27.75" customHeight="1" thickBot="1">
      <c r="A9" s="435" t="s">
        <v>405</v>
      </c>
      <c r="B9" s="435" t="s">
        <v>406</v>
      </c>
      <c r="C9" s="435" t="s">
        <v>407</v>
      </c>
      <c r="D9" s="435" t="s">
        <v>408</v>
      </c>
      <c r="E9" s="435" t="s">
        <v>1041</v>
      </c>
      <c r="F9" s="435" t="s">
        <v>515</v>
      </c>
      <c r="G9" s="435" t="s">
        <v>846</v>
      </c>
      <c r="H9" s="436" t="s">
        <v>477</v>
      </c>
    </row>
    <row r="10" spans="1:8" s="65" customFormat="1" ht="18" hidden="1" customHeight="1" thickTop="1">
      <c r="A10" s="438" t="s">
        <v>143</v>
      </c>
      <c r="B10" s="439" t="s">
        <v>144</v>
      </c>
      <c r="C10" s="440" t="s">
        <v>1042</v>
      </c>
      <c r="D10" s="441" t="s">
        <v>1043</v>
      </c>
      <c r="E10" s="442"/>
      <c r="F10" s="442"/>
      <c r="G10" s="441"/>
      <c r="H10" s="443"/>
    </row>
    <row r="11" spans="1:8" s="65" customFormat="1" ht="27" hidden="1" customHeight="1">
      <c r="A11" s="438" t="s">
        <v>1044</v>
      </c>
      <c r="B11" s="439" t="s">
        <v>147</v>
      </c>
      <c r="C11" s="440" t="s">
        <v>319</v>
      </c>
      <c r="D11" s="441"/>
      <c r="E11" s="442"/>
      <c r="F11" s="442"/>
      <c r="G11" s="441"/>
      <c r="H11" s="443"/>
    </row>
    <row r="12" spans="1:8" s="46" customFormat="1" ht="27.75" thickTop="1">
      <c r="A12" s="444" t="s">
        <v>148</v>
      </c>
      <c r="B12" s="416" t="s">
        <v>519</v>
      </c>
      <c r="C12" s="445" t="s">
        <v>320</v>
      </c>
      <c r="D12" s="446" t="s">
        <v>462</v>
      </c>
      <c r="E12" s="447"/>
      <c r="F12" s="416"/>
      <c r="G12" s="448" t="s">
        <v>374</v>
      </c>
      <c r="H12" s="449"/>
    </row>
    <row r="13" spans="1:8" s="46" customFormat="1" ht="27.75" hidden="1" customHeight="1">
      <c r="A13" s="444" t="s">
        <v>1045</v>
      </c>
      <c r="B13" s="416" t="s">
        <v>149</v>
      </c>
      <c r="C13" s="445" t="s">
        <v>777</v>
      </c>
      <c r="D13" s="446"/>
      <c r="E13" s="447"/>
      <c r="F13" s="447"/>
      <c r="G13" s="446"/>
      <c r="H13" s="449"/>
    </row>
    <row r="14" spans="1:8" s="46" customFormat="1" ht="40.5">
      <c r="A14" s="444" t="s">
        <v>520</v>
      </c>
      <c r="B14" s="416" t="s">
        <v>779</v>
      </c>
      <c r="C14" s="445" t="s">
        <v>322</v>
      </c>
      <c r="D14" s="446" t="s">
        <v>462</v>
      </c>
      <c r="E14" s="447"/>
      <c r="F14" s="416"/>
      <c r="G14" s="448" t="s">
        <v>376</v>
      </c>
      <c r="H14" s="449"/>
    </row>
    <row r="15" spans="1:8" s="46" customFormat="1" ht="27">
      <c r="A15" s="444" t="s">
        <v>1046</v>
      </c>
      <c r="B15" s="416" t="s">
        <v>150</v>
      </c>
      <c r="C15" s="445" t="s">
        <v>323</v>
      </c>
      <c r="D15" s="446" t="s">
        <v>1047</v>
      </c>
      <c r="E15" s="447" t="s">
        <v>1048</v>
      </c>
      <c r="F15" s="447" t="s">
        <v>430</v>
      </c>
      <c r="G15" s="445" t="s">
        <v>1049</v>
      </c>
      <c r="H15" s="449"/>
    </row>
    <row r="16" spans="1:8" s="46" customFormat="1" ht="27">
      <c r="A16" s="444" t="s">
        <v>529</v>
      </c>
      <c r="B16" s="416" t="s">
        <v>151</v>
      </c>
      <c r="C16" s="445" t="s">
        <v>530</v>
      </c>
      <c r="D16" s="446" t="s">
        <v>462</v>
      </c>
      <c r="E16" s="447"/>
      <c r="F16" s="447"/>
      <c r="G16" s="448" t="s">
        <v>531</v>
      </c>
      <c r="H16" s="449"/>
    </row>
    <row r="17" spans="1:8" s="46" customFormat="1" ht="27">
      <c r="A17" s="444" t="s">
        <v>532</v>
      </c>
      <c r="B17" s="416" t="s">
        <v>533</v>
      </c>
      <c r="C17" s="445" t="s">
        <v>153</v>
      </c>
      <c r="D17" s="446" t="s">
        <v>462</v>
      </c>
      <c r="E17" s="447"/>
      <c r="F17" s="416"/>
      <c r="G17" s="448" t="s">
        <v>534</v>
      </c>
      <c r="H17" s="449"/>
    </row>
    <row r="18" spans="1:8" s="46" customFormat="1" ht="27">
      <c r="A18" s="444" t="s">
        <v>535</v>
      </c>
      <c r="B18" s="416" t="s">
        <v>239</v>
      </c>
      <c r="C18" s="445" t="s">
        <v>325</v>
      </c>
      <c r="D18" s="446" t="s">
        <v>462</v>
      </c>
      <c r="E18" s="447"/>
      <c r="F18" s="416"/>
      <c r="G18" s="448" t="s">
        <v>1050</v>
      </c>
      <c r="H18" s="449"/>
    </row>
    <row r="19" spans="1:8" s="46" customFormat="1" ht="27">
      <c r="A19" s="444" t="s">
        <v>538</v>
      </c>
      <c r="B19" s="416" t="s">
        <v>154</v>
      </c>
      <c r="C19" s="445" t="s">
        <v>326</v>
      </c>
      <c r="D19" s="446" t="s">
        <v>462</v>
      </c>
      <c r="E19" s="447"/>
      <c r="F19" s="416"/>
      <c r="G19" s="448" t="s">
        <v>376</v>
      </c>
      <c r="H19" s="449"/>
    </row>
    <row r="20" spans="1:8" s="46" customFormat="1" ht="27">
      <c r="A20" s="444" t="s">
        <v>539</v>
      </c>
      <c r="B20" s="416" t="s">
        <v>155</v>
      </c>
      <c r="C20" s="445" t="s">
        <v>327</v>
      </c>
      <c r="D20" s="446" t="s">
        <v>462</v>
      </c>
      <c r="E20" s="447"/>
      <c r="F20" s="416"/>
      <c r="G20" s="448" t="s">
        <v>540</v>
      </c>
      <c r="H20" s="449"/>
    </row>
    <row r="21" spans="1:8" s="46" customFormat="1" ht="27">
      <c r="A21" s="444" t="s">
        <v>541</v>
      </c>
      <c r="B21" s="416" t="s">
        <v>155</v>
      </c>
      <c r="C21" s="445" t="s">
        <v>328</v>
      </c>
      <c r="D21" s="446" t="s">
        <v>462</v>
      </c>
      <c r="E21" s="447"/>
      <c r="F21" s="416"/>
      <c r="G21" s="448" t="s">
        <v>1051</v>
      </c>
      <c r="H21" s="449"/>
    </row>
    <row r="22" spans="1:8" s="46" customFormat="1" ht="40.5">
      <c r="A22" s="444" t="s">
        <v>1052</v>
      </c>
      <c r="B22" s="416" t="s">
        <v>156</v>
      </c>
      <c r="C22" s="445" t="s">
        <v>785</v>
      </c>
      <c r="D22" s="446" t="s">
        <v>462</v>
      </c>
      <c r="E22" s="447"/>
      <c r="F22" s="416"/>
      <c r="G22" s="448" t="s">
        <v>1053</v>
      </c>
      <c r="H22" s="449"/>
    </row>
    <row r="23" spans="1:8" s="46" customFormat="1" ht="27">
      <c r="A23" s="444" t="s">
        <v>542</v>
      </c>
      <c r="B23" s="416" t="s">
        <v>543</v>
      </c>
      <c r="C23" s="445" t="s">
        <v>544</v>
      </c>
      <c r="D23" s="446" t="s">
        <v>462</v>
      </c>
      <c r="E23" s="447"/>
      <c r="F23" s="416"/>
      <c r="G23" s="448" t="s">
        <v>1054</v>
      </c>
      <c r="H23" s="449"/>
    </row>
    <row r="24" spans="1:8" s="46" customFormat="1" ht="33" customHeight="1">
      <c r="A24" s="444" t="s">
        <v>1055</v>
      </c>
      <c r="B24" s="416" t="s">
        <v>789</v>
      </c>
      <c r="C24" s="445" t="s">
        <v>551</v>
      </c>
      <c r="D24" s="446" t="s">
        <v>1047</v>
      </c>
      <c r="E24" s="447" t="s">
        <v>1048</v>
      </c>
      <c r="F24" s="447" t="s">
        <v>430</v>
      </c>
      <c r="G24" s="445" t="s">
        <v>1049</v>
      </c>
      <c r="H24" s="449"/>
    </row>
    <row r="25" spans="1:8" s="46" customFormat="1" ht="24.75" customHeight="1">
      <c r="A25" s="444" t="s">
        <v>552</v>
      </c>
      <c r="B25" s="416" t="s">
        <v>157</v>
      </c>
      <c r="C25" s="445" t="s">
        <v>332</v>
      </c>
      <c r="D25" s="446" t="s">
        <v>462</v>
      </c>
      <c r="E25" s="447"/>
      <c r="F25" s="416"/>
      <c r="G25" s="448" t="s">
        <v>553</v>
      </c>
      <c r="H25" s="449"/>
    </row>
    <row r="26" spans="1:8" s="46" customFormat="1" ht="27.75" customHeight="1">
      <c r="A26" s="444" t="s">
        <v>1056</v>
      </c>
      <c r="B26" s="416" t="s">
        <v>1057</v>
      </c>
      <c r="C26" s="445" t="s">
        <v>556</v>
      </c>
      <c r="D26" s="446" t="s">
        <v>462</v>
      </c>
      <c r="E26" s="447"/>
      <c r="F26" s="416"/>
      <c r="G26" s="448" t="s">
        <v>792</v>
      </c>
      <c r="H26" s="449"/>
    </row>
    <row r="27" spans="1:8" s="46" customFormat="1" ht="27">
      <c r="A27" s="444" t="s">
        <v>1058</v>
      </c>
      <c r="B27" s="416" t="s">
        <v>158</v>
      </c>
      <c r="C27" s="445" t="s">
        <v>334</v>
      </c>
      <c r="D27" s="446" t="s">
        <v>462</v>
      </c>
      <c r="E27" s="447"/>
      <c r="F27" s="416"/>
      <c r="G27" s="448" t="s">
        <v>793</v>
      </c>
      <c r="H27" s="449"/>
    </row>
    <row r="28" spans="1:8" s="46" customFormat="1" ht="27">
      <c r="A28" s="444" t="s">
        <v>1059</v>
      </c>
      <c r="B28" s="416"/>
      <c r="C28" s="445" t="s">
        <v>335</v>
      </c>
      <c r="D28" s="446" t="s">
        <v>1060</v>
      </c>
      <c r="E28" s="447" t="s">
        <v>1061</v>
      </c>
      <c r="F28" s="447" t="s">
        <v>430</v>
      </c>
      <c r="G28" s="445" t="s">
        <v>1049</v>
      </c>
      <c r="H28" s="449"/>
    </row>
    <row r="29" spans="1:8" s="46" customFormat="1" ht="27">
      <c r="A29" s="444" t="s">
        <v>1062</v>
      </c>
      <c r="B29" s="416" t="s">
        <v>559</v>
      </c>
      <c r="C29" s="445" t="s">
        <v>795</v>
      </c>
      <c r="D29" s="446" t="s">
        <v>1047</v>
      </c>
      <c r="E29" s="447" t="s">
        <v>1048</v>
      </c>
      <c r="F29" s="447" t="s">
        <v>430</v>
      </c>
      <c r="G29" s="445" t="s">
        <v>1049</v>
      </c>
      <c r="H29" s="449"/>
    </row>
    <row r="30" spans="1:8" s="46" customFormat="1" ht="27">
      <c r="A30" s="444" t="s">
        <v>1063</v>
      </c>
      <c r="B30" s="416" t="s">
        <v>159</v>
      </c>
      <c r="C30" s="445" t="s">
        <v>797</v>
      </c>
      <c r="D30" s="446" t="s">
        <v>462</v>
      </c>
      <c r="E30" s="447"/>
      <c r="F30" s="448"/>
      <c r="G30" s="448" t="s">
        <v>389</v>
      </c>
      <c r="H30" s="449"/>
    </row>
    <row r="31" spans="1:8" s="46" customFormat="1" ht="40.5">
      <c r="A31" s="444" t="s">
        <v>563</v>
      </c>
      <c r="B31" s="416"/>
      <c r="C31" s="445" t="s">
        <v>564</v>
      </c>
      <c r="D31" s="446" t="s">
        <v>462</v>
      </c>
      <c r="E31" s="447"/>
      <c r="F31" s="448"/>
      <c r="G31" s="448" t="s">
        <v>1051</v>
      </c>
      <c r="H31" s="449"/>
    </row>
    <row r="32" spans="1:8" s="42" customFormat="1" ht="27">
      <c r="A32" s="444" t="s">
        <v>566</v>
      </c>
      <c r="B32" s="416" t="s">
        <v>567</v>
      </c>
      <c r="C32" s="450" t="s">
        <v>568</v>
      </c>
      <c r="D32" s="415" t="s">
        <v>462</v>
      </c>
      <c r="E32" s="447"/>
      <c r="F32" s="417"/>
      <c r="G32" s="417" t="s">
        <v>569</v>
      </c>
      <c r="H32" s="416"/>
    </row>
    <row r="33" spans="1:11" s="42" customFormat="1" ht="27">
      <c r="A33" s="444" t="s">
        <v>570</v>
      </c>
      <c r="B33" s="416" t="s">
        <v>571</v>
      </c>
      <c r="C33" s="445" t="s">
        <v>572</v>
      </c>
      <c r="D33" s="446" t="s">
        <v>462</v>
      </c>
      <c r="E33" s="416"/>
      <c r="F33" s="448"/>
      <c r="G33" s="448" t="s">
        <v>573</v>
      </c>
      <c r="H33" s="416"/>
    </row>
    <row r="34" spans="1:11" s="42" customFormat="1" ht="54">
      <c r="A34" s="444" t="s">
        <v>1064</v>
      </c>
      <c r="B34" s="416" t="s">
        <v>1065</v>
      </c>
      <c r="C34" s="416" t="s">
        <v>688</v>
      </c>
      <c r="D34" s="415" t="s">
        <v>1060</v>
      </c>
      <c r="E34" s="447" t="s">
        <v>1066</v>
      </c>
      <c r="F34" s="447" t="s">
        <v>430</v>
      </c>
      <c r="G34" s="450" t="s">
        <v>1067</v>
      </c>
      <c r="H34" s="416"/>
    </row>
    <row r="35" spans="1:11" s="42" customFormat="1" ht="45" customHeight="1">
      <c r="A35" s="416" t="s">
        <v>581</v>
      </c>
      <c r="B35" s="416"/>
      <c r="C35" s="445" t="s">
        <v>582</v>
      </c>
      <c r="D35" s="451" t="s">
        <v>462</v>
      </c>
      <c r="E35" s="452"/>
      <c r="F35" s="453"/>
      <c r="G35" s="454" t="s">
        <v>1068</v>
      </c>
      <c r="H35" s="416"/>
    </row>
    <row r="36" spans="1:11" s="42" customFormat="1" ht="39.75" customHeight="1">
      <c r="A36" s="416" t="s">
        <v>584</v>
      </c>
      <c r="B36" s="416"/>
      <c r="C36" s="445" t="s">
        <v>1069</v>
      </c>
      <c r="D36" s="446" t="s">
        <v>462</v>
      </c>
      <c r="E36" s="416"/>
      <c r="F36" s="448"/>
      <c r="G36" s="455" t="s">
        <v>586</v>
      </c>
      <c r="H36" s="456"/>
    </row>
    <row r="37" spans="1:11" s="42" customFormat="1" ht="51.75" customHeight="1">
      <c r="A37" s="444" t="s">
        <v>1070</v>
      </c>
      <c r="B37" s="416"/>
      <c r="C37" s="445" t="s">
        <v>588</v>
      </c>
      <c r="D37" s="446" t="s">
        <v>462</v>
      </c>
      <c r="E37" s="416"/>
      <c r="F37" s="448"/>
      <c r="G37" s="455" t="s">
        <v>586</v>
      </c>
      <c r="H37" s="456"/>
    </row>
    <row r="38" spans="1:11" s="42" customFormat="1" ht="53.25" customHeight="1">
      <c r="A38" s="416" t="s">
        <v>757</v>
      </c>
      <c r="B38" s="416" t="s">
        <v>590</v>
      </c>
      <c r="C38" s="445" t="s">
        <v>591</v>
      </c>
      <c r="D38" s="415" t="s">
        <v>462</v>
      </c>
      <c r="E38" s="416"/>
      <c r="F38" s="417"/>
      <c r="G38" s="418" t="s">
        <v>1071</v>
      </c>
      <c r="H38" s="456"/>
    </row>
    <row r="39" spans="1:11" s="459" customFormat="1" ht="81">
      <c r="A39" s="393" t="s">
        <v>1072</v>
      </c>
      <c r="B39" s="393" t="s">
        <v>503</v>
      </c>
      <c r="C39" s="393" t="s">
        <v>802</v>
      </c>
      <c r="D39" s="457" t="s">
        <v>462</v>
      </c>
      <c r="E39" s="393"/>
      <c r="F39" s="458"/>
      <c r="G39" s="395" t="s">
        <v>803</v>
      </c>
      <c r="H39" s="395"/>
      <c r="J39" s="459" t="s">
        <v>704</v>
      </c>
    </row>
    <row r="40" spans="1:11" s="42" customFormat="1" ht="54">
      <c r="A40" s="416" t="s">
        <v>1073</v>
      </c>
      <c r="B40" s="416" t="s">
        <v>606</v>
      </c>
      <c r="C40" s="445" t="s">
        <v>607</v>
      </c>
      <c r="D40" s="415" t="s">
        <v>708</v>
      </c>
      <c r="E40" s="416"/>
      <c r="F40" s="417"/>
      <c r="G40" s="417" t="s">
        <v>1074</v>
      </c>
      <c r="H40" s="456"/>
    </row>
    <row r="41" spans="1:11" s="460" customFormat="1" ht="189" customHeight="1">
      <c r="A41" s="444" t="s">
        <v>1075</v>
      </c>
      <c r="B41" s="416" t="s">
        <v>705</v>
      </c>
      <c r="C41" s="445" t="s">
        <v>1076</v>
      </c>
      <c r="D41" s="415" t="s">
        <v>462</v>
      </c>
      <c r="E41" s="416"/>
      <c r="F41" s="417"/>
      <c r="G41" s="417" t="s">
        <v>1077</v>
      </c>
      <c r="H41" s="456"/>
    </row>
    <row r="42" spans="1:11" s="460" customFormat="1" ht="81">
      <c r="A42" s="393" t="s">
        <v>1078</v>
      </c>
      <c r="B42" s="393"/>
      <c r="C42" s="461" t="s">
        <v>710</v>
      </c>
      <c r="D42" s="462" t="s">
        <v>462</v>
      </c>
      <c r="E42" s="458"/>
      <c r="F42" s="458"/>
      <c r="G42" s="461" t="s">
        <v>713</v>
      </c>
      <c r="H42" s="461"/>
    </row>
    <row r="43" spans="1:11" s="42" customFormat="1" ht="54">
      <c r="A43" s="393"/>
      <c r="B43" s="393" t="s">
        <v>763</v>
      </c>
      <c r="C43" s="461" t="s">
        <v>764</v>
      </c>
      <c r="D43" s="411">
        <v>42841</v>
      </c>
      <c r="E43" s="412" t="s">
        <v>1079</v>
      </c>
      <c r="F43" s="463" t="s">
        <v>430</v>
      </c>
      <c r="G43" s="393" t="s">
        <v>1080</v>
      </c>
      <c r="H43" s="461"/>
      <c r="J43" s="42" t="s">
        <v>766</v>
      </c>
    </row>
    <row r="44" spans="1:11" s="42" customFormat="1" ht="81">
      <c r="A44" s="454" t="s">
        <v>1089</v>
      </c>
      <c r="B44" s="393" t="s">
        <v>815</v>
      </c>
      <c r="C44" s="464" t="s">
        <v>814</v>
      </c>
      <c r="D44" s="465">
        <v>43195</v>
      </c>
      <c r="E44" s="412" t="s">
        <v>1081</v>
      </c>
      <c r="F44" s="466" t="s">
        <v>826</v>
      </c>
      <c r="G44" s="393" t="s">
        <v>1082</v>
      </c>
      <c r="H44" s="461"/>
      <c r="I44" s="467"/>
    </row>
    <row r="45" spans="1:11" s="42" customFormat="1" ht="40.5">
      <c r="A45" s="416"/>
      <c r="B45" s="393" t="s">
        <v>823</v>
      </c>
      <c r="C45" s="416" t="s">
        <v>824</v>
      </c>
      <c r="D45" s="393"/>
      <c r="E45" s="461"/>
      <c r="F45" s="410" t="s">
        <v>462</v>
      </c>
      <c r="G45" s="461" t="s">
        <v>825</v>
      </c>
      <c r="H45" s="461"/>
    </row>
    <row r="46" spans="1:11" s="42" customFormat="1" ht="40.5">
      <c r="A46" s="416" t="s">
        <v>818</v>
      </c>
      <c r="B46" s="393"/>
      <c r="C46" s="449" t="s">
        <v>819</v>
      </c>
      <c r="D46" s="393"/>
      <c r="E46" s="461"/>
      <c r="F46" s="410" t="s">
        <v>462</v>
      </c>
      <c r="G46" s="461" t="s">
        <v>376</v>
      </c>
      <c r="H46" s="461"/>
    </row>
    <row r="47" spans="1:11" s="42" customFormat="1" ht="67.5">
      <c r="A47" s="393" t="s">
        <v>1083</v>
      </c>
      <c r="B47" s="393" t="s">
        <v>828</v>
      </c>
      <c r="C47" s="329" t="s">
        <v>1017</v>
      </c>
      <c r="D47" s="468">
        <v>43380</v>
      </c>
      <c r="E47" s="410" t="s">
        <v>1084</v>
      </c>
      <c r="F47" s="410" t="s">
        <v>830</v>
      </c>
      <c r="G47" s="461" t="s">
        <v>1090</v>
      </c>
      <c r="H47" s="469"/>
      <c r="I47" s="404"/>
      <c r="J47" s="184" t="s">
        <v>829</v>
      </c>
      <c r="K47" s="87"/>
    </row>
    <row r="48" spans="1:11" s="46" customFormat="1" ht="120.75" customHeight="1">
      <c r="A48" s="482" t="s">
        <v>1032</v>
      </c>
      <c r="B48" s="395" t="s">
        <v>523</v>
      </c>
      <c r="C48" s="393" t="s">
        <v>1030</v>
      </c>
      <c r="D48" s="410" t="s">
        <v>450</v>
      </c>
      <c r="E48" s="411"/>
      <c r="F48" s="412"/>
      <c r="G48" s="393" t="s">
        <v>1085</v>
      </c>
      <c r="H48" s="470"/>
      <c r="I48" s="471"/>
      <c r="J48" s="472"/>
    </row>
    <row r="49" spans="1:10" s="46" customFormat="1" ht="13.5">
      <c r="A49" s="473"/>
      <c r="B49" s="165"/>
      <c r="C49" s="474"/>
      <c r="D49" s="188"/>
      <c r="E49" s="470"/>
      <c r="F49" s="475"/>
      <c r="G49" s="470"/>
      <c r="H49" s="470"/>
      <c r="I49" s="472"/>
      <c r="J49" s="472"/>
    </row>
    <row r="50" spans="1:10" s="30" customFormat="1" ht="15.75" customHeight="1">
      <c r="A50" s="257" t="s">
        <v>857</v>
      </c>
      <c r="B50" s="258"/>
      <c r="C50" s="259"/>
      <c r="D50" s="261" t="s">
        <v>858</v>
      </c>
      <c r="E50" s="476"/>
      <c r="F50" s="477"/>
    </row>
    <row r="51" spans="1:10" s="30" customFormat="1" ht="15.75" customHeight="1">
      <c r="A51" s="263"/>
      <c r="B51" s="263"/>
      <c r="C51" s="264"/>
      <c r="D51" s="261" t="s">
        <v>859</v>
      </c>
      <c r="E51" s="265"/>
      <c r="F51" s="478"/>
    </row>
    <row r="52" spans="1:10" s="30" customFormat="1" ht="15.75" customHeight="1">
      <c r="A52" s="263"/>
      <c r="B52" s="263"/>
      <c r="C52" s="264"/>
      <c r="D52" s="261" t="s">
        <v>860</v>
      </c>
      <c r="E52" s="265"/>
      <c r="F52" s="478"/>
    </row>
    <row r="53" spans="1:10" s="30" customFormat="1" ht="13.5">
      <c r="A53" s="263"/>
      <c r="B53" s="263"/>
      <c r="C53" s="264"/>
      <c r="D53" s="266"/>
      <c r="E53" s="265"/>
      <c r="F53" s="478"/>
      <c r="G53" s="31"/>
    </row>
    <row r="54" spans="1:10" s="30" customFormat="1" ht="15.75" customHeight="1">
      <c r="A54" s="267" t="s">
        <v>861</v>
      </c>
      <c r="B54" s="267"/>
      <c r="C54" s="267"/>
      <c r="D54" s="269" t="s">
        <v>862</v>
      </c>
      <c r="E54" s="268"/>
      <c r="F54" s="479"/>
    </row>
    <row r="55" spans="1:10" s="30" customFormat="1" ht="13.5">
      <c r="A55" s="270"/>
      <c r="B55" s="270"/>
      <c r="C55" s="270"/>
      <c r="D55" s="272"/>
      <c r="E55" s="272"/>
      <c r="F55" s="271"/>
      <c r="G55" s="165"/>
    </row>
    <row r="56" spans="1:10" s="30" customFormat="1" ht="13.5">
      <c r="A56" s="270"/>
      <c r="B56" s="270"/>
      <c r="C56" s="270"/>
      <c r="D56" s="272"/>
      <c r="E56" s="272"/>
      <c r="F56" s="271"/>
    </row>
    <row r="57" spans="1:10" s="30" customFormat="1" ht="13.5">
      <c r="A57" s="270"/>
      <c r="B57" s="270"/>
      <c r="C57" s="270"/>
      <c r="D57" s="272"/>
      <c r="E57" s="272"/>
      <c r="F57" s="271"/>
    </row>
    <row r="58" spans="1:10" s="30" customFormat="1" ht="15.75" customHeight="1">
      <c r="A58" s="274" t="s">
        <v>1093</v>
      </c>
      <c r="B58" s="275"/>
      <c r="C58" s="277"/>
      <c r="D58" s="278"/>
      <c r="E58" s="277" t="s">
        <v>1091</v>
      </c>
      <c r="F58" s="271"/>
    </row>
  </sheetData>
  <printOptions horizontalCentered="1"/>
  <pageMargins left="0.36" right="0.25" top="0.24" bottom="0.65" header="0.34" footer="0.17"/>
  <pageSetup paperSize="9" scale="90" orientation="landscape" r:id="rId1"/>
  <headerFooter alignWithMargins="0">
    <oddFooter>&amp;L&amp;8Checked by,Sign............&amp;R&amp;8Page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J31"/>
  <sheetViews>
    <sheetView zoomScaleSheetLayoutView="90" workbookViewId="0">
      <pane ySplit="8" topLeftCell="A22" activePane="bottomLeft" state="frozen"/>
      <selection pane="bottomLeft" activeCell="C27" sqref="C27"/>
    </sheetView>
  </sheetViews>
  <sheetFormatPr defaultRowHeight="15.75"/>
  <cols>
    <col min="1" max="1" width="19.25" style="69" customWidth="1"/>
    <col min="2" max="2" width="18.375" style="69" customWidth="1"/>
    <col min="3" max="3" width="50.125" style="69" customWidth="1"/>
    <col min="4" max="4" width="9.125" style="69" customWidth="1"/>
    <col min="5" max="5" width="10.75" style="69" customWidth="1"/>
    <col min="6" max="6" width="8.125" style="69" customWidth="1"/>
    <col min="7" max="7" width="22.875" style="69" customWidth="1"/>
    <col min="8" max="8" width="10.375" style="69" hidden="1" customWidth="1"/>
    <col min="9" max="16384" width="9" style="69"/>
  </cols>
  <sheetData>
    <row r="1" spans="1:8">
      <c r="A1" s="67"/>
      <c r="B1" s="67"/>
      <c r="C1" s="67"/>
      <c r="D1" s="68"/>
      <c r="E1" s="67"/>
      <c r="F1" s="67"/>
    </row>
    <row r="2" spans="1:8" ht="15.75" customHeight="1">
      <c r="A2" s="292"/>
      <c r="B2" s="292"/>
      <c r="C2" s="250" t="s">
        <v>508</v>
      </c>
      <c r="D2" s="292"/>
      <c r="E2" s="292"/>
      <c r="F2" s="113" t="str">
        <f>'PK-PCS'!F2</f>
        <v>Date Report :</v>
      </c>
      <c r="G2" s="203" t="str">
        <f>'PK-PCS'!G2</f>
        <v>March 2019</v>
      </c>
      <c r="H2" s="292"/>
    </row>
    <row r="3" spans="1:8" ht="16.5">
      <c r="A3" s="293"/>
      <c r="B3" s="293"/>
      <c r="C3" s="294" t="s">
        <v>822</v>
      </c>
      <c r="D3" s="293"/>
      <c r="E3" s="293"/>
      <c r="F3" s="293"/>
      <c r="G3" s="293"/>
      <c r="H3" s="293"/>
    </row>
    <row r="4" spans="1:8" ht="15.75" customHeight="1">
      <c r="A4" s="67"/>
      <c r="B4" s="175" t="s">
        <v>417</v>
      </c>
      <c r="C4" s="196" t="s">
        <v>837</v>
      </c>
      <c r="E4" s="191" t="s">
        <v>610</v>
      </c>
      <c r="F4" s="193" t="s">
        <v>832</v>
      </c>
      <c r="G4" s="159"/>
    </row>
    <row r="5" spans="1:8" ht="18" customHeight="1">
      <c r="A5" s="67"/>
      <c r="B5" s="175" t="s">
        <v>834</v>
      </c>
      <c r="C5" s="196" t="s">
        <v>10</v>
      </c>
      <c r="E5" s="191" t="s">
        <v>611</v>
      </c>
      <c r="F5" s="195" t="s">
        <v>833</v>
      </c>
    </row>
    <row r="6" spans="1:8" ht="18" customHeight="1">
      <c r="A6" s="67"/>
      <c r="B6" s="191" t="s">
        <v>835</v>
      </c>
      <c r="C6" s="193" t="s">
        <v>836</v>
      </c>
      <c r="E6" s="192" t="s">
        <v>831</v>
      </c>
      <c r="F6" s="199">
        <v>266.62</v>
      </c>
      <c r="G6" s="160"/>
      <c r="H6" s="160"/>
    </row>
    <row r="7" spans="1:8" ht="8.25" customHeight="1">
      <c r="A7" s="67"/>
      <c r="B7" s="67"/>
      <c r="C7" s="67"/>
      <c r="D7" s="68"/>
      <c r="E7" s="67"/>
      <c r="F7" s="67"/>
      <c r="G7" s="67"/>
    </row>
    <row r="8" spans="1:8" s="46" customFormat="1" ht="27.75" thickBot="1">
      <c r="A8" s="44" t="s">
        <v>405</v>
      </c>
      <c r="B8" s="44" t="s">
        <v>406</v>
      </c>
      <c r="C8" s="44" t="s">
        <v>407</v>
      </c>
      <c r="D8" s="44" t="s">
        <v>408</v>
      </c>
      <c r="E8" s="44" t="s">
        <v>612</v>
      </c>
      <c r="F8" s="44" t="s">
        <v>515</v>
      </c>
      <c r="G8" s="44" t="s">
        <v>421</v>
      </c>
      <c r="H8" s="44" t="s">
        <v>477</v>
      </c>
    </row>
    <row r="9" spans="1:8" ht="12.75" customHeight="1" thickTop="1">
      <c r="A9" s="367"/>
      <c r="B9" s="368"/>
      <c r="C9" s="369"/>
      <c r="D9" s="370"/>
      <c r="E9" s="368"/>
      <c r="F9" s="369"/>
      <c r="G9" s="369"/>
      <c r="H9" s="71"/>
    </row>
    <row r="10" spans="1:8" s="46" customFormat="1" ht="25.5" hidden="1">
      <c r="A10" s="78" t="s">
        <v>613</v>
      </c>
      <c r="B10" s="78" t="s">
        <v>164</v>
      </c>
      <c r="C10" s="371" t="s">
        <v>631</v>
      </c>
      <c r="D10" s="372"/>
      <c r="E10" s="78"/>
      <c r="F10" s="76"/>
      <c r="G10" s="371"/>
      <c r="H10" s="63"/>
    </row>
    <row r="11" spans="1:8" s="46" customFormat="1" ht="18.75" hidden="1" customHeight="1">
      <c r="A11" s="78" t="s">
        <v>166</v>
      </c>
      <c r="B11" s="78" t="s">
        <v>167</v>
      </c>
      <c r="C11" s="75" t="s">
        <v>614</v>
      </c>
      <c r="D11" s="77"/>
      <c r="E11" s="78"/>
      <c r="F11" s="76"/>
      <c r="G11" s="75"/>
      <c r="H11" s="63"/>
    </row>
    <row r="12" spans="1:8" s="46" customFormat="1" ht="13.5" hidden="1">
      <c r="A12" s="78" t="s">
        <v>168</v>
      </c>
      <c r="B12" s="78" t="s">
        <v>169</v>
      </c>
      <c r="C12" s="371" t="s">
        <v>615</v>
      </c>
      <c r="D12" s="373" t="s">
        <v>462</v>
      </c>
      <c r="E12" s="78"/>
      <c r="F12" s="373"/>
      <c r="G12" s="374" t="s">
        <v>632</v>
      </c>
      <c r="H12" s="63"/>
    </row>
    <row r="13" spans="1:8" s="46" customFormat="1" ht="27" customHeight="1">
      <c r="A13" s="347" t="s">
        <v>616</v>
      </c>
      <c r="B13" s="347" t="s">
        <v>171</v>
      </c>
      <c r="C13" s="348" t="s">
        <v>617</v>
      </c>
      <c r="D13" s="352">
        <v>34250</v>
      </c>
      <c r="E13" s="350" t="s">
        <v>637</v>
      </c>
      <c r="F13" s="350" t="s">
        <v>430</v>
      </c>
      <c r="G13" s="348" t="s">
        <v>636</v>
      </c>
      <c r="H13" s="63"/>
    </row>
    <row r="14" spans="1:8" s="46" customFormat="1" ht="25.5">
      <c r="A14" s="347" t="s">
        <v>618</v>
      </c>
      <c r="B14" s="347" t="s">
        <v>173</v>
      </c>
      <c r="C14" s="348" t="s">
        <v>619</v>
      </c>
      <c r="D14" s="349" t="s">
        <v>462</v>
      </c>
      <c r="E14" s="347"/>
      <c r="F14" s="349"/>
      <c r="G14" s="351" t="s">
        <v>620</v>
      </c>
      <c r="H14" s="63"/>
    </row>
    <row r="15" spans="1:8" s="46" customFormat="1" ht="28.5" customHeight="1">
      <c r="A15" s="347" t="s">
        <v>621</v>
      </c>
      <c r="B15" s="347" t="s">
        <v>174</v>
      </c>
      <c r="C15" s="348" t="s">
        <v>633</v>
      </c>
      <c r="D15" s="349" t="s">
        <v>462</v>
      </c>
      <c r="E15" s="347"/>
      <c r="F15" s="349"/>
      <c r="G15" s="351" t="s">
        <v>622</v>
      </c>
      <c r="H15" s="63"/>
    </row>
    <row r="16" spans="1:8" s="46" customFormat="1" ht="30" customHeight="1">
      <c r="A16" s="347" t="s">
        <v>623</v>
      </c>
      <c r="B16" s="347" t="s">
        <v>175</v>
      </c>
      <c r="C16" s="348" t="s">
        <v>624</v>
      </c>
      <c r="D16" s="349" t="s">
        <v>462</v>
      </c>
      <c r="E16" s="347"/>
      <c r="F16" s="349"/>
      <c r="G16" s="351" t="s">
        <v>620</v>
      </c>
      <c r="H16" s="63"/>
    </row>
    <row r="17" spans="1:10" s="46" customFormat="1" ht="42" hidden="1" customHeight="1">
      <c r="A17" s="347" t="s">
        <v>625</v>
      </c>
      <c r="B17" s="347"/>
      <c r="C17" s="348" t="s">
        <v>347</v>
      </c>
      <c r="D17" s="352"/>
      <c r="E17" s="347"/>
      <c r="F17" s="350"/>
      <c r="G17" s="348"/>
      <c r="H17" s="63"/>
    </row>
    <row r="18" spans="1:10" s="46" customFormat="1" ht="41.25" customHeight="1">
      <c r="A18" s="347" t="s">
        <v>626</v>
      </c>
      <c r="B18" s="347"/>
      <c r="C18" s="376" t="s">
        <v>969</v>
      </c>
      <c r="D18" s="359" t="s">
        <v>462</v>
      </c>
      <c r="E18" s="347"/>
      <c r="F18" s="350"/>
      <c r="G18" s="351" t="s">
        <v>620</v>
      </c>
      <c r="H18" s="63"/>
    </row>
    <row r="19" spans="1:10" s="46" customFormat="1" ht="32.25" customHeight="1">
      <c r="A19" s="347" t="s">
        <v>627</v>
      </c>
      <c r="B19" s="347" t="s">
        <v>755</v>
      </c>
      <c r="C19" s="348" t="s">
        <v>628</v>
      </c>
      <c r="D19" s="359" t="s">
        <v>462</v>
      </c>
      <c r="E19" s="347"/>
      <c r="F19" s="350"/>
      <c r="G19" s="348" t="s">
        <v>630</v>
      </c>
      <c r="H19" s="63"/>
    </row>
    <row r="20" spans="1:10" s="46" customFormat="1" ht="40.5" hidden="1">
      <c r="A20" s="52"/>
      <c r="B20" s="52" t="s">
        <v>629</v>
      </c>
      <c r="C20" s="66" t="s">
        <v>634</v>
      </c>
      <c r="D20" s="64" t="s">
        <v>462</v>
      </c>
      <c r="E20" s="52"/>
      <c r="F20" s="59"/>
      <c r="G20" s="66" t="s">
        <v>635</v>
      </c>
      <c r="H20" s="63"/>
    </row>
    <row r="21" spans="1:10" ht="14.25" customHeight="1">
      <c r="A21" s="176"/>
      <c r="B21" s="175"/>
      <c r="C21" s="182"/>
      <c r="D21" s="178"/>
      <c r="E21" s="183"/>
      <c r="F21" s="180"/>
      <c r="G21" s="180"/>
      <c r="H21" s="181"/>
      <c r="I21" s="184"/>
      <c r="J21" s="184"/>
    </row>
    <row r="22" spans="1:10" ht="15.75" customHeight="1">
      <c r="A22" s="257" t="s">
        <v>857</v>
      </c>
      <c r="B22" s="258"/>
      <c r="C22" s="259"/>
      <c r="D22" s="260"/>
      <c r="E22" s="85"/>
      <c r="F22" s="262"/>
      <c r="G22" s="30"/>
    </row>
    <row r="23" spans="1:10" ht="15.75" customHeight="1">
      <c r="A23" s="263"/>
      <c r="B23" s="263"/>
      <c r="C23" s="264"/>
      <c r="D23" s="265"/>
      <c r="E23" s="261" t="s">
        <v>858</v>
      </c>
      <c r="F23" s="265"/>
      <c r="G23" s="30"/>
    </row>
    <row r="24" spans="1:10" ht="15.75" customHeight="1">
      <c r="A24" s="263"/>
      <c r="B24" s="263"/>
      <c r="C24" s="264"/>
      <c r="D24" s="265"/>
      <c r="E24" s="261" t="s">
        <v>859</v>
      </c>
      <c r="F24" s="265"/>
      <c r="G24" s="30"/>
    </row>
    <row r="25" spans="1:10">
      <c r="A25" s="263"/>
      <c r="B25" s="263"/>
      <c r="C25" s="264"/>
      <c r="D25" s="265"/>
      <c r="E25" s="261" t="s">
        <v>860</v>
      </c>
      <c r="F25" s="265"/>
      <c r="G25" s="31"/>
    </row>
    <row r="26" spans="1:10" ht="15.75" customHeight="1">
      <c r="A26" s="263"/>
      <c r="B26" s="263"/>
      <c r="C26" s="264"/>
      <c r="D26" s="265"/>
      <c r="E26" s="266"/>
      <c r="F26" s="265"/>
      <c r="G26" s="30"/>
    </row>
    <row r="27" spans="1:10">
      <c r="A27" s="267" t="s">
        <v>861</v>
      </c>
      <c r="B27" s="267"/>
      <c r="C27" s="267"/>
      <c r="D27" s="268"/>
      <c r="E27" s="269" t="s">
        <v>862</v>
      </c>
      <c r="F27" s="268"/>
      <c r="G27" s="30"/>
    </row>
    <row r="28" spans="1:10">
      <c r="A28" s="270"/>
      <c r="B28" s="270"/>
      <c r="C28" s="270"/>
      <c r="D28" s="271"/>
      <c r="E28" s="272"/>
      <c r="F28" s="272"/>
      <c r="G28" s="30"/>
    </row>
    <row r="29" spans="1:10">
      <c r="A29" s="270"/>
      <c r="B29" s="270"/>
      <c r="C29" s="270"/>
      <c r="D29" s="273"/>
      <c r="E29" s="272"/>
      <c r="F29" s="272"/>
      <c r="G29" s="30"/>
    </row>
    <row r="30" spans="1:10" ht="15.75" customHeight="1">
      <c r="A30" s="270"/>
      <c r="B30" s="270"/>
      <c r="C30" s="270"/>
      <c r="D30" s="273"/>
      <c r="E30" s="272"/>
      <c r="F30" s="272"/>
      <c r="G30" s="30"/>
    </row>
    <row r="31" spans="1:10">
      <c r="A31" s="274" t="s">
        <v>1093</v>
      </c>
      <c r="B31" s="275"/>
      <c r="C31" s="276"/>
      <c r="D31" s="277"/>
      <c r="E31" s="278"/>
      <c r="F31" s="277" t="s">
        <v>1091</v>
      </c>
    </row>
  </sheetData>
  <pageMargins left="0.45" right="0.2" top="0.5" bottom="0.75" header="0.3" footer="0.17"/>
  <pageSetup paperSize="9" scale="90" orientation="landscape" horizontalDpi="4294967293" r:id="rId1"/>
  <headerFooter>
    <oddFooter>&amp;L&amp;9Checked by,Sign.............&amp;R&amp;9Page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H58"/>
  <sheetViews>
    <sheetView zoomScaleSheetLayoutView="90" workbookViewId="0">
      <pane ySplit="8" topLeftCell="A46" activePane="bottomLeft" state="frozen"/>
      <selection pane="bottomLeft" activeCell="B64" sqref="B64"/>
    </sheetView>
  </sheetViews>
  <sheetFormatPr defaultRowHeight="12.75"/>
  <cols>
    <col min="1" max="1" width="18" style="72" customWidth="1"/>
    <col min="2" max="2" width="15.25" style="72" customWidth="1"/>
    <col min="3" max="3" width="53" style="72" customWidth="1"/>
    <col min="4" max="4" width="8.5" style="72" customWidth="1"/>
    <col min="5" max="5" width="9.5" style="72" customWidth="1"/>
    <col min="6" max="6" width="8.875" style="72" customWidth="1"/>
    <col min="7" max="7" width="20" style="72" customWidth="1"/>
    <col min="8" max="8" width="10.625" style="72" hidden="1" customWidth="1"/>
    <col min="9" max="9" width="9.875" style="72" customWidth="1"/>
    <col min="10" max="10" width="9.75" style="72" customWidth="1"/>
    <col min="11" max="16384" width="9" style="72"/>
  </cols>
  <sheetData>
    <row r="1" spans="1:8" ht="12.75" customHeight="1">
      <c r="A1" s="30"/>
      <c r="B1" s="30"/>
      <c r="C1" s="30"/>
      <c r="D1" s="30"/>
      <c r="E1" s="30"/>
      <c r="F1" s="30"/>
    </row>
    <row r="2" spans="1:8" ht="15.75" customHeight="1">
      <c r="A2" s="292"/>
      <c r="B2" s="292"/>
      <c r="C2" s="250" t="s">
        <v>508</v>
      </c>
      <c r="D2" s="292"/>
      <c r="E2" s="292"/>
      <c r="F2" s="113" t="str">
        <f>'PK-PCS'!F2</f>
        <v>Date Report :</v>
      </c>
      <c r="G2" s="203" t="str">
        <f>'PK-PCS'!G2</f>
        <v>March 2019</v>
      </c>
      <c r="H2" s="292"/>
    </row>
    <row r="3" spans="1:8" ht="16.5">
      <c r="A3" s="293"/>
      <c r="B3" s="293"/>
      <c r="C3" s="294" t="s">
        <v>822</v>
      </c>
      <c r="D3" s="293"/>
      <c r="E3" s="293"/>
      <c r="F3" s="293"/>
      <c r="G3" s="293"/>
      <c r="H3" s="293"/>
    </row>
    <row r="4" spans="1:8" ht="13.5">
      <c r="A4" s="32"/>
      <c r="B4" s="175" t="s">
        <v>417</v>
      </c>
      <c r="C4" s="196" t="s">
        <v>837</v>
      </c>
      <c r="D4" s="197"/>
      <c r="E4" s="191" t="s">
        <v>610</v>
      </c>
      <c r="F4" s="195" t="s">
        <v>832</v>
      </c>
      <c r="G4" s="152"/>
      <c r="H4" s="161"/>
    </row>
    <row r="5" spans="1:8" ht="13.5">
      <c r="A5" s="32"/>
      <c r="B5" s="175" t="s">
        <v>834</v>
      </c>
      <c r="C5" s="196" t="s">
        <v>10</v>
      </c>
      <c r="D5" s="198"/>
      <c r="E5" s="191" t="s">
        <v>611</v>
      </c>
      <c r="F5" s="194" t="s">
        <v>838</v>
      </c>
      <c r="G5" s="152"/>
      <c r="H5" s="161"/>
    </row>
    <row r="6" spans="1:8" ht="13.5">
      <c r="A6" s="32"/>
      <c r="B6" s="191" t="s">
        <v>835</v>
      </c>
      <c r="C6" s="193" t="s">
        <v>836</v>
      </c>
      <c r="D6" s="197"/>
      <c r="E6" s="192" t="s">
        <v>831</v>
      </c>
      <c r="F6" s="199">
        <v>182.11</v>
      </c>
      <c r="G6" s="161"/>
      <c r="H6" s="161"/>
    </row>
    <row r="7" spans="1:8">
      <c r="A7" s="32"/>
      <c r="B7" s="32"/>
      <c r="C7" s="32"/>
      <c r="D7" s="38"/>
      <c r="E7" s="32"/>
      <c r="F7" s="32"/>
      <c r="G7" s="32"/>
    </row>
    <row r="8" spans="1:8" ht="32.25" customHeight="1" thickBot="1">
      <c r="A8" s="44" t="s">
        <v>405</v>
      </c>
      <c r="B8" s="44" t="s">
        <v>406</v>
      </c>
      <c r="C8" s="44" t="s">
        <v>407</v>
      </c>
      <c r="D8" s="44" t="s">
        <v>408</v>
      </c>
      <c r="E8" s="44" t="s">
        <v>677</v>
      </c>
      <c r="F8" s="44" t="s">
        <v>515</v>
      </c>
      <c r="G8" s="44" t="s">
        <v>421</v>
      </c>
      <c r="H8" s="44" t="s">
        <v>477</v>
      </c>
    </row>
    <row r="9" spans="1:8" s="79" customFormat="1" ht="12" customHeight="1" thickTop="1">
      <c r="A9" s="82"/>
      <c r="B9" s="81"/>
      <c r="C9" s="81"/>
      <c r="D9" s="81"/>
      <c r="E9" s="81"/>
      <c r="F9" s="81"/>
      <c r="G9" s="80"/>
      <c r="H9" s="71"/>
    </row>
    <row r="10" spans="1:8" ht="29.25" customHeight="1">
      <c r="A10" s="314" t="s">
        <v>676</v>
      </c>
      <c r="B10" s="314" t="s">
        <v>675</v>
      </c>
      <c r="C10" s="348" t="s">
        <v>617</v>
      </c>
      <c r="D10" s="375">
        <v>32203</v>
      </c>
      <c r="E10" s="350" t="s">
        <v>725</v>
      </c>
      <c r="F10" s="349" t="s">
        <v>430</v>
      </c>
      <c r="G10" s="376" t="s">
        <v>724</v>
      </c>
      <c r="H10" s="63"/>
    </row>
    <row r="11" spans="1:8" ht="31.5" customHeight="1">
      <c r="A11" s="347" t="s">
        <v>674</v>
      </c>
      <c r="B11" s="347" t="s">
        <v>173</v>
      </c>
      <c r="C11" s="376" t="s">
        <v>619</v>
      </c>
      <c r="D11" s="359" t="s">
        <v>462</v>
      </c>
      <c r="E11" s="347"/>
      <c r="F11" s="359"/>
      <c r="G11" s="360" t="s">
        <v>620</v>
      </c>
      <c r="H11" s="63"/>
    </row>
    <row r="12" spans="1:8" ht="30.75" customHeight="1">
      <c r="A12" s="347" t="s">
        <v>673</v>
      </c>
      <c r="B12" s="347" t="s">
        <v>174</v>
      </c>
      <c r="C12" s="376" t="s">
        <v>672</v>
      </c>
      <c r="D12" s="359" t="s">
        <v>462</v>
      </c>
      <c r="E12" s="347"/>
      <c r="F12" s="359"/>
      <c r="G12" s="360" t="s">
        <v>622</v>
      </c>
      <c r="H12" s="63"/>
    </row>
    <row r="13" spans="1:8" ht="36.75" customHeight="1">
      <c r="A13" s="347" t="s">
        <v>671</v>
      </c>
      <c r="B13" s="347" t="s">
        <v>175</v>
      </c>
      <c r="C13" s="376" t="s">
        <v>624</v>
      </c>
      <c r="D13" s="359" t="s">
        <v>462</v>
      </c>
      <c r="E13" s="347"/>
      <c r="F13" s="359"/>
      <c r="G13" s="360" t="s">
        <v>620</v>
      </c>
      <c r="H13" s="63"/>
    </row>
    <row r="14" spans="1:8" ht="33" hidden="1" customHeight="1">
      <c r="A14" s="347" t="s">
        <v>670</v>
      </c>
      <c r="B14" s="318" t="s">
        <v>669</v>
      </c>
      <c r="C14" s="320" t="s">
        <v>668</v>
      </c>
      <c r="D14" s="375">
        <v>36870</v>
      </c>
      <c r="E14" s="323" t="s">
        <v>641</v>
      </c>
      <c r="F14" s="350"/>
      <c r="G14" s="376" t="s">
        <v>640</v>
      </c>
      <c r="H14" s="63"/>
    </row>
    <row r="15" spans="1:8" ht="57" customHeight="1">
      <c r="A15" s="347" t="s">
        <v>626</v>
      </c>
      <c r="B15" s="347"/>
      <c r="C15" s="376" t="s">
        <v>969</v>
      </c>
      <c r="D15" s="359" t="s">
        <v>462</v>
      </c>
      <c r="E15" s="347"/>
      <c r="F15" s="350"/>
      <c r="G15" s="360" t="s">
        <v>620</v>
      </c>
      <c r="H15" s="63"/>
    </row>
    <row r="16" spans="1:8" ht="35.25" customHeight="1">
      <c r="A16" s="314" t="s">
        <v>627</v>
      </c>
      <c r="B16" s="314" t="s">
        <v>755</v>
      </c>
      <c r="C16" s="315" t="s">
        <v>628</v>
      </c>
      <c r="D16" s="326" t="s">
        <v>462</v>
      </c>
      <c r="E16" s="314"/>
      <c r="F16" s="377"/>
      <c r="G16" s="378" t="s">
        <v>630</v>
      </c>
      <c r="H16" s="53"/>
    </row>
    <row r="17" spans="1:8" ht="40.5" hidden="1" customHeight="1">
      <c r="A17" s="114"/>
      <c r="B17" s="114" t="s">
        <v>729</v>
      </c>
      <c r="C17" s="115" t="s">
        <v>730</v>
      </c>
      <c r="D17" s="116">
        <v>29948</v>
      </c>
      <c r="E17" s="114"/>
      <c r="F17" s="114"/>
      <c r="G17" s="114" t="s">
        <v>731</v>
      </c>
      <c r="H17" s="118"/>
    </row>
    <row r="18" spans="1:8" ht="40.5" hidden="1" customHeight="1">
      <c r="A18" s="114"/>
      <c r="B18" s="114" t="s">
        <v>726</v>
      </c>
      <c r="C18" s="115" t="s">
        <v>727</v>
      </c>
      <c r="D18" s="116">
        <v>31190</v>
      </c>
      <c r="E18" s="114" t="s">
        <v>728</v>
      </c>
      <c r="F18" s="114"/>
      <c r="G18" s="117" t="s">
        <v>640</v>
      </c>
      <c r="H18" s="118"/>
    </row>
    <row r="19" spans="1:8" ht="40.5" hidden="1" customHeight="1">
      <c r="A19" s="114"/>
      <c r="B19" s="114" t="s">
        <v>732</v>
      </c>
      <c r="C19" s="115" t="s">
        <v>733</v>
      </c>
      <c r="D19" s="116">
        <v>31507</v>
      </c>
      <c r="E19" s="114" t="s">
        <v>734</v>
      </c>
      <c r="F19" s="114"/>
      <c r="G19" s="117" t="s">
        <v>640</v>
      </c>
      <c r="H19" s="118"/>
    </row>
    <row r="20" spans="1:8" s="65" customFormat="1" ht="28.5" hidden="1" customHeight="1">
      <c r="A20" s="118"/>
      <c r="B20" s="114" t="s">
        <v>667</v>
      </c>
      <c r="C20" s="115" t="s">
        <v>666</v>
      </c>
      <c r="D20" s="116">
        <v>34146</v>
      </c>
      <c r="E20" s="119" t="s">
        <v>736</v>
      </c>
      <c r="F20" s="119"/>
      <c r="G20" s="115" t="s">
        <v>644</v>
      </c>
      <c r="H20" s="118"/>
    </row>
    <row r="21" spans="1:8" s="74" customFormat="1" ht="33.75" hidden="1" customHeight="1">
      <c r="A21" s="119"/>
      <c r="B21" s="117" t="s">
        <v>665</v>
      </c>
      <c r="C21" s="117" t="s">
        <v>664</v>
      </c>
      <c r="D21" s="116">
        <v>34146</v>
      </c>
      <c r="E21" s="119" t="s">
        <v>736</v>
      </c>
      <c r="F21" s="119"/>
      <c r="G21" s="115" t="s">
        <v>644</v>
      </c>
      <c r="H21" s="118"/>
    </row>
    <row r="22" spans="1:8" s="74" customFormat="1" ht="33.75" hidden="1" customHeight="1">
      <c r="A22" s="119"/>
      <c r="B22" s="117" t="s">
        <v>663</v>
      </c>
      <c r="C22" s="117" t="s">
        <v>662</v>
      </c>
      <c r="D22" s="116">
        <v>34146</v>
      </c>
      <c r="E22" s="119" t="s">
        <v>736</v>
      </c>
      <c r="F22" s="119"/>
      <c r="G22" s="115" t="s">
        <v>644</v>
      </c>
      <c r="H22" s="118"/>
    </row>
    <row r="23" spans="1:8" s="65" customFormat="1" ht="21" hidden="1" customHeight="1">
      <c r="A23" s="114"/>
      <c r="B23" s="114" t="s">
        <v>638</v>
      </c>
      <c r="C23" s="115" t="s">
        <v>639</v>
      </c>
      <c r="D23" s="116">
        <v>34146</v>
      </c>
      <c r="E23" s="119" t="s">
        <v>736</v>
      </c>
      <c r="F23" s="119"/>
      <c r="G23" s="115" t="s">
        <v>644</v>
      </c>
      <c r="H23" s="120"/>
    </row>
    <row r="24" spans="1:8" s="65" customFormat="1" ht="24" hidden="1" customHeight="1">
      <c r="A24" s="114"/>
      <c r="B24" s="114" t="s">
        <v>661</v>
      </c>
      <c r="C24" s="115" t="s">
        <v>660</v>
      </c>
      <c r="D24" s="116">
        <v>34146</v>
      </c>
      <c r="E24" s="119" t="s">
        <v>736</v>
      </c>
      <c r="F24" s="119"/>
      <c r="G24" s="115" t="s">
        <v>644</v>
      </c>
      <c r="H24" s="120"/>
    </row>
    <row r="25" spans="1:8" s="65" customFormat="1" ht="24" hidden="1" customHeight="1">
      <c r="A25" s="114"/>
      <c r="B25" s="114" t="s">
        <v>659</v>
      </c>
      <c r="C25" s="115" t="s">
        <v>658</v>
      </c>
      <c r="D25" s="116">
        <v>34146</v>
      </c>
      <c r="E25" s="119" t="s">
        <v>736</v>
      </c>
      <c r="F25" s="119"/>
      <c r="G25" s="115" t="s">
        <v>644</v>
      </c>
      <c r="H25" s="120"/>
    </row>
    <row r="26" spans="1:8" s="65" customFormat="1" ht="24" hidden="1" customHeight="1">
      <c r="A26" s="114"/>
      <c r="B26" s="114" t="s">
        <v>675</v>
      </c>
      <c r="C26" s="115"/>
      <c r="D26" s="116">
        <v>34146</v>
      </c>
      <c r="E26" s="119" t="s">
        <v>736</v>
      </c>
      <c r="F26" s="119"/>
      <c r="G26" s="115" t="s">
        <v>644</v>
      </c>
      <c r="H26" s="120"/>
    </row>
    <row r="27" spans="1:8" s="65" customFormat="1" ht="32.25" hidden="1" customHeight="1">
      <c r="A27" s="114"/>
      <c r="B27" s="114" t="s">
        <v>735</v>
      </c>
      <c r="C27" s="115"/>
      <c r="D27" s="116">
        <v>34146</v>
      </c>
      <c r="E27" s="119" t="s">
        <v>736</v>
      </c>
      <c r="F27" s="119"/>
      <c r="G27" s="115" t="s">
        <v>644</v>
      </c>
      <c r="H27" s="120"/>
    </row>
    <row r="28" spans="1:8" s="65" customFormat="1" ht="13.5" hidden="1">
      <c r="A28" s="114"/>
      <c r="B28" s="114" t="s">
        <v>643</v>
      </c>
      <c r="C28" s="115" t="s">
        <v>642</v>
      </c>
      <c r="D28" s="116">
        <v>34146</v>
      </c>
      <c r="E28" s="119" t="s">
        <v>736</v>
      </c>
      <c r="F28" s="119"/>
      <c r="G28" s="115" t="s">
        <v>644</v>
      </c>
      <c r="H28" s="120"/>
    </row>
    <row r="29" spans="1:8" s="65" customFormat="1" ht="28.5" hidden="1" customHeight="1">
      <c r="A29" s="114" t="s">
        <v>721</v>
      </c>
      <c r="B29" s="114"/>
      <c r="C29" s="115" t="s">
        <v>722</v>
      </c>
      <c r="D29" s="116">
        <v>36953</v>
      </c>
      <c r="E29" s="119" t="s">
        <v>723</v>
      </c>
      <c r="F29" s="119"/>
      <c r="G29" s="115" t="s">
        <v>724</v>
      </c>
      <c r="H29" s="120"/>
    </row>
    <row r="30" spans="1:8" s="65" customFormat="1" ht="28.5" hidden="1" customHeight="1">
      <c r="A30" s="114" t="s">
        <v>719</v>
      </c>
      <c r="B30" s="114" t="s">
        <v>717</v>
      </c>
      <c r="C30" s="114" t="s">
        <v>716</v>
      </c>
      <c r="D30" s="121">
        <v>41821</v>
      </c>
      <c r="E30" s="114" t="s">
        <v>718</v>
      </c>
      <c r="F30" s="114"/>
      <c r="G30" s="114" t="s">
        <v>720</v>
      </c>
      <c r="H30" s="120"/>
    </row>
    <row r="31" spans="1:8" s="65" customFormat="1" ht="21.75" hidden="1" customHeight="1">
      <c r="A31" s="114"/>
      <c r="B31" s="114" t="s">
        <v>657</v>
      </c>
      <c r="C31" s="122" t="s">
        <v>656</v>
      </c>
      <c r="D31" s="116">
        <v>38460</v>
      </c>
      <c r="E31" s="119" t="s">
        <v>645</v>
      </c>
      <c r="F31" s="123"/>
      <c r="G31" s="115" t="s">
        <v>644</v>
      </c>
      <c r="H31" s="120"/>
    </row>
    <row r="32" spans="1:8" s="65" customFormat="1" ht="29.25" hidden="1" customHeight="1">
      <c r="A32" s="114"/>
      <c r="B32" s="114" t="s">
        <v>655</v>
      </c>
      <c r="C32" s="122" t="s">
        <v>654</v>
      </c>
      <c r="D32" s="116">
        <v>38460</v>
      </c>
      <c r="E32" s="119" t="s">
        <v>645</v>
      </c>
      <c r="F32" s="123"/>
      <c r="G32" s="115" t="s">
        <v>644</v>
      </c>
      <c r="H32" s="120"/>
    </row>
    <row r="33" spans="1:8" s="65" customFormat="1" ht="21.75" hidden="1" customHeight="1">
      <c r="A33" s="114"/>
      <c r="B33" s="114" t="s">
        <v>653</v>
      </c>
      <c r="C33" s="122" t="s">
        <v>652</v>
      </c>
      <c r="D33" s="116">
        <v>38460</v>
      </c>
      <c r="E33" s="119" t="s">
        <v>645</v>
      </c>
      <c r="F33" s="123"/>
      <c r="G33" s="115" t="s">
        <v>644</v>
      </c>
      <c r="H33" s="120"/>
    </row>
    <row r="34" spans="1:8" s="65" customFormat="1" ht="45.75" hidden="1" customHeight="1">
      <c r="A34" s="114"/>
      <c r="B34" s="114" t="s">
        <v>651</v>
      </c>
      <c r="C34" s="115" t="s">
        <v>650</v>
      </c>
      <c r="D34" s="116">
        <v>38460</v>
      </c>
      <c r="E34" s="119" t="s">
        <v>645</v>
      </c>
      <c r="F34" s="119"/>
      <c r="G34" s="115" t="s">
        <v>644</v>
      </c>
      <c r="H34" s="120"/>
    </row>
    <row r="35" spans="1:8" s="65" customFormat="1" ht="27.75" hidden="1" customHeight="1">
      <c r="A35" s="114"/>
      <c r="B35" s="114" t="s">
        <v>649</v>
      </c>
      <c r="C35" s="115" t="s">
        <v>648</v>
      </c>
      <c r="D35" s="116">
        <v>38460</v>
      </c>
      <c r="E35" s="119" t="s">
        <v>645</v>
      </c>
      <c r="F35" s="119"/>
      <c r="G35" s="115" t="s">
        <v>644</v>
      </c>
      <c r="H35" s="120"/>
    </row>
    <row r="36" spans="1:8" s="65" customFormat="1" ht="27.75" hidden="1" customHeight="1">
      <c r="A36" s="114"/>
      <c r="B36" s="114" t="s">
        <v>647</v>
      </c>
      <c r="C36" s="115" t="s">
        <v>646</v>
      </c>
      <c r="D36" s="116">
        <v>38460</v>
      </c>
      <c r="E36" s="119" t="s">
        <v>645</v>
      </c>
      <c r="F36" s="119"/>
      <c r="G36" s="115" t="s">
        <v>644</v>
      </c>
      <c r="H36" s="120"/>
    </row>
    <row r="37" spans="1:8" ht="13.5" hidden="1">
      <c r="A37" s="120"/>
      <c r="B37" s="120" t="s">
        <v>753</v>
      </c>
      <c r="C37" s="120" t="s">
        <v>754</v>
      </c>
      <c r="D37" s="121">
        <v>41821</v>
      </c>
      <c r="E37" s="114" t="s">
        <v>718</v>
      </c>
      <c r="F37" s="114"/>
      <c r="G37" s="114" t="s">
        <v>720</v>
      </c>
      <c r="H37" s="120"/>
    </row>
    <row r="38" spans="1:8" ht="13.5" hidden="1">
      <c r="A38" s="120"/>
      <c r="B38" s="120" t="s">
        <v>751</v>
      </c>
      <c r="C38" s="120" t="s">
        <v>752</v>
      </c>
      <c r="D38" s="121">
        <v>41821</v>
      </c>
      <c r="E38" s="114" t="s">
        <v>718</v>
      </c>
      <c r="F38" s="114"/>
      <c r="G38" s="114" t="s">
        <v>720</v>
      </c>
      <c r="H38" s="120"/>
    </row>
    <row r="39" spans="1:8" ht="13.5" hidden="1">
      <c r="A39" s="120"/>
      <c r="B39" s="120" t="s">
        <v>749</v>
      </c>
      <c r="C39" s="120" t="s">
        <v>750</v>
      </c>
      <c r="D39" s="121">
        <v>41821</v>
      </c>
      <c r="E39" s="114" t="s">
        <v>718</v>
      </c>
      <c r="F39" s="114"/>
      <c r="G39" s="114" t="s">
        <v>720</v>
      </c>
      <c r="H39" s="120"/>
    </row>
    <row r="40" spans="1:8" ht="13.5" hidden="1">
      <c r="A40" s="120"/>
      <c r="B40" s="120" t="s">
        <v>747</v>
      </c>
      <c r="C40" s="120" t="s">
        <v>748</v>
      </c>
      <c r="D40" s="121">
        <v>41821</v>
      </c>
      <c r="E40" s="114" t="s">
        <v>718</v>
      </c>
      <c r="F40" s="114"/>
      <c r="G40" s="114" t="s">
        <v>720</v>
      </c>
      <c r="H40" s="120"/>
    </row>
    <row r="41" spans="1:8" ht="13.5" hidden="1">
      <c r="A41" s="120"/>
      <c r="B41" s="120" t="s">
        <v>745</v>
      </c>
      <c r="C41" s="120" t="s">
        <v>746</v>
      </c>
      <c r="D41" s="121">
        <v>41821</v>
      </c>
      <c r="E41" s="114" t="s">
        <v>718</v>
      </c>
      <c r="F41" s="114"/>
      <c r="G41" s="114" t="s">
        <v>720</v>
      </c>
      <c r="H41" s="120"/>
    </row>
    <row r="42" spans="1:8" ht="13.5" hidden="1">
      <c r="A42" s="120"/>
      <c r="B42" s="120" t="s">
        <v>743</v>
      </c>
      <c r="C42" s="120" t="s">
        <v>744</v>
      </c>
      <c r="D42" s="121">
        <v>41821</v>
      </c>
      <c r="E42" s="114" t="s">
        <v>718</v>
      </c>
      <c r="F42" s="114"/>
      <c r="G42" s="114" t="s">
        <v>720</v>
      </c>
      <c r="H42" s="120"/>
    </row>
    <row r="43" spans="1:8" ht="13.5" hidden="1">
      <c r="A43" s="120"/>
      <c r="B43" s="120" t="s">
        <v>741</v>
      </c>
      <c r="C43" s="120" t="s">
        <v>742</v>
      </c>
      <c r="D43" s="121">
        <v>41821</v>
      </c>
      <c r="E43" s="114" t="s">
        <v>718</v>
      </c>
      <c r="F43" s="114"/>
      <c r="G43" s="114" t="s">
        <v>720</v>
      </c>
      <c r="H43" s="120"/>
    </row>
    <row r="44" spans="1:8" ht="13.5" hidden="1">
      <c r="A44" s="120"/>
      <c r="B44" s="120" t="s">
        <v>739</v>
      </c>
      <c r="C44" s="120" t="s">
        <v>740</v>
      </c>
      <c r="D44" s="121">
        <v>41821</v>
      </c>
      <c r="E44" s="114" t="s">
        <v>718</v>
      </c>
      <c r="F44" s="114"/>
      <c r="G44" s="114" t="s">
        <v>720</v>
      </c>
      <c r="H44" s="120"/>
    </row>
    <row r="45" spans="1:8" ht="13.5" hidden="1">
      <c r="A45" s="120"/>
      <c r="B45" s="118" t="s">
        <v>737</v>
      </c>
      <c r="C45" s="118" t="s">
        <v>738</v>
      </c>
      <c r="D45" s="121">
        <v>41821</v>
      </c>
      <c r="E45" s="114" t="s">
        <v>718</v>
      </c>
      <c r="F45" s="114"/>
      <c r="G45" s="114" t="s">
        <v>720</v>
      </c>
      <c r="H45" s="120"/>
    </row>
    <row r="47" spans="1:8" ht="13.5">
      <c r="A47" s="257" t="s">
        <v>857</v>
      </c>
      <c r="B47" s="258"/>
      <c r="C47" s="259"/>
      <c r="D47" s="260"/>
      <c r="E47" s="85"/>
      <c r="F47" s="262"/>
    </row>
    <row r="48" spans="1:8" ht="13.5">
      <c r="A48" s="263"/>
      <c r="B48" s="263"/>
      <c r="C48" s="264"/>
      <c r="D48" s="265"/>
      <c r="E48" s="261" t="s">
        <v>858</v>
      </c>
      <c r="F48" s="265"/>
      <c r="G48" s="31"/>
    </row>
    <row r="49" spans="1:7" ht="13.5">
      <c r="A49" s="263"/>
      <c r="B49" s="263"/>
      <c r="C49" s="264"/>
      <c r="D49" s="265"/>
      <c r="E49" s="261" t="s">
        <v>859</v>
      </c>
      <c r="F49" s="265"/>
      <c r="G49" s="30"/>
    </row>
    <row r="50" spans="1:7" ht="13.5">
      <c r="A50" s="263"/>
      <c r="B50" s="263"/>
      <c r="C50" s="264"/>
      <c r="D50" s="265"/>
      <c r="E50" s="261" t="s">
        <v>860</v>
      </c>
      <c r="F50" s="265"/>
      <c r="G50" s="30"/>
    </row>
    <row r="51" spans="1:7" ht="13.5">
      <c r="A51" s="263"/>
      <c r="B51" s="263"/>
      <c r="C51" s="264"/>
      <c r="D51" s="265"/>
      <c r="E51" s="266"/>
      <c r="F51" s="265"/>
      <c r="G51" s="30"/>
    </row>
    <row r="52" spans="1:7" ht="13.5">
      <c r="A52" s="267" t="s">
        <v>861</v>
      </c>
      <c r="B52" s="267"/>
      <c r="C52" s="267"/>
      <c r="D52" s="268"/>
      <c r="E52" s="269" t="s">
        <v>862</v>
      </c>
      <c r="F52" s="268"/>
      <c r="G52" s="31"/>
    </row>
    <row r="53" spans="1:7" ht="13.5">
      <c r="A53" s="270"/>
      <c r="B53" s="270"/>
      <c r="C53" s="270"/>
      <c r="D53" s="271"/>
      <c r="E53" s="272"/>
      <c r="F53" s="272"/>
      <c r="G53" s="30"/>
    </row>
    <row r="54" spans="1:7" ht="13.5">
      <c r="A54" s="270"/>
      <c r="B54" s="270"/>
      <c r="C54" s="270"/>
      <c r="D54" s="273"/>
      <c r="E54" s="272"/>
      <c r="F54" s="272"/>
      <c r="G54" s="31"/>
    </row>
    <row r="55" spans="1:7" ht="13.5">
      <c r="A55" s="270"/>
      <c r="B55" s="270"/>
      <c r="C55" s="270"/>
      <c r="D55" s="273"/>
      <c r="E55" s="272"/>
      <c r="F55" s="272"/>
      <c r="G55" s="31"/>
    </row>
    <row r="56" spans="1:7" ht="13.5">
      <c r="A56" s="274" t="s">
        <v>1092</v>
      </c>
      <c r="B56" s="275"/>
      <c r="C56" s="276"/>
      <c r="D56" s="277"/>
      <c r="E56" s="278"/>
      <c r="F56" s="277" t="s">
        <v>1091</v>
      </c>
      <c r="G56" s="30"/>
    </row>
    <row r="57" spans="1:7" ht="12.75" customHeight="1">
      <c r="A57" s="295"/>
      <c r="B57" s="295"/>
      <c r="C57" s="285"/>
      <c r="D57" s="33"/>
      <c r="E57" s="291"/>
      <c r="F57" s="30"/>
      <c r="G57" s="30"/>
    </row>
    <row r="58" spans="1:7">
      <c r="C58" s="32" t="s">
        <v>403</v>
      </c>
    </row>
  </sheetData>
  <printOptions horizontalCentered="1"/>
  <pageMargins left="0.5" right="0.2" top="0.5" bottom="0.85" header="0.5" footer="0.19"/>
  <pageSetup paperSize="9" scale="95" orientation="landscape" r:id="rId1"/>
  <headerFooter alignWithMargins="0">
    <oddFooter>&amp;L&amp;8Checked by,Sign............&amp;R&amp;8Page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B34" sqref="B34"/>
    </sheetView>
  </sheetViews>
  <sheetFormatPr defaultRowHeight="12.75"/>
  <cols>
    <col min="1" max="1" width="16.375" style="202" customWidth="1"/>
    <col min="2" max="2" width="15.875" style="202" customWidth="1"/>
    <col min="3" max="3" width="41.875" style="202" customWidth="1"/>
    <col min="4" max="4" width="8.75" style="237" customWidth="1"/>
    <col min="5" max="6" width="10" style="237" customWidth="1"/>
    <col min="7" max="7" width="21.125" style="202" customWidth="1"/>
    <col min="8" max="16384" width="9" style="202"/>
  </cols>
  <sheetData>
    <row r="1" spans="1:10">
      <c r="C1" s="227" t="s">
        <v>401</v>
      </c>
    </row>
    <row r="2" spans="1:10">
      <c r="F2" s="238" t="str">
        <f>'PK-PCS'!G2</f>
        <v>March 2019</v>
      </c>
    </row>
    <row r="3" spans="1:10">
      <c r="A3" s="217" t="s">
        <v>840</v>
      </c>
      <c r="B3" s="218" t="s">
        <v>412</v>
      </c>
      <c r="C3" s="219" t="s">
        <v>420</v>
      </c>
      <c r="D3" s="401" t="s">
        <v>841</v>
      </c>
    </row>
    <row r="4" spans="1:10">
      <c r="A4" s="217" t="s">
        <v>834</v>
      </c>
      <c r="B4" s="204" t="s">
        <v>413</v>
      </c>
      <c r="C4" s="220" t="s">
        <v>847</v>
      </c>
      <c r="D4" s="228">
        <f>'P37444C Eng#1'!F5</f>
        <v>3689.09</v>
      </c>
      <c r="E4" s="229">
        <f>'P37444C Eng#1'!F6</f>
        <v>888.38</v>
      </c>
      <c r="F4" s="230">
        <f>'P37444C Eng#1'!F7</f>
        <v>3521</v>
      </c>
    </row>
    <row r="5" spans="1:10">
      <c r="A5" s="201" t="s">
        <v>835</v>
      </c>
      <c r="B5" s="201" t="s">
        <v>842</v>
      </c>
      <c r="C5" s="220" t="s">
        <v>848</v>
      </c>
      <c r="D5" s="228" t="e">
        <f>'P37095C Eng#2.'!F5</f>
        <v>#REF!</v>
      </c>
      <c r="E5" s="229" t="e">
        <f>'P37095C Eng#2.'!F6</f>
        <v>#REF!</v>
      </c>
      <c r="F5" s="230" t="e">
        <f>'P37095C Eng#2.'!F7</f>
        <v>#REF!</v>
      </c>
      <c r="G5" s="201"/>
    </row>
    <row r="6" spans="1:10">
      <c r="A6" s="217" t="s">
        <v>843</v>
      </c>
      <c r="B6" s="221" t="str">
        <f>'PK-PCS'!F6</f>
        <v>: 15,821.99</v>
      </c>
      <c r="C6" s="219" t="s">
        <v>822</v>
      </c>
      <c r="D6" s="239" t="s">
        <v>844</v>
      </c>
      <c r="E6" s="240"/>
      <c r="F6" s="231"/>
      <c r="G6" s="201"/>
    </row>
    <row r="7" spans="1:10">
      <c r="A7" s="222" t="s">
        <v>845</v>
      </c>
      <c r="B7" s="223" t="str">
        <f>'PK-PCS'!F7</f>
        <v>: 17537</v>
      </c>
      <c r="C7" s="225" t="s">
        <v>833</v>
      </c>
      <c r="D7" s="241"/>
      <c r="E7" s="229">
        <f>'EAA1806 Prop#1'!F6</f>
        <v>266.62</v>
      </c>
      <c r="F7" s="227"/>
    </row>
    <row r="8" spans="1:10">
      <c r="C8" s="219" t="s">
        <v>838</v>
      </c>
      <c r="D8" s="241"/>
      <c r="E8" s="229">
        <f>'EAA1727 Prop#2'!F6</f>
        <v>182.11</v>
      </c>
      <c r="F8" s="227"/>
      <c r="G8" s="224"/>
    </row>
    <row r="9" spans="1:10">
      <c r="A9" s="217"/>
      <c r="B9" s="217"/>
      <c r="D9" s="231"/>
      <c r="E9" s="231"/>
      <c r="F9" s="231"/>
      <c r="G9" s="217"/>
    </row>
    <row r="10" spans="1:10" ht="39" thickBot="1">
      <c r="A10" s="232" t="s">
        <v>405</v>
      </c>
      <c r="B10" s="232" t="s">
        <v>406</v>
      </c>
      <c r="C10" s="232" t="s">
        <v>407</v>
      </c>
      <c r="D10" s="232" t="s">
        <v>515</v>
      </c>
      <c r="E10" s="232" t="s">
        <v>408</v>
      </c>
      <c r="F10" s="232" t="s">
        <v>409</v>
      </c>
      <c r="G10" s="232" t="s">
        <v>846</v>
      </c>
    </row>
    <row r="11" spans="1:10" ht="17.25" thickTop="1">
      <c r="A11" s="234" t="s">
        <v>849</v>
      </c>
    </row>
    <row r="12" spans="1:10" ht="63.75">
      <c r="A12" s="233" t="str">
        <f>'PK-PCS'!A31</f>
        <v>DGCA AD 84/CAS/017</v>
      </c>
      <c r="B12" s="233" t="str">
        <f>'PK-PCS'!B31</f>
        <v>PAS Letter                          1019/TEK/PAS/84SB 212-57-13PAS MI.93/CASA/001MI-ACS-212-042 Part 1</v>
      </c>
      <c r="C12" s="233" t="str">
        <f>'PK-PCS'!C31</f>
        <v>Flight Control - Inspection of control surface attachment hinge, bushing and bearings.</v>
      </c>
      <c r="D12" s="402">
        <f>'PK-PCS'!D31</f>
        <v>42396</v>
      </c>
      <c r="E12" s="242" t="str">
        <f>'PK-PCS'!E31</f>
        <v>Hrs. 15,645.88</v>
      </c>
      <c r="F12" s="242" t="str">
        <f>'PK-PCS'!F31</f>
        <v>Every 600 Hrs</v>
      </c>
      <c r="G12" s="233" t="str">
        <f>'PK-PCS'!G31</f>
        <v>Incorporated in every C Check.Next due at 16,245.88 FH</v>
      </c>
      <c r="H12" s="396" t="str">
        <f>B6</f>
        <v>: 15,821.99</v>
      </c>
      <c r="I12" s="240">
        <v>16240</v>
      </c>
      <c r="J12" s="240">
        <f>I12-240</f>
        <v>16000</v>
      </c>
    </row>
    <row r="13" spans="1:10" ht="38.25">
      <c r="A13" s="233" t="str">
        <f>'PK-PCS'!A32</f>
        <v>DGCA AD 84/CAS/017</v>
      </c>
      <c r="B13" s="233" t="str">
        <f>'PK-PCS'!B32</f>
        <v>SB 212-57-13MI-ACS-212-042 Part 2MI ACS-212-043 R1</v>
      </c>
      <c r="C13" s="233" t="str">
        <f>'PK-PCS'!C32</f>
        <v>Flight Control - Inspect doublers at Aileron Bracket Plate P/N. 212-14001-40.1/2 and P/N. 212-14001-41.1/2</v>
      </c>
      <c r="D13" s="402">
        <f>'PK-PCS'!D32</f>
        <v>41171</v>
      </c>
      <c r="E13" s="242" t="str">
        <f>'PK-PCS'!E32</f>
        <v>Hrs. 15,096.10</v>
      </c>
      <c r="F13" s="242" t="str">
        <f>'PK-PCS'!F32</f>
        <v>Every 1200 FH</v>
      </c>
      <c r="G13" s="233" t="str">
        <f>'PK-PCS'!G32</f>
        <v>C/W, incorporated in C2 Check. Next due at 16,296.10 Hrs</v>
      </c>
      <c r="H13" s="396" t="str">
        <f>B6</f>
        <v>: 15,821.99</v>
      </c>
      <c r="I13" s="240">
        <v>16290</v>
      </c>
      <c r="J13" s="240">
        <f>I13-290</f>
        <v>16000</v>
      </c>
    </row>
    <row r="14" spans="1:10" ht="38.25">
      <c r="A14" s="233" t="str">
        <f>'PK-PCS'!A59</f>
        <v>DGAC.AD.96-06-004               SPAIN.AD.NO.02/96                FAA.AD.98-12-28</v>
      </c>
      <c r="B14" s="233" t="str">
        <f>'PK-PCS'!B59</f>
        <v>CASA COM.212-224</v>
      </c>
      <c r="C14" s="233" t="str">
        <f>'PK-PCS'!C59</f>
        <v>Cracks have been  detected  in the structural elements located on the false spar to the wing.</v>
      </c>
      <c r="D14" s="402">
        <f>'PK-PCS'!D59</f>
        <v>41171</v>
      </c>
      <c r="E14" s="242" t="str">
        <f>'PK-PCS'!E59</f>
        <v>Hrs. 15,096.10</v>
      </c>
      <c r="F14" s="242" t="str">
        <f>'PK-PCS'!F59</f>
        <v>Every 1200 FH</v>
      </c>
      <c r="G14" s="233" t="str">
        <f>'PK-PCS'!G59</f>
        <v>C/W, incorporated in C2 Check. Next due at 16,296.10 Hrs</v>
      </c>
      <c r="H14" s="396" t="str">
        <f>B6</f>
        <v>: 15,821.99</v>
      </c>
      <c r="I14" s="240">
        <v>16290</v>
      </c>
      <c r="J14" s="240">
        <f>I14-290</f>
        <v>16000</v>
      </c>
    </row>
    <row r="15" spans="1:10" ht="38.25">
      <c r="A15" s="233" t="str">
        <f>'PK-PCS'!A64</f>
        <v>DGAC.AD.96-08-021                  FAA.AD.74-08-09R2                 Amdt.39-9680</v>
      </c>
      <c r="B15" s="233">
        <f>'PK-PCS'!B64</f>
        <v>0</v>
      </c>
      <c r="C15" s="233" t="str">
        <f>'PK-PCS'!C64</f>
        <v>Possible fires that could result from smoking  materials being  dropped into lavatory paper or linen waste receptacles.</v>
      </c>
      <c r="D15" s="402">
        <f>'PK-PCS'!D64</f>
        <v>41052</v>
      </c>
      <c r="E15" s="242" t="str">
        <f>'PK-PCS'!E64</f>
        <v>Hrs. 14,960.26</v>
      </c>
      <c r="F15" s="242" t="str">
        <f>'PK-PCS'!F64</f>
        <v>every 1000 FH</v>
      </c>
      <c r="G15" s="233" t="str">
        <f>'PK-PCS'!G64</f>
        <v>Next due at 15,960.26 FH</v>
      </c>
      <c r="H15" s="396" t="str">
        <f>B6</f>
        <v>: 15,821.99</v>
      </c>
      <c r="I15" s="240">
        <v>15960</v>
      </c>
      <c r="J15" s="240">
        <f>I15-260</f>
        <v>15700</v>
      </c>
    </row>
    <row r="16" spans="1:10" ht="25.5">
      <c r="A16" s="233" t="str">
        <f>'PK-PCS'!A65</f>
        <v>DGAC.AD.97-03-022</v>
      </c>
      <c r="B16" s="233" t="str">
        <f>'PK-PCS'!B65</f>
        <v>IPTN Special Insp.                ACS-212-023 R1</v>
      </c>
      <c r="C16" s="233" t="str">
        <f>'PK-PCS'!C65</f>
        <v>Structural integrity of center wing.</v>
      </c>
      <c r="D16" s="402">
        <f>'PK-PCS'!D65</f>
        <v>43375</v>
      </c>
      <c r="E16" s="242" t="str">
        <f>'PK-PCS'!E65</f>
        <v>Hrs. 15,766.68</v>
      </c>
      <c r="F16" s="242" t="str">
        <f>'PK-PCS'!F65</f>
        <v>Every 1 Yr</v>
      </c>
      <c r="G16" s="233" t="str">
        <f>'PK-PCS'!G65</f>
        <v>C/W. Next due at October 2019</v>
      </c>
      <c r="H16" s="397">
        <f ca="1">NOW()</f>
        <v>43657.68296701389</v>
      </c>
      <c r="I16" s="398">
        <v>43740</v>
      </c>
      <c r="J16" s="398">
        <f>I16-30</f>
        <v>43710</v>
      </c>
    </row>
    <row r="17" spans="1:10" ht="38.25">
      <c r="A17" s="233" t="str">
        <f>'PK-PCS'!A66</f>
        <v>DGAC.AD.98-06-020                  SPAIN.AD.NO.88 Rev.2           FAA.AD.96-07-14</v>
      </c>
      <c r="B17" s="233" t="str">
        <f>'PK-PCS'!B66</f>
        <v>CASA Doc.C-212-PV-02-SID</v>
      </c>
      <c r="C17" s="233" t="str">
        <f>'PK-PCS'!C66</f>
        <v>Inspection  of  the  principal structural elements (PSE).</v>
      </c>
      <c r="D17" s="242" t="str">
        <f>'PK-PCS'!D66</f>
        <v>NCW</v>
      </c>
      <c r="E17" s="242">
        <f>'PK-PCS'!E66</f>
        <v>0</v>
      </c>
      <c r="F17" s="242">
        <f>'PK-PCS'!F66</f>
        <v>0</v>
      </c>
      <c r="G17" s="233" t="str">
        <f>'PK-PCS'!G66</f>
        <v>Due at 20.000 Ldgs</v>
      </c>
      <c r="H17" s="399" t="str">
        <f>B7</f>
        <v>: 17537</v>
      </c>
      <c r="I17" s="240">
        <v>20000</v>
      </c>
      <c r="J17" s="240">
        <f>I17-200</f>
        <v>19800</v>
      </c>
    </row>
    <row r="18" spans="1:10" ht="38.25">
      <c r="A18" s="233" t="str">
        <f>'PK-PCS'!A67</f>
        <v>DGAC.AD.98-12-008                  SPAIN.AD.NO.01/96                FAA.AD.98-18-21</v>
      </c>
      <c r="B18" s="233" t="str">
        <f>'PK-PCS'!B67</f>
        <v>CPCP C-212-PV01</v>
      </c>
      <c r="C18" s="233" t="str">
        <f>'PK-PCS'!C67</f>
        <v>To prevent degradation of  the structural capabilities of the airplane due to the problems associated with corrosion damage.</v>
      </c>
      <c r="D18" s="402">
        <f>'PK-PCS'!D67</f>
        <v>43375</v>
      </c>
      <c r="E18" s="242" t="str">
        <f>'PK-PCS'!E67</f>
        <v>Hrs. 15,766.68</v>
      </c>
      <c r="F18" s="242" t="str">
        <f>'PK-PCS'!F67</f>
        <v>Every 1 Yr CPCP</v>
      </c>
      <c r="G18" s="233" t="str">
        <f>'PK-PCS'!G67</f>
        <v>C/W. Next due at October 2019</v>
      </c>
      <c r="H18" s="397">
        <f ca="1">NOW()</f>
        <v>43657.68296701389</v>
      </c>
      <c r="I18" s="398">
        <v>43740</v>
      </c>
      <c r="J18" s="398">
        <f>I18-30</f>
        <v>43710</v>
      </c>
    </row>
    <row r="19" spans="1:10" ht="63.75">
      <c r="A19" s="233" t="str">
        <f>'PK-PCS'!A68</f>
        <v>DGAC AD 03-03-011DGAC AD 05-10-036DGAC Spain AD No. 01/02FAA AD 2004-07-17</v>
      </c>
      <c r="B19" s="233" t="str">
        <f>'PK-PCS'!B68</f>
        <v>CASA SB 212-32-21CASA SB 212-32-22COM 212-172 Rev. 4 and COM 212-173 Rev. 3</v>
      </c>
      <c r="C19" s="233" t="str">
        <f>'PK-PCS'!C68</f>
        <v>Failure in the auxiliary landing gear direction system, caused by a gradual lost of hydraulic oil pressure of the selector valve of direction and by a lost of tension in cables.</v>
      </c>
      <c r="D19" s="402">
        <f>'PK-PCS'!D68</f>
        <v>42396</v>
      </c>
      <c r="E19" s="242" t="str">
        <f>'PK-PCS'!E68</f>
        <v>Hrs. 15,645.88</v>
      </c>
      <c r="F19" s="242" t="str">
        <f>'PK-PCS'!F68</f>
        <v>Every 600 Hrs</v>
      </c>
      <c r="G19" s="233" t="str">
        <f>'PK-PCS'!G68</f>
        <v>Incorporated in every C Check.Next due at 16,245.88 FH</v>
      </c>
      <c r="H19" s="396" t="str">
        <f>B6</f>
        <v>: 15,821.99</v>
      </c>
      <c r="I19" s="240">
        <v>16245</v>
      </c>
      <c r="J19" s="240">
        <f>I19-245</f>
        <v>16000</v>
      </c>
    </row>
    <row r="20" spans="1:10" ht="63.75">
      <c r="A20" s="233" t="str">
        <f>'PK-PCS'!A69</f>
        <v>DGAC AD 05-10-036FAA AD 2004-07-17</v>
      </c>
      <c r="B20" s="233" t="str">
        <f>'PK-PCS'!B69</f>
        <v>CASA SB 212-32-21 R2CASA SB 212-32-22 R2CASA COM 212-172 R4CASA COM 212-173 R3</v>
      </c>
      <c r="C20" s="233" t="str">
        <f>'PK-PCS'!C69</f>
        <v>To prevent failure of the auxiliary landing gear direction system, which could result in abnormal vibration during takeoff and landing runs, and consequent reduced controllability of the airplane.</v>
      </c>
      <c r="D20" s="402">
        <f>'PK-PCS'!D69</f>
        <v>42396</v>
      </c>
      <c r="E20" s="242" t="str">
        <f>'PK-PCS'!E69</f>
        <v>Hrs. 15,645.88</v>
      </c>
      <c r="F20" s="242" t="str">
        <f>'PK-PCS'!F69</f>
        <v>Every 600 Hrs</v>
      </c>
      <c r="G20" s="233" t="str">
        <f>'PK-PCS'!G69</f>
        <v>Incorporated in every C Check.Next due at 16,245.88 FH</v>
      </c>
      <c r="H20" s="396" t="str">
        <f>B6</f>
        <v>: 15,821.99</v>
      </c>
      <c r="I20" s="240">
        <v>16245</v>
      </c>
      <c r="J20" s="240">
        <f>I20-245</f>
        <v>16000</v>
      </c>
    </row>
    <row r="21" spans="1:10" ht="38.25">
      <c r="A21" s="233" t="str">
        <f>'PK-PCS'!A75</f>
        <v>DGCA AD 07-04-018-UEASA AD 2007-0108-EFAA AD 2008-06-13</v>
      </c>
      <c r="B21" s="233" t="str">
        <f>'PK-PCS'!B75</f>
        <v>AOL 212-018</v>
      </c>
      <c r="C21" s="233" t="str">
        <f>'PK-PCS'!C75</f>
        <v>Wings - Centre Wing Lower - Skin</v>
      </c>
      <c r="D21" s="402">
        <f>'PK-PCS'!D75</f>
        <v>39084</v>
      </c>
      <c r="E21" s="242" t="str">
        <f>'PK-PCS'!E75</f>
        <v>Hrs.  14,174Cyc. 15,055</v>
      </c>
      <c r="F21" s="242" t="str">
        <f>'PK-PCS'!F75</f>
        <v>4500 FH or         4500 FC</v>
      </c>
      <c r="G21" s="233" t="str">
        <f>'PK-PCS'!G75</f>
        <v>DGCA AD 06-11-028-U has been carried out.Due at 18,674 FH or 19,555 FC</v>
      </c>
      <c r="H21" s="396" t="str">
        <f>B6</f>
        <v>: 15,821.99</v>
      </c>
      <c r="I21" s="240">
        <v>18647</v>
      </c>
      <c r="J21" s="240">
        <f>I21-247</f>
        <v>18400</v>
      </c>
    </row>
    <row r="22" spans="1:10">
      <c r="H22" s="396" t="str">
        <f>B7</f>
        <v>: 17537</v>
      </c>
      <c r="I22" s="240">
        <v>19556</v>
      </c>
      <c r="J22" s="240">
        <f>I22-256</f>
        <v>19300</v>
      </c>
    </row>
    <row r="23" spans="1:10" ht="16.5">
      <c r="A23" s="243" t="s">
        <v>850</v>
      </c>
      <c r="B23" s="419" t="s">
        <v>1034</v>
      </c>
      <c r="H23" s="240"/>
      <c r="I23" s="240"/>
      <c r="J23" s="240"/>
    </row>
    <row r="24" spans="1:10" ht="76.5">
      <c r="A24" s="233" t="str">
        <f>'P37444C Eng#1'!A36</f>
        <v>FAA AD 2012-02-06March 15, 2012</v>
      </c>
      <c r="B24" s="233" t="str">
        <f>'P37444C Eng#1'!B36</f>
        <v>ASB TPE331-72-A2156</v>
      </c>
      <c r="C24" s="233" t="str">
        <f>'P37444C Eng#1'!C36</f>
        <v>Honeywell International Inc. TPE331-10,  model turboprop engines with a first stage turbine disk, part number (P/N) 3101520-1 or 3107079-1, with a serial number (S/N) listed in Table 2 of Honeywell International Inc. Alert Service Bulletin (ASB) TPE331-72-A2156,</v>
      </c>
      <c r="D24" s="242" t="str">
        <f>'P37444C Eng#1'!D36</f>
        <v>NCW</v>
      </c>
      <c r="E24" s="242">
        <f>'P37444C Eng#1'!E36</f>
        <v>0</v>
      </c>
      <c r="F24" s="242" t="str">
        <f>'P37444C Eng#1'!F36</f>
        <v>every engine H.S.I.</v>
      </c>
      <c r="G24" s="233" t="str">
        <f>'P37444C Eng#1'!G36</f>
        <v>Effective for this engine.Installed: P/N. 3101520-1 S/N. 2-03501-2282Inspect in accordance with paragraph 3 of SB TPE331-72-A2156 not later than 4,500 Cycles since new.</v>
      </c>
      <c r="H24" s="396">
        <f>D4</f>
        <v>3689.09</v>
      </c>
      <c r="I24" s="240">
        <v>4500</v>
      </c>
      <c r="J24" s="240">
        <f>I24-200</f>
        <v>4300</v>
      </c>
    </row>
    <row r="25" spans="1:10" ht="63.75">
      <c r="A25" s="233" t="str">
        <f>'P37444C Eng#1'!A68</f>
        <v>FAA AD 2018-17-1517 Sep, 2018Replaced FAA AD 2018-02-1424 Jan, 2018DGCA AD 2018-019-01520 September 2018</v>
      </c>
      <c r="B25" s="233" t="str">
        <f>'P37444C Eng#1'!B68</f>
        <v>SB No. TPE331-72-217803 May 2011</v>
      </c>
      <c r="C25" s="233" t="str">
        <f>'P37444C Eng#1'!C68</f>
        <v>ENGINE - COMBUSTION SECTION - Inspect Combustion Case Assembly</v>
      </c>
      <c r="D25" s="402">
        <f>'P37444C Eng#1'!D68</f>
        <v>43193</v>
      </c>
      <c r="E25" s="242" t="str">
        <f>'P37444C Eng#1'!E68</f>
        <v>Hrs. 810.49Cyc. 3,474</v>
      </c>
      <c r="F25" s="242" t="str">
        <f>'P37444C Eng#1'!F68</f>
        <v>Not to exceed 450 hours</v>
      </c>
      <c r="G25" s="233" t="str">
        <f>'P37444C Eng#1'!G68</f>
        <v>Complied by PT. PASRepeat inspection during scheduled fuel nozzle inspectionsReff FML. No R1201027Next Insp : 1200 Hrs</v>
      </c>
      <c r="H25" s="396">
        <f>E4</f>
        <v>888.38</v>
      </c>
      <c r="I25" s="240">
        <v>1200</v>
      </c>
      <c r="J25" s="240">
        <f>I25-200</f>
        <v>1000</v>
      </c>
    </row>
    <row r="26" spans="1:10" ht="38.25">
      <c r="A26" s="233" t="str">
        <f>'P37444C Eng#1'!A71</f>
        <v>FAA AD 2018-13-0521 June 2018DGCA AD 2018-07-0203 July 2018</v>
      </c>
      <c r="B26" s="233" t="str">
        <f>'P37444C Eng#1'!B71</f>
        <v>SIL P331-97 Rev. 1123 July 2008</v>
      </c>
      <c r="C26" s="233" t="str">
        <f>'P37444C Eng#1'!C71</f>
        <v>Prevent Failure of Torque Semsor Gear assy by Obtaining initial and repetitive Engine Oil filter sample for analysis. Obtain Engine Oil Filter for analysis per 150 FH</v>
      </c>
      <c r="D26" s="402">
        <f>'P37444C Eng#1'!D71</f>
        <v>43386</v>
      </c>
      <c r="E26" s="233" t="str">
        <f>'P37444C Eng#1'!E71</f>
        <v>TSN: 3,663.27 FH</v>
      </c>
      <c r="F26" s="231" t="str">
        <f>'P37444C Eng#1'!F71</f>
        <v>150 FH</v>
      </c>
      <c r="G26" s="233" t="str">
        <f>'P37444C Eng#1'!G71</f>
        <v>Complied with,SOAP carried out by ALS Technichem Ltd.Next due: 3,813.27 FH</v>
      </c>
      <c r="H26" s="396">
        <f>D4</f>
        <v>3689.09</v>
      </c>
      <c r="I26" s="240">
        <v>3813</v>
      </c>
      <c r="J26" s="240">
        <f>I26-100</f>
        <v>3713</v>
      </c>
    </row>
    <row r="27" spans="1:10" ht="114.75">
      <c r="A27" s="233" t="str">
        <f>'P37444C Eng#1'!A72</f>
        <v>FAA AD 2018-22-015 November 2018EASA AD US 2018-22-0110 Dec 2018</v>
      </c>
      <c r="B27" s="233" t="str">
        <f>'P37444C Eng#1'!B72</f>
        <v>72-0180A72-0571</v>
      </c>
      <c r="C27" s="233" t="str">
        <f>'P37444C Eng#1'!C72</f>
        <v>Removing certain 2nd Stage Turbine Wheel from service at a reduced Life Limits.Applicable for (Honeywell) TPE331-8, -10, -10N, -10R, -10U, -10UA, -10UF, -10UG, -10UGR, -10UR, and -11U turboprop engines with second stage turbine rotor assemblies, part number (P/Ns) 3102106-1, -6, and -8 or P/N 3101514-1, -10 and -12, installed.Effective date: 10 December 2018This FAA AD is supersedes FAA AD 88-12-10</v>
      </c>
      <c r="D27" s="242" t="str">
        <f>'P37444C Eng#1'!D72</f>
        <v>NCW</v>
      </c>
      <c r="E27" s="242">
        <f>'P37444C Eng#1'!E72</f>
        <v>0</v>
      </c>
      <c r="F27" s="242">
        <f>'P37444C Eng#1'!F72</f>
        <v>0</v>
      </c>
      <c r="G27" s="233" t="str">
        <f>'P37444C Eng#1'!G72</f>
        <v>The 2nd Stage turbine wheel installed with P/N: 3102106-1.Last flight Nov 2018 CSN: 3510 CycRemove within 200 cycles-in-service after the effective date of this AD or 4,100 CSN, or at next access, whichever occurs first.Due at: 3710 Cyc (Controlled by CALM)</v>
      </c>
      <c r="H27" s="396">
        <f>F4</f>
        <v>3521</v>
      </c>
      <c r="I27" s="240">
        <v>3700</v>
      </c>
      <c r="J27" s="240">
        <f>I27-50</f>
        <v>3650</v>
      </c>
    </row>
    <row r="29" spans="1:10" ht="15.75">
      <c r="A29" s="243" t="s">
        <v>851</v>
      </c>
      <c r="B29" s="250" t="s">
        <v>1035</v>
      </c>
    </row>
    <row r="30" spans="1:10" ht="15.75">
      <c r="A30" s="243"/>
    </row>
    <row r="31" spans="1:10" ht="63.75">
      <c r="A31" s="233" t="str">
        <f>'P37095C Eng#2.'!A45</f>
        <v>FAA AD 2018-02-1424 Jan, 2018DGCA AD 2018-019-01520 September 2018</v>
      </c>
      <c r="B31" s="233" t="str">
        <f>'P37095C Eng#2.'!B45</f>
        <v>SB No. TPE331-72-217803 May 2011</v>
      </c>
      <c r="C31" s="233" t="str">
        <f>'P37095C Eng#2.'!C45</f>
        <v>ENGINE - COMBUSTION SECTIONInspect Combustion Case Assembly</v>
      </c>
      <c r="D31" s="402">
        <f>'P37095C Eng#2.'!D45</f>
        <v>43193</v>
      </c>
      <c r="E31" s="420" t="str">
        <f>'P37095C Eng#2.'!E45</f>
        <v>Hrs. 12,302.81Cyc. 13,622</v>
      </c>
      <c r="F31" s="242" t="str">
        <f>'P37095C Eng#2.'!F45</f>
        <v>Not to exceed 450 hours</v>
      </c>
      <c r="G31" s="233" t="str">
        <f>'P37095C Eng#2.'!G45</f>
        <v>Complied by PT. PASRepeat inspection during scheduled fuel nozzle inspectionsReff FML. No R1201027Next Insp : 12,752.81 Hrs</v>
      </c>
      <c r="H31" s="396" t="e">
        <f>D5</f>
        <v>#REF!</v>
      </c>
      <c r="I31" s="240">
        <v>12752</v>
      </c>
      <c r="J31" s="240">
        <f>I31-100</f>
        <v>12652</v>
      </c>
    </row>
    <row r="32" spans="1:10" ht="38.25">
      <c r="A32" s="233" t="str">
        <f>'P37095C Eng#2.'!A48</f>
        <v>FAA AD 2018-13-0521 June 2018DGCA AD 2018-07-0203 July 2018</v>
      </c>
      <c r="B32" s="233" t="str">
        <f>'P37095C Eng#2.'!B48</f>
        <v>SIL P331-97 Rev. 1123 July 2008</v>
      </c>
      <c r="C32" s="233" t="str">
        <f>'P37095C Eng#2.'!C48</f>
        <v>Prevent Failure of Torque Semsor Gear assy by Obtaining initial and repetitive Engine Oil filter sample for analysis. Obtain Engine Oil Filter for analysis per 150 FH</v>
      </c>
      <c r="D32" s="402">
        <f>'P37095C Eng#2.'!D48</f>
        <v>43417</v>
      </c>
      <c r="E32" s="242" t="str">
        <f>'P37095C Eng#2.'!E48</f>
        <v>TSN: 12,354.88 FH</v>
      </c>
      <c r="F32" s="242" t="str">
        <f>'P37095C Eng#2.'!F48</f>
        <v>150 FH</v>
      </c>
      <c r="G32" s="233" t="str">
        <f>'P37095C Eng#2.'!G48</f>
        <v>Complied with,SOAP carried out by ALS Technichem Ltd.Next due: 12,963.88 FH</v>
      </c>
      <c r="H32" s="396" t="e">
        <f>D5</f>
        <v>#REF!</v>
      </c>
      <c r="I32" s="240">
        <v>12963</v>
      </c>
      <c r="J32" s="240">
        <f>I32-100</f>
        <v>12863</v>
      </c>
    </row>
    <row r="34" spans="1:1" ht="15.75">
      <c r="A34" s="243" t="s">
        <v>852</v>
      </c>
    </row>
    <row r="38" spans="1:1" ht="15.75">
      <c r="A38" s="243" t="s">
        <v>853</v>
      </c>
    </row>
  </sheetData>
  <conditionalFormatting sqref="H12">
    <cfRule type="cellIs" dxfId="50" priority="52" operator="greaterThan">
      <formula>$I$12</formula>
    </cfRule>
    <cfRule type="cellIs" dxfId="49" priority="53" operator="between">
      <formula>$J$12</formula>
      <formula>$I$12</formula>
    </cfRule>
    <cfRule type="cellIs" dxfId="48" priority="54" operator="lessThan">
      <formula>$J$12</formula>
    </cfRule>
  </conditionalFormatting>
  <conditionalFormatting sqref="H13">
    <cfRule type="cellIs" dxfId="47" priority="49" operator="greaterThan">
      <formula>$I$13</formula>
    </cfRule>
    <cfRule type="cellIs" dxfId="46" priority="50" operator="between">
      <formula>$J$13</formula>
      <formula>$I$13</formula>
    </cfRule>
    <cfRule type="cellIs" dxfId="45" priority="51" operator="lessThan">
      <formula>$J$13</formula>
    </cfRule>
  </conditionalFormatting>
  <conditionalFormatting sqref="H14">
    <cfRule type="cellIs" dxfId="44" priority="46" operator="greaterThan">
      <formula>$I$14</formula>
    </cfRule>
    <cfRule type="cellIs" dxfId="43" priority="47" operator="between">
      <formula>$J$14</formula>
      <formula>$I$14</formula>
    </cfRule>
    <cfRule type="cellIs" dxfId="42" priority="48" operator="lessThan">
      <formula>$J$14</formula>
    </cfRule>
  </conditionalFormatting>
  <conditionalFormatting sqref="H15">
    <cfRule type="cellIs" dxfId="41" priority="43" operator="greaterThan">
      <formula>$I$15</formula>
    </cfRule>
    <cfRule type="cellIs" dxfId="40" priority="44" operator="between">
      <formula>$J$15</formula>
      <formula>$I$15</formula>
    </cfRule>
    <cfRule type="cellIs" dxfId="39" priority="45" operator="lessThan">
      <formula>$J$15</formula>
    </cfRule>
  </conditionalFormatting>
  <conditionalFormatting sqref="H16">
    <cfRule type="cellIs" dxfId="38" priority="40" operator="greaterThan">
      <formula>$I$16</formula>
    </cfRule>
    <cfRule type="cellIs" dxfId="37" priority="41" operator="between">
      <formula>$J$16</formula>
      <formula>$I$16</formula>
    </cfRule>
    <cfRule type="cellIs" dxfId="36" priority="42" operator="lessThan">
      <formula>$J$16</formula>
    </cfRule>
  </conditionalFormatting>
  <conditionalFormatting sqref="H17">
    <cfRule type="cellIs" dxfId="35" priority="37" operator="greaterThan">
      <formula>$I$17</formula>
    </cfRule>
    <cfRule type="cellIs" dxfId="34" priority="38" operator="between">
      <formula>$J$17</formula>
      <formula>$I$17</formula>
    </cfRule>
    <cfRule type="cellIs" dxfId="33" priority="39" operator="lessThan">
      <formula>$J$17</formula>
    </cfRule>
  </conditionalFormatting>
  <conditionalFormatting sqref="H18">
    <cfRule type="cellIs" dxfId="32" priority="34" operator="greaterThan">
      <formula>$I$18</formula>
    </cfRule>
    <cfRule type="cellIs" dxfId="31" priority="35" operator="between">
      <formula>$J$18</formula>
      <formula>$I$18</formula>
    </cfRule>
    <cfRule type="cellIs" dxfId="30" priority="36" operator="lessThan">
      <formula>$J$18</formula>
    </cfRule>
  </conditionalFormatting>
  <conditionalFormatting sqref="H19">
    <cfRule type="cellIs" dxfId="29" priority="31" operator="greaterThan">
      <formula>$I$19</formula>
    </cfRule>
    <cfRule type="cellIs" dxfId="28" priority="32" operator="between">
      <formula>$J$19</formula>
      <formula>$I$19</formula>
    </cfRule>
    <cfRule type="cellIs" dxfId="27" priority="33" operator="lessThan">
      <formula>$J$19</formula>
    </cfRule>
  </conditionalFormatting>
  <conditionalFormatting sqref="H20">
    <cfRule type="cellIs" dxfId="26" priority="28" operator="greaterThan">
      <formula>$I$20</formula>
    </cfRule>
    <cfRule type="cellIs" dxfId="25" priority="29" operator="between">
      <formula>$J$20</formula>
      <formula>$I$20</formula>
    </cfRule>
    <cfRule type="cellIs" dxfId="24" priority="30" operator="lessThan">
      <formula>$J$20</formula>
    </cfRule>
  </conditionalFormatting>
  <conditionalFormatting sqref="H21">
    <cfRule type="cellIs" dxfId="23" priority="25" operator="greaterThan">
      <formula>$I$21</formula>
    </cfRule>
    <cfRule type="cellIs" dxfId="22" priority="26" operator="between">
      <formula>$J$21</formula>
      <formula>$I$21</formula>
    </cfRule>
    <cfRule type="cellIs" dxfId="21" priority="27" operator="lessThan">
      <formula>$J$21</formula>
    </cfRule>
  </conditionalFormatting>
  <conditionalFormatting sqref="H22">
    <cfRule type="cellIs" dxfId="20" priority="22" operator="greaterThan">
      <formula>$I$22</formula>
    </cfRule>
    <cfRule type="cellIs" dxfId="19" priority="23" operator="between">
      <formula>$J$22</formula>
      <formula>$I$22</formula>
    </cfRule>
    <cfRule type="cellIs" dxfId="18" priority="24" operator="lessThan">
      <formula>$J$22</formula>
    </cfRule>
  </conditionalFormatting>
  <conditionalFormatting sqref="H24">
    <cfRule type="cellIs" dxfId="17" priority="16" operator="greaterThan">
      <formula>$I$24</formula>
    </cfRule>
    <cfRule type="cellIs" dxfId="16" priority="17" operator="between">
      <formula>$J$24</formula>
      <formula>$I$24</formula>
    </cfRule>
    <cfRule type="cellIs" dxfId="15" priority="18" operator="lessThan">
      <formula>$J$24</formula>
    </cfRule>
  </conditionalFormatting>
  <conditionalFormatting sqref="H25">
    <cfRule type="cellIs" dxfId="14" priority="13" operator="greaterThan">
      <formula>$I$25</formula>
    </cfRule>
    <cfRule type="cellIs" dxfId="13" priority="14" operator="between">
      <formula>$J$25</formula>
      <formula>$I$25</formula>
    </cfRule>
    <cfRule type="cellIs" dxfId="12" priority="15" operator="lessThan">
      <formula>$J$25</formula>
    </cfRule>
  </conditionalFormatting>
  <conditionalFormatting sqref="H26">
    <cfRule type="cellIs" dxfId="11" priority="10" operator="greaterThan">
      <formula>$I$26</formula>
    </cfRule>
    <cfRule type="cellIs" dxfId="10" priority="11" operator="between">
      <formula>$J$26</formula>
      <formula>$I$26</formula>
    </cfRule>
    <cfRule type="cellIs" dxfId="9" priority="12" operator="lessThan">
      <formula>$J$26</formula>
    </cfRule>
  </conditionalFormatting>
  <conditionalFormatting sqref="H31">
    <cfRule type="cellIs" dxfId="8" priority="7" operator="greaterThan">
      <formula>$I$31</formula>
    </cfRule>
    <cfRule type="cellIs" dxfId="7" priority="8" operator="between">
      <formula>$J$31</formula>
      <formula>$I$31</formula>
    </cfRule>
    <cfRule type="cellIs" dxfId="6" priority="9" operator="lessThan">
      <formula>$J$31</formula>
    </cfRule>
  </conditionalFormatting>
  <conditionalFormatting sqref="H32">
    <cfRule type="cellIs" dxfId="5" priority="4" operator="greaterThan">
      <formula>$I$32</formula>
    </cfRule>
    <cfRule type="cellIs" dxfId="4" priority="5" operator="between">
      <formula>$J$32</formula>
      <formula>$I$32</formula>
    </cfRule>
    <cfRule type="cellIs" dxfId="3" priority="6" operator="lessThan">
      <formula>$J$32</formula>
    </cfRule>
  </conditionalFormatting>
  <conditionalFormatting sqref="H27">
    <cfRule type="cellIs" dxfId="2" priority="1" operator="greaterThan">
      <formula>$I$27</formula>
    </cfRule>
    <cfRule type="cellIs" dxfId="1" priority="2" operator="between">
      <formula>$J$27</formula>
      <formula>$I$27</formula>
    </cfRule>
    <cfRule type="cellIs" dxfId="0" priority="3" operator="lessThan">
      <formula>$J$27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transitionEvaluation="1"/>
  <dimension ref="A1:Q153"/>
  <sheetViews>
    <sheetView defaultGridColor="0" view="pageBreakPreview" topLeftCell="A127" colorId="22" zoomScale="60" zoomScaleNormal="50" workbookViewId="0">
      <selection activeCell="P14" sqref="P14"/>
    </sheetView>
  </sheetViews>
  <sheetFormatPr defaultColWidth="9.625" defaultRowHeight="15.75"/>
  <cols>
    <col min="1" max="1" width="4.625" customWidth="1"/>
    <col min="2" max="2" width="25.75" style="7" customWidth="1"/>
    <col min="3" max="3" width="22.25" style="7" customWidth="1"/>
    <col min="4" max="4" width="1.75" style="7" customWidth="1"/>
    <col min="5" max="5" width="12.875" style="7" customWidth="1"/>
    <col min="6" max="6" width="42.625" style="7" customWidth="1"/>
    <col min="7" max="8" width="8.625" style="7" customWidth="1"/>
    <col min="9" max="9" width="10.75" style="7" customWidth="1"/>
    <col min="10" max="10" width="1.625" style="7" customWidth="1"/>
    <col min="11" max="11" width="20" style="7" customWidth="1"/>
    <col min="12" max="12" width="14" customWidth="1"/>
  </cols>
  <sheetData>
    <row r="1" spans="1:17" ht="31.5">
      <c r="A1" s="484" t="s">
        <v>0</v>
      </c>
      <c r="B1" s="484"/>
      <c r="C1" s="4"/>
      <c r="D1" s="4"/>
      <c r="E1" s="4"/>
      <c r="F1" s="4"/>
      <c r="G1" s="4"/>
      <c r="H1" s="5" t="s">
        <v>1</v>
      </c>
      <c r="I1" s="4"/>
      <c r="J1" s="4" t="s">
        <v>2</v>
      </c>
      <c r="K1" s="6">
        <v>37095</v>
      </c>
    </row>
    <row r="2" spans="1:17">
      <c r="A2" s="1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  <c r="L2" s="1"/>
    </row>
    <row r="3" spans="1:17">
      <c r="D3" s="4"/>
      <c r="E3" s="4"/>
      <c r="F3" s="4"/>
      <c r="G3" s="4"/>
      <c r="H3" s="4"/>
      <c r="I3" s="4"/>
      <c r="J3" s="4"/>
      <c r="K3" s="4"/>
      <c r="L3" s="1"/>
    </row>
    <row r="5" spans="1:17" ht="22.5">
      <c r="A5" s="1"/>
      <c r="B5" s="4"/>
      <c r="C5" s="487" t="s">
        <v>4</v>
      </c>
      <c r="D5" s="487"/>
      <c r="E5" s="487"/>
      <c r="F5" s="487"/>
      <c r="G5" s="487"/>
      <c r="H5" s="487"/>
      <c r="I5" s="4"/>
      <c r="J5" s="4"/>
      <c r="K5" s="4"/>
      <c r="L5" s="1"/>
    </row>
    <row r="7" spans="1:17">
      <c r="A7" s="1"/>
      <c r="B7" s="4"/>
      <c r="C7" s="4" t="s">
        <v>5</v>
      </c>
      <c r="D7" s="4" t="s">
        <v>2</v>
      </c>
      <c r="E7" s="8" t="s">
        <v>6</v>
      </c>
      <c r="F7" s="4"/>
      <c r="G7" s="485" t="s">
        <v>7</v>
      </c>
      <c r="H7" s="485"/>
      <c r="I7" s="485"/>
      <c r="J7" s="4" t="s">
        <v>2</v>
      </c>
      <c r="K7" s="4" t="s">
        <v>8</v>
      </c>
      <c r="L7" s="1"/>
    </row>
    <row r="8" spans="1:17">
      <c r="A8" s="1"/>
      <c r="B8" s="4"/>
      <c r="C8" s="4" t="s">
        <v>9</v>
      </c>
      <c r="D8" s="4" t="s">
        <v>2</v>
      </c>
      <c r="E8" s="5" t="s">
        <v>10</v>
      </c>
      <c r="F8" s="4"/>
      <c r="G8" s="485" t="s">
        <v>11</v>
      </c>
      <c r="H8" s="485"/>
      <c r="I8" s="485"/>
      <c r="J8" s="4" t="s">
        <v>2</v>
      </c>
      <c r="K8" s="4" t="s">
        <v>12</v>
      </c>
      <c r="L8" s="1"/>
    </row>
    <row r="9" spans="1:17">
      <c r="A9" s="1"/>
      <c r="B9" s="4"/>
      <c r="C9" s="4" t="s">
        <v>13</v>
      </c>
      <c r="D9" s="4" t="s">
        <v>2</v>
      </c>
      <c r="E9" s="5">
        <v>11899.85</v>
      </c>
      <c r="F9" s="4"/>
      <c r="G9" s="485" t="s">
        <v>14</v>
      </c>
      <c r="H9" s="485"/>
      <c r="I9" s="485"/>
      <c r="J9" s="4" t="s">
        <v>2</v>
      </c>
      <c r="K9" s="4" t="s">
        <v>15</v>
      </c>
      <c r="L9" s="1"/>
    </row>
    <row r="10" spans="1:17">
      <c r="A10" s="1"/>
      <c r="B10" s="4"/>
      <c r="C10" s="4" t="s">
        <v>16</v>
      </c>
      <c r="D10" s="4" t="s">
        <v>2</v>
      </c>
      <c r="E10" s="5">
        <v>13000</v>
      </c>
      <c r="F10" s="4"/>
      <c r="G10" s="485" t="s">
        <v>17</v>
      </c>
      <c r="H10" s="485"/>
      <c r="I10" s="485"/>
      <c r="J10" s="4" t="s">
        <v>2</v>
      </c>
      <c r="K10" s="4" t="s">
        <v>18</v>
      </c>
      <c r="L10" s="1"/>
    </row>
    <row r="11" spans="1:17">
      <c r="G11" s="23"/>
      <c r="H11" s="23"/>
      <c r="I11" s="23"/>
    </row>
    <row r="12" spans="1:17" ht="16.899999999999999" customHeight="1">
      <c r="A12" s="3" t="s">
        <v>19</v>
      </c>
      <c r="B12" s="9" t="s">
        <v>20</v>
      </c>
      <c r="C12" s="9" t="s">
        <v>21</v>
      </c>
      <c r="D12" s="9"/>
      <c r="E12" s="9" t="s">
        <v>22</v>
      </c>
      <c r="F12" s="9" t="s">
        <v>23</v>
      </c>
      <c r="G12" s="486" t="s">
        <v>24</v>
      </c>
      <c r="H12" s="486"/>
      <c r="I12" s="9" t="s">
        <v>25</v>
      </c>
      <c r="J12" s="9"/>
      <c r="K12" s="9" t="s">
        <v>26</v>
      </c>
      <c r="L12" s="3" t="s">
        <v>27</v>
      </c>
    </row>
    <row r="13" spans="1:17">
      <c r="A13" s="3"/>
      <c r="B13" s="9" t="s">
        <v>28</v>
      </c>
      <c r="C13" s="9" t="s">
        <v>29</v>
      </c>
      <c r="D13" s="9"/>
      <c r="E13" s="9" t="s">
        <v>30</v>
      </c>
      <c r="F13" s="9"/>
      <c r="G13" s="9" t="s">
        <v>31</v>
      </c>
      <c r="H13" s="9" t="s">
        <v>32</v>
      </c>
      <c r="I13" s="9"/>
      <c r="J13" s="9"/>
      <c r="K13" s="9" t="s">
        <v>33</v>
      </c>
      <c r="L13" s="3"/>
    </row>
    <row r="15" spans="1:17">
      <c r="A15" s="1"/>
      <c r="B15" s="10" t="s">
        <v>34</v>
      </c>
      <c r="C15" s="4"/>
      <c r="D15" s="4"/>
      <c r="E15" s="11"/>
      <c r="F15" s="4"/>
      <c r="G15" s="4"/>
      <c r="H15" s="4"/>
      <c r="I15" s="4"/>
      <c r="J15" s="4"/>
      <c r="K15" s="4"/>
      <c r="L15" s="1"/>
      <c r="M15" s="1"/>
      <c r="N15" s="1"/>
      <c r="O15" s="1"/>
      <c r="P15" s="1"/>
      <c r="Q15" s="1"/>
    </row>
    <row r="16" spans="1:17">
      <c r="A16" s="1"/>
      <c r="B16" s="12" t="s">
        <v>35</v>
      </c>
      <c r="C16" s="4"/>
      <c r="D16" s="4"/>
      <c r="E16" s="11"/>
      <c r="F16" s="4"/>
      <c r="G16" s="4"/>
      <c r="H16" s="4"/>
      <c r="I16" s="4"/>
      <c r="J16" s="4"/>
      <c r="K16" s="4"/>
      <c r="L16" s="1"/>
      <c r="M16" s="1"/>
      <c r="N16" s="1"/>
      <c r="O16" s="1"/>
      <c r="P16" s="1"/>
      <c r="Q16" s="1"/>
    </row>
    <row r="17" spans="1:17">
      <c r="E17" s="13"/>
    </row>
    <row r="18" spans="1:17" ht="31.5">
      <c r="A18" s="2">
        <v>1</v>
      </c>
      <c r="B18" s="4" t="s">
        <v>36</v>
      </c>
      <c r="C18" s="4" t="s">
        <v>37</v>
      </c>
      <c r="D18" s="4"/>
      <c r="E18" s="14" t="s">
        <v>38</v>
      </c>
      <c r="F18" s="4" t="s">
        <v>266</v>
      </c>
      <c r="G18" s="15"/>
      <c r="H18" s="15"/>
      <c r="I18" s="15"/>
      <c r="J18" s="15"/>
      <c r="K18" s="4" t="s">
        <v>351</v>
      </c>
      <c r="L18" s="2" t="s">
        <v>39</v>
      </c>
      <c r="M18" s="1"/>
      <c r="N18" s="1"/>
      <c r="O18" s="1"/>
      <c r="P18" s="1"/>
      <c r="Q18" s="1"/>
    </row>
    <row r="19" spans="1:17" ht="31.5">
      <c r="A19" s="2">
        <v>2</v>
      </c>
      <c r="B19" s="4" t="s">
        <v>40</v>
      </c>
      <c r="C19" s="4" t="s">
        <v>41</v>
      </c>
      <c r="D19" s="4"/>
      <c r="E19" s="14" t="s">
        <v>38</v>
      </c>
      <c r="F19" s="4" t="s">
        <v>267</v>
      </c>
      <c r="G19" s="15"/>
      <c r="H19" s="15"/>
      <c r="I19" s="15"/>
      <c r="J19" s="15"/>
      <c r="K19" s="4" t="s">
        <v>351</v>
      </c>
      <c r="L19" s="2" t="s">
        <v>39</v>
      </c>
      <c r="M19" s="1"/>
      <c r="N19" s="1"/>
      <c r="O19" s="1"/>
      <c r="P19" s="1"/>
      <c r="Q19" s="1"/>
    </row>
    <row r="20" spans="1:17" ht="31.5">
      <c r="A20" s="2">
        <v>3</v>
      </c>
      <c r="B20" s="4" t="s">
        <v>187</v>
      </c>
      <c r="C20" s="4" t="s">
        <v>42</v>
      </c>
      <c r="D20" s="4"/>
      <c r="E20" s="14" t="s">
        <v>38</v>
      </c>
      <c r="F20" s="4" t="s">
        <v>268</v>
      </c>
      <c r="G20" s="15"/>
      <c r="H20" s="15"/>
      <c r="I20" s="15"/>
      <c r="J20" s="15"/>
      <c r="K20" s="4" t="s">
        <v>351</v>
      </c>
      <c r="L20" s="2" t="s">
        <v>39</v>
      </c>
      <c r="M20" s="1"/>
      <c r="N20" s="1"/>
      <c r="O20" s="1"/>
      <c r="P20" s="1"/>
      <c r="Q20" s="1"/>
    </row>
    <row r="21" spans="1:17" ht="31.5">
      <c r="A21" s="2">
        <v>4</v>
      </c>
      <c r="B21" s="4" t="s">
        <v>43</v>
      </c>
      <c r="C21" s="4" t="s">
        <v>188</v>
      </c>
      <c r="D21" s="4"/>
      <c r="E21" s="14" t="s">
        <v>44</v>
      </c>
      <c r="F21" s="4" t="s">
        <v>269</v>
      </c>
      <c r="G21" s="15" t="s">
        <v>38</v>
      </c>
      <c r="H21" s="15" t="s">
        <v>45</v>
      </c>
      <c r="I21" s="15" t="s">
        <v>38</v>
      </c>
      <c r="J21" s="15"/>
      <c r="K21" s="15" t="s">
        <v>46</v>
      </c>
      <c r="L21" s="2" t="s">
        <v>39</v>
      </c>
      <c r="M21" s="1"/>
      <c r="N21" s="1"/>
      <c r="O21" s="1"/>
      <c r="P21" s="1"/>
      <c r="Q21" s="1" t="s">
        <v>47</v>
      </c>
    </row>
    <row r="22" spans="1:17" ht="31.5">
      <c r="A22" s="2">
        <v>5</v>
      </c>
      <c r="B22" s="4" t="s">
        <v>189</v>
      </c>
      <c r="C22" s="4" t="s">
        <v>48</v>
      </c>
      <c r="D22" s="4"/>
      <c r="E22" s="14" t="s">
        <v>38</v>
      </c>
      <c r="F22" s="4" t="s">
        <v>270</v>
      </c>
      <c r="G22" s="15"/>
      <c r="H22" s="15"/>
      <c r="I22" s="15"/>
      <c r="J22" s="15"/>
      <c r="K22" s="4" t="s">
        <v>352</v>
      </c>
      <c r="L22" s="2" t="s">
        <v>39</v>
      </c>
      <c r="M22" s="1"/>
      <c r="N22" s="1"/>
      <c r="O22" s="1"/>
      <c r="P22" s="1"/>
      <c r="Q22" s="1"/>
    </row>
    <row r="23" spans="1:17">
      <c r="A23" s="2">
        <v>6</v>
      </c>
      <c r="B23" s="4" t="s">
        <v>49</v>
      </c>
      <c r="C23" s="4" t="s">
        <v>50</v>
      </c>
      <c r="D23" s="4"/>
      <c r="E23" s="14" t="s">
        <v>51</v>
      </c>
      <c r="F23" s="4" t="s">
        <v>271</v>
      </c>
      <c r="G23" s="15" t="s">
        <v>38</v>
      </c>
      <c r="H23" s="15" t="s">
        <v>45</v>
      </c>
      <c r="I23" s="15" t="s">
        <v>38</v>
      </c>
      <c r="J23" s="15"/>
      <c r="K23" s="15" t="s">
        <v>46</v>
      </c>
      <c r="L23" s="2" t="s">
        <v>39</v>
      </c>
      <c r="M23" s="1"/>
      <c r="N23" s="1"/>
      <c r="O23" s="1"/>
      <c r="P23" s="1"/>
      <c r="Q23" s="1" t="s">
        <v>47</v>
      </c>
    </row>
    <row r="24" spans="1:17" ht="47.25">
      <c r="A24" s="2">
        <v>7</v>
      </c>
      <c r="B24" s="4" t="s">
        <v>190</v>
      </c>
      <c r="C24" s="4" t="s">
        <v>52</v>
      </c>
      <c r="D24" s="4"/>
      <c r="E24" s="14" t="s">
        <v>53</v>
      </c>
      <c r="F24" s="4" t="s">
        <v>272</v>
      </c>
      <c r="G24" s="15" t="s">
        <v>38</v>
      </c>
      <c r="H24" s="15" t="s">
        <v>45</v>
      </c>
      <c r="I24" s="15" t="s">
        <v>38</v>
      </c>
      <c r="J24" s="15"/>
      <c r="K24" s="15" t="s">
        <v>46</v>
      </c>
      <c r="L24" s="2" t="s">
        <v>39</v>
      </c>
      <c r="M24" s="1"/>
      <c r="N24" s="1"/>
      <c r="O24" s="1"/>
      <c r="P24" s="1"/>
      <c r="Q24" s="1" t="s">
        <v>47</v>
      </c>
    </row>
    <row r="25" spans="1:17" ht="31.5">
      <c r="A25" s="2">
        <v>8</v>
      </c>
      <c r="B25" s="4" t="s">
        <v>191</v>
      </c>
      <c r="C25" s="4" t="s">
        <v>54</v>
      </c>
      <c r="D25" s="4"/>
      <c r="E25" s="14" t="s">
        <v>38</v>
      </c>
      <c r="F25" s="4" t="s">
        <v>273</v>
      </c>
      <c r="G25" s="15"/>
      <c r="H25" s="15"/>
      <c r="I25" s="15"/>
      <c r="J25" s="15"/>
      <c r="K25" s="4" t="s">
        <v>352</v>
      </c>
      <c r="L25" s="2" t="s">
        <v>39</v>
      </c>
      <c r="M25" s="1"/>
      <c r="N25" s="1"/>
      <c r="O25" s="1"/>
      <c r="P25" s="1"/>
      <c r="Q25" s="1"/>
    </row>
    <row r="26" spans="1:17" ht="31.5">
      <c r="A26" s="2">
        <v>9</v>
      </c>
      <c r="B26" s="4" t="s">
        <v>55</v>
      </c>
      <c r="C26" s="4" t="s">
        <v>56</v>
      </c>
      <c r="D26" s="4"/>
      <c r="E26" s="14" t="s">
        <v>38</v>
      </c>
      <c r="F26" s="4" t="s">
        <v>274</v>
      </c>
      <c r="G26" s="15"/>
      <c r="H26" s="15"/>
      <c r="I26" s="15"/>
      <c r="J26" s="15"/>
      <c r="K26" s="4" t="s">
        <v>353</v>
      </c>
      <c r="L26" s="2" t="s">
        <v>39</v>
      </c>
      <c r="M26" s="1"/>
      <c r="N26" s="1"/>
      <c r="O26" s="1"/>
      <c r="P26" s="1"/>
      <c r="Q26" s="1"/>
    </row>
    <row r="27" spans="1:17" ht="31.5">
      <c r="A27" s="2">
        <v>10</v>
      </c>
      <c r="B27" s="4" t="s">
        <v>57</v>
      </c>
      <c r="C27" s="4" t="s">
        <v>58</v>
      </c>
      <c r="D27" s="4"/>
      <c r="E27" s="14" t="s">
        <v>38</v>
      </c>
      <c r="F27" s="4" t="s">
        <v>275</v>
      </c>
      <c r="G27" s="15"/>
      <c r="H27" s="15"/>
      <c r="I27" s="15"/>
      <c r="J27" s="15"/>
      <c r="K27" s="4" t="s">
        <v>354</v>
      </c>
      <c r="L27" s="2" t="s">
        <v>39</v>
      </c>
      <c r="M27" s="1"/>
      <c r="N27" s="1"/>
      <c r="O27" s="1"/>
      <c r="P27" s="1"/>
      <c r="Q27" s="1"/>
    </row>
    <row r="28" spans="1:17" ht="47.25">
      <c r="A28" s="2">
        <v>11</v>
      </c>
      <c r="B28" s="4" t="s">
        <v>59</v>
      </c>
      <c r="C28" s="4" t="s">
        <v>60</v>
      </c>
      <c r="D28" s="4"/>
      <c r="E28" s="14" t="s">
        <v>38</v>
      </c>
      <c r="F28" s="4" t="s">
        <v>276</v>
      </c>
      <c r="G28" s="15"/>
      <c r="H28" s="15"/>
      <c r="I28" s="15"/>
      <c r="J28" s="15"/>
      <c r="K28" s="4" t="s">
        <v>355</v>
      </c>
      <c r="L28" s="2" t="s">
        <v>39</v>
      </c>
      <c r="M28" s="1"/>
      <c r="N28" s="1"/>
      <c r="O28" s="1"/>
      <c r="P28" s="1"/>
      <c r="Q28" s="1"/>
    </row>
    <row r="29" spans="1:17" ht="31.5">
      <c r="A29" s="2">
        <v>12</v>
      </c>
      <c r="B29" s="4" t="s">
        <v>61</v>
      </c>
      <c r="C29" s="4" t="s">
        <v>62</v>
      </c>
      <c r="D29" s="4"/>
      <c r="E29" s="14" t="s">
        <v>38</v>
      </c>
      <c r="F29" s="4" t="s">
        <v>277</v>
      </c>
      <c r="G29" s="15"/>
      <c r="H29" s="15"/>
      <c r="I29" s="15"/>
      <c r="J29" s="15"/>
      <c r="K29" s="4" t="s">
        <v>353</v>
      </c>
      <c r="L29" s="2" t="s">
        <v>39</v>
      </c>
      <c r="M29" s="1"/>
      <c r="N29" s="1"/>
      <c r="O29" s="1"/>
      <c r="P29" s="1"/>
      <c r="Q29" s="1"/>
    </row>
    <row r="30" spans="1:17" ht="31.5">
      <c r="A30" s="2">
        <v>13</v>
      </c>
      <c r="B30" s="4" t="s">
        <v>63</v>
      </c>
      <c r="C30" s="4" t="s">
        <v>64</v>
      </c>
      <c r="D30" s="4"/>
      <c r="E30" s="14" t="s">
        <v>65</v>
      </c>
      <c r="F30" s="4" t="s">
        <v>278</v>
      </c>
      <c r="G30" s="15" t="s">
        <v>38</v>
      </c>
      <c r="H30" s="15" t="s">
        <v>45</v>
      </c>
      <c r="I30" s="15" t="s">
        <v>38</v>
      </c>
      <c r="J30" s="15"/>
      <c r="K30" s="15" t="s">
        <v>46</v>
      </c>
      <c r="L30" s="2" t="s">
        <v>39</v>
      </c>
      <c r="M30" s="1"/>
      <c r="N30" s="1"/>
      <c r="O30" s="1"/>
      <c r="P30" s="1"/>
      <c r="Q30" s="1" t="s">
        <v>47</v>
      </c>
    </row>
    <row r="31" spans="1:17" ht="31.5">
      <c r="A31" s="2">
        <v>14</v>
      </c>
      <c r="B31" s="4" t="s">
        <v>66</v>
      </c>
      <c r="C31" s="4" t="s">
        <v>67</v>
      </c>
      <c r="D31" s="4"/>
      <c r="E31" s="14" t="s">
        <v>38</v>
      </c>
      <c r="F31" s="4" t="s">
        <v>279</v>
      </c>
      <c r="G31" s="15"/>
      <c r="H31" s="15"/>
      <c r="I31" s="15"/>
      <c r="J31" s="15"/>
      <c r="K31" s="4" t="s">
        <v>354</v>
      </c>
      <c r="L31" s="2" t="s">
        <v>39</v>
      </c>
      <c r="M31" s="1"/>
      <c r="N31" s="1"/>
      <c r="O31" s="1"/>
      <c r="P31" s="1"/>
      <c r="Q31" s="1"/>
    </row>
    <row r="32" spans="1:17" ht="31.5">
      <c r="A32" s="2">
        <v>15</v>
      </c>
      <c r="B32" s="4" t="s">
        <v>68</v>
      </c>
      <c r="C32" s="4" t="s">
        <v>69</v>
      </c>
      <c r="D32" s="4"/>
      <c r="E32" s="14" t="s">
        <v>38</v>
      </c>
      <c r="F32" s="4" t="s">
        <v>280</v>
      </c>
      <c r="G32" s="15"/>
      <c r="H32" s="15"/>
      <c r="I32" s="15"/>
      <c r="J32" s="15"/>
      <c r="K32" s="4" t="s">
        <v>352</v>
      </c>
      <c r="L32" s="2" t="s">
        <v>39</v>
      </c>
      <c r="M32" s="1"/>
      <c r="N32" s="1"/>
      <c r="O32" s="1"/>
      <c r="P32" s="1"/>
      <c r="Q32" s="1"/>
    </row>
    <row r="33" spans="1:17" ht="31.5">
      <c r="A33" s="2">
        <v>16</v>
      </c>
      <c r="B33" s="4" t="s">
        <v>70</v>
      </c>
      <c r="C33" s="4" t="s">
        <v>71</v>
      </c>
      <c r="D33" s="4"/>
      <c r="E33" s="14" t="s">
        <v>38</v>
      </c>
      <c r="F33" s="4" t="s">
        <v>281</v>
      </c>
      <c r="G33" s="15"/>
      <c r="H33" s="15"/>
      <c r="I33" s="15"/>
      <c r="J33" s="15"/>
      <c r="K33" s="4" t="s">
        <v>352</v>
      </c>
      <c r="L33" s="2" t="s">
        <v>39</v>
      </c>
      <c r="M33" s="1"/>
      <c r="N33" s="1"/>
      <c r="O33" s="1"/>
      <c r="P33" s="1"/>
      <c r="Q33" s="1"/>
    </row>
    <row r="34" spans="1:17" ht="31.5">
      <c r="A34" s="2">
        <v>17</v>
      </c>
      <c r="B34" s="4" t="s">
        <v>72</v>
      </c>
      <c r="C34" s="4" t="s">
        <v>73</v>
      </c>
      <c r="D34" s="4"/>
      <c r="E34" s="14" t="s">
        <v>38</v>
      </c>
      <c r="F34" s="4" t="s">
        <v>282</v>
      </c>
      <c r="G34" s="16" t="s">
        <v>38</v>
      </c>
      <c r="H34" s="16" t="s">
        <v>45</v>
      </c>
      <c r="I34" s="17"/>
      <c r="J34" s="17"/>
      <c r="K34" s="18" t="s">
        <v>356</v>
      </c>
      <c r="L34" s="2" t="s">
        <v>39</v>
      </c>
      <c r="M34" s="1"/>
      <c r="N34" s="1"/>
      <c r="O34" s="1"/>
      <c r="P34" s="1"/>
      <c r="Q34" s="1"/>
    </row>
    <row r="35" spans="1:17" ht="31.5">
      <c r="A35" s="2">
        <v>18</v>
      </c>
      <c r="B35" s="4" t="s">
        <v>74</v>
      </c>
      <c r="C35" s="4" t="s">
        <v>75</v>
      </c>
      <c r="D35" s="4"/>
      <c r="E35" s="14" t="s">
        <v>38</v>
      </c>
      <c r="F35" s="4" t="s">
        <v>283</v>
      </c>
      <c r="G35" s="15"/>
      <c r="H35" s="15"/>
      <c r="I35" s="15"/>
      <c r="J35" s="15"/>
      <c r="K35" s="4" t="s">
        <v>352</v>
      </c>
      <c r="L35" s="2" t="s">
        <v>39</v>
      </c>
      <c r="M35" s="1"/>
      <c r="N35" s="1"/>
      <c r="O35" s="1"/>
      <c r="P35" s="1"/>
      <c r="Q35" s="1"/>
    </row>
    <row r="36" spans="1:17" ht="31.5">
      <c r="A36" s="2">
        <v>19</v>
      </c>
      <c r="B36" s="4" t="s">
        <v>76</v>
      </c>
      <c r="C36" s="4" t="s">
        <v>77</v>
      </c>
      <c r="D36" s="4"/>
      <c r="E36" s="14" t="s">
        <v>78</v>
      </c>
      <c r="F36" s="4" t="s">
        <v>284</v>
      </c>
      <c r="G36" s="15" t="s">
        <v>38</v>
      </c>
      <c r="H36" s="15" t="s">
        <v>45</v>
      </c>
      <c r="I36" s="15" t="s">
        <v>38</v>
      </c>
      <c r="J36" s="15"/>
      <c r="K36" s="15" t="s">
        <v>46</v>
      </c>
      <c r="L36" s="2" t="s">
        <v>39</v>
      </c>
      <c r="M36" s="1"/>
      <c r="N36" s="1"/>
      <c r="O36" s="1"/>
      <c r="P36" s="1"/>
      <c r="Q36" s="1" t="s">
        <v>79</v>
      </c>
    </row>
    <row r="37" spans="1:17" ht="31.5">
      <c r="A37" s="2">
        <v>20</v>
      </c>
      <c r="B37" s="4" t="s">
        <v>80</v>
      </c>
      <c r="C37" s="4" t="s">
        <v>81</v>
      </c>
      <c r="D37" s="4"/>
      <c r="E37" s="14" t="s">
        <v>38</v>
      </c>
      <c r="F37" s="4" t="s">
        <v>285</v>
      </c>
      <c r="G37" s="15"/>
      <c r="H37" s="15"/>
      <c r="I37" s="15"/>
      <c r="J37" s="15"/>
      <c r="K37" s="4" t="s">
        <v>353</v>
      </c>
      <c r="L37" s="2" t="s">
        <v>39</v>
      </c>
      <c r="M37" s="1"/>
      <c r="N37" s="1"/>
      <c r="O37" s="1"/>
      <c r="P37" s="1"/>
      <c r="Q37" s="1"/>
    </row>
    <row r="38" spans="1:17" ht="62.45" customHeight="1">
      <c r="A38" s="2">
        <v>21</v>
      </c>
      <c r="B38" s="4" t="s">
        <v>82</v>
      </c>
      <c r="C38" s="4" t="s">
        <v>192</v>
      </c>
      <c r="D38" s="4"/>
      <c r="E38" s="14" t="s">
        <v>398</v>
      </c>
      <c r="F38" s="4" t="s">
        <v>399</v>
      </c>
      <c r="G38" s="15" t="s">
        <v>83</v>
      </c>
      <c r="H38" s="15" t="s">
        <v>410</v>
      </c>
      <c r="I38" s="19" t="s">
        <v>84</v>
      </c>
      <c r="J38" s="15"/>
      <c r="K38" s="15" t="s">
        <v>357</v>
      </c>
      <c r="L38" s="2" t="s">
        <v>85</v>
      </c>
      <c r="M38" s="1"/>
      <c r="N38" s="1"/>
      <c r="O38" s="1"/>
      <c r="P38" s="1"/>
      <c r="Q38" s="1" t="s">
        <v>86</v>
      </c>
    </row>
    <row r="39" spans="1:17" ht="31.5">
      <c r="A39" s="2">
        <v>22</v>
      </c>
      <c r="B39" s="4" t="s">
        <v>193</v>
      </c>
      <c r="C39" s="4" t="s">
        <v>87</v>
      </c>
      <c r="D39" s="4"/>
      <c r="E39" s="14" t="s">
        <v>88</v>
      </c>
      <c r="F39" s="4" t="s">
        <v>286</v>
      </c>
      <c r="G39" s="15" t="s">
        <v>38</v>
      </c>
      <c r="H39" s="15" t="s">
        <v>45</v>
      </c>
      <c r="I39" s="15" t="s">
        <v>38</v>
      </c>
      <c r="J39" s="15"/>
      <c r="K39" s="15" t="s">
        <v>46</v>
      </c>
      <c r="L39" s="2" t="s">
        <v>39</v>
      </c>
      <c r="M39" s="1"/>
      <c r="N39" s="1"/>
      <c r="O39" s="1"/>
      <c r="P39" s="1"/>
      <c r="Q39" s="1" t="s">
        <v>86</v>
      </c>
    </row>
    <row r="40" spans="1:17" ht="31.5">
      <c r="A40" s="2">
        <v>23</v>
      </c>
      <c r="B40" s="4" t="s">
        <v>89</v>
      </c>
      <c r="C40" s="4" t="s">
        <v>90</v>
      </c>
      <c r="D40" s="4"/>
      <c r="E40" s="14" t="s">
        <v>91</v>
      </c>
      <c r="F40" s="4" t="s">
        <v>287</v>
      </c>
      <c r="G40" s="15" t="s">
        <v>38</v>
      </c>
      <c r="H40" s="15" t="s">
        <v>45</v>
      </c>
      <c r="I40" s="15" t="s">
        <v>38</v>
      </c>
      <c r="J40" s="15"/>
      <c r="K40" s="15" t="s">
        <v>46</v>
      </c>
      <c r="L40" s="2" t="s">
        <v>39</v>
      </c>
      <c r="M40" s="1"/>
      <c r="N40" s="1"/>
      <c r="O40" s="1"/>
      <c r="P40" s="1"/>
      <c r="Q40" s="1" t="s">
        <v>86</v>
      </c>
    </row>
    <row r="41" spans="1:17" ht="31.5">
      <c r="A41" s="2">
        <v>24</v>
      </c>
      <c r="B41" s="4" t="s">
        <v>194</v>
      </c>
      <c r="C41" s="4" t="s">
        <v>92</v>
      </c>
      <c r="D41" s="4"/>
      <c r="E41" s="14" t="s">
        <v>93</v>
      </c>
      <c r="F41" s="4" t="s">
        <v>288</v>
      </c>
      <c r="G41" s="15" t="s">
        <v>38</v>
      </c>
      <c r="H41" s="15" t="s">
        <v>45</v>
      </c>
      <c r="I41" s="15" t="s">
        <v>38</v>
      </c>
      <c r="J41" s="15"/>
      <c r="K41" s="15" t="s">
        <v>46</v>
      </c>
      <c r="L41" s="2" t="s">
        <v>39</v>
      </c>
      <c r="M41" s="1"/>
      <c r="N41" s="1"/>
      <c r="O41" s="1"/>
      <c r="P41" s="1"/>
      <c r="Q41" s="1" t="s">
        <v>86</v>
      </c>
    </row>
    <row r="42" spans="1:17" ht="31.5">
      <c r="A42" s="2">
        <v>25</v>
      </c>
      <c r="B42" s="4" t="s">
        <v>195</v>
      </c>
      <c r="C42" s="4" t="s">
        <v>94</v>
      </c>
      <c r="D42" s="4"/>
      <c r="E42" s="14" t="s">
        <v>93</v>
      </c>
      <c r="F42" s="4" t="s">
        <v>289</v>
      </c>
      <c r="G42" s="15" t="s">
        <v>38</v>
      </c>
      <c r="H42" s="15" t="s">
        <v>45</v>
      </c>
      <c r="I42" s="15" t="s">
        <v>38</v>
      </c>
      <c r="J42" s="15"/>
      <c r="K42" s="15" t="s">
        <v>46</v>
      </c>
      <c r="L42" s="2" t="s">
        <v>39</v>
      </c>
      <c r="M42" s="1"/>
      <c r="N42" s="1"/>
      <c r="O42" s="1"/>
      <c r="P42" s="1"/>
      <c r="Q42" s="1" t="s">
        <v>86</v>
      </c>
    </row>
    <row r="43" spans="1:17" ht="47.25">
      <c r="A43" s="2">
        <v>26</v>
      </c>
      <c r="B43" s="4" t="s">
        <v>196</v>
      </c>
      <c r="C43" s="4" t="s">
        <v>95</v>
      </c>
      <c r="D43" s="4"/>
      <c r="E43" s="14" t="s">
        <v>38</v>
      </c>
      <c r="F43" s="4" t="s">
        <v>290</v>
      </c>
      <c r="G43" s="15"/>
      <c r="H43" s="15"/>
      <c r="I43" s="15"/>
      <c r="J43" s="15"/>
      <c r="K43" s="4" t="s">
        <v>355</v>
      </c>
      <c r="L43" s="2" t="s">
        <v>39</v>
      </c>
      <c r="M43" s="1"/>
      <c r="N43" s="1"/>
      <c r="O43" s="1"/>
      <c r="P43" s="1"/>
      <c r="Q43" s="1"/>
    </row>
    <row r="44" spans="1:17" ht="31.5">
      <c r="A44" s="2">
        <v>27</v>
      </c>
      <c r="B44" s="4" t="s">
        <v>197</v>
      </c>
      <c r="C44" s="4" t="s">
        <v>96</v>
      </c>
      <c r="D44" s="4"/>
      <c r="E44" s="14" t="s">
        <v>38</v>
      </c>
      <c r="F44" s="4" t="s">
        <v>291</v>
      </c>
      <c r="G44" s="15"/>
      <c r="H44" s="15"/>
      <c r="I44" s="15"/>
      <c r="J44" s="15"/>
      <c r="K44" s="4" t="s">
        <v>358</v>
      </c>
      <c r="L44" s="2" t="s">
        <v>39</v>
      </c>
      <c r="M44" s="1"/>
      <c r="N44" s="1"/>
      <c r="O44" s="1"/>
      <c r="P44" s="1"/>
      <c r="Q44" s="1"/>
    </row>
    <row r="45" spans="1:17" ht="31.5">
      <c r="A45" s="2"/>
      <c r="B45" s="4" t="s">
        <v>97</v>
      </c>
      <c r="C45" s="4" t="s">
        <v>98</v>
      </c>
      <c r="D45" s="4"/>
      <c r="E45" s="14" t="s">
        <v>38</v>
      </c>
      <c r="F45" s="4" t="s">
        <v>292</v>
      </c>
      <c r="G45" s="15"/>
      <c r="H45" s="15"/>
      <c r="I45" s="15"/>
      <c r="J45" s="15"/>
      <c r="K45" s="4" t="s">
        <v>358</v>
      </c>
      <c r="L45" s="2" t="s">
        <v>39</v>
      </c>
      <c r="M45" s="1"/>
      <c r="N45" s="1"/>
      <c r="O45" s="1"/>
      <c r="P45" s="1"/>
      <c r="Q45" s="1"/>
    </row>
    <row r="46" spans="1:17" ht="31.5">
      <c r="A46" s="2">
        <v>28</v>
      </c>
      <c r="B46" s="4" t="s">
        <v>198</v>
      </c>
      <c r="C46" s="4" t="s">
        <v>99</v>
      </c>
      <c r="D46" s="4"/>
      <c r="E46" s="14" t="s">
        <v>100</v>
      </c>
      <c r="F46" s="4" t="s">
        <v>293</v>
      </c>
      <c r="G46" s="15" t="s">
        <v>38</v>
      </c>
      <c r="H46" s="15" t="s">
        <v>45</v>
      </c>
      <c r="I46" s="15" t="s">
        <v>38</v>
      </c>
      <c r="J46" s="15"/>
      <c r="K46" s="15" t="s">
        <v>46</v>
      </c>
      <c r="L46" s="2" t="s">
        <v>39</v>
      </c>
      <c r="M46" s="1"/>
      <c r="N46" s="1"/>
      <c r="O46" s="1"/>
      <c r="P46" s="1"/>
      <c r="Q46" s="1" t="s">
        <v>101</v>
      </c>
    </row>
    <row r="47" spans="1:17" ht="31.5">
      <c r="A47" s="2">
        <v>29</v>
      </c>
      <c r="B47" s="4" t="s">
        <v>199</v>
      </c>
      <c r="C47" s="4" t="s">
        <v>102</v>
      </c>
      <c r="D47" s="4"/>
      <c r="E47" s="14" t="s">
        <v>103</v>
      </c>
      <c r="F47" s="4" t="s">
        <v>294</v>
      </c>
      <c r="G47" s="15" t="s">
        <v>38</v>
      </c>
      <c r="H47" s="15" t="s">
        <v>45</v>
      </c>
      <c r="I47" s="15" t="s">
        <v>38</v>
      </c>
      <c r="J47" s="15"/>
      <c r="K47" s="15" t="s">
        <v>46</v>
      </c>
      <c r="L47" s="2" t="s">
        <v>39</v>
      </c>
      <c r="M47" s="1"/>
      <c r="N47" s="1"/>
      <c r="O47" s="1"/>
      <c r="P47" s="1"/>
      <c r="Q47" s="1" t="s">
        <v>101</v>
      </c>
    </row>
    <row r="48" spans="1:17" ht="31.5">
      <c r="A48" s="2">
        <v>30</v>
      </c>
      <c r="B48" s="4" t="s">
        <v>200</v>
      </c>
      <c r="C48" s="4" t="s">
        <v>104</v>
      </c>
      <c r="D48" s="4"/>
      <c r="E48" s="14" t="s">
        <v>38</v>
      </c>
      <c r="F48" s="4" t="s">
        <v>295</v>
      </c>
      <c r="G48" s="15"/>
      <c r="H48" s="15"/>
      <c r="I48" s="15"/>
      <c r="J48" s="15"/>
      <c r="K48" s="4" t="s">
        <v>352</v>
      </c>
      <c r="L48" s="2" t="s">
        <v>39</v>
      </c>
      <c r="M48" s="1"/>
      <c r="N48" s="1"/>
      <c r="O48" s="1"/>
      <c r="P48" s="1"/>
      <c r="Q48" s="1"/>
    </row>
    <row r="49" spans="1:17" ht="47.25">
      <c r="A49" s="2">
        <v>31</v>
      </c>
      <c r="B49" s="4" t="s">
        <v>201</v>
      </c>
      <c r="C49" s="4" t="s">
        <v>105</v>
      </c>
      <c r="D49" s="4"/>
      <c r="E49" s="14" t="s">
        <v>106</v>
      </c>
      <c r="F49" s="4" t="s">
        <v>296</v>
      </c>
      <c r="G49" s="15" t="s">
        <v>38</v>
      </c>
      <c r="H49" s="15" t="s">
        <v>45</v>
      </c>
      <c r="I49" s="15" t="s">
        <v>38</v>
      </c>
      <c r="J49" s="15"/>
      <c r="K49" s="15" t="s">
        <v>46</v>
      </c>
      <c r="L49" s="2" t="s">
        <v>39</v>
      </c>
      <c r="M49" s="1"/>
      <c r="N49" s="1"/>
      <c r="O49" s="1"/>
      <c r="P49" s="1"/>
      <c r="Q49" s="1" t="s">
        <v>107</v>
      </c>
    </row>
    <row r="50" spans="1:17" ht="31.5">
      <c r="A50" s="2">
        <v>32</v>
      </c>
      <c r="B50" s="4" t="s">
        <v>108</v>
      </c>
      <c r="C50" s="4" t="s">
        <v>202</v>
      </c>
      <c r="D50" s="4"/>
      <c r="E50" s="14" t="s">
        <v>38</v>
      </c>
      <c r="F50" s="4" t="s">
        <v>109</v>
      </c>
      <c r="G50" s="15"/>
      <c r="H50" s="15"/>
      <c r="I50" s="15"/>
      <c r="J50" s="15"/>
      <c r="K50" s="4" t="s">
        <v>359</v>
      </c>
      <c r="L50" s="2" t="s">
        <v>39</v>
      </c>
      <c r="M50" s="1"/>
      <c r="N50" s="1"/>
      <c r="O50" s="1"/>
      <c r="P50" s="1"/>
      <c r="Q50" s="1"/>
    </row>
    <row r="51" spans="1:17" ht="31.5">
      <c r="A51" s="2">
        <v>33</v>
      </c>
      <c r="B51" s="4" t="s">
        <v>203</v>
      </c>
      <c r="C51" s="4" t="s">
        <v>42</v>
      </c>
      <c r="D51" s="4"/>
      <c r="E51" s="14" t="s">
        <v>38</v>
      </c>
      <c r="F51" s="4" t="s">
        <v>297</v>
      </c>
      <c r="G51" s="15"/>
      <c r="H51" s="15"/>
      <c r="I51" s="15"/>
      <c r="J51" s="15"/>
      <c r="K51" s="4" t="s">
        <v>355</v>
      </c>
      <c r="L51" s="1"/>
      <c r="M51" s="1"/>
      <c r="N51" s="1"/>
      <c r="O51" s="1"/>
      <c r="P51" s="1"/>
      <c r="Q51" s="1"/>
    </row>
    <row r="52" spans="1:17" ht="31.5">
      <c r="A52" s="2">
        <v>34</v>
      </c>
      <c r="B52" s="4" t="s">
        <v>205</v>
      </c>
      <c r="C52" s="4" t="s">
        <v>204</v>
      </c>
      <c r="D52" s="4"/>
      <c r="E52" s="14" t="s">
        <v>110</v>
      </c>
      <c r="F52" s="4" t="s">
        <v>298</v>
      </c>
      <c r="G52" s="15" t="s">
        <v>38</v>
      </c>
      <c r="H52" s="15" t="s">
        <v>45</v>
      </c>
      <c r="I52" s="15" t="s">
        <v>38</v>
      </c>
      <c r="J52" s="15"/>
      <c r="K52" s="15" t="s">
        <v>46</v>
      </c>
      <c r="L52" s="2" t="s">
        <v>39</v>
      </c>
      <c r="M52" s="1"/>
      <c r="N52" s="1"/>
      <c r="O52" s="1"/>
      <c r="P52" s="1"/>
      <c r="Q52" s="1" t="s">
        <v>86</v>
      </c>
    </row>
    <row r="53" spans="1:17" ht="47.25">
      <c r="A53" s="2">
        <v>35</v>
      </c>
      <c r="B53" s="4" t="s">
        <v>206</v>
      </c>
      <c r="C53" s="4" t="s">
        <v>111</v>
      </c>
      <c r="D53" s="4"/>
      <c r="E53" s="14" t="s">
        <v>112</v>
      </c>
      <c r="F53" s="4" t="s">
        <v>299</v>
      </c>
      <c r="G53" s="15" t="s">
        <v>38</v>
      </c>
      <c r="H53" s="15" t="s">
        <v>45</v>
      </c>
      <c r="I53" s="15" t="s">
        <v>38</v>
      </c>
      <c r="J53" s="15"/>
      <c r="K53" s="15" t="s">
        <v>46</v>
      </c>
      <c r="L53" s="2" t="s">
        <v>39</v>
      </c>
      <c r="M53" s="1"/>
      <c r="N53" s="1"/>
      <c r="O53" s="1"/>
      <c r="P53" s="1"/>
      <c r="Q53" s="1" t="s">
        <v>113</v>
      </c>
    </row>
    <row r="54" spans="1:17" ht="47.25">
      <c r="A54" s="2">
        <v>36</v>
      </c>
      <c r="B54" s="4" t="s">
        <v>207</v>
      </c>
      <c r="C54" s="4" t="s">
        <v>114</v>
      </c>
      <c r="D54" s="4"/>
      <c r="E54" s="14" t="s">
        <v>38</v>
      </c>
      <c r="F54" s="4" t="s">
        <v>300</v>
      </c>
      <c r="G54" s="15"/>
      <c r="H54" s="15"/>
      <c r="I54" s="15"/>
      <c r="J54" s="15"/>
      <c r="K54" s="4" t="s">
        <v>360</v>
      </c>
      <c r="L54" s="2" t="s">
        <v>39</v>
      </c>
      <c r="M54" s="1"/>
      <c r="N54" s="1"/>
      <c r="O54" s="1"/>
      <c r="P54" s="1"/>
      <c r="Q54" s="1"/>
    </row>
    <row r="55" spans="1:17" ht="47.25">
      <c r="A55" s="2">
        <v>37</v>
      </c>
      <c r="B55" s="4" t="s">
        <v>208</v>
      </c>
      <c r="C55" s="4" t="s">
        <v>115</v>
      </c>
      <c r="D55" s="4"/>
      <c r="E55" s="14" t="s">
        <v>38</v>
      </c>
      <c r="F55" s="4" t="s">
        <v>301</v>
      </c>
      <c r="G55" s="15"/>
      <c r="H55" s="15"/>
      <c r="I55" s="15"/>
      <c r="J55" s="15"/>
      <c r="K55" s="4" t="s">
        <v>361</v>
      </c>
      <c r="L55" s="2" t="s">
        <v>39</v>
      </c>
      <c r="M55" s="1"/>
      <c r="N55" s="1"/>
      <c r="O55" s="1"/>
      <c r="P55" s="1"/>
      <c r="Q55" s="1"/>
    </row>
    <row r="56" spans="1:17" ht="31.5">
      <c r="A56" s="2">
        <v>38</v>
      </c>
      <c r="B56" s="4" t="s">
        <v>209</v>
      </c>
      <c r="C56" s="14" t="s">
        <v>38</v>
      </c>
      <c r="D56" s="4"/>
      <c r="E56" s="14" t="s">
        <v>38</v>
      </c>
      <c r="F56" s="4" t="s">
        <v>302</v>
      </c>
      <c r="G56" s="15"/>
      <c r="H56" s="15"/>
      <c r="I56" s="15"/>
      <c r="J56" s="15"/>
      <c r="K56" s="4" t="s">
        <v>362</v>
      </c>
      <c r="L56" s="2" t="s">
        <v>39</v>
      </c>
      <c r="M56" s="1"/>
      <c r="N56" s="1"/>
      <c r="O56" s="1"/>
      <c r="P56" s="1"/>
      <c r="Q56" s="1"/>
    </row>
    <row r="57" spans="1:17" ht="63">
      <c r="A57" s="2">
        <v>39</v>
      </c>
      <c r="B57" s="4" t="s">
        <v>210</v>
      </c>
      <c r="C57" s="14" t="s">
        <v>38</v>
      </c>
      <c r="D57" s="4"/>
      <c r="E57" s="14" t="s">
        <v>38</v>
      </c>
      <c r="F57" s="4" t="s">
        <v>303</v>
      </c>
      <c r="G57" s="15" t="s">
        <v>38</v>
      </c>
      <c r="H57" s="15" t="s">
        <v>45</v>
      </c>
      <c r="I57" s="15" t="s">
        <v>38</v>
      </c>
      <c r="J57" s="15"/>
      <c r="K57" s="15" t="s">
        <v>46</v>
      </c>
      <c r="L57" s="2" t="s">
        <v>39</v>
      </c>
      <c r="M57" s="1"/>
      <c r="N57" s="1"/>
      <c r="O57" s="1"/>
      <c r="P57" s="1"/>
      <c r="Q57" s="1" t="s">
        <v>116</v>
      </c>
    </row>
    <row r="58" spans="1:17" ht="31.5">
      <c r="A58" s="2">
        <v>40</v>
      </c>
      <c r="B58" s="4" t="s">
        <v>211</v>
      </c>
      <c r="C58" s="4" t="s">
        <v>117</v>
      </c>
      <c r="D58" s="4"/>
      <c r="E58" s="14" t="s">
        <v>38</v>
      </c>
      <c r="F58" s="4" t="s">
        <v>304</v>
      </c>
      <c r="G58" s="15"/>
      <c r="H58" s="15"/>
      <c r="I58" s="15"/>
      <c r="J58" s="15"/>
      <c r="K58" s="4" t="s">
        <v>363</v>
      </c>
      <c r="L58" s="2" t="s">
        <v>39</v>
      </c>
      <c r="M58" s="1"/>
      <c r="N58" s="1"/>
      <c r="O58" s="1"/>
      <c r="P58" s="1"/>
      <c r="Q58" s="1"/>
    </row>
    <row r="59" spans="1:17" ht="31.5">
      <c r="A59" s="2">
        <v>41</v>
      </c>
      <c r="B59" s="4" t="s">
        <v>212</v>
      </c>
      <c r="C59" s="4" t="s">
        <v>118</v>
      </c>
      <c r="D59" s="4"/>
      <c r="E59" s="14" t="s">
        <v>38</v>
      </c>
      <c r="F59" s="4" t="s">
        <v>400</v>
      </c>
      <c r="G59" s="15"/>
      <c r="H59" s="15"/>
      <c r="I59" s="15"/>
      <c r="J59" s="15"/>
      <c r="K59" s="4" t="s">
        <v>364</v>
      </c>
      <c r="L59" s="2" t="s">
        <v>39</v>
      </c>
      <c r="M59" s="1"/>
      <c r="N59" s="1"/>
      <c r="O59" s="1"/>
      <c r="P59" s="1"/>
      <c r="Q59" s="1"/>
    </row>
    <row r="60" spans="1:17" ht="31.5">
      <c r="A60" s="2">
        <v>42</v>
      </c>
      <c r="B60" s="4" t="s">
        <v>213</v>
      </c>
      <c r="C60" s="4" t="s">
        <v>117</v>
      </c>
      <c r="D60" s="4"/>
      <c r="E60" s="14" t="s">
        <v>38</v>
      </c>
      <c r="F60" s="4" t="s">
        <v>305</v>
      </c>
      <c r="G60" s="15"/>
      <c r="H60" s="15"/>
      <c r="I60" s="15"/>
      <c r="J60" s="15"/>
      <c r="K60" s="4" t="s">
        <v>365</v>
      </c>
      <c r="L60" s="2" t="s">
        <v>39</v>
      </c>
    </row>
    <row r="61" spans="1:17" ht="31.5">
      <c r="A61" s="2">
        <v>43</v>
      </c>
      <c r="B61" s="4" t="s">
        <v>214</v>
      </c>
      <c r="C61" s="4" t="s">
        <v>119</v>
      </c>
      <c r="D61" s="4"/>
      <c r="E61" s="14" t="s">
        <v>38</v>
      </c>
      <c r="F61" s="4" t="s">
        <v>306</v>
      </c>
      <c r="G61" s="15"/>
      <c r="H61" s="15"/>
      <c r="I61" s="15"/>
      <c r="J61" s="15"/>
      <c r="K61" s="4" t="s">
        <v>363</v>
      </c>
      <c r="L61" s="2" t="s">
        <v>39</v>
      </c>
    </row>
    <row r="62" spans="1:17" ht="47.25">
      <c r="A62" s="2">
        <v>44</v>
      </c>
      <c r="B62" s="4" t="s">
        <v>215</v>
      </c>
      <c r="C62" s="4" t="s">
        <v>120</v>
      </c>
      <c r="D62" s="4"/>
      <c r="E62" s="14" t="s">
        <v>38</v>
      </c>
      <c r="F62" s="4" t="s">
        <v>307</v>
      </c>
      <c r="G62" s="15" t="s">
        <v>38</v>
      </c>
      <c r="H62" s="15" t="s">
        <v>45</v>
      </c>
      <c r="I62" s="15" t="s">
        <v>38</v>
      </c>
      <c r="J62" s="15"/>
      <c r="K62" s="4" t="s">
        <v>121</v>
      </c>
      <c r="L62" s="2" t="s">
        <v>39</v>
      </c>
    </row>
    <row r="63" spans="1:17" ht="67.150000000000006" customHeight="1">
      <c r="A63" s="2">
        <v>45</v>
      </c>
      <c r="B63" s="4" t="s">
        <v>216</v>
      </c>
      <c r="C63" s="4" t="s">
        <v>122</v>
      </c>
      <c r="D63" s="4"/>
      <c r="E63" s="14" t="s">
        <v>218</v>
      </c>
      <c r="F63" s="4" t="s">
        <v>308</v>
      </c>
      <c r="G63" s="15" t="s">
        <v>83</v>
      </c>
      <c r="H63" s="15" t="s">
        <v>410</v>
      </c>
      <c r="I63" s="15" t="s">
        <v>84</v>
      </c>
      <c r="J63" s="15"/>
      <c r="K63" s="4" t="s">
        <v>366</v>
      </c>
      <c r="L63" s="2" t="s">
        <v>85</v>
      </c>
    </row>
    <row r="64" spans="1:17" ht="31.5">
      <c r="A64" s="2">
        <v>46</v>
      </c>
      <c r="B64" s="4" t="s">
        <v>217</v>
      </c>
      <c r="C64" s="4" t="s">
        <v>123</v>
      </c>
      <c r="D64" s="4"/>
      <c r="E64" s="14" t="s">
        <v>38</v>
      </c>
      <c r="F64" s="4" t="s">
        <v>309</v>
      </c>
      <c r="G64" s="15"/>
      <c r="H64" s="15"/>
      <c r="I64" s="15"/>
      <c r="J64" s="15"/>
      <c r="K64" s="4" t="s">
        <v>367</v>
      </c>
      <c r="L64" s="2" t="s">
        <v>39</v>
      </c>
    </row>
    <row r="65" spans="1:17" ht="47.25">
      <c r="A65" s="2">
        <v>47</v>
      </c>
      <c r="B65" s="4" t="s">
        <v>220</v>
      </c>
      <c r="C65" s="4" t="s">
        <v>219</v>
      </c>
      <c r="D65" s="4"/>
      <c r="E65" s="14" t="s">
        <v>38</v>
      </c>
      <c r="F65" s="4" t="s">
        <v>310</v>
      </c>
      <c r="G65" s="15"/>
      <c r="H65" s="15"/>
      <c r="I65" s="15"/>
      <c r="J65" s="15"/>
      <c r="K65" s="4" t="s">
        <v>367</v>
      </c>
      <c r="L65" s="2" t="s">
        <v>39</v>
      </c>
    </row>
    <row r="66" spans="1:17" ht="47.25">
      <c r="A66" s="2">
        <v>48</v>
      </c>
      <c r="B66" s="4" t="s">
        <v>221</v>
      </c>
      <c r="C66" s="4" t="s">
        <v>124</v>
      </c>
      <c r="D66" s="4"/>
      <c r="E66" s="14" t="s">
        <v>38</v>
      </c>
      <c r="F66" s="4" t="s">
        <v>311</v>
      </c>
      <c r="G66" s="15"/>
      <c r="H66" s="15"/>
      <c r="I66" s="15"/>
      <c r="J66" s="15"/>
      <c r="K66" s="4" t="s">
        <v>368</v>
      </c>
      <c r="L66" s="2" t="s">
        <v>39</v>
      </c>
    </row>
    <row r="67" spans="1:17" ht="47.25">
      <c r="A67" s="2">
        <v>49</v>
      </c>
      <c r="B67" s="4" t="s">
        <v>222</v>
      </c>
      <c r="C67" s="4" t="s">
        <v>125</v>
      </c>
      <c r="D67" s="4"/>
      <c r="E67" s="14" t="s">
        <v>126</v>
      </c>
      <c r="F67" s="4" t="s">
        <v>312</v>
      </c>
      <c r="G67" s="15" t="s">
        <v>38</v>
      </c>
      <c r="H67" s="15" t="s">
        <v>45</v>
      </c>
      <c r="I67" s="15" t="s">
        <v>38</v>
      </c>
      <c r="J67" s="15"/>
      <c r="K67" s="15" t="s">
        <v>46</v>
      </c>
      <c r="L67" s="2" t="s">
        <v>39</v>
      </c>
      <c r="M67" s="1"/>
      <c r="N67" s="1"/>
      <c r="O67" s="1"/>
      <c r="P67" s="1"/>
      <c r="Q67" s="1" t="s">
        <v>127</v>
      </c>
    </row>
    <row r="68" spans="1:17" ht="63">
      <c r="A68" s="2">
        <v>50</v>
      </c>
      <c r="B68" s="4" t="s">
        <v>128</v>
      </c>
      <c r="C68" s="4" t="s">
        <v>223</v>
      </c>
      <c r="D68" s="4"/>
      <c r="E68" s="14">
        <v>36777</v>
      </c>
      <c r="F68" s="4" t="s">
        <v>129</v>
      </c>
      <c r="G68" s="15" t="s">
        <v>130</v>
      </c>
      <c r="H68" s="15" t="s">
        <v>411</v>
      </c>
      <c r="I68" s="15" t="s">
        <v>131</v>
      </c>
      <c r="J68" s="15"/>
      <c r="K68" s="15" t="s">
        <v>369</v>
      </c>
      <c r="L68" s="2" t="s">
        <v>85</v>
      </c>
      <c r="M68" s="1"/>
      <c r="N68" s="1"/>
      <c r="O68" s="1"/>
      <c r="P68" s="1"/>
      <c r="Q68" s="1" t="s">
        <v>132</v>
      </c>
    </row>
    <row r="69" spans="1:17" ht="47.25">
      <c r="A69" s="2">
        <v>51</v>
      </c>
      <c r="B69" s="4" t="s">
        <v>224</v>
      </c>
      <c r="C69" s="4" t="s">
        <v>133</v>
      </c>
      <c r="D69" s="4"/>
      <c r="E69" s="14"/>
      <c r="F69" s="4" t="s">
        <v>313</v>
      </c>
      <c r="G69" s="15"/>
      <c r="H69" s="15"/>
      <c r="I69" s="15"/>
      <c r="J69" s="15"/>
      <c r="K69" s="4" t="s">
        <v>370</v>
      </c>
      <c r="L69" s="2" t="s">
        <v>85</v>
      </c>
      <c r="M69" s="1"/>
      <c r="N69" s="1"/>
      <c r="O69" s="1"/>
      <c r="P69" s="1"/>
      <c r="Q69" s="1"/>
    </row>
    <row r="70" spans="1:17" ht="63">
      <c r="A70" s="2">
        <v>52</v>
      </c>
      <c r="B70" s="4" t="s">
        <v>225</v>
      </c>
      <c r="C70" s="4" t="s">
        <v>134</v>
      </c>
      <c r="D70" s="4"/>
      <c r="E70" s="14" t="s">
        <v>135</v>
      </c>
      <c r="F70" s="4" t="s">
        <v>314</v>
      </c>
      <c r="G70" s="15" t="s">
        <v>83</v>
      </c>
      <c r="H70" s="15" t="s">
        <v>411</v>
      </c>
      <c r="I70" s="15" t="s">
        <v>131</v>
      </c>
      <c r="J70" s="15"/>
      <c r="K70" s="4" t="s">
        <v>371</v>
      </c>
      <c r="L70" s="1"/>
      <c r="M70" s="1"/>
      <c r="N70" s="1"/>
      <c r="O70" s="1"/>
      <c r="P70" s="1"/>
      <c r="Q70" s="1"/>
    </row>
    <row r="71" spans="1:17">
      <c r="A71" s="2"/>
      <c r="B71" s="4"/>
      <c r="C71" s="4"/>
      <c r="D71" s="4"/>
      <c r="E71" s="14"/>
      <c r="F71" s="4"/>
      <c r="G71" s="15"/>
      <c r="H71" s="15"/>
      <c r="I71" s="15"/>
      <c r="J71" s="15"/>
      <c r="K71" s="4"/>
      <c r="L71" s="1"/>
      <c r="M71" s="1"/>
      <c r="N71" s="1"/>
      <c r="O71" s="1"/>
      <c r="P71" s="1"/>
      <c r="Q71" s="1"/>
    </row>
    <row r="72" spans="1:17">
      <c r="A72" s="2"/>
      <c r="B72" s="4"/>
      <c r="C72" s="4"/>
      <c r="D72" s="4"/>
      <c r="E72" s="14"/>
      <c r="F72" s="4"/>
      <c r="G72" s="15"/>
      <c r="H72" s="15"/>
      <c r="I72" s="15"/>
      <c r="J72" s="15"/>
      <c r="K72" s="4"/>
      <c r="L72" s="1"/>
      <c r="M72" s="1"/>
      <c r="N72" s="1"/>
      <c r="O72" s="1"/>
      <c r="P72" s="1"/>
      <c r="Q72" s="1"/>
    </row>
    <row r="73" spans="1:17">
      <c r="A73" s="2"/>
      <c r="B73" s="10" t="s">
        <v>136</v>
      </c>
      <c r="C73" s="4"/>
      <c r="D73" s="4"/>
      <c r="E73" s="15"/>
      <c r="F73" s="4"/>
      <c r="G73" s="15"/>
      <c r="H73" s="15"/>
      <c r="I73" s="15"/>
      <c r="J73" s="15"/>
      <c r="K73" s="4"/>
      <c r="L73" s="1"/>
      <c r="M73" s="1"/>
      <c r="N73" s="1"/>
      <c r="O73" s="1"/>
      <c r="P73" s="1"/>
      <c r="Q73" s="1"/>
    </row>
    <row r="74" spans="1:17">
      <c r="A74" s="2"/>
      <c r="B74" s="4" t="s">
        <v>137</v>
      </c>
      <c r="C74" s="4"/>
      <c r="D74" s="4"/>
      <c r="E74" s="15"/>
      <c r="F74" s="4"/>
      <c r="G74" s="15"/>
      <c r="H74" s="15"/>
      <c r="I74" s="15"/>
      <c r="J74" s="15"/>
      <c r="K74" s="4"/>
      <c r="L74" s="1"/>
      <c r="M74" s="1"/>
      <c r="N74" s="1"/>
      <c r="O74" s="1"/>
      <c r="P74" s="1"/>
      <c r="Q74" s="1"/>
    </row>
    <row r="75" spans="1:17">
      <c r="A75" s="2"/>
      <c r="B75" s="4"/>
      <c r="C75" s="4"/>
      <c r="D75" s="4"/>
      <c r="E75" s="15"/>
      <c r="F75" s="4"/>
      <c r="G75" s="15"/>
      <c r="H75" s="15"/>
      <c r="I75" s="15"/>
      <c r="J75" s="15"/>
      <c r="K75" s="4"/>
      <c r="L75" s="1"/>
      <c r="M75" s="1"/>
      <c r="N75" s="1"/>
      <c r="O75" s="1"/>
      <c r="P75" s="1"/>
      <c r="Q75" s="1"/>
    </row>
    <row r="76" spans="1:17" ht="31.5">
      <c r="A76" s="2">
        <v>1</v>
      </c>
      <c r="B76" s="4" t="s">
        <v>138</v>
      </c>
      <c r="C76" s="4" t="s">
        <v>226</v>
      </c>
      <c r="D76" s="4"/>
      <c r="E76" s="15" t="s">
        <v>38</v>
      </c>
      <c r="F76" s="4" t="s">
        <v>315</v>
      </c>
      <c r="G76" s="15"/>
      <c r="H76" s="15"/>
      <c r="I76" s="15"/>
      <c r="J76" s="15"/>
      <c r="K76" s="4" t="s">
        <v>372</v>
      </c>
      <c r="L76" s="2" t="s">
        <v>39</v>
      </c>
      <c r="M76" s="1"/>
      <c r="N76" s="1"/>
      <c r="O76" s="1"/>
      <c r="P76" s="1"/>
      <c r="Q76" s="1"/>
    </row>
    <row r="77" spans="1:17" ht="31.5">
      <c r="A77" s="2">
        <v>2</v>
      </c>
      <c r="B77" s="4" t="s">
        <v>139</v>
      </c>
      <c r="C77" s="4" t="s">
        <v>227</v>
      </c>
      <c r="D77" s="4"/>
      <c r="E77" s="15" t="s">
        <v>38</v>
      </c>
      <c r="F77" s="4" t="s">
        <v>316</v>
      </c>
      <c r="G77" s="15"/>
      <c r="H77" s="15"/>
      <c r="I77" s="15"/>
      <c r="J77" s="15"/>
      <c r="K77" s="4" t="s">
        <v>373</v>
      </c>
      <c r="L77" s="1"/>
      <c r="M77" s="1"/>
      <c r="N77" s="1"/>
      <c r="O77" s="1"/>
      <c r="P77" s="1"/>
      <c r="Q77" s="1"/>
    </row>
    <row r="78" spans="1:17" ht="47.25">
      <c r="A78" s="2">
        <v>3</v>
      </c>
      <c r="B78" s="4" t="s">
        <v>228</v>
      </c>
      <c r="D78" s="4"/>
      <c r="E78" s="20" t="s">
        <v>229</v>
      </c>
      <c r="F78" s="4" t="s">
        <v>317</v>
      </c>
      <c r="G78" s="15" t="s">
        <v>83</v>
      </c>
      <c r="H78" s="15" t="s">
        <v>38</v>
      </c>
      <c r="I78" s="15" t="s">
        <v>140</v>
      </c>
      <c r="J78" s="15"/>
      <c r="K78" s="15" t="s">
        <v>46</v>
      </c>
      <c r="L78" s="2" t="s">
        <v>85</v>
      </c>
      <c r="M78" s="1"/>
      <c r="N78" s="1"/>
      <c r="O78" s="1"/>
      <c r="P78" s="1"/>
      <c r="Q78" s="1"/>
    </row>
    <row r="79" spans="1:17">
      <c r="A79" s="2"/>
      <c r="B79" s="4"/>
      <c r="C79" s="4"/>
      <c r="D79" s="4"/>
      <c r="E79" s="15"/>
      <c r="F79" s="4"/>
      <c r="G79" s="15"/>
      <c r="H79" s="15"/>
      <c r="I79" s="15"/>
      <c r="J79" s="15"/>
      <c r="K79" s="4"/>
      <c r="L79" s="1"/>
      <c r="M79" s="1"/>
      <c r="N79" s="1"/>
      <c r="O79" s="1"/>
      <c r="P79" s="1"/>
      <c r="Q79" s="1"/>
    </row>
    <row r="80" spans="1:17">
      <c r="A80" s="2"/>
      <c r="B80" s="4"/>
      <c r="C80" s="4"/>
      <c r="D80" s="4"/>
      <c r="E80" s="15"/>
      <c r="F80" s="4"/>
      <c r="G80" s="15"/>
      <c r="H80" s="5"/>
      <c r="I80" s="14"/>
      <c r="J80" s="15"/>
      <c r="K80" s="4"/>
      <c r="L80" s="1"/>
      <c r="M80" s="1"/>
      <c r="N80" s="1"/>
      <c r="O80" s="1"/>
      <c r="P80" s="1"/>
      <c r="Q80" s="1"/>
    </row>
    <row r="81" spans="1:17" ht="15.6" customHeight="1">
      <c r="A81" s="2"/>
      <c r="B81" s="4"/>
      <c r="C81" s="4"/>
      <c r="D81" s="4"/>
      <c r="E81" s="15"/>
      <c r="F81" s="4"/>
      <c r="G81" s="15"/>
      <c r="H81" s="24"/>
      <c r="I81" s="24"/>
      <c r="J81" s="15"/>
      <c r="K81" s="4"/>
      <c r="L81" s="1"/>
      <c r="M81" s="1"/>
      <c r="N81" s="1"/>
      <c r="O81" s="1"/>
      <c r="P81" s="1"/>
      <c r="Q81" s="1"/>
    </row>
    <row r="82" spans="1:17">
      <c r="A82" s="2"/>
      <c r="B82" s="4"/>
      <c r="C82" s="4"/>
      <c r="D82" s="4"/>
      <c r="E82" s="15"/>
      <c r="F82" s="4"/>
      <c r="G82" s="15"/>
      <c r="H82" s="4"/>
      <c r="I82" s="4"/>
      <c r="J82" s="15"/>
      <c r="K82" s="4"/>
      <c r="L82" s="1"/>
      <c r="M82" s="1"/>
      <c r="N82" s="1"/>
      <c r="O82" s="1"/>
      <c r="P82" s="1"/>
      <c r="Q82" s="1"/>
    </row>
    <row r="83" spans="1:17">
      <c r="A83" s="2"/>
      <c r="B83" s="10" t="s">
        <v>141</v>
      </c>
      <c r="C83" s="21"/>
      <c r="D83" s="4"/>
      <c r="E83" s="14"/>
      <c r="F83" s="4"/>
      <c r="G83" s="15"/>
      <c r="H83" s="15"/>
      <c r="I83" s="15"/>
      <c r="J83" s="15"/>
      <c r="K83" s="4"/>
      <c r="L83" s="1"/>
      <c r="M83" s="1"/>
      <c r="N83" s="1"/>
      <c r="O83" s="1"/>
      <c r="P83" s="1"/>
      <c r="Q83" s="1"/>
    </row>
    <row r="84" spans="1:17">
      <c r="A84" s="2"/>
      <c r="B84" s="4" t="s">
        <v>142</v>
      </c>
      <c r="C84" s="21"/>
      <c r="D84" s="4"/>
      <c r="E84" s="14"/>
      <c r="F84" s="4"/>
      <c r="G84" s="15"/>
      <c r="H84" s="15"/>
      <c r="I84" s="15"/>
      <c r="J84" s="15"/>
      <c r="K84" s="4"/>
      <c r="L84" s="1"/>
      <c r="M84" s="1"/>
      <c r="N84" s="1"/>
      <c r="O84" s="1"/>
      <c r="P84" s="1"/>
      <c r="Q84" s="1"/>
    </row>
    <row r="85" spans="1:17">
      <c r="A85" s="2"/>
      <c r="B85" s="4"/>
      <c r="C85" s="4"/>
      <c r="D85" s="4"/>
      <c r="E85" s="14"/>
      <c r="F85" s="4"/>
      <c r="G85" s="15"/>
      <c r="H85" s="15"/>
      <c r="I85" s="15"/>
      <c r="J85" s="15"/>
      <c r="K85" s="4"/>
      <c r="L85" s="1"/>
      <c r="M85" s="1"/>
      <c r="N85" s="1"/>
      <c r="O85" s="1"/>
      <c r="P85" s="1"/>
      <c r="Q85" s="1"/>
    </row>
    <row r="86" spans="1:17" ht="31.5">
      <c r="A86" s="2">
        <v>1</v>
      </c>
      <c r="B86" s="4" t="s">
        <v>143</v>
      </c>
      <c r="C86" s="4" t="s">
        <v>144</v>
      </c>
      <c r="D86" s="4"/>
      <c r="E86" s="14" t="s">
        <v>145</v>
      </c>
      <c r="F86" s="4" t="s">
        <v>318</v>
      </c>
      <c r="G86" s="15" t="s">
        <v>38</v>
      </c>
      <c r="H86" s="15" t="s">
        <v>45</v>
      </c>
      <c r="I86" s="15" t="s">
        <v>38</v>
      </c>
      <c r="J86" s="15"/>
      <c r="K86" s="15" t="s">
        <v>46</v>
      </c>
      <c r="L86" s="1"/>
      <c r="M86" s="1"/>
      <c r="N86" s="1"/>
      <c r="O86" s="1"/>
      <c r="P86" s="1"/>
      <c r="Q86" s="1" t="s">
        <v>146</v>
      </c>
    </row>
    <row r="87" spans="1:17" ht="31.5">
      <c r="A87" s="2">
        <v>2</v>
      </c>
      <c r="B87" s="4" t="s">
        <v>230</v>
      </c>
      <c r="C87" s="4" t="s">
        <v>147</v>
      </c>
      <c r="D87" s="4"/>
      <c r="E87" s="14" t="s">
        <v>38</v>
      </c>
      <c r="F87" s="4" t="s">
        <v>319</v>
      </c>
      <c r="G87" s="15" t="s">
        <v>38</v>
      </c>
      <c r="H87" s="15" t="s">
        <v>45</v>
      </c>
      <c r="I87" s="15" t="s">
        <v>38</v>
      </c>
      <c r="J87" s="15"/>
      <c r="K87" s="15" t="s">
        <v>46</v>
      </c>
      <c r="L87" s="1"/>
      <c r="M87" s="1"/>
      <c r="N87" s="1"/>
      <c r="O87" s="1"/>
      <c r="P87" s="1"/>
      <c r="Q87" s="1"/>
    </row>
    <row r="88" spans="1:17" ht="31.5">
      <c r="A88" s="2">
        <v>3</v>
      </c>
      <c r="B88" s="4" t="s">
        <v>148</v>
      </c>
      <c r="C88" s="4" t="s">
        <v>231</v>
      </c>
      <c r="D88" s="4"/>
      <c r="E88" s="14" t="s">
        <v>38</v>
      </c>
      <c r="F88" s="4" t="s">
        <v>320</v>
      </c>
      <c r="G88" s="15"/>
      <c r="H88" s="15"/>
      <c r="I88" s="15"/>
      <c r="J88" s="15"/>
      <c r="K88" s="4" t="s">
        <v>374</v>
      </c>
      <c r="L88" s="1"/>
      <c r="M88" s="1"/>
      <c r="N88" s="1"/>
      <c r="O88" s="1"/>
      <c r="P88" s="1"/>
      <c r="Q88" s="1"/>
    </row>
    <row r="89" spans="1:17" ht="47.25">
      <c r="A89" s="2">
        <v>4</v>
      </c>
      <c r="B89" s="4" t="s">
        <v>232</v>
      </c>
      <c r="C89" s="4" t="s">
        <v>149</v>
      </c>
      <c r="D89" s="4"/>
      <c r="E89" s="14" t="s">
        <v>38</v>
      </c>
      <c r="F89" s="4" t="s">
        <v>321</v>
      </c>
      <c r="G89" s="15"/>
      <c r="H89" s="15"/>
      <c r="I89" s="15"/>
      <c r="J89" s="15"/>
      <c r="K89" s="4" t="s">
        <v>375</v>
      </c>
      <c r="L89" s="1"/>
      <c r="M89" s="1"/>
      <c r="N89" s="1"/>
      <c r="O89" s="1"/>
      <c r="P89" s="1"/>
      <c r="Q89" s="1"/>
    </row>
    <row r="90" spans="1:17" ht="31.5">
      <c r="A90" s="2">
        <v>5</v>
      </c>
      <c r="B90" s="4" t="s">
        <v>234</v>
      </c>
      <c r="C90" s="4" t="s">
        <v>233</v>
      </c>
      <c r="D90" s="4"/>
      <c r="E90" s="14" t="s">
        <v>38</v>
      </c>
      <c r="F90" s="4" t="s">
        <v>322</v>
      </c>
      <c r="G90" s="15"/>
      <c r="H90" s="15"/>
      <c r="I90" s="15"/>
      <c r="J90" s="15"/>
      <c r="K90" s="4" t="s">
        <v>376</v>
      </c>
      <c r="L90" s="1"/>
      <c r="M90" s="1"/>
      <c r="N90" s="1"/>
      <c r="O90" s="1"/>
      <c r="P90" s="1"/>
      <c r="Q90" s="1"/>
    </row>
    <row r="91" spans="1:17" ht="31.5">
      <c r="A91" s="2">
        <v>6</v>
      </c>
      <c r="B91" s="4" t="s">
        <v>235</v>
      </c>
      <c r="C91" s="4" t="s">
        <v>150</v>
      </c>
      <c r="D91" s="4"/>
      <c r="E91" s="14" t="s">
        <v>38</v>
      </c>
      <c r="F91" s="4" t="s">
        <v>323</v>
      </c>
      <c r="G91" s="15" t="s">
        <v>38</v>
      </c>
      <c r="H91" s="15" t="s">
        <v>45</v>
      </c>
      <c r="I91" s="15" t="s">
        <v>38</v>
      </c>
      <c r="J91" s="15"/>
      <c r="K91" s="15" t="s">
        <v>46</v>
      </c>
      <c r="L91" s="1"/>
      <c r="M91" s="1"/>
      <c r="N91" s="1"/>
      <c r="O91" s="1"/>
      <c r="P91" s="1"/>
      <c r="Q91" s="1"/>
    </row>
    <row r="92" spans="1:17" ht="63">
      <c r="A92" s="2">
        <v>7</v>
      </c>
      <c r="B92" s="4" t="s">
        <v>236</v>
      </c>
      <c r="C92" s="4" t="s">
        <v>151</v>
      </c>
      <c r="D92" s="4"/>
      <c r="E92" s="14" t="s">
        <v>152</v>
      </c>
      <c r="F92" s="4" t="s">
        <v>324</v>
      </c>
      <c r="G92" s="15" t="s">
        <v>38</v>
      </c>
      <c r="H92" s="15" t="s">
        <v>45</v>
      </c>
      <c r="I92" s="15" t="s">
        <v>38</v>
      </c>
      <c r="J92" s="15"/>
      <c r="K92" s="15" t="s">
        <v>46</v>
      </c>
      <c r="L92" s="1"/>
      <c r="M92" s="1"/>
      <c r="N92" s="1"/>
      <c r="O92" s="1"/>
      <c r="P92" s="1"/>
      <c r="Q92" s="1" t="s">
        <v>127</v>
      </c>
    </row>
    <row r="93" spans="1:17" ht="31.5">
      <c r="A93" s="2">
        <v>8</v>
      </c>
      <c r="B93" s="4" t="s">
        <v>238</v>
      </c>
      <c r="C93" s="4" t="s">
        <v>237</v>
      </c>
      <c r="D93" s="4"/>
      <c r="E93" s="14" t="s">
        <v>38</v>
      </c>
      <c r="F93" s="4" t="s">
        <v>153</v>
      </c>
      <c r="G93" s="15"/>
      <c r="H93" s="15"/>
      <c r="I93" s="15"/>
      <c r="J93" s="15"/>
      <c r="K93" s="4" t="s">
        <v>376</v>
      </c>
    </row>
    <row r="94" spans="1:17" ht="47.25">
      <c r="A94" s="2">
        <v>9</v>
      </c>
      <c r="B94" s="4" t="s">
        <v>240</v>
      </c>
      <c r="C94" s="4" t="s">
        <v>239</v>
      </c>
      <c r="D94" s="4"/>
      <c r="E94" s="14" t="s">
        <v>38</v>
      </c>
      <c r="F94" s="4" t="s">
        <v>325</v>
      </c>
      <c r="G94" s="15"/>
      <c r="H94" s="15"/>
      <c r="I94" s="15"/>
      <c r="J94" s="15"/>
      <c r="K94" s="4" t="s">
        <v>377</v>
      </c>
    </row>
    <row r="95" spans="1:17" ht="31.5">
      <c r="A95" s="2">
        <v>10</v>
      </c>
      <c r="B95" s="4" t="s">
        <v>241</v>
      </c>
      <c r="C95" s="4" t="s">
        <v>154</v>
      </c>
      <c r="D95" s="4"/>
      <c r="E95" s="14" t="s">
        <v>38</v>
      </c>
      <c r="F95" s="4" t="s">
        <v>326</v>
      </c>
      <c r="G95" s="15"/>
      <c r="H95" s="15"/>
      <c r="I95" s="15"/>
      <c r="J95" s="15"/>
      <c r="K95" s="4" t="s">
        <v>378</v>
      </c>
    </row>
    <row r="96" spans="1:17" ht="31.5">
      <c r="A96" s="2">
        <v>11</v>
      </c>
      <c r="B96" s="4" t="s">
        <v>242</v>
      </c>
      <c r="C96" s="4" t="s">
        <v>155</v>
      </c>
      <c r="D96" s="4"/>
      <c r="E96" s="14" t="s">
        <v>38</v>
      </c>
      <c r="F96" s="4" t="s">
        <v>327</v>
      </c>
      <c r="G96" s="15"/>
      <c r="H96" s="15"/>
      <c r="I96" s="15"/>
      <c r="J96" s="15"/>
      <c r="K96" s="4" t="s">
        <v>379</v>
      </c>
    </row>
    <row r="97" spans="1:17" ht="31.5">
      <c r="A97" s="2">
        <v>12</v>
      </c>
      <c r="B97" s="4" t="s">
        <v>243</v>
      </c>
      <c r="C97" s="4" t="s">
        <v>155</v>
      </c>
      <c r="D97" s="4"/>
      <c r="E97" s="14" t="s">
        <v>38</v>
      </c>
      <c r="F97" s="4" t="s">
        <v>328</v>
      </c>
      <c r="G97" s="15"/>
      <c r="H97" s="15"/>
      <c r="I97" s="15"/>
      <c r="J97" s="15"/>
      <c r="K97" s="4" t="s">
        <v>380</v>
      </c>
    </row>
    <row r="98" spans="1:17" ht="47.25">
      <c r="A98" s="2">
        <v>13</v>
      </c>
      <c r="B98" s="4" t="s">
        <v>244</v>
      </c>
      <c r="C98" s="4" t="s">
        <v>156</v>
      </c>
      <c r="D98" s="4"/>
      <c r="E98" s="14" t="s">
        <v>38</v>
      </c>
      <c r="F98" s="4" t="s">
        <v>329</v>
      </c>
      <c r="G98" s="15"/>
      <c r="H98" s="15"/>
      <c r="I98" s="15"/>
      <c r="J98" s="15"/>
      <c r="K98" s="4" t="s">
        <v>381</v>
      </c>
    </row>
    <row r="99" spans="1:17" ht="47.25">
      <c r="A99" s="2">
        <v>14</v>
      </c>
      <c r="B99" s="4" t="s">
        <v>246</v>
      </c>
      <c r="C99" s="4" t="s">
        <v>245</v>
      </c>
      <c r="D99" s="4"/>
      <c r="E99" s="14" t="s">
        <v>38</v>
      </c>
      <c r="F99" s="4" t="s">
        <v>330</v>
      </c>
      <c r="G99" s="15"/>
      <c r="H99" s="15"/>
      <c r="I99" s="15"/>
      <c r="J99" s="15"/>
      <c r="K99" s="4" t="s">
        <v>382</v>
      </c>
    </row>
    <row r="100" spans="1:17" ht="47.25">
      <c r="A100" s="2">
        <v>15</v>
      </c>
      <c r="B100" s="4" t="s">
        <v>247</v>
      </c>
      <c r="C100" s="4" t="s">
        <v>248</v>
      </c>
      <c r="D100" s="4"/>
      <c r="E100" s="14" t="s">
        <v>38</v>
      </c>
      <c r="F100" s="4" t="s">
        <v>331</v>
      </c>
      <c r="G100" s="15"/>
      <c r="H100" s="15"/>
      <c r="I100" s="15"/>
      <c r="J100" s="15"/>
      <c r="K100" s="4" t="s">
        <v>383</v>
      </c>
    </row>
    <row r="101" spans="1:17" ht="31.5">
      <c r="A101" s="2">
        <v>16</v>
      </c>
      <c r="B101" s="4" t="s">
        <v>249</v>
      </c>
      <c r="C101" s="4" t="s">
        <v>157</v>
      </c>
      <c r="D101" s="4"/>
      <c r="E101" s="14" t="s">
        <v>38</v>
      </c>
      <c r="F101" s="4" t="s">
        <v>332</v>
      </c>
      <c r="G101" s="15"/>
      <c r="H101" s="15"/>
      <c r="I101" s="15"/>
      <c r="J101" s="15"/>
      <c r="K101" s="4" t="s">
        <v>384</v>
      </c>
    </row>
    <row r="102" spans="1:17" ht="47.25">
      <c r="A102" s="2">
        <v>17</v>
      </c>
      <c r="B102" s="4" t="s">
        <v>250</v>
      </c>
      <c r="C102" s="4" t="s">
        <v>251</v>
      </c>
      <c r="D102" s="4"/>
      <c r="E102" s="14" t="s">
        <v>38</v>
      </c>
      <c r="F102" s="4" t="s">
        <v>333</v>
      </c>
      <c r="G102" s="15"/>
      <c r="H102" s="15"/>
      <c r="I102" s="15"/>
      <c r="J102" s="15"/>
      <c r="K102" s="4" t="s">
        <v>385</v>
      </c>
    </row>
    <row r="103" spans="1:17" ht="31.5">
      <c r="A103" s="2">
        <v>18</v>
      </c>
      <c r="B103" s="4" t="s">
        <v>252</v>
      </c>
      <c r="C103" s="4" t="s">
        <v>158</v>
      </c>
      <c r="D103" s="4"/>
      <c r="E103" s="14" t="s">
        <v>38</v>
      </c>
      <c r="F103" s="4" t="s">
        <v>334</v>
      </c>
      <c r="G103" s="15"/>
      <c r="H103" s="15"/>
      <c r="I103" s="15"/>
      <c r="J103" s="15"/>
      <c r="K103" s="4" t="s">
        <v>386</v>
      </c>
    </row>
    <row r="104" spans="1:17" ht="31.5">
      <c r="A104" s="2">
        <v>19</v>
      </c>
      <c r="B104" s="4" t="s">
        <v>253</v>
      </c>
      <c r="D104" s="4"/>
      <c r="E104" s="14" t="s">
        <v>38</v>
      </c>
      <c r="F104" s="4" t="s">
        <v>335</v>
      </c>
      <c r="G104" s="15"/>
      <c r="H104" s="15"/>
      <c r="I104" s="15"/>
      <c r="J104" s="15"/>
      <c r="K104" s="4" t="s">
        <v>387</v>
      </c>
    </row>
    <row r="105" spans="1:17" ht="31.5">
      <c r="A105" s="2">
        <v>20</v>
      </c>
      <c r="B105" s="4" t="s">
        <v>255</v>
      </c>
      <c r="C105" s="4" t="s">
        <v>254</v>
      </c>
      <c r="D105" s="4"/>
      <c r="E105" s="14" t="s">
        <v>38</v>
      </c>
      <c r="F105" s="4" t="s">
        <v>336</v>
      </c>
      <c r="G105" s="15"/>
      <c r="H105" s="15"/>
      <c r="I105" s="15"/>
      <c r="J105" s="15"/>
      <c r="K105" s="4" t="s">
        <v>388</v>
      </c>
    </row>
    <row r="106" spans="1:17" ht="63">
      <c r="A106" s="2">
        <v>21</v>
      </c>
      <c r="B106" s="4" t="s">
        <v>256</v>
      </c>
      <c r="C106" s="4" t="s">
        <v>159</v>
      </c>
      <c r="D106" s="4"/>
      <c r="E106" s="14" t="s">
        <v>38</v>
      </c>
      <c r="F106" s="4" t="s">
        <v>337</v>
      </c>
      <c r="G106" s="15"/>
      <c r="H106" s="15"/>
      <c r="I106" s="15"/>
      <c r="J106" s="15"/>
      <c r="K106" s="4" t="s">
        <v>389</v>
      </c>
    </row>
    <row r="107" spans="1:17" ht="47.25">
      <c r="A107" s="2">
        <v>22</v>
      </c>
      <c r="B107" s="4" t="s">
        <v>257</v>
      </c>
      <c r="D107" s="4"/>
      <c r="E107" s="14"/>
      <c r="F107" s="4" t="s">
        <v>338</v>
      </c>
      <c r="G107" s="15"/>
      <c r="H107" s="15"/>
      <c r="I107" s="15"/>
      <c r="J107" s="15"/>
      <c r="K107" s="4" t="s">
        <v>390</v>
      </c>
    </row>
    <row r="108" spans="1:17" ht="31.5">
      <c r="A108" s="2">
        <v>23</v>
      </c>
      <c r="B108" s="15" t="s">
        <v>38</v>
      </c>
      <c r="C108" s="4" t="s">
        <v>160</v>
      </c>
      <c r="D108" s="4"/>
      <c r="E108" s="14" t="s">
        <v>161</v>
      </c>
      <c r="F108" s="4" t="s">
        <v>339</v>
      </c>
      <c r="G108" s="15"/>
      <c r="H108" s="15"/>
      <c r="I108" s="15"/>
      <c r="J108" s="15"/>
      <c r="K108" s="15" t="s">
        <v>46</v>
      </c>
    </row>
    <row r="109" spans="1:17">
      <c r="A109" s="2"/>
      <c r="B109" s="4"/>
      <c r="C109" s="4"/>
      <c r="D109" s="4"/>
      <c r="E109" s="14"/>
      <c r="F109" s="4"/>
      <c r="G109" s="15"/>
      <c r="H109" s="15"/>
      <c r="I109" s="15"/>
      <c r="J109" s="15"/>
      <c r="K109" s="15"/>
    </row>
    <row r="110" spans="1:17">
      <c r="A110" s="2"/>
      <c r="B110" s="4"/>
      <c r="C110" s="4"/>
      <c r="D110" s="4"/>
      <c r="E110" s="14"/>
      <c r="F110" s="4"/>
      <c r="G110" s="15"/>
      <c r="H110" s="15"/>
      <c r="I110" s="15"/>
      <c r="J110" s="15"/>
      <c r="K110" s="4"/>
    </row>
    <row r="111" spans="1:17">
      <c r="A111" s="2"/>
      <c r="B111" s="10" t="s">
        <v>162</v>
      </c>
      <c r="C111" s="21"/>
      <c r="D111" s="4"/>
      <c r="E111" s="15"/>
      <c r="F111" s="4"/>
      <c r="G111" s="15"/>
      <c r="H111" s="15"/>
      <c r="I111" s="15"/>
      <c r="J111" s="15"/>
      <c r="K111" s="4"/>
      <c r="L111" s="1"/>
      <c r="M111" s="1"/>
      <c r="N111" s="1"/>
      <c r="O111" s="1"/>
      <c r="P111" s="1"/>
      <c r="Q111" s="1"/>
    </row>
    <row r="112" spans="1:17">
      <c r="A112" s="2"/>
      <c r="B112" s="12" t="s">
        <v>163</v>
      </c>
      <c r="C112" s="21"/>
      <c r="D112" s="4"/>
      <c r="E112" s="15"/>
      <c r="F112" s="4"/>
      <c r="G112" s="15"/>
      <c r="H112" s="15"/>
      <c r="I112" s="15"/>
      <c r="J112" s="15"/>
      <c r="K112" s="4"/>
      <c r="L112" s="1"/>
      <c r="M112" s="1"/>
      <c r="N112" s="1"/>
      <c r="O112" s="1"/>
      <c r="P112" s="1"/>
      <c r="Q112" s="1"/>
    </row>
    <row r="113" spans="1:17">
      <c r="A113" s="2"/>
      <c r="B113" s="4"/>
      <c r="C113" s="4"/>
      <c r="D113" s="4"/>
      <c r="E113" s="15"/>
      <c r="F113" s="4"/>
      <c r="G113" s="15"/>
      <c r="H113" s="15"/>
      <c r="I113" s="15"/>
      <c r="J113" s="15"/>
      <c r="K113" s="4"/>
      <c r="L113" s="1"/>
      <c r="M113" s="1"/>
      <c r="N113" s="1"/>
      <c r="O113" s="1"/>
      <c r="P113" s="1"/>
      <c r="Q113" s="1"/>
    </row>
    <row r="114" spans="1:17" ht="31.5">
      <c r="A114" s="2">
        <v>1</v>
      </c>
      <c r="B114" s="4" t="s">
        <v>258</v>
      </c>
      <c r="C114" s="4" t="s">
        <v>164</v>
      </c>
      <c r="D114" s="4"/>
      <c r="E114" s="14" t="s">
        <v>165</v>
      </c>
      <c r="F114" s="4" t="s">
        <v>340</v>
      </c>
      <c r="G114" s="15" t="s">
        <v>38</v>
      </c>
      <c r="H114" s="15" t="s">
        <v>45</v>
      </c>
      <c r="I114" s="15" t="s">
        <v>38</v>
      </c>
      <c r="J114" s="15"/>
      <c r="K114" s="15" t="s">
        <v>46</v>
      </c>
      <c r="L114" s="1"/>
      <c r="M114" s="1"/>
      <c r="N114" s="1"/>
      <c r="O114" s="1"/>
      <c r="P114" s="1"/>
      <c r="Q114" s="1"/>
    </row>
    <row r="115" spans="1:17" ht="31.5">
      <c r="A115" s="2">
        <v>2</v>
      </c>
      <c r="B115" s="4" t="s">
        <v>166</v>
      </c>
      <c r="C115" s="4" t="s">
        <v>167</v>
      </c>
      <c r="D115" s="4"/>
      <c r="E115" s="14" t="s">
        <v>38</v>
      </c>
      <c r="F115" s="4" t="s">
        <v>341</v>
      </c>
      <c r="G115" s="15" t="s">
        <v>38</v>
      </c>
      <c r="H115" s="15" t="s">
        <v>45</v>
      </c>
      <c r="I115" s="15" t="s">
        <v>38</v>
      </c>
      <c r="J115" s="15"/>
      <c r="K115" s="15" t="s">
        <v>46</v>
      </c>
      <c r="L115" s="1"/>
      <c r="M115" s="1"/>
      <c r="N115" s="1"/>
      <c r="O115" s="1"/>
      <c r="P115" s="1"/>
      <c r="Q115" s="1"/>
    </row>
    <row r="116" spans="1:17" ht="31.5">
      <c r="A116" s="2">
        <v>3</v>
      </c>
      <c r="B116" s="4" t="s">
        <v>168</v>
      </c>
      <c r="C116" s="4" t="s">
        <v>169</v>
      </c>
      <c r="D116" s="4"/>
      <c r="E116" s="14" t="s">
        <v>170</v>
      </c>
      <c r="F116" s="4" t="s">
        <v>342</v>
      </c>
      <c r="G116" s="15"/>
      <c r="H116" s="15"/>
      <c r="I116" s="15"/>
      <c r="J116" s="15"/>
      <c r="K116" s="4" t="s">
        <v>391</v>
      </c>
      <c r="L116" s="1"/>
      <c r="M116" s="1"/>
      <c r="N116" s="1"/>
      <c r="O116" s="1"/>
      <c r="P116" s="1"/>
      <c r="Q116" s="1"/>
    </row>
    <row r="117" spans="1:17" ht="31.5">
      <c r="A117" s="2">
        <v>4</v>
      </c>
      <c r="B117" s="4" t="s">
        <v>259</v>
      </c>
      <c r="C117" s="4" t="s">
        <v>171</v>
      </c>
      <c r="D117" s="4"/>
      <c r="E117" s="14" t="s">
        <v>172</v>
      </c>
      <c r="F117" s="4" t="s">
        <v>343</v>
      </c>
      <c r="G117" s="15" t="s">
        <v>38</v>
      </c>
      <c r="H117" s="15" t="s">
        <v>45</v>
      </c>
      <c r="I117" s="15" t="s">
        <v>38</v>
      </c>
      <c r="J117" s="15"/>
      <c r="K117" s="15" t="s">
        <v>46</v>
      </c>
      <c r="L117" s="1"/>
      <c r="M117" s="1"/>
      <c r="N117" s="1"/>
      <c r="O117" s="1"/>
      <c r="P117" s="1"/>
      <c r="Q117" s="1"/>
    </row>
    <row r="118" spans="1:17" ht="47.25">
      <c r="A118" s="2">
        <v>5</v>
      </c>
      <c r="B118" s="4" t="s">
        <v>260</v>
      </c>
      <c r="C118" s="4" t="s">
        <v>173</v>
      </c>
      <c r="D118" s="4"/>
      <c r="E118" s="15" t="s">
        <v>38</v>
      </c>
      <c r="F118" s="4" t="s">
        <v>344</v>
      </c>
      <c r="G118" s="15"/>
      <c r="H118" s="15"/>
      <c r="I118" s="15"/>
      <c r="J118" s="15"/>
      <c r="K118" s="4" t="s">
        <v>392</v>
      </c>
    </row>
    <row r="119" spans="1:17" ht="47.25">
      <c r="A119" s="2">
        <v>6</v>
      </c>
      <c r="B119" s="4" t="s">
        <v>261</v>
      </c>
      <c r="C119" s="4" t="s">
        <v>174</v>
      </c>
      <c r="D119" s="4"/>
      <c r="E119" s="15" t="s">
        <v>38</v>
      </c>
      <c r="F119" s="4" t="s">
        <v>345</v>
      </c>
      <c r="G119" s="15"/>
      <c r="H119" s="15"/>
      <c r="I119" s="15"/>
      <c r="J119" s="15"/>
      <c r="K119" s="4" t="s">
        <v>393</v>
      </c>
    </row>
    <row r="120" spans="1:17" ht="47.25">
      <c r="A120" s="2">
        <v>7</v>
      </c>
      <c r="B120" s="4" t="s">
        <v>262</v>
      </c>
      <c r="C120" s="4" t="s">
        <v>175</v>
      </c>
      <c r="D120" s="4"/>
      <c r="E120" s="15" t="s">
        <v>38</v>
      </c>
      <c r="F120" s="4" t="s">
        <v>346</v>
      </c>
      <c r="G120" s="15"/>
      <c r="H120" s="15"/>
      <c r="I120" s="15"/>
      <c r="J120" s="15"/>
      <c r="K120" s="4" t="s">
        <v>394</v>
      </c>
    </row>
    <row r="121" spans="1:17" ht="47.25">
      <c r="A121" s="2">
        <v>8</v>
      </c>
      <c r="B121" s="4" t="s">
        <v>263</v>
      </c>
      <c r="D121" s="4"/>
      <c r="E121" s="15" t="s">
        <v>176</v>
      </c>
      <c r="F121" s="4" t="s">
        <v>347</v>
      </c>
      <c r="G121" s="15" t="s">
        <v>38</v>
      </c>
      <c r="H121" s="15" t="s">
        <v>45</v>
      </c>
      <c r="I121" s="15" t="s">
        <v>38</v>
      </c>
      <c r="J121" s="15"/>
      <c r="K121" s="15" t="s">
        <v>46</v>
      </c>
    </row>
    <row r="122" spans="1:17">
      <c r="A122" s="2"/>
      <c r="B122" s="4"/>
      <c r="C122" s="4"/>
      <c r="D122" s="4"/>
      <c r="E122" s="15"/>
      <c r="F122" s="4"/>
      <c r="G122" s="15"/>
      <c r="H122" s="15"/>
      <c r="I122" s="15"/>
      <c r="J122" s="15"/>
      <c r="K122" s="4"/>
      <c r="L122" s="1"/>
      <c r="M122" s="1"/>
      <c r="N122" s="1"/>
      <c r="O122" s="1"/>
      <c r="P122" s="1"/>
      <c r="Q122" s="1"/>
    </row>
    <row r="123" spans="1:17">
      <c r="A123" s="2"/>
      <c r="B123" s="4"/>
      <c r="C123" s="4"/>
      <c r="D123" s="4"/>
      <c r="E123" s="15"/>
      <c r="F123" s="4"/>
      <c r="G123" s="15"/>
      <c r="H123" s="15"/>
      <c r="I123" s="15"/>
      <c r="J123" s="15"/>
      <c r="K123" s="4"/>
      <c r="L123" s="1"/>
      <c r="M123" s="1"/>
      <c r="N123" s="1"/>
      <c r="O123" s="1"/>
      <c r="P123" s="1"/>
      <c r="Q123" s="1"/>
    </row>
    <row r="124" spans="1:17">
      <c r="A124" s="2"/>
      <c r="B124" s="10" t="s">
        <v>177</v>
      </c>
      <c r="C124" s="4"/>
      <c r="D124" s="4"/>
      <c r="E124" s="15"/>
      <c r="F124" s="4"/>
      <c r="G124" s="15"/>
      <c r="H124" s="15"/>
      <c r="I124" s="15"/>
      <c r="J124" s="15"/>
      <c r="K124" s="4"/>
      <c r="L124" s="1"/>
    </row>
    <row r="125" spans="1:17">
      <c r="A125" s="2"/>
      <c r="B125" s="4" t="s">
        <v>178</v>
      </c>
      <c r="C125" s="4"/>
      <c r="D125" s="4"/>
      <c r="E125" s="15"/>
      <c r="F125" s="4"/>
      <c r="G125" s="15"/>
      <c r="H125" s="15"/>
      <c r="I125" s="15"/>
      <c r="J125" s="15"/>
      <c r="K125" s="4"/>
      <c r="L125" s="1"/>
    </row>
    <row r="126" spans="1:17">
      <c r="A126" s="2"/>
      <c r="B126" s="4"/>
      <c r="C126" s="4"/>
      <c r="D126" s="4"/>
      <c r="E126" s="15"/>
      <c r="F126" s="4"/>
      <c r="G126" s="15"/>
      <c r="H126" s="15"/>
      <c r="I126" s="15"/>
      <c r="J126" s="15"/>
      <c r="K126" s="4"/>
      <c r="L126" s="1"/>
    </row>
    <row r="127" spans="1:17" ht="47.25">
      <c r="A127" s="2">
        <v>1</v>
      </c>
      <c r="B127" s="4" t="s">
        <v>264</v>
      </c>
      <c r="D127" s="4"/>
      <c r="E127" s="15" t="s">
        <v>38</v>
      </c>
      <c r="F127" s="4" t="s">
        <v>348</v>
      </c>
      <c r="G127" s="15"/>
      <c r="H127" s="15"/>
      <c r="I127" s="15"/>
      <c r="J127" s="15"/>
      <c r="K127" s="4" t="s">
        <v>395</v>
      </c>
      <c r="L127" s="1"/>
    </row>
    <row r="128" spans="1:17" ht="47.25">
      <c r="A128" s="2">
        <v>2</v>
      </c>
      <c r="B128" s="4" t="s">
        <v>265</v>
      </c>
      <c r="D128" s="4"/>
      <c r="E128" s="15" t="s">
        <v>38</v>
      </c>
      <c r="F128" s="4" t="s">
        <v>349</v>
      </c>
      <c r="G128" s="15"/>
      <c r="H128" s="15"/>
      <c r="I128" s="15"/>
      <c r="J128" s="15"/>
      <c r="K128" s="4" t="s">
        <v>179</v>
      </c>
      <c r="L128" s="1"/>
      <c r="M128" s="1"/>
      <c r="N128" s="1"/>
      <c r="O128" s="1"/>
      <c r="P128" s="1"/>
      <c r="Q128" s="1"/>
    </row>
    <row r="129" spans="1:17" ht="31.5">
      <c r="A129" s="2">
        <v>3</v>
      </c>
      <c r="B129" s="4" t="s">
        <v>180</v>
      </c>
      <c r="C129" s="4" t="s">
        <v>181</v>
      </c>
      <c r="D129" s="4"/>
      <c r="E129" s="15"/>
      <c r="F129" s="15" t="s">
        <v>38</v>
      </c>
      <c r="G129" s="15"/>
      <c r="H129" s="15"/>
      <c r="I129" s="15"/>
      <c r="J129" s="15"/>
      <c r="K129" s="4" t="s">
        <v>396</v>
      </c>
      <c r="L129" s="1"/>
      <c r="M129" s="1"/>
      <c r="N129" s="1"/>
      <c r="O129" s="1"/>
      <c r="P129" s="1"/>
      <c r="Q129" s="1"/>
    </row>
    <row r="130" spans="1:17">
      <c r="A130" s="2">
        <v>4</v>
      </c>
      <c r="B130" s="4" t="s">
        <v>182</v>
      </c>
      <c r="D130" s="4"/>
      <c r="E130" s="15"/>
      <c r="F130" s="4" t="s">
        <v>183</v>
      </c>
      <c r="G130" s="15"/>
      <c r="H130" s="15"/>
      <c r="I130" s="15"/>
      <c r="J130" s="15"/>
      <c r="K130" s="4"/>
      <c r="L130" s="1"/>
      <c r="M130" s="1"/>
      <c r="N130" s="1"/>
      <c r="O130" s="1"/>
      <c r="P130" s="1"/>
      <c r="Q130" s="1"/>
    </row>
    <row r="131" spans="1:17" ht="47.25">
      <c r="A131" s="2">
        <v>5</v>
      </c>
      <c r="B131" s="4" t="s">
        <v>184</v>
      </c>
      <c r="C131" s="4" t="s">
        <v>185</v>
      </c>
      <c r="D131" s="4"/>
      <c r="E131" s="15" t="s">
        <v>38</v>
      </c>
      <c r="F131" s="4" t="s">
        <v>350</v>
      </c>
      <c r="G131" s="15"/>
      <c r="H131" s="15"/>
      <c r="I131" s="15"/>
      <c r="J131" s="15"/>
      <c r="K131" s="4" t="s">
        <v>397</v>
      </c>
      <c r="L131" s="1"/>
      <c r="M131" s="1"/>
      <c r="N131" s="1"/>
      <c r="O131" s="1"/>
      <c r="P131" s="1"/>
      <c r="Q131" s="1"/>
    </row>
    <row r="132" spans="1:17">
      <c r="A132" s="1"/>
      <c r="B132" s="4"/>
      <c r="C132" s="4"/>
      <c r="D132" s="4"/>
      <c r="E132" s="15"/>
      <c r="F132" s="4"/>
      <c r="G132" s="15"/>
      <c r="H132" s="15"/>
      <c r="I132" s="15"/>
      <c r="J132" s="15"/>
      <c r="K132" s="4"/>
      <c r="L132" s="1"/>
      <c r="M132" s="1"/>
      <c r="N132" s="1"/>
      <c r="O132" s="1"/>
      <c r="P132" s="1"/>
      <c r="Q132" s="1"/>
    </row>
    <row r="133" spans="1:17">
      <c r="A133" s="1"/>
      <c r="B133" s="4"/>
      <c r="C133" s="4"/>
      <c r="D133" s="4"/>
      <c r="E133" s="15"/>
      <c r="F133" s="4"/>
      <c r="G133" s="15"/>
      <c r="H133" s="15"/>
      <c r="I133" s="15"/>
      <c r="J133" s="15"/>
      <c r="K133" s="4"/>
      <c r="L133" s="1"/>
      <c r="M133" s="1"/>
      <c r="N133" s="1"/>
      <c r="O133" s="1"/>
      <c r="P133" s="1"/>
      <c r="Q133" s="1"/>
    </row>
    <row r="134" spans="1:17">
      <c r="A134" s="1"/>
      <c r="B134" s="22" t="s">
        <v>186</v>
      </c>
      <c r="C134" s="4"/>
      <c r="D134" s="4"/>
      <c r="E134" s="15"/>
      <c r="F134" s="4"/>
      <c r="G134" s="15"/>
      <c r="H134" s="15"/>
      <c r="I134" s="15"/>
      <c r="J134" s="15"/>
      <c r="K134" s="4"/>
      <c r="L134" s="1"/>
      <c r="M134" s="1"/>
      <c r="N134" s="1"/>
      <c r="O134" s="1"/>
      <c r="P134" s="1"/>
      <c r="Q134" s="1"/>
    </row>
    <row r="135" spans="1:17">
      <c r="A135" s="1"/>
      <c r="B135" s="4"/>
      <c r="C135" s="4"/>
      <c r="D135" s="4"/>
      <c r="E135" s="4"/>
      <c r="F135" s="4"/>
      <c r="G135" s="4"/>
      <c r="H135" s="4"/>
      <c r="I135" s="15"/>
      <c r="J135" s="15"/>
      <c r="K135" s="4"/>
      <c r="L135" s="1"/>
    </row>
    <row r="136" spans="1:17">
      <c r="A136" s="1"/>
      <c r="B136" s="4"/>
      <c r="C136" s="4"/>
      <c r="D136" s="4"/>
      <c r="E136" s="4"/>
      <c r="F136" s="4"/>
      <c r="G136" s="4"/>
      <c r="H136" s="4"/>
      <c r="I136" s="15"/>
      <c r="J136" s="15"/>
      <c r="K136" s="4"/>
      <c r="L136" s="1"/>
    </row>
    <row r="137" spans="1:17">
      <c r="A137" s="1"/>
      <c r="B137" s="4"/>
      <c r="C137" s="4"/>
      <c r="D137" s="4"/>
      <c r="E137" s="4"/>
      <c r="F137" s="4"/>
      <c r="G137" s="4"/>
      <c r="H137" s="4"/>
      <c r="I137" s="15"/>
      <c r="J137" s="15"/>
      <c r="K137" s="4"/>
      <c r="L137" s="1"/>
    </row>
    <row r="138" spans="1:17">
      <c r="A138" s="1"/>
      <c r="B138" s="4"/>
      <c r="C138" s="4"/>
      <c r="D138" s="4"/>
      <c r="E138" s="4"/>
      <c r="F138" s="4"/>
      <c r="G138" s="4"/>
      <c r="H138" s="4"/>
      <c r="I138" s="15"/>
      <c r="J138" s="15"/>
      <c r="K138" s="4"/>
      <c r="L138" s="1"/>
    </row>
    <row r="139" spans="1:17">
      <c r="A139" s="1"/>
      <c r="B139" s="4"/>
      <c r="C139" s="4"/>
      <c r="D139" s="4"/>
      <c r="E139" s="4"/>
      <c r="F139" s="4"/>
      <c r="G139" s="4"/>
      <c r="H139" s="4"/>
      <c r="I139" s="15"/>
      <c r="J139" s="15"/>
      <c r="K139" s="4"/>
      <c r="L139" s="1"/>
    </row>
    <row r="140" spans="1:17">
      <c r="A140" s="1"/>
      <c r="B140" s="4"/>
      <c r="C140" s="4"/>
      <c r="D140" s="4"/>
      <c r="E140" s="4"/>
      <c r="F140" s="4"/>
      <c r="G140" s="4"/>
      <c r="H140" s="4"/>
      <c r="I140" s="15"/>
      <c r="J140" s="15"/>
      <c r="K140" s="4"/>
      <c r="L140" s="1"/>
    </row>
    <row r="141" spans="1:17">
      <c r="A141" s="1"/>
      <c r="C141" s="4"/>
      <c r="D141" s="4"/>
      <c r="E141" s="4"/>
      <c r="F141" s="4"/>
      <c r="G141" s="4"/>
      <c r="H141" s="4"/>
      <c r="I141" s="15"/>
      <c r="J141" s="15"/>
      <c r="K141" s="4"/>
      <c r="L141" s="1"/>
    </row>
    <row r="142" spans="1:17">
      <c r="A142" s="1"/>
      <c r="B142" s="4"/>
      <c r="C142" s="4"/>
      <c r="D142" s="4"/>
      <c r="E142" s="4"/>
      <c r="F142" s="4"/>
      <c r="G142" s="4"/>
      <c r="H142" s="4"/>
      <c r="I142" s="15"/>
      <c r="J142" s="15"/>
      <c r="K142" s="4"/>
      <c r="L142" s="1"/>
    </row>
    <row r="143" spans="1:17">
      <c r="A143" s="1"/>
      <c r="B143" s="4"/>
      <c r="C143" s="4"/>
      <c r="D143" s="4"/>
      <c r="E143" s="4"/>
      <c r="F143" s="4"/>
      <c r="G143" s="4"/>
      <c r="H143" s="4"/>
      <c r="I143" s="15"/>
      <c r="J143" s="15"/>
      <c r="K143" s="4"/>
      <c r="L143" s="1"/>
    </row>
    <row r="144" spans="1:17">
      <c r="A144" s="1"/>
      <c r="B144" s="4"/>
      <c r="C144" s="4"/>
      <c r="D144" s="4"/>
      <c r="E144" s="4"/>
      <c r="F144" s="4"/>
      <c r="G144" s="4"/>
      <c r="H144" s="4"/>
      <c r="I144" s="15"/>
      <c r="J144" s="15"/>
      <c r="K144" s="4"/>
      <c r="L144" s="1"/>
    </row>
    <row r="145" spans="1:12">
      <c r="A145" s="1"/>
      <c r="B145" s="4"/>
      <c r="C145" s="4"/>
      <c r="D145" s="4"/>
      <c r="E145" s="4"/>
      <c r="F145" s="4"/>
      <c r="G145" s="4"/>
      <c r="H145" s="4"/>
      <c r="I145" s="15"/>
      <c r="J145" s="15"/>
      <c r="K145" s="4"/>
      <c r="L145" s="1"/>
    </row>
    <row r="146" spans="1:12">
      <c r="A146" s="1"/>
      <c r="B146" s="4"/>
      <c r="C146" s="4"/>
      <c r="D146" s="4"/>
      <c r="E146" s="4"/>
      <c r="F146" s="4"/>
      <c r="G146" s="4"/>
      <c r="H146" s="4"/>
      <c r="I146" s="15"/>
      <c r="J146" s="15"/>
      <c r="K146" s="4"/>
      <c r="L146" s="1"/>
    </row>
    <row r="147" spans="1:12">
      <c r="A147" s="1"/>
      <c r="B147" s="4"/>
      <c r="C147" s="4"/>
      <c r="D147" s="4"/>
      <c r="E147" s="4"/>
      <c r="F147" s="4"/>
      <c r="G147" s="4"/>
      <c r="H147" s="4"/>
      <c r="I147" s="15"/>
      <c r="J147" s="15"/>
      <c r="K147" s="4"/>
      <c r="L147" s="1"/>
    </row>
    <row r="148" spans="1:12">
      <c r="A148" s="1"/>
      <c r="B148" s="4"/>
      <c r="C148" s="4"/>
      <c r="D148" s="4"/>
      <c r="E148" s="4"/>
      <c r="F148" s="4"/>
      <c r="G148" s="4"/>
      <c r="H148" s="4"/>
      <c r="I148" s="15"/>
      <c r="J148" s="15"/>
      <c r="K148" s="4"/>
      <c r="L148" s="1"/>
    </row>
    <row r="153" spans="1:12">
      <c r="A153" s="1"/>
      <c r="C153" s="4"/>
      <c r="D153" s="4"/>
      <c r="E153" s="4"/>
      <c r="F153" s="4"/>
      <c r="G153" s="4"/>
      <c r="H153" s="4"/>
      <c r="I153" s="4"/>
      <c r="J153" s="4"/>
      <c r="K153" s="4"/>
      <c r="L153" s="1"/>
    </row>
  </sheetData>
  <mergeCells count="7">
    <mergeCell ref="A1:B1"/>
    <mergeCell ref="G10:I10"/>
    <mergeCell ref="G12:H12"/>
    <mergeCell ref="C5:H5"/>
    <mergeCell ref="G7:I7"/>
    <mergeCell ref="G8:I8"/>
    <mergeCell ref="G9:I9"/>
  </mergeCells>
  <phoneticPr fontId="0" type="noConversion"/>
  <pageMargins left="0.78740157480314965" right="0.19685039370078741" top="0.39370078740157483" bottom="0.39370078740157483" header="0.19685039370078741" footer="0.19685039370078741"/>
  <pageSetup scale="65" orientation="landscape" horizontalDpi="180" verticalDpi="180" r:id="rId1"/>
  <headerFooter alignWithMargins="0">
    <oddFooter>&amp;CPage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G20"/>
  <sheetViews>
    <sheetView view="pageBreakPreview" topLeftCell="A28" zoomScale="60" workbookViewId="0">
      <selection activeCell="C18" sqref="C18"/>
    </sheetView>
  </sheetViews>
  <sheetFormatPr defaultRowHeight="15.75"/>
  <cols>
    <col min="1" max="1" width="18" customWidth="1"/>
    <col min="2" max="2" width="17.875" customWidth="1"/>
    <col min="3" max="3" width="38.625" customWidth="1"/>
    <col min="4" max="4" width="9.875" customWidth="1"/>
    <col min="5" max="5" width="11.375" customWidth="1"/>
    <col min="6" max="6" width="12.5" customWidth="1"/>
    <col min="7" max="7" width="17.875" customWidth="1"/>
  </cols>
  <sheetData>
    <row r="1" spans="1:7" ht="45.75" customHeight="1" thickBot="1">
      <c r="A1" s="141" t="s">
        <v>405</v>
      </c>
      <c r="B1" s="141" t="s">
        <v>406</v>
      </c>
      <c r="C1" s="141" t="s">
        <v>407</v>
      </c>
      <c r="D1" s="142" t="s">
        <v>408</v>
      </c>
      <c r="E1" s="141" t="s">
        <v>409</v>
      </c>
      <c r="F1" s="141" t="s">
        <v>422</v>
      </c>
      <c r="G1" s="141" t="s">
        <v>421</v>
      </c>
    </row>
    <row r="2" spans="1:7" ht="68.25" thickTop="1">
      <c r="A2" s="297" t="s">
        <v>490</v>
      </c>
      <c r="B2" s="207" t="s">
        <v>491</v>
      </c>
      <c r="C2" s="209" t="s">
        <v>478</v>
      </c>
      <c r="D2" s="210">
        <v>42396</v>
      </c>
      <c r="E2" s="298" t="s">
        <v>759</v>
      </c>
      <c r="F2" s="211" t="s">
        <v>453</v>
      </c>
      <c r="G2" s="209" t="s">
        <v>875</v>
      </c>
    </row>
    <row r="3" spans="1:7" ht="40.5">
      <c r="A3" s="297" t="s">
        <v>490</v>
      </c>
      <c r="B3" s="207" t="s">
        <v>506</v>
      </c>
      <c r="C3" s="209" t="s">
        <v>492</v>
      </c>
      <c r="D3" s="210">
        <v>41171</v>
      </c>
      <c r="E3" s="298" t="s">
        <v>760</v>
      </c>
      <c r="F3" s="299" t="s">
        <v>678</v>
      </c>
      <c r="G3" s="209" t="s">
        <v>1094</v>
      </c>
    </row>
    <row r="4" spans="1:7" ht="40.5">
      <c r="A4" s="209" t="s">
        <v>897</v>
      </c>
      <c r="B4" s="209" t="s">
        <v>122</v>
      </c>
      <c r="C4" s="209" t="s">
        <v>308</v>
      </c>
      <c r="D4" s="210">
        <v>41171</v>
      </c>
      <c r="E4" s="298" t="s">
        <v>495</v>
      </c>
      <c r="F4" s="299" t="s">
        <v>678</v>
      </c>
      <c r="G4" s="209" t="s">
        <v>1094</v>
      </c>
    </row>
    <row r="5" spans="1:7" ht="40.5">
      <c r="A5" s="209" t="s">
        <v>902</v>
      </c>
      <c r="B5" s="207"/>
      <c r="C5" s="209" t="s">
        <v>459</v>
      </c>
      <c r="D5" s="210">
        <v>41052</v>
      </c>
      <c r="E5" s="298" t="s">
        <v>715</v>
      </c>
      <c r="F5" s="299" t="s">
        <v>473</v>
      </c>
      <c r="G5" s="209" t="s">
        <v>903</v>
      </c>
    </row>
    <row r="6" spans="1:7" ht="27">
      <c r="A6" s="296" t="s">
        <v>128</v>
      </c>
      <c r="B6" s="209" t="s">
        <v>425</v>
      </c>
      <c r="C6" s="209" t="s">
        <v>129</v>
      </c>
      <c r="D6" s="210">
        <v>43375</v>
      </c>
      <c r="E6" s="211" t="s">
        <v>971</v>
      </c>
      <c r="F6" s="299" t="s">
        <v>484</v>
      </c>
      <c r="G6" s="209" t="s">
        <v>1036</v>
      </c>
    </row>
    <row r="7" spans="1:7" ht="40.5">
      <c r="A7" s="209" t="s">
        <v>904</v>
      </c>
      <c r="B7" s="209" t="s">
        <v>133</v>
      </c>
      <c r="C7" s="209" t="s">
        <v>313</v>
      </c>
      <c r="D7" s="301" t="s">
        <v>450</v>
      </c>
      <c r="E7" s="211"/>
      <c r="F7" s="211"/>
      <c r="G7" s="209" t="s">
        <v>449</v>
      </c>
    </row>
    <row r="8" spans="1:7" ht="40.5">
      <c r="A8" s="209" t="s">
        <v>905</v>
      </c>
      <c r="B8" s="209" t="s">
        <v>134</v>
      </c>
      <c r="C8" s="209" t="s">
        <v>451</v>
      </c>
      <c r="D8" s="210">
        <v>43375</v>
      </c>
      <c r="E8" s="211" t="s">
        <v>970</v>
      </c>
      <c r="F8" s="299" t="s">
        <v>507</v>
      </c>
      <c r="G8" s="209" t="s">
        <v>1036</v>
      </c>
    </row>
    <row r="9" spans="1:7" ht="54">
      <c r="A9" s="207" t="s">
        <v>906</v>
      </c>
      <c r="B9" s="207" t="s">
        <v>870</v>
      </c>
      <c r="C9" s="209" t="s">
        <v>454</v>
      </c>
      <c r="D9" s="210">
        <v>42396</v>
      </c>
      <c r="E9" s="211" t="s">
        <v>759</v>
      </c>
      <c r="F9" s="211" t="s">
        <v>453</v>
      </c>
      <c r="G9" s="209" t="s">
        <v>875</v>
      </c>
    </row>
    <row r="10" spans="1:7" ht="51">
      <c r="A10" s="207" t="s">
        <v>907</v>
      </c>
      <c r="B10" s="302" t="s">
        <v>466</v>
      </c>
      <c r="C10" s="209" t="s">
        <v>467</v>
      </c>
      <c r="D10" s="210">
        <v>42396</v>
      </c>
      <c r="E10" s="211" t="s">
        <v>759</v>
      </c>
      <c r="F10" s="211" t="s">
        <v>453</v>
      </c>
      <c r="G10" s="209" t="s">
        <v>875</v>
      </c>
    </row>
    <row r="11" spans="1:7" ht="40.5">
      <c r="A11" s="207" t="s">
        <v>911</v>
      </c>
      <c r="B11" s="207" t="s">
        <v>499</v>
      </c>
      <c r="C11" s="305" t="s">
        <v>465</v>
      </c>
      <c r="D11" s="210">
        <v>39084</v>
      </c>
      <c r="E11" s="207" t="s">
        <v>494</v>
      </c>
      <c r="F11" s="211" t="s">
        <v>493</v>
      </c>
      <c r="G11" s="209" t="s">
        <v>912</v>
      </c>
    </row>
    <row r="13" spans="1:7">
      <c r="A13" s="154" t="s">
        <v>767</v>
      </c>
    </row>
    <row r="14" spans="1:7" ht="81">
      <c r="A14" s="454" t="s">
        <v>1089</v>
      </c>
      <c r="B14" s="329" t="s">
        <v>815</v>
      </c>
      <c r="C14" s="391" t="s">
        <v>814</v>
      </c>
      <c r="D14" s="326">
        <v>43193</v>
      </c>
      <c r="E14" s="322" t="s">
        <v>816</v>
      </c>
      <c r="F14" s="392" t="s">
        <v>826</v>
      </c>
      <c r="G14" s="329" t="s">
        <v>827</v>
      </c>
    </row>
    <row r="15" spans="1:7" ht="63.75">
      <c r="A15" s="329" t="s">
        <v>944</v>
      </c>
      <c r="B15" s="329" t="s">
        <v>828</v>
      </c>
      <c r="C15" s="329" t="s">
        <v>1017</v>
      </c>
      <c r="D15" s="405">
        <v>43417</v>
      </c>
      <c r="E15" s="406" t="s">
        <v>1019</v>
      </c>
      <c r="F15" s="407" t="s">
        <v>830</v>
      </c>
      <c r="G15" s="408" t="s">
        <v>1018</v>
      </c>
    </row>
    <row r="16" spans="1:7" ht="162">
      <c r="A16" s="394" t="s">
        <v>1032</v>
      </c>
      <c r="B16" s="395" t="s">
        <v>523</v>
      </c>
      <c r="C16" s="393" t="s">
        <v>1030</v>
      </c>
      <c r="D16" s="410" t="s">
        <v>450</v>
      </c>
      <c r="E16" s="411"/>
      <c r="F16" s="412"/>
      <c r="G16" s="393" t="s">
        <v>1031</v>
      </c>
    </row>
    <row r="17" spans="1:7">
      <c r="A17" t="s">
        <v>768</v>
      </c>
    </row>
    <row r="18" spans="1:7" ht="81">
      <c r="A18" s="454" t="s">
        <v>1089</v>
      </c>
      <c r="B18" s="393" t="s">
        <v>815</v>
      </c>
      <c r="C18" s="464" t="s">
        <v>814</v>
      </c>
      <c r="D18" s="465">
        <v>43195</v>
      </c>
      <c r="E18" s="412" t="s">
        <v>1081</v>
      </c>
      <c r="F18" s="466" t="s">
        <v>826</v>
      </c>
      <c r="G18" s="393" t="s">
        <v>1082</v>
      </c>
    </row>
    <row r="19" spans="1:7" ht="81">
      <c r="A19" s="393" t="s">
        <v>1083</v>
      </c>
      <c r="B19" s="393" t="s">
        <v>828</v>
      </c>
      <c r="C19" s="329" t="s">
        <v>1017</v>
      </c>
      <c r="D19" s="468">
        <v>43411</v>
      </c>
      <c r="E19" s="410" t="s">
        <v>1084</v>
      </c>
      <c r="F19" s="410" t="s">
        <v>830</v>
      </c>
      <c r="G19" s="461" t="s">
        <v>1090</v>
      </c>
    </row>
    <row r="20" spans="1:7" ht="162">
      <c r="A20" s="482" t="s">
        <v>1032</v>
      </c>
      <c r="B20" s="395" t="s">
        <v>523</v>
      </c>
      <c r="C20" s="393" t="s">
        <v>1030</v>
      </c>
      <c r="D20" s="410" t="s">
        <v>450</v>
      </c>
      <c r="E20" s="411"/>
      <c r="F20" s="412"/>
      <c r="G20" s="393" t="s">
        <v>1085</v>
      </c>
    </row>
  </sheetData>
  <pageMargins left="0.7" right="0.7" top="0.75" bottom="0.75" header="0.3" footer="0.3"/>
  <pageSetup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J64"/>
  <sheetViews>
    <sheetView tabSelected="1" zoomScaleSheetLayoutView="90" workbookViewId="0">
      <pane ySplit="10" topLeftCell="A55" activePane="bottomLeft" state="frozen"/>
      <selection pane="bottomLeft" activeCell="A45" sqref="A45:XFD49"/>
    </sheetView>
  </sheetViews>
  <sheetFormatPr defaultRowHeight="12.75"/>
  <cols>
    <col min="1" max="1" width="17.5" style="30" customWidth="1"/>
    <col min="2" max="2" width="18.125" style="31" customWidth="1"/>
    <col min="3" max="3" width="50" style="32" customWidth="1"/>
    <col min="4" max="4" width="10" style="33" customWidth="1"/>
    <col min="5" max="5" width="9.75" style="34" customWidth="1"/>
    <col min="6" max="6" width="9" style="33" customWidth="1"/>
    <col min="7" max="7" width="20.25" style="31" customWidth="1"/>
    <col min="8" max="8" width="10.5" style="30" hidden="1" customWidth="1"/>
    <col min="9" max="9" width="9" style="30"/>
    <col min="10" max="10" width="22.75" style="30" customWidth="1"/>
    <col min="11" max="16384" width="9" style="30"/>
  </cols>
  <sheetData>
    <row r="1" spans="1:9" ht="13.5">
      <c r="F1" s="35"/>
    </row>
    <row r="2" spans="1:9" ht="15.75" customHeight="1">
      <c r="A2" s="286"/>
      <c r="B2" s="286"/>
      <c r="C2" s="288" t="s">
        <v>508</v>
      </c>
      <c r="D2" s="286"/>
      <c r="E2" s="286"/>
      <c r="F2" s="113" t="str">
        <f>'PK-PCS'!F2:F2</f>
        <v>Date Report :</v>
      </c>
      <c r="G2" s="203" t="str">
        <f>'PK-PCS'!G2:G2</f>
        <v>March 2019</v>
      </c>
      <c r="H2" s="286"/>
    </row>
    <row r="3" spans="1:9" ht="17.25" customHeight="1">
      <c r="A3" s="287"/>
      <c r="B3" s="287"/>
      <c r="C3" s="289" t="s">
        <v>821</v>
      </c>
      <c r="D3" s="287"/>
      <c r="E3" s="287"/>
      <c r="F3" s="287"/>
      <c r="G3" s="287"/>
      <c r="H3" s="287"/>
      <c r="I3" s="152"/>
    </row>
    <row r="4" spans="1:9" s="43" customFormat="1" ht="18.75" customHeight="1">
      <c r="A4" s="40"/>
      <c r="B4" s="279" t="s">
        <v>417</v>
      </c>
      <c r="C4" s="282" t="s">
        <v>837</v>
      </c>
      <c r="E4" s="191" t="s">
        <v>867</v>
      </c>
      <c r="F4" s="43" t="s">
        <v>869</v>
      </c>
      <c r="H4" s="158"/>
    </row>
    <row r="5" spans="1:9" s="43" customFormat="1" ht="18.75" customHeight="1">
      <c r="A5" s="40"/>
      <c r="B5" s="175" t="s">
        <v>834</v>
      </c>
      <c r="C5" s="282" t="s">
        <v>10</v>
      </c>
      <c r="E5" s="249" t="s">
        <v>510</v>
      </c>
      <c r="F5" s="171" t="e">
        <f>#REF!</f>
        <v>#REF!</v>
      </c>
      <c r="G5" s="171"/>
      <c r="H5" s="158"/>
    </row>
    <row r="6" spans="1:9" s="43" customFormat="1" ht="18.75" customHeight="1">
      <c r="A6" s="40"/>
      <c r="B6" s="191" t="s">
        <v>835</v>
      </c>
      <c r="C6" s="283" t="s">
        <v>836</v>
      </c>
      <c r="E6" s="42" t="s">
        <v>511</v>
      </c>
      <c r="F6" s="171" t="e">
        <f>#REF!</f>
        <v>#REF!</v>
      </c>
      <c r="G6" s="171"/>
      <c r="H6" s="158"/>
    </row>
    <row r="7" spans="1:9" s="43" customFormat="1" ht="18" customHeight="1">
      <c r="A7" s="40"/>
      <c r="B7" s="191" t="s">
        <v>509</v>
      </c>
      <c r="C7" s="282" t="s">
        <v>841</v>
      </c>
      <c r="E7" s="192" t="s">
        <v>866</v>
      </c>
      <c r="F7" s="70" t="e">
        <f>#REF!</f>
        <v>#REF!</v>
      </c>
      <c r="G7" s="169"/>
      <c r="H7" s="158"/>
    </row>
    <row r="8" spans="1:9" ht="7.5" customHeight="1">
      <c r="A8" s="32"/>
      <c r="B8" s="36"/>
      <c r="D8" s="38"/>
      <c r="E8" s="39"/>
      <c r="F8" s="38"/>
      <c r="G8" s="36"/>
    </row>
    <row r="9" spans="1:9" s="46" customFormat="1" ht="27.75" thickBot="1">
      <c r="A9" s="44" t="s">
        <v>405</v>
      </c>
      <c r="B9" s="44" t="s">
        <v>406</v>
      </c>
      <c r="C9" s="44" t="s">
        <v>407</v>
      </c>
      <c r="D9" s="44" t="s">
        <v>408</v>
      </c>
      <c r="E9" s="45" t="s">
        <v>514</v>
      </c>
      <c r="F9" s="44" t="s">
        <v>515</v>
      </c>
      <c r="G9" s="44" t="s">
        <v>421</v>
      </c>
      <c r="H9" s="44" t="s">
        <v>477</v>
      </c>
    </row>
    <row r="10" spans="1:9" s="51" customFormat="1" ht="37.5" hidden="1" customHeight="1">
      <c r="A10" s="47" t="s">
        <v>516</v>
      </c>
      <c r="B10" s="47" t="s">
        <v>517</v>
      </c>
      <c r="C10" s="48" t="s">
        <v>518</v>
      </c>
      <c r="D10" s="49" t="s">
        <v>462</v>
      </c>
      <c r="E10" s="50"/>
      <c r="F10" s="49"/>
      <c r="G10" s="47" t="s">
        <v>462</v>
      </c>
    </row>
    <row r="11" spans="1:9" s="51" customFormat="1" ht="37.5" customHeight="1" thickTop="1">
      <c r="A11" s="346" t="s">
        <v>143</v>
      </c>
      <c r="B11" s="347" t="s">
        <v>144</v>
      </c>
      <c r="C11" s="348" t="s">
        <v>318</v>
      </c>
      <c r="D11" s="349" t="s">
        <v>773</v>
      </c>
      <c r="E11" s="347"/>
      <c r="F11" s="350" t="s">
        <v>430</v>
      </c>
      <c r="G11" s="348" t="s">
        <v>46</v>
      </c>
      <c r="H11" s="205"/>
    </row>
    <row r="12" spans="1:9" s="51" customFormat="1" ht="50.25" customHeight="1">
      <c r="A12" s="346" t="s">
        <v>945</v>
      </c>
      <c r="B12" s="347" t="s">
        <v>774</v>
      </c>
      <c r="C12" s="348" t="s">
        <v>319</v>
      </c>
      <c r="D12" s="349" t="s">
        <v>775</v>
      </c>
      <c r="E12" s="347"/>
      <c r="F12" s="350" t="s">
        <v>430</v>
      </c>
      <c r="G12" s="348" t="s">
        <v>776</v>
      </c>
      <c r="H12" s="205"/>
    </row>
    <row r="13" spans="1:9" s="51" customFormat="1" ht="33" customHeight="1">
      <c r="A13" s="346" t="s">
        <v>148</v>
      </c>
      <c r="B13" s="347" t="s">
        <v>519</v>
      </c>
      <c r="C13" s="348" t="s">
        <v>320</v>
      </c>
      <c r="D13" s="349" t="s">
        <v>462</v>
      </c>
      <c r="E13" s="347"/>
      <c r="F13" s="347"/>
      <c r="G13" s="351" t="s">
        <v>374</v>
      </c>
      <c r="H13" s="205"/>
    </row>
    <row r="14" spans="1:9" s="51" customFormat="1" ht="33" customHeight="1">
      <c r="A14" s="346" t="s">
        <v>946</v>
      </c>
      <c r="B14" s="347" t="s">
        <v>149</v>
      </c>
      <c r="C14" s="348" t="s">
        <v>777</v>
      </c>
      <c r="D14" s="349" t="s">
        <v>778</v>
      </c>
      <c r="E14" s="347"/>
      <c r="F14" s="350" t="s">
        <v>430</v>
      </c>
      <c r="G14" s="348" t="s">
        <v>46</v>
      </c>
      <c r="H14" s="205"/>
    </row>
    <row r="15" spans="1:9" s="51" customFormat="1" ht="32.25" customHeight="1">
      <c r="A15" s="346" t="s">
        <v>947</v>
      </c>
      <c r="B15" s="347" t="s">
        <v>779</v>
      </c>
      <c r="C15" s="348" t="s">
        <v>322</v>
      </c>
      <c r="D15" s="349" t="s">
        <v>462</v>
      </c>
      <c r="E15" s="347"/>
      <c r="F15" s="347"/>
      <c r="G15" s="351" t="s">
        <v>376</v>
      </c>
      <c r="H15" s="205"/>
    </row>
    <row r="16" spans="1:9" s="51" customFormat="1" ht="33" customHeight="1">
      <c r="A16" s="346" t="s">
        <v>948</v>
      </c>
      <c r="B16" s="347" t="s">
        <v>150</v>
      </c>
      <c r="C16" s="348" t="s">
        <v>323</v>
      </c>
      <c r="D16" s="349" t="s">
        <v>780</v>
      </c>
      <c r="E16" s="347"/>
      <c r="F16" s="350" t="s">
        <v>430</v>
      </c>
      <c r="G16" s="348" t="s">
        <v>781</v>
      </c>
      <c r="H16" s="205"/>
    </row>
    <row r="17" spans="1:8" s="51" customFormat="1" ht="28.5" customHeight="1">
      <c r="A17" s="346" t="s">
        <v>949</v>
      </c>
      <c r="B17" s="347" t="s">
        <v>151</v>
      </c>
      <c r="C17" s="348" t="s">
        <v>530</v>
      </c>
      <c r="D17" s="349" t="s">
        <v>782</v>
      </c>
      <c r="E17" s="347"/>
      <c r="F17" s="350" t="s">
        <v>430</v>
      </c>
      <c r="G17" s="351" t="s">
        <v>531</v>
      </c>
      <c r="H17" s="205"/>
    </row>
    <row r="18" spans="1:8" s="51" customFormat="1" ht="30" customHeight="1">
      <c r="A18" s="346" t="s">
        <v>950</v>
      </c>
      <c r="B18" s="347" t="s">
        <v>783</v>
      </c>
      <c r="C18" s="348" t="s">
        <v>153</v>
      </c>
      <c r="D18" s="349" t="s">
        <v>462</v>
      </c>
      <c r="E18" s="347"/>
      <c r="F18" s="347"/>
      <c r="G18" s="351" t="s">
        <v>534</v>
      </c>
      <c r="H18" s="205"/>
    </row>
    <row r="19" spans="1:8" s="51" customFormat="1" ht="30" customHeight="1">
      <c r="A19" s="346" t="s">
        <v>951</v>
      </c>
      <c r="B19" s="347" t="s">
        <v>784</v>
      </c>
      <c r="C19" s="348" t="s">
        <v>325</v>
      </c>
      <c r="D19" s="349" t="s">
        <v>462</v>
      </c>
      <c r="E19" s="347"/>
      <c r="F19" s="347"/>
      <c r="G19" s="351" t="s">
        <v>537</v>
      </c>
      <c r="H19" s="205"/>
    </row>
    <row r="20" spans="1:8" s="51" customFormat="1" ht="30.75" customHeight="1">
      <c r="A20" s="346" t="s">
        <v>952</v>
      </c>
      <c r="B20" s="347" t="s">
        <v>154</v>
      </c>
      <c r="C20" s="348" t="s">
        <v>326</v>
      </c>
      <c r="D20" s="349" t="s">
        <v>462</v>
      </c>
      <c r="E20" s="347"/>
      <c r="F20" s="347"/>
      <c r="G20" s="351" t="s">
        <v>376</v>
      </c>
      <c r="H20" s="205"/>
    </row>
    <row r="21" spans="1:8" s="51" customFormat="1" ht="27" customHeight="1">
      <c r="A21" s="346" t="s">
        <v>922</v>
      </c>
      <c r="B21" s="347" t="s">
        <v>155</v>
      </c>
      <c r="C21" s="348" t="s">
        <v>327</v>
      </c>
      <c r="D21" s="349" t="s">
        <v>462</v>
      </c>
      <c r="E21" s="347"/>
      <c r="F21" s="347"/>
      <c r="G21" s="351" t="s">
        <v>540</v>
      </c>
      <c r="H21" s="205"/>
    </row>
    <row r="22" spans="1:8" s="51" customFormat="1" ht="35.25" customHeight="1">
      <c r="A22" s="346" t="s">
        <v>923</v>
      </c>
      <c r="B22" s="347" t="s">
        <v>155</v>
      </c>
      <c r="C22" s="348" t="s">
        <v>328</v>
      </c>
      <c r="D22" s="349" t="s">
        <v>462</v>
      </c>
      <c r="E22" s="347"/>
      <c r="F22" s="347"/>
      <c r="G22" s="351" t="s">
        <v>540</v>
      </c>
      <c r="H22" s="205"/>
    </row>
    <row r="23" spans="1:8" s="51" customFormat="1" ht="27.75" customHeight="1">
      <c r="A23" s="346" t="s">
        <v>953</v>
      </c>
      <c r="B23" s="347" t="s">
        <v>156</v>
      </c>
      <c r="C23" s="348" t="s">
        <v>785</v>
      </c>
      <c r="D23" s="349" t="s">
        <v>462</v>
      </c>
      <c r="E23" s="347"/>
      <c r="F23" s="347"/>
      <c r="G23" s="351" t="s">
        <v>786</v>
      </c>
      <c r="H23" s="205"/>
    </row>
    <row r="24" spans="1:8" s="51" customFormat="1" ht="28.5" customHeight="1">
      <c r="A24" s="346" t="s">
        <v>924</v>
      </c>
      <c r="B24" s="347" t="s">
        <v>787</v>
      </c>
      <c r="C24" s="348" t="s">
        <v>544</v>
      </c>
      <c r="D24" s="349" t="s">
        <v>462</v>
      </c>
      <c r="E24" s="347"/>
      <c r="F24" s="347"/>
      <c r="G24" s="351" t="s">
        <v>788</v>
      </c>
      <c r="H24" s="205"/>
    </row>
    <row r="25" spans="1:8" s="51" customFormat="1" ht="47.25" customHeight="1">
      <c r="A25" s="346" t="s">
        <v>954</v>
      </c>
      <c r="B25" s="347" t="s">
        <v>789</v>
      </c>
      <c r="C25" s="348" t="s">
        <v>551</v>
      </c>
      <c r="D25" s="352">
        <v>40563</v>
      </c>
      <c r="E25" s="347" t="s">
        <v>790</v>
      </c>
      <c r="F25" s="350" t="s">
        <v>430</v>
      </c>
      <c r="G25" s="351" t="s">
        <v>1026</v>
      </c>
      <c r="H25" s="205"/>
    </row>
    <row r="26" spans="1:8" s="51" customFormat="1" ht="47.25" customHeight="1">
      <c r="A26" s="346" t="s">
        <v>927</v>
      </c>
      <c r="B26" s="347" t="s">
        <v>157</v>
      </c>
      <c r="C26" s="348" t="s">
        <v>332</v>
      </c>
      <c r="D26" s="349" t="s">
        <v>462</v>
      </c>
      <c r="E26" s="347"/>
      <c r="F26" s="347"/>
      <c r="G26" s="351" t="s">
        <v>553</v>
      </c>
      <c r="H26" s="205"/>
    </row>
    <row r="27" spans="1:8" s="51" customFormat="1" ht="43.5" customHeight="1">
      <c r="A27" s="346" t="s">
        <v>955</v>
      </c>
      <c r="B27" s="347" t="s">
        <v>791</v>
      </c>
      <c r="C27" s="348" t="s">
        <v>556</v>
      </c>
      <c r="D27" s="349" t="s">
        <v>462</v>
      </c>
      <c r="E27" s="347"/>
      <c r="F27" s="347"/>
      <c r="G27" s="351" t="s">
        <v>792</v>
      </c>
      <c r="H27" s="205"/>
    </row>
    <row r="28" spans="1:8" s="51" customFormat="1" ht="30.75" customHeight="1">
      <c r="A28" s="346" t="s">
        <v>956</v>
      </c>
      <c r="B28" s="347" t="s">
        <v>158</v>
      </c>
      <c r="C28" s="348" t="s">
        <v>334</v>
      </c>
      <c r="D28" s="349" t="s">
        <v>462</v>
      </c>
      <c r="E28" s="347"/>
      <c r="F28" s="347"/>
      <c r="G28" s="351" t="s">
        <v>793</v>
      </c>
      <c r="H28" s="205"/>
    </row>
    <row r="29" spans="1:8" s="51" customFormat="1" ht="44.25" customHeight="1">
      <c r="A29" s="346" t="s">
        <v>957</v>
      </c>
      <c r="B29" s="347"/>
      <c r="C29" s="348" t="s">
        <v>335</v>
      </c>
      <c r="D29" s="352">
        <v>40563</v>
      </c>
      <c r="E29" s="347" t="s">
        <v>790</v>
      </c>
      <c r="F29" s="350" t="s">
        <v>430</v>
      </c>
      <c r="G29" s="351" t="s">
        <v>1026</v>
      </c>
      <c r="H29" s="205"/>
    </row>
    <row r="30" spans="1:8" s="51" customFormat="1" ht="42.75" customHeight="1">
      <c r="A30" s="346" t="s">
        <v>958</v>
      </c>
      <c r="B30" s="347" t="s">
        <v>794</v>
      </c>
      <c r="C30" s="348" t="s">
        <v>795</v>
      </c>
      <c r="D30" s="352">
        <v>36319</v>
      </c>
      <c r="E30" s="347"/>
      <c r="F30" s="350" t="s">
        <v>430</v>
      </c>
      <c r="G30" s="351" t="s">
        <v>796</v>
      </c>
      <c r="H30" s="205"/>
    </row>
    <row r="31" spans="1:8" s="51" customFormat="1" ht="44.25" customHeight="1">
      <c r="A31" s="346" t="s">
        <v>959</v>
      </c>
      <c r="B31" s="347" t="s">
        <v>159</v>
      </c>
      <c r="C31" s="348" t="s">
        <v>797</v>
      </c>
      <c r="D31" s="349" t="s">
        <v>462</v>
      </c>
      <c r="E31" s="347"/>
      <c r="F31" s="351"/>
      <c r="G31" s="351" t="s">
        <v>1027</v>
      </c>
      <c r="H31" s="205"/>
    </row>
    <row r="32" spans="1:8" s="51" customFormat="1" ht="47.25" customHeight="1">
      <c r="A32" s="346" t="s">
        <v>960</v>
      </c>
      <c r="B32" s="347"/>
      <c r="C32" s="348" t="s">
        <v>564</v>
      </c>
      <c r="D32" s="349" t="s">
        <v>462</v>
      </c>
      <c r="E32" s="347"/>
      <c r="F32" s="351"/>
      <c r="G32" s="351" t="s">
        <v>1028</v>
      </c>
      <c r="H32" s="213"/>
    </row>
    <row r="33" spans="1:10" ht="25.5">
      <c r="A33" s="346" t="s">
        <v>932</v>
      </c>
      <c r="B33" s="347" t="s">
        <v>567</v>
      </c>
      <c r="C33" s="348" t="s">
        <v>568</v>
      </c>
      <c r="D33" s="349" t="s">
        <v>462</v>
      </c>
      <c r="E33" s="347"/>
      <c r="F33" s="351"/>
      <c r="G33" s="351" t="s">
        <v>569</v>
      </c>
      <c r="H33" s="214"/>
      <c r="I33" s="85"/>
    </row>
    <row r="34" spans="1:10" s="51" customFormat="1" ht="47.25" customHeight="1">
      <c r="A34" s="346" t="s">
        <v>933</v>
      </c>
      <c r="B34" s="347" t="s">
        <v>571</v>
      </c>
      <c r="C34" s="348" t="s">
        <v>572</v>
      </c>
      <c r="D34" s="349" t="s">
        <v>462</v>
      </c>
      <c r="E34" s="347"/>
      <c r="F34" s="351"/>
      <c r="G34" s="351" t="s">
        <v>573</v>
      </c>
      <c r="H34" s="205"/>
    </row>
    <row r="35" spans="1:10" s="51" customFormat="1" ht="43.5" customHeight="1">
      <c r="A35" s="346" t="s">
        <v>961</v>
      </c>
      <c r="B35" s="347"/>
      <c r="C35" s="348" t="s">
        <v>798</v>
      </c>
      <c r="D35" s="349" t="s">
        <v>462</v>
      </c>
      <c r="E35" s="347"/>
      <c r="F35" s="351"/>
      <c r="G35" s="351" t="s">
        <v>799</v>
      </c>
      <c r="H35" s="206"/>
    </row>
    <row r="36" spans="1:10" s="51" customFormat="1" ht="56.25" customHeight="1">
      <c r="A36" s="347" t="s">
        <v>800</v>
      </c>
      <c r="B36" s="347"/>
      <c r="C36" s="348" t="s">
        <v>582</v>
      </c>
      <c r="D36" s="353" t="s">
        <v>462</v>
      </c>
      <c r="E36" s="354"/>
      <c r="F36" s="355"/>
      <c r="G36" s="356" t="s">
        <v>801</v>
      </c>
      <c r="H36" s="206"/>
    </row>
    <row r="37" spans="1:10" s="51" customFormat="1" ht="51">
      <c r="A37" s="347" t="s">
        <v>584</v>
      </c>
      <c r="B37" s="347"/>
      <c r="C37" s="348" t="s">
        <v>585</v>
      </c>
      <c r="D37" s="349" t="s">
        <v>462</v>
      </c>
      <c r="E37" s="347"/>
      <c r="F37" s="351"/>
      <c r="G37" s="357" t="s">
        <v>586</v>
      </c>
      <c r="H37" s="206"/>
    </row>
    <row r="38" spans="1:10" s="51" customFormat="1" ht="51">
      <c r="A38" s="346" t="s">
        <v>962</v>
      </c>
      <c r="B38" s="347"/>
      <c r="C38" s="348" t="s">
        <v>588</v>
      </c>
      <c r="D38" s="349" t="s">
        <v>462</v>
      </c>
      <c r="E38" s="347"/>
      <c r="F38" s="351"/>
      <c r="G38" s="357" t="s">
        <v>586</v>
      </c>
      <c r="H38" s="208"/>
      <c r="I38" s="28"/>
      <c r="J38" s="93" t="s">
        <v>704</v>
      </c>
    </row>
    <row r="39" spans="1:10" s="51" customFormat="1" ht="51">
      <c r="A39" s="314" t="s">
        <v>757</v>
      </c>
      <c r="B39" s="314" t="s">
        <v>590</v>
      </c>
      <c r="C39" s="315" t="s">
        <v>591</v>
      </c>
      <c r="D39" s="415" t="s">
        <v>462</v>
      </c>
      <c r="E39" s="416"/>
      <c r="F39" s="417"/>
      <c r="G39" s="418" t="s">
        <v>1033</v>
      </c>
      <c r="H39" s="208"/>
      <c r="I39" s="28"/>
      <c r="J39" s="93"/>
    </row>
    <row r="40" spans="1:10" s="46" customFormat="1" ht="76.5">
      <c r="A40" s="314" t="s">
        <v>963</v>
      </c>
      <c r="B40" s="314" t="s">
        <v>503</v>
      </c>
      <c r="C40" s="314" t="s">
        <v>802</v>
      </c>
      <c r="D40" s="358" t="s">
        <v>462</v>
      </c>
      <c r="E40" s="314"/>
      <c r="F40" s="323"/>
      <c r="G40" s="320" t="s">
        <v>803</v>
      </c>
      <c r="H40" s="205"/>
      <c r="I40" s="51"/>
    </row>
    <row r="41" spans="1:10" ht="76.5">
      <c r="A41" s="346" t="s">
        <v>964</v>
      </c>
      <c r="B41" s="347" t="s">
        <v>606</v>
      </c>
      <c r="C41" s="348" t="s">
        <v>607</v>
      </c>
      <c r="D41" s="359" t="s">
        <v>938</v>
      </c>
      <c r="E41" s="347"/>
      <c r="F41" s="360"/>
      <c r="G41" s="360" t="s">
        <v>965</v>
      </c>
      <c r="H41" s="205"/>
      <c r="I41" s="85"/>
    </row>
    <row r="42" spans="1:10" ht="191.25">
      <c r="A42" s="346" t="s">
        <v>966</v>
      </c>
      <c r="B42" s="347" t="s">
        <v>705</v>
      </c>
      <c r="C42" s="348" t="s">
        <v>967</v>
      </c>
      <c r="D42" s="359" t="s">
        <v>462</v>
      </c>
      <c r="E42" s="347"/>
      <c r="F42" s="360"/>
      <c r="G42" s="360" t="s">
        <v>804</v>
      </c>
      <c r="H42" s="205"/>
      <c r="I42" s="85"/>
    </row>
    <row r="43" spans="1:10" ht="89.25">
      <c r="A43" s="314" t="s">
        <v>968</v>
      </c>
      <c r="B43" s="314"/>
      <c r="C43" s="317" t="s">
        <v>1025</v>
      </c>
      <c r="D43" s="361" t="s">
        <v>462</v>
      </c>
      <c r="E43" s="323"/>
      <c r="F43" s="323"/>
      <c r="G43" s="317" t="s">
        <v>713</v>
      </c>
      <c r="H43" s="205"/>
      <c r="I43" s="85"/>
    </row>
    <row r="44" spans="1:10" s="85" customFormat="1" ht="63.75">
      <c r="A44" s="314"/>
      <c r="B44" s="314" t="s">
        <v>763</v>
      </c>
      <c r="C44" s="317" t="s">
        <v>1024</v>
      </c>
      <c r="D44" s="326">
        <v>42832</v>
      </c>
      <c r="E44" s="322" t="s">
        <v>809</v>
      </c>
      <c r="F44" s="324" t="s">
        <v>430</v>
      </c>
      <c r="G44" s="334" t="s">
        <v>808</v>
      </c>
      <c r="H44" s="206"/>
      <c r="J44" s="166" t="s">
        <v>766</v>
      </c>
    </row>
    <row r="45" spans="1:10" s="85" customFormat="1" ht="76.5">
      <c r="A45" s="332" t="s">
        <v>943</v>
      </c>
      <c r="B45" s="329" t="s">
        <v>815</v>
      </c>
      <c r="C45" s="329" t="s">
        <v>1023</v>
      </c>
      <c r="D45" s="326">
        <v>43193</v>
      </c>
      <c r="E45" s="322" t="s">
        <v>1037</v>
      </c>
      <c r="F45" s="392" t="s">
        <v>826</v>
      </c>
      <c r="G45" s="329" t="s">
        <v>1038</v>
      </c>
      <c r="H45" s="236"/>
      <c r="I45" s="403"/>
      <c r="J45" s="166"/>
    </row>
    <row r="46" spans="1:10" s="85" customFormat="1" ht="51">
      <c r="A46" s="337"/>
      <c r="B46" s="329" t="s">
        <v>823</v>
      </c>
      <c r="C46" s="337" t="s">
        <v>1022</v>
      </c>
      <c r="D46" s="316" t="s">
        <v>462</v>
      </c>
      <c r="E46" s="314"/>
      <c r="F46" s="317"/>
      <c r="G46" s="317" t="s">
        <v>825</v>
      </c>
      <c r="H46" s="209"/>
      <c r="J46" s="166"/>
    </row>
    <row r="47" spans="1:10" s="85" customFormat="1" ht="38.25">
      <c r="A47" s="337" t="s">
        <v>818</v>
      </c>
      <c r="B47" s="329"/>
      <c r="C47" s="338" t="s">
        <v>819</v>
      </c>
      <c r="D47" s="316" t="s">
        <v>462</v>
      </c>
      <c r="E47" s="314"/>
      <c r="F47" s="317"/>
      <c r="G47" s="317" t="s">
        <v>376</v>
      </c>
      <c r="H47" s="209"/>
      <c r="J47" s="166"/>
    </row>
    <row r="48" spans="1:10" s="85" customFormat="1" ht="63.75">
      <c r="A48" s="329" t="s">
        <v>944</v>
      </c>
      <c r="B48" s="329" t="s">
        <v>828</v>
      </c>
      <c r="C48" s="329" t="s">
        <v>1017</v>
      </c>
      <c r="D48" s="405">
        <v>43417</v>
      </c>
      <c r="E48" s="406" t="s">
        <v>1020</v>
      </c>
      <c r="F48" s="316" t="s">
        <v>830</v>
      </c>
      <c r="G48" s="408" t="s">
        <v>1021</v>
      </c>
      <c r="H48" s="212"/>
      <c r="I48" s="404"/>
      <c r="J48" s="184" t="s">
        <v>829</v>
      </c>
    </row>
    <row r="49" spans="1:10" s="85" customFormat="1" ht="81">
      <c r="A49" s="394" t="s">
        <v>1032</v>
      </c>
      <c r="B49" s="395" t="s">
        <v>523</v>
      </c>
      <c r="C49" s="393" t="s">
        <v>975</v>
      </c>
      <c r="D49" s="316" t="s">
        <v>462</v>
      </c>
      <c r="E49" s="321"/>
      <c r="F49" s="322"/>
      <c r="G49" s="393" t="s">
        <v>1029</v>
      </c>
      <c r="H49" s="181"/>
      <c r="J49" s="166"/>
    </row>
    <row r="50" spans="1:10" s="85" customFormat="1" ht="13.5">
      <c r="A50" s="362"/>
      <c r="B50" s="363"/>
      <c r="C50" s="364"/>
      <c r="D50" s="365"/>
      <c r="E50" s="345"/>
      <c r="F50" s="366"/>
      <c r="G50" s="366"/>
      <c r="H50" s="181"/>
      <c r="J50" s="166"/>
    </row>
    <row r="51" spans="1:10" s="85" customFormat="1" ht="13.5">
      <c r="A51" s="176"/>
      <c r="B51" s="175"/>
      <c r="C51" s="177"/>
      <c r="D51" s="178"/>
      <c r="E51" s="179"/>
      <c r="F51" s="180"/>
      <c r="G51" s="180"/>
      <c r="H51" s="181"/>
      <c r="J51" s="166"/>
    </row>
    <row r="52" spans="1:10" ht="13.5" customHeight="1">
      <c r="A52" s="257" t="s">
        <v>857</v>
      </c>
      <c r="B52" s="258"/>
      <c r="C52" s="259"/>
      <c r="D52" s="260"/>
      <c r="E52" s="85"/>
      <c r="F52" s="262"/>
      <c r="G52" s="30"/>
    </row>
    <row r="53" spans="1:10" ht="13.5" customHeight="1">
      <c r="A53" s="263"/>
      <c r="B53" s="263"/>
      <c r="C53" s="264"/>
      <c r="D53" s="265"/>
      <c r="E53" s="261" t="s">
        <v>858</v>
      </c>
      <c r="F53" s="265"/>
      <c r="G53" s="30"/>
    </row>
    <row r="54" spans="1:10" ht="12.75" customHeight="1">
      <c r="A54" s="263"/>
      <c r="B54" s="263"/>
      <c r="C54" s="264"/>
      <c r="D54" s="265"/>
      <c r="E54" s="261" t="s">
        <v>859</v>
      </c>
      <c r="F54" s="265"/>
      <c r="G54" s="30"/>
    </row>
    <row r="55" spans="1:10" ht="13.5">
      <c r="A55" s="263"/>
      <c r="B55" s="263"/>
      <c r="C55" s="264"/>
      <c r="D55" s="265"/>
      <c r="E55" s="261" t="s">
        <v>860</v>
      </c>
      <c r="F55" s="265"/>
    </row>
    <row r="56" spans="1:10" ht="12.75" customHeight="1">
      <c r="A56" s="263"/>
      <c r="B56" s="263"/>
      <c r="C56" s="264"/>
      <c r="D56" s="265"/>
      <c r="E56" s="266"/>
      <c r="F56" s="265"/>
      <c r="G56" s="30"/>
    </row>
    <row r="57" spans="1:10" ht="17.25" customHeight="1">
      <c r="A57" s="267" t="s">
        <v>861</v>
      </c>
      <c r="B57" s="267"/>
      <c r="C57" s="267"/>
      <c r="D57" s="268"/>
      <c r="E57" s="269" t="s">
        <v>862</v>
      </c>
      <c r="F57" s="268"/>
      <c r="G57" s="290"/>
      <c r="H57" s="279"/>
    </row>
    <row r="58" spans="1:10" ht="13.5">
      <c r="A58" s="270"/>
      <c r="B58" s="270"/>
      <c r="C58" s="270"/>
      <c r="D58" s="271"/>
      <c r="E58" s="272"/>
      <c r="F58" s="272"/>
      <c r="G58" s="30"/>
    </row>
    <row r="59" spans="1:10" ht="13.5">
      <c r="A59" s="270"/>
      <c r="B59" s="270"/>
      <c r="C59" s="270"/>
      <c r="D59" s="273"/>
      <c r="E59" s="272"/>
      <c r="F59" s="272"/>
      <c r="G59" s="30"/>
    </row>
    <row r="60" spans="1:10" ht="12.75" customHeight="1">
      <c r="A60" s="270"/>
      <c r="B60" s="270"/>
      <c r="C60" s="270"/>
      <c r="D60" s="273"/>
      <c r="E60" s="272"/>
      <c r="F60" s="272"/>
      <c r="G60" s="30"/>
    </row>
    <row r="61" spans="1:10" ht="13.5">
      <c r="A61" s="274" t="s">
        <v>863</v>
      </c>
      <c r="B61" s="275"/>
      <c r="C61" s="276"/>
      <c r="D61" s="277" t="s">
        <v>864</v>
      </c>
      <c r="E61" s="278"/>
      <c r="F61" s="277" t="s">
        <v>865</v>
      </c>
      <c r="G61" s="30"/>
    </row>
    <row r="62" spans="1:10">
      <c r="B62" s="30"/>
      <c r="C62" s="30"/>
      <c r="D62" s="30"/>
      <c r="E62" s="30"/>
      <c r="F62" s="30"/>
      <c r="G62" s="30"/>
    </row>
    <row r="63" spans="1:10">
      <c r="B63" s="30"/>
      <c r="C63" s="30"/>
      <c r="D63" s="30"/>
      <c r="E63" s="30"/>
      <c r="F63" s="30"/>
      <c r="G63" s="30"/>
    </row>
    <row r="64" spans="1:10">
      <c r="B64" s="30"/>
      <c r="C64" s="30"/>
    </row>
  </sheetData>
  <printOptions horizontalCentered="1"/>
  <pageMargins left="0.37" right="0.23" top="0.3" bottom="0.71" header="0.24" footer="0.19"/>
  <pageSetup paperSize="9" scale="95" orientation="landscape" r:id="rId1"/>
  <headerFooter>
    <oddFooter>&amp;L&amp;8Checked by,Sign............&amp;R&amp;8Page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PK-PCS</vt:lpstr>
      <vt:lpstr>P37444C Eng#1</vt:lpstr>
      <vt:lpstr>P37119C Eng#2</vt:lpstr>
      <vt:lpstr>EAA1806 Prop#1</vt:lpstr>
      <vt:lpstr>EAA1727 Prop#2</vt:lpstr>
      <vt:lpstr>Control TDC</vt:lpstr>
      <vt:lpstr>Adc-Pcs</vt:lpstr>
      <vt:lpstr>Sheet1</vt:lpstr>
      <vt:lpstr>P37095C Eng#2.</vt:lpstr>
      <vt:lpstr>P37088C Eng#2</vt:lpstr>
      <vt:lpstr>Last AD</vt:lpstr>
      <vt:lpstr>'Adc-Pcs'!Print_Area</vt:lpstr>
      <vt:lpstr>'P37088C Eng#2'!Print_Area</vt:lpstr>
      <vt:lpstr>'P37119C Eng#2'!Print_Area</vt:lpstr>
      <vt:lpstr>'P37444C Eng#1'!Print_Area</vt:lpstr>
      <vt:lpstr>PRINT_AREA_MI</vt:lpstr>
      <vt:lpstr>'Adc-Pcs'!Print_Titles</vt:lpstr>
      <vt:lpstr>'EAA1727 Prop#2'!Print_Titles</vt:lpstr>
      <vt:lpstr>'P37088C Eng#2'!Print_Titles</vt:lpstr>
      <vt:lpstr>'P37095C Eng#2.'!Print_Titles</vt:lpstr>
      <vt:lpstr>'P37119C Eng#2'!Print_Titles</vt:lpstr>
      <vt:lpstr>'P37444C Eng#1'!Print_Titles</vt:lpstr>
      <vt:lpstr>'PK-PCS'!Print_Titles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</dc:creator>
  <cp:lastModifiedBy>User</cp:lastModifiedBy>
  <cp:lastPrinted>2019-03-13T08:11:30Z</cp:lastPrinted>
  <dcterms:created xsi:type="dcterms:W3CDTF">2013-06-28T00:45:05Z</dcterms:created>
  <dcterms:modified xsi:type="dcterms:W3CDTF">2019-07-11T09:24:11Z</dcterms:modified>
</cp:coreProperties>
</file>