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 yWindow="15" windowWidth="20445" windowHeight="3960" tabRatio="751"/>
  </bookViews>
  <sheets>
    <sheet name="PK-PCT" sheetId="2" r:id="rId1"/>
    <sheet name="P37088C Eng#1" sheetId="12" r:id="rId2"/>
    <sheet name="P.37095C Eng#2" sheetId="3" r:id="rId3"/>
    <sheet name="CDA 4153 Prop #1" sheetId="18" r:id="rId4"/>
    <sheet name="CDA 4151 Prop #2" sheetId="17" r:id="rId5"/>
    <sheet name="Adc-Pct" sheetId="1" r:id="rId6"/>
    <sheet name="Sheet2" sheetId="10" r:id="rId7"/>
    <sheet name="Control TDC" sheetId="11" r:id="rId8"/>
    <sheet name="P37119C Ex.Eng#2" sheetId="7" r:id="rId9"/>
    <sheet name="Last AD" sheetId="14" r:id="rId10"/>
    <sheet name="Sheet3" sheetId="16" r:id="rId11"/>
  </sheets>
  <externalReferences>
    <externalReference r:id="rId12"/>
  </externalReferences>
  <definedNames>
    <definedName name="___EAA1807">#REF!</definedName>
    <definedName name="__EAA1807">#REF!</definedName>
    <definedName name="_EAA1807">#REF!</definedName>
    <definedName name="Abcd" localSheetId="4">#REF!</definedName>
    <definedName name="Abcd" localSheetId="3">#REF!</definedName>
    <definedName name="Abcd">#REF!</definedName>
    <definedName name="_xlnm.Criteria" localSheetId="4">#REF!</definedName>
    <definedName name="_xlnm.Criteria" localSheetId="3">#REF!</definedName>
    <definedName name="_xlnm.Criteria" localSheetId="9">#REF!</definedName>
    <definedName name="_xlnm.Criteria" localSheetId="2">#REF!</definedName>
    <definedName name="_xlnm.Criteria" localSheetId="1">#REF!</definedName>
    <definedName name="_xlnm.Criteria" localSheetId="8">#REF!</definedName>
    <definedName name="_xlnm.Criteria">#REF!</definedName>
    <definedName name="_xlnm.Database" localSheetId="4">#REF!</definedName>
    <definedName name="_xlnm.Database" localSheetId="3">#REF!</definedName>
    <definedName name="_xlnm.Database" localSheetId="9">#REF!</definedName>
    <definedName name="_xlnm.Database" localSheetId="1">#REF!</definedName>
    <definedName name="_xlnm.Database" localSheetId="8">#REF!</definedName>
    <definedName name="_xlnm.Database">#REF!</definedName>
    <definedName name="_xlnm.Extract" localSheetId="4">#REF!</definedName>
    <definedName name="_xlnm.Extract" localSheetId="3">#REF!</definedName>
    <definedName name="_xlnm.Extract" localSheetId="9">#REF!</definedName>
    <definedName name="_xlnm.Extract" localSheetId="2">#REF!</definedName>
    <definedName name="_xlnm.Extract" localSheetId="1">#REF!</definedName>
    <definedName name="_xlnm.Extract" localSheetId="8">#REF!</definedName>
    <definedName name="_xlnm.Extract">#REF!</definedName>
    <definedName name="_xlnm.Print_Area" localSheetId="4">#REF!</definedName>
    <definedName name="_xlnm.Print_Area" localSheetId="7">'Control TDC'!$A$1:$G$35</definedName>
    <definedName name="_xlnm.Print_Area" localSheetId="9">#REF!</definedName>
    <definedName name="_xlnm.Print_Area" localSheetId="2">'P.37095C Eng#2'!$A$1:$G$58</definedName>
    <definedName name="_xlnm.Print_Area" localSheetId="1">'P37088C Eng#1'!$A$1:$H$61</definedName>
    <definedName name="_xlnm.Print_Area" localSheetId="8">'P37119C Ex.Eng#2'!$A$1:$H$58</definedName>
    <definedName name="_xlnm.Print_Area" localSheetId="0">'PK-PCT'!$A$1:$H$99</definedName>
    <definedName name="_xlnm.Print_Area">#REF!</definedName>
    <definedName name="PRINT_AREA_MI" localSheetId="4">#REF!</definedName>
    <definedName name="PRINT_AREA_MI" localSheetId="3">#REF!</definedName>
    <definedName name="PRINT_AREA_MI" localSheetId="2">#REF!</definedName>
    <definedName name="PRINT_AREA_MI" localSheetId="1">#REF!</definedName>
    <definedName name="PRINT_AREA_MI" localSheetId="8">#REF!</definedName>
    <definedName name="PRINT_AREA_MI">'Adc-Pct'!$A$20:$L$66</definedName>
    <definedName name="_xlnm.Print_Titles" localSheetId="5">'Adc-Pct'!$1:$14</definedName>
    <definedName name="_xlnm.Print_Titles" localSheetId="4">'CDA 4151 Prop #2'!$A$2:$IV$8</definedName>
    <definedName name="_xlnm.Print_Titles" localSheetId="3">'CDA 4153 Prop #1'!$A$2:$IV$8</definedName>
    <definedName name="_xlnm.Print_Titles" localSheetId="9">#REF!</definedName>
    <definedName name="_xlnm.Print_Titles" localSheetId="2">'P.37095C Eng#2'!$1:$9</definedName>
    <definedName name="_xlnm.Print_Titles" localSheetId="1">'P37088C Eng#1'!$1:$9</definedName>
    <definedName name="_xlnm.Print_Titles" localSheetId="8">'P37119C Ex.Eng#2'!$1:$9</definedName>
    <definedName name="_xlnm.Print_Titles" localSheetId="0">'PK-PCT'!$1:$9</definedName>
    <definedName name="_xlnm.Print_Titles">#REF!</definedName>
    <definedName name="PRINT_TITLES_MI" localSheetId="4">#REF!</definedName>
    <definedName name="PRINT_TITLES_MI" localSheetId="3">#REF!</definedName>
    <definedName name="PRINT_TITLES_MI">#REF!</definedName>
    <definedName name="prop2" localSheetId="4">#REF!</definedName>
    <definedName name="prop2" localSheetId="3">#REF!</definedName>
    <definedName name="prop2">#REF!</definedName>
  </definedNames>
  <calcPr calcId="124519"/>
</workbook>
</file>

<file path=xl/calcChain.xml><?xml version="1.0" encoding="utf-8"?>
<calcChain xmlns="http://schemas.openxmlformats.org/spreadsheetml/2006/main">
  <c r="G2" i="3"/>
  <c r="F2"/>
  <c r="F6" i="17"/>
  <c r="G2" i="18"/>
  <c r="F2"/>
  <c r="G2" i="17"/>
  <c r="F2"/>
  <c r="J31" i="11" l="1"/>
  <c r="B31" l="1"/>
  <c r="C31"/>
  <c r="D31"/>
  <c r="E31"/>
  <c r="F31"/>
  <c r="G31"/>
  <c r="A31"/>
  <c r="E29"/>
  <c r="J30" l="1"/>
  <c r="J29"/>
  <c r="G29"/>
  <c r="F29"/>
  <c r="D29"/>
  <c r="C29"/>
  <c r="B29"/>
  <c r="A29"/>
  <c r="J26"/>
  <c r="G25"/>
  <c r="J25"/>
  <c r="B25"/>
  <c r="C25"/>
  <c r="D25"/>
  <c r="E25"/>
  <c r="F25"/>
  <c r="A25"/>
  <c r="H22"/>
  <c r="J22"/>
  <c r="J21"/>
  <c r="H21"/>
  <c r="H20"/>
  <c r="J20"/>
  <c r="H19"/>
  <c r="J19"/>
  <c r="H18"/>
  <c r="J18"/>
  <c r="J17"/>
  <c r="H17"/>
  <c r="J16"/>
  <c r="H16"/>
  <c r="J15"/>
  <c r="H15"/>
  <c r="H14"/>
  <c r="H13"/>
  <c r="J14"/>
  <c r="J13"/>
  <c r="J12"/>
  <c r="H12"/>
  <c r="N30" l="1"/>
  <c r="C30"/>
  <c r="B30"/>
  <c r="D30"/>
  <c r="E30"/>
  <c r="F30"/>
  <c r="G30"/>
  <c r="A30"/>
  <c r="B26"/>
  <c r="C26"/>
  <c r="D26"/>
  <c r="E26"/>
  <c r="F26"/>
  <c r="G26"/>
  <c r="A26"/>
  <c r="G22"/>
  <c r="F22"/>
  <c r="E22"/>
  <c r="D22"/>
  <c r="C22"/>
  <c r="B22"/>
  <c r="A22"/>
  <c r="B20"/>
  <c r="C20"/>
  <c r="D20"/>
  <c r="E20"/>
  <c r="F20"/>
  <c r="G20"/>
  <c r="A20"/>
  <c r="B15"/>
  <c r="C15"/>
  <c r="D15"/>
  <c r="E15"/>
  <c r="F15"/>
  <c r="G15"/>
  <c r="B16"/>
  <c r="C16"/>
  <c r="D16"/>
  <c r="E16"/>
  <c r="F16"/>
  <c r="G16"/>
  <c r="B17"/>
  <c r="C17"/>
  <c r="D17"/>
  <c r="E17"/>
  <c r="F17"/>
  <c r="G17"/>
  <c r="B18"/>
  <c r="C18"/>
  <c r="D18"/>
  <c r="E18"/>
  <c r="F18"/>
  <c r="G18"/>
  <c r="B19"/>
  <c r="C19"/>
  <c r="D19"/>
  <c r="E19"/>
  <c r="F19"/>
  <c r="G19"/>
  <c r="A16"/>
  <c r="A17"/>
  <c r="A18"/>
  <c r="A19"/>
  <c r="A15"/>
  <c r="G14"/>
  <c r="E14"/>
  <c r="G13"/>
  <c r="G12"/>
  <c r="F2" i="7"/>
  <c r="F2" i="12"/>
  <c r="F14" i="11"/>
  <c r="D14"/>
  <c r="E12"/>
  <c r="F12"/>
  <c r="E13"/>
  <c r="F13"/>
  <c r="D13"/>
  <c r="D12"/>
  <c r="K82" i="1"/>
  <c r="E123"/>
  <c r="E122"/>
  <c r="G2" i="12" l="1"/>
  <c r="G2" i="7"/>
  <c r="F2" i="11"/>
  <c r="H1" i="7"/>
  <c r="G5" i="12" l="1"/>
  <c r="G4" s="1"/>
  <c r="E4" i="11"/>
  <c r="H25" s="1"/>
  <c r="F4"/>
  <c r="D7"/>
  <c r="F5"/>
  <c r="H31" s="1"/>
  <c r="D8"/>
  <c r="G5" i="7"/>
  <c r="G4" s="1"/>
  <c r="E5" i="11"/>
  <c r="D4" l="1"/>
  <c r="H26" s="1"/>
  <c r="D5"/>
  <c r="M30"/>
  <c r="H29" l="1"/>
  <c r="H30"/>
</calcChain>
</file>

<file path=xl/sharedStrings.xml><?xml version="1.0" encoding="utf-8"?>
<sst xmlns="http://schemas.openxmlformats.org/spreadsheetml/2006/main" count="2048" uniqueCount="891">
  <si>
    <t>PT.  PELITA AIR SERVICE</t>
  </si>
  <si>
    <t>DATE  REPORT</t>
  </si>
  <si>
    <t>:</t>
  </si>
  <si>
    <t>BAG.  QUALITY CONTROL</t>
  </si>
  <si>
    <t xml:space="preserve">      AIRWORTHINESS DIRECTIVE COMPLIANCE</t>
  </si>
  <si>
    <t xml:space="preserve">A/C REGISTRATION </t>
  </si>
  <si>
    <t>PK - PCT</t>
  </si>
  <si>
    <t xml:space="preserve">A/C TYPE/MODEL      </t>
  </si>
  <si>
    <t xml:space="preserve">  CASA-212</t>
  </si>
  <si>
    <t xml:space="preserve">A/C SERIAL NUMBER </t>
  </si>
  <si>
    <t>44N/204</t>
  </si>
  <si>
    <t xml:space="preserve">ENGINE TYPE              </t>
  </si>
  <si>
    <t xml:space="preserve">  TPE331-10-511C</t>
  </si>
  <si>
    <t xml:space="preserve">A/C HOURS         </t>
  </si>
  <si>
    <t xml:space="preserve">PROPELLER TYPE  </t>
  </si>
  <si>
    <t xml:space="preserve">  HC-B4MN-5AL</t>
  </si>
  <si>
    <t xml:space="preserve">A/C LANDINGS     </t>
  </si>
  <si>
    <t xml:space="preserve">AUX. POWER UNIT </t>
  </si>
  <si>
    <t xml:space="preserve">    -</t>
  </si>
  <si>
    <t>=========================================================================================================================================================================</t>
  </si>
  <si>
    <t>NO</t>
  </si>
  <si>
    <t>DIRECTIVE</t>
  </si>
  <si>
    <t>REFERENCE</t>
  </si>
  <si>
    <t>COMPLIAN-</t>
  </si>
  <si>
    <t>DESCRIPTION OF WORK</t>
  </si>
  <si>
    <t>REPETITIVE</t>
  </si>
  <si>
    <t>INTERVAL</t>
  </si>
  <si>
    <t>COMPLIANCE</t>
  </si>
  <si>
    <t>STATUS</t>
  </si>
  <si>
    <t>NUMBER</t>
  </si>
  <si>
    <t>AD/SB/ASB/SL</t>
  </si>
  <si>
    <t>CE-DATE</t>
  </si>
  <si>
    <t/>
  </si>
  <si>
    <t>YES</t>
  </si>
  <si>
    <t>REMARK</t>
  </si>
  <si>
    <t>A I R F R A M E</t>
  </si>
  <si>
    <t>=============</t>
  </si>
  <si>
    <t>DGAC.AD.80/CAS/001</t>
  </si>
  <si>
    <t>SB.212-39-02</t>
  </si>
  <si>
    <t>-</t>
  </si>
  <si>
    <t>Closed</t>
  </si>
  <si>
    <t>DGAC.AD.80/CAS/002</t>
  </si>
  <si>
    <t>SB.212-76-02</t>
  </si>
  <si>
    <t>SB.212-28-15</t>
  </si>
  <si>
    <t>DGAC.AD.83/CAS/002</t>
  </si>
  <si>
    <t>14-1-95</t>
  </si>
  <si>
    <t>No</t>
  </si>
  <si>
    <t>C/W</t>
  </si>
  <si>
    <t>SB.212-52-13</t>
  </si>
  <si>
    <t>DGAC.AD.84/CAS/002</t>
  </si>
  <si>
    <t>SB.212-27-17 R1</t>
  </si>
  <si>
    <t>23-7-84</t>
  </si>
  <si>
    <t>SB.212-27-22 R3</t>
  </si>
  <si>
    <t>SB.212-24-22</t>
  </si>
  <si>
    <t>DGAC.AD.84/CAS/005</t>
  </si>
  <si>
    <t>SB.212-27-12</t>
  </si>
  <si>
    <t>DGAC.AD.84/CAS/006</t>
  </si>
  <si>
    <t>SB.212-27-13</t>
  </si>
  <si>
    <t>DGAC.AD.84/CAS/007</t>
  </si>
  <si>
    <t>SB.212-27-14</t>
  </si>
  <si>
    <t>DGAC.AD.84/CAS/008</t>
  </si>
  <si>
    <t>SB.212-27-15 R1</t>
  </si>
  <si>
    <t>DGAC.AD.84/CAS/009</t>
  </si>
  <si>
    <t>SB.212-27-19</t>
  </si>
  <si>
    <t>23-6-85</t>
  </si>
  <si>
    <t>DGAC.AD.84/CAS/010</t>
  </si>
  <si>
    <t>SB.212-27-23</t>
  </si>
  <si>
    <t>DGAC.AD.84/CAS/011</t>
  </si>
  <si>
    <t>SB.212-28-11</t>
  </si>
  <si>
    <t>DGAC.AD.84/CAS/012</t>
  </si>
  <si>
    <t>SB.212-51-01</t>
  </si>
  <si>
    <t>DGAC.AD.84/CAS/013</t>
  </si>
  <si>
    <t>SB.212-51-02</t>
  </si>
  <si>
    <t>DGAC.AD.84/CAS/014</t>
  </si>
  <si>
    <t>SB.212-55-07</t>
  </si>
  <si>
    <t>Stabilizer  - Modification  of rudder hinge fitting.</t>
  </si>
  <si>
    <t>DGAC.AD.84/CAS/015</t>
  </si>
  <si>
    <t>SB.212-57-12</t>
  </si>
  <si>
    <t>9-3-82</t>
  </si>
  <si>
    <t>DGAC.AD.84/CAS/016</t>
  </si>
  <si>
    <t>SB.212-73-03</t>
  </si>
  <si>
    <t>DGAC.AD.84/CAS/017</t>
  </si>
  <si>
    <t>Yes</t>
  </si>
  <si>
    <t>1200 FH</t>
  </si>
  <si>
    <t>SB.212-25-32</t>
  </si>
  <si>
    <t>11-6-87</t>
  </si>
  <si>
    <t>DGAC.AD.86/CAS/002</t>
  </si>
  <si>
    <t>SB.212-32-19</t>
  </si>
  <si>
    <t>17-11-87</t>
  </si>
  <si>
    <t>SB.212-76-04</t>
  </si>
  <si>
    <t>10-6-87</t>
  </si>
  <si>
    <t>SB.212-76-05 R1A</t>
  </si>
  <si>
    <t>SB.212-24-33 R1</t>
  </si>
  <si>
    <t>SB.212-27-30</t>
  </si>
  <si>
    <t>FAA.AD.87-03-04</t>
  </si>
  <si>
    <t>SB.212-27-31</t>
  </si>
  <si>
    <t>SB.212-32-21</t>
  </si>
  <si>
    <t>3-3-88</t>
  </si>
  <si>
    <t>SB.212-52-16</t>
  </si>
  <si>
    <t>9-11-87</t>
  </si>
  <si>
    <t>SB.212-31-12</t>
  </si>
  <si>
    <t>SB.212-27-25 R2</t>
  </si>
  <si>
    <t>DGAC.AD.87/CAS/006</t>
  </si>
  <si>
    <t>Installation of new cross bor.</t>
  </si>
  <si>
    <t>7-8-89</t>
  </si>
  <si>
    <t>MI/047/QA/89</t>
  </si>
  <si>
    <t>14-12-89</t>
  </si>
  <si>
    <t>SB.212-27-25 R6</t>
  </si>
  <si>
    <t>SB.212-72-05 R1</t>
  </si>
  <si>
    <t>SB.212-76-07</t>
  </si>
  <si>
    <t>MI.COM.235-58</t>
  </si>
  <si>
    <t>SB.212-27-47</t>
  </si>
  <si>
    <t>SB.212-32-38</t>
  </si>
  <si>
    <t>CASA COM.212-224</t>
  </si>
  <si>
    <t>Open</t>
  </si>
  <si>
    <t>SB.212-57-10</t>
  </si>
  <si>
    <t>SB.212-76-08</t>
  </si>
  <si>
    <t>SB.212-27-48</t>
  </si>
  <si>
    <t>SB.212-27-34</t>
  </si>
  <si>
    <t>20-12-96</t>
  </si>
  <si>
    <t>DGAC.AD.97-03-022</t>
  </si>
  <si>
    <t>4-7-97</t>
  </si>
  <si>
    <t>CASA Doc.C-212-PV-02-SID</t>
  </si>
  <si>
    <t>Next 20000 Ldgs</t>
  </si>
  <si>
    <t>CPCP C-212-PV01</t>
  </si>
  <si>
    <t>22-9-2000</t>
  </si>
  <si>
    <t>1 Yr</t>
  </si>
  <si>
    <t>Next due at Sep 2001</t>
  </si>
  <si>
    <t>G E N E R A L</t>
  </si>
  <si>
    <t>DGAC.AD.88/GEN/001</t>
  </si>
  <si>
    <t>DGAC.AD.89/GEN/006</t>
  </si>
  <si>
    <t>1000 FH</t>
  </si>
  <si>
    <t>Pondok Cabe,</t>
  </si>
  <si>
    <t>Christian IF</t>
  </si>
  <si>
    <t>Head of Q.Control</t>
  </si>
  <si>
    <t>E N G I N E</t>
  </si>
  <si>
    <t>LH  S/N</t>
  </si>
  <si>
    <t>=========</t>
  </si>
  <si>
    <t>RH  S/N</t>
  </si>
  <si>
    <t>DGAC.AD.82/ENG/003/AIR</t>
  </si>
  <si>
    <t>SB.TPE331-73-0112</t>
  </si>
  <si>
    <t>SB.TPE331-73-121</t>
  </si>
  <si>
    <t>22-5-85</t>
  </si>
  <si>
    <t>DGAC.AD.85/ENG/004/AIR</t>
  </si>
  <si>
    <t>SB.TPE331-72-0530</t>
  </si>
  <si>
    <t>17-12-86</t>
  </si>
  <si>
    <t>SB.TPE331-A72-0571</t>
  </si>
  <si>
    <t>ASB.TPE331-A73-0190</t>
  </si>
  <si>
    <t>15-2-92</t>
  </si>
  <si>
    <t>The thrid stage turbine stator</t>
  </si>
  <si>
    <t>ASB.TPE731-A72-3432</t>
  </si>
  <si>
    <t>SB.TPE331-A73-0198R1</t>
  </si>
  <si>
    <t>ASB.NF331-A72-11921</t>
  </si>
  <si>
    <t>ASB.TPE331-A72-0906</t>
  </si>
  <si>
    <t>SB.TPE331-73-0217</t>
  </si>
  <si>
    <t>SB.TPE331-A72-10961</t>
  </si>
  <si>
    <t>SB. TPE 331-73-0230</t>
  </si>
  <si>
    <t>PROPELLER</t>
  </si>
  <si>
    <t>==============</t>
  </si>
  <si>
    <t>Comm.212-167/SI.140</t>
  </si>
  <si>
    <t>23-5-85</t>
  </si>
  <si>
    <t>DGAC.AD.83/PROP/004</t>
  </si>
  <si>
    <t>SI. 124</t>
  </si>
  <si>
    <t>DGAC.AD.85/PROP/002</t>
  </si>
  <si>
    <t>SI. 159 A/B</t>
  </si>
  <si>
    <t>12-4-86</t>
  </si>
  <si>
    <t>HARTZ. SB.153</t>
  </si>
  <si>
    <t>SB. 165</t>
  </si>
  <si>
    <t>ASB.NO.A.186</t>
  </si>
  <si>
    <t>Hartzell ASB.196A</t>
  </si>
  <si>
    <t>ADDITIONAL</t>
  </si>
  <si>
    <t>==========</t>
  </si>
  <si>
    <t>3-5-94</t>
  </si>
  <si>
    <t>1-7-94</t>
  </si>
  <si>
    <t>FAA.AD.87-04-10</t>
  </si>
  <si>
    <t>SB.212-25-35</t>
  </si>
  <si>
    <t>FAA.AD.96-09-022</t>
  </si>
  <si>
    <t>AFM - Icing ....</t>
  </si>
  <si>
    <t>FAA.99-04-02</t>
  </si>
  <si>
    <t>COM 212-252</t>
  </si>
  <si>
    <t>Asrul</t>
  </si>
  <si>
    <t>25-6-97</t>
  </si>
  <si>
    <t>6-7-96</t>
  </si>
  <si>
    <t>Sjamsudin</t>
  </si>
  <si>
    <t>End</t>
  </si>
  <si>
    <t>DGAC.AD.83/CAS/001              FAA.AD.83-02-06</t>
  </si>
  <si>
    <t>SB.212-57-13 R3               MI.ACS.212-043 R1</t>
  </si>
  <si>
    <t>DGAC.AD.84/CAS/001              FAA.AD.84-02-03</t>
  </si>
  <si>
    <t>DGAC.AD.84/CAS/003.R1        FAA.AD.89-05-01</t>
  </si>
  <si>
    <t>DGAC.AD.84/CAS/004               FAA.AD.84-12-03</t>
  </si>
  <si>
    <t>PAS Letter                          1019/TEK/PAS/84</t>
  </si>
  <si>
    <t>DGAC.AD.86/CAS/001                FAA.AD.87-05-07</t>
  </si>
  <si>
    <t>DGAC.AD.86/CAS/003             FAA.AD.87-05-06</t>
  </si>
  <si>
    <t>DGAC.AD.86/CAS/004.R2         FAA.AD.87-05-05 R2</t>
  </si>
  <si>
    <t>DGAC.AD.86/CAS/005              FAA.AD.86-19-05</t>
  </si>
  <si>
    <t>DGAC.AD.87/CAS/001             FAA.AD.87-03-04</t>
  </si>
  <si>
    <t>DGAC.AD.87/CAS/002              FAA.AD.87-04-02</t>
  </si>
  <si>
    <t>DGAC.AD.87/CAS/003              FAA.AD.87-10-08</t>
  </si>
  <si>
    <t>DGAC.AD.87/CAS/004             FAA.AD.87-16-04</t>
  </si>
  <si>
    <t>DGAC.AD.87/CAS/005.R1        FAA.AD.87-18-08</t>
  </si>
  <si>
    <t>SB.331-282/                       CN.235-25-01</t>
  </si>
  <si>
    <t>DGAC.AD.88/CAS/001             FAA.AD.88-09-02</t>
  </si>
  <si>
    <t>COMM.212-206.R1           MI/030/QA/89</t>
  </si>
  <si>
    <t>DGAC.AD.89/CAS/001.R1          FAA.AD.89-02-08 R1</t>
  </si>
  <si>
    <t>DGAC.AD.89/CAS/003                FAA.AD.89-19-05                      AMDT.39-6320</t>
  </si>
  <si>
    <t>DGAC.AD.89/CAS/004             FAA.AD.89-21-08</t>
  </si>
  <si>
    <t>DGAC.AD.89/CAS/005              FAA.AD.89-23-16</t>
  </si>
  <si>
    <t>DGAC.AD.90/CAS/001             FAA.AD.89-22-09</t>
  </si>
  <si>
    <t>DGAC.AD.90/CAS/002              FAA.AD.90-04-11                      AMDT.39-6508</t>
  </si>
  <si>
    <t>DGAC.AD.91/CAS/001              FAA.AD.91-03-10</t>
  </si>
  <si>
    <t>DGAC.AD.92/CAS/001                SPANISH AD.NO.01/92</t>
  </si>
  <si>
    <t>DGAC.AD.92/CAS/002              FAA.AD.92-13-51</t>
  </si>
  <si>
    <t>DGAC.AD.93/CAS/013              FAA.AD.97-03-13</t>
  </si>
  <si>
    <t>DGAC.AD.94/CAS/002              SPANISH AD.07/94                    FAA.AD.97-21-14</t>
  </si>
  <si>
    <t>20-11-99           at 8999 FH</t>
  </si>
  <si>
    <t>DGAC.AD.96-06-004                  SPAIN.AD.NO.02/96                 FAA.AD.98-12-28</t>
  </si>
  <si>
    <t>DGAC.AD.96-06-005                 SPAIN.AD.NO.03/96</t>
  </si>
  <si>
    <t>SB.212-76-05                    SB.212-76-08</t>
  </si>
  <si>
    <t>DGAC.AD.96-06-006                 SPAIN.AD.NO.04/96                FAA.AD.98-22-04</t>
  </si>
  <si>
    <t>DGAC.AD.96-06-007                 SPAIN.AD.NO.05/96                 FAA.AD.98-06-02</t>
  </si>
  <si>
    <t>DGAC.AD.96-06-010 R1          SPAIN.AD.NO.06/96                 FAA.AD.98-10-08</t>
  </si>
  <si>
    <t>IPTN Special Insp.             ACS-212-023 R1</t>
  </si>
  <si>
    <t>DGAC.AD.98-06-020                 SPAIN.AD.NO.88 Rev.2              FAA.AD.96-07-14</t>
  </si>
  <si>
    <t>DGAC.AD.98-12-008                   SPAIN.AD.NO.01/96                  FAA.AD.98-18-21</t>
  </si>
  <si>
    <t>NOTULEN RAPAT             DKU TGL.23-5-88</t>
  </si>
  <si>
    <t>ICAO LETTER                  AN. 7/6-9-89/27</t>
  </si>
  <si>
    <t>DGAC.AD.96-08-021                  FAA.AD.74-08-09R2                Amdt.39-9680</t>
  </si>
  <si>
    <t>Feb. 2001        A/c hrs. 9598.76</t>
  </si>
  <si>
    <t>DGAC.AD.84/ENG/005/AIR       FAA.AD.84-07-08</t>
  </si>
  <si>
    <t>GARRETT TLX                  RS 25399</t>
  </si>
  <si>
    <t>DGAC.AD.86/ENG/011/AIR        FAA.AD.86-12-02</t>
  </si>
  <si>
    <t>SB.TPE331-A72-384         SB.TPE331-A72-559         SB.TPE331-A72-559</t>
  </si>
  <si>
    <t>DGAC.AD.87/ENG/018              FAA.AD.87-19-02</t>
  </si>
  <si>
    <t>DGAC.AD.88/ENG/005/AIR       FAA.AD.88-12-10</t>
  </si>
  <si>
    <t>DGAC.AD.91/CAS/002.R1         SPAIN AD.NO.6/91</t>
  </si>
  <si>
    <t>DGAC.AD.91/ENG/001/AIR       FAA.AD.90-21-01</t>
  </si>
  <si>
    <t>SB.TPE331-A72-0699R3                               SB.TPE331-72-0019R15</t>
  </si>
  <si>
    <t>ASB.TPE331-A72-0384 R3 AND R4</t>
  </si>
  <si>
    <t>DGAC.AD.91/ENG/001.R1         FAA.AD.93-05-09</t>
  </si>
  <si>
    <t>DGAC.AD.91/ENG/005/AIR       FAA.AD.91-08-13</t>
  </si>
  <si>
    <t>DGAC.AD.92/ENG/002               FAA.AD.92-62-19</t>
  </si>
  <si>
    <t>DGAC.AD.92/ENG/002.R1        FAA.AD.93-02-01</t>
  </si>
  <si>
    <t>DGAC.AD.92/ENG/018              FAA PRIORITY LETTER            FAA.AD.92-26-08</t>
  </si>
  <si>
    <t>ASB.TPE331-A27-0857     ASB.TPE331-A27-7092</t>
  </si>
  <si>
    <t>DGAC.AD.93/ENG/003              FAA.AD.92-26-07</t>
  </si>
  <si>
    <t>DGAC.AD.93/ENG/016               FAA.AD.93-15-11</t>
  </si>
  <si>
    <t>SB.TPE331-A72-0857,       -7950, -14612</t>
  </si>
  <si>
    <t>DGAC.AD.94/ENG/011               FAA.AD.94-09-08</t>
  </si>
  <si>
    <t>DGAC.AD.95/ENG/001               FAA.AD.94-26-07</t>
  </si>
  <si>
    <t>ASB.TPE331-A73-0221      R2,0226,0228,0224.</t>
  </si>
  <si>
    <t>DGAC.AD.95-05-05                  FAA.AD.94-26-07</t>
  </si>
  <si>
    <t>DGAC.AD.95-09-14                    FAA.AD.95-16-08</t>
  </si>
  <si>
    <t>SB.TPE331-73-0235           SB.TPE331-73-0236</t>
  </si>
  <si>
    <t>DGAC.AD.97-08-019                  FAA.AD.97-15-10</t>
  </si>
  <si>
    <t>DGAC.AD.98-03-021                FAA.AD.98-04-15</t>
  </si>
  <si>
    <t>DGAC.AD.98-07-001                 FAA.AD.98-12-09                     Amdt.39-10565</t>
  </si>
  <si>
    <t>DGAC.AD.83/PROP/002.R1      FAA.AD.83-08-01</t>
  </si>
  <si>
    <t>DGAC.AD.87/PROP/001                    FAA.AD.87-15-04</t>
  </si>
  <si>
    <t>DGAC.AD.89/PROP/002            FAA.AD.89-22-05</t>
  </si>
  <si>
    <t>DGAC.AD.94/PROP/002           FAA.AD.94-03-11</t>
  </si>
  <si>
    <t>DGAC.AD.95-04-04                   FAA.AD.95-03-03</t>
  </si>
  <si>
    <t>DGAC.AD.96-10-009                 FAA.AD.96-18-14                      Amdt.39-9738</t>
  </si>
  <si>
    <t>N.T.O.                                          DSKU/0549/PWT/94                   DATE : 03-05-1994</t>
  </si>
  <si>
    <t>N.T.O.                                          DSKU/0799/PWT/94                   DATE : 01-07-1994</t>
  </si>
  <si>
    <t>ACS 212-023R1                           AD.97-03-022</t>
  </si>
  <si>
    <t>FAA.99-04-02                    COM 212-252</t>
  </si>
  <si>
    <t>Cockpit panel - Replacement of CB  in  overhead  panel.</t>
  </si>
  <si>
    <t>Replacement  of   cables   and pulley brackets in  RPM  and engine power controls.</t>
  </si>
  <si>
    <t>Replacement  of  fuel  ejector filter for other  of  bigger size</t>
  </si>
  <si>
    <t>Installing  new   bushings  on aileron -to - wing  attaching fitting s to prevent play.</t>
  </si>
  <si>
    <t>Doors-Installation of a devide to keep pilots door in  open position.</t>
  </si>
  <si>
    <t>Flight Control-Improvement  in flight  control  system.</t>
  </si>
  <si>
    <t>Flight Controls - Modification of safeting provisions  in bellcrank - to - control rod  joints  in  wing  flap control system.</t>
  </si>
  <si>
    <t>Electrical  -  Installation of new fuse to protect the electr. system and replacement of another fuse.</t>
  </si>
  <si>
    <t>Flight  Control  - Replacement of attaching  on   rudder  and elevator shafts.</t>
  </si>
  <si>
    <t>Flight  Control  - Replacement of CA-36200.1 hydr cylinder.</t>
  </si>
  <si>
    <t>Flight  Control - Modification to prevent interference between floor reinforcement  sheets and control pulleys.</t>
  </si>
  <si>
    <t>Flight Control -Replacement of wing flap hydraulic   safety valve.</t>
  </si>
  <si>
    <t>Flight Control -Replacement of wing flap  control hinge bearing.</t>
  </si>
  <si>
    <t>Flight C ontrol  -  Installing safety rings on elevator shaft</t>
  </si>
  <si>
    <t>Fuel  system - Installation of fuel shut-off valve.</t>
  </si>
  <si>
    <t>Structure-Replacement of nuts, in outer   wing to center wing attachment.</t>
  </si>
  <si>
    <t>Structure - Replacing bolts in engine mounts.</t>
  </si>
  <si>
    <t>Increasing   torque  value  on inboard and  outboard wing flap attachment.</t>
  </si>
  <si>
    <t>Reducing  clearance of control rod engine air screens.</t>
  </si>
  <si>
    <t>Flight Control - Inspection of control surface  attachment wing bushing and bearings.</t>
  </si>
  <si>
    <t>Equipment/Furniture - installatin of an automatic "fold up" mechanism for double use auxiliary seat.</t>
  </si>
  <si>
    <t>L/G - Replacement  of pressure limiting  valve CA-25300.1 with new improved vslve CA-25300.3</t>
  </si>
  <si>
    <t>Eng Control - Double safetying nuts on propeller feathering system.</t>
  </si>
  <si>
    <t>Eng Control - Protecting slots in power control     quadrant.</t>
  </si>
  <si>
    <t>Electrical System  -  Loss  of navigation and communication capability due to single electrical  system  failure.</t>
  </si>
  <si>
    <t>Flight Control - The potential for  a  mistrimmed  take  off.</t>
  </si>
  <si>
    <t>Flight  Control  -   Improving indentification and  indicator reading in trim tab box assembly.</t>
  </si>
  <si>
    <t>Landing Gear - Lose of control on the runway caused   by fractured NLG component.</t>
  </si>
  <si>
    <t>Door  -  Crew  door   internal handle, protect against inadequate operation.</t>
  </si>
  <si>
    <t>Indication  -  Installation of an artificial stall warning (ASW) system.</t>
  </si>
  <si>
    <t>Flight  Control   -   Airframe damage due to futter caused by certain single failure conditions of the trim control system.</t>
  </si>
  <si>
    <t>Fuel   System  -  Inability  to close fuel shut off valves  in the events of a fire.</t>
  </si>
  <si>
    <t>The  structural  integrity  of the wing flap control  system.</t>
  </si>
  <si>
    <t>The    hindered    agress   of passengers in the  event at an emergency  evacuation.</t>
  </si>
  <si>
    <t>Flight  Control - The airframe due to flutter caused  by certain single failure condition of the trim control system component.</t>
  </si>
  <si>
    <t>Power  plant  -  Damage  to or failure of the failure   of   the   remaining engine caused by over torquing following an engine failure on take off.</t>
  </si>
  <si>
    <t>Delay in opening the passenger door in the event of an emergency evacuation.</t>
  </si>
  <si>
    <t>The  possibility  of in flight movement of the prop speed and pitch control system into reserve thrust or  propeller pitch setting intended only for ground operation.</t>
  </si>
  <si>
    <t>Engine   Control   -   Reduced controllability of the airplane.</t>
  </si>
  <si>
    <t>Cracks  produced  by corrosion in the support lug.</t>
  </si>
  <si>
    <t>Engine  Control  - The back up blocking device.</t>
  </si>
  <si>
    <t>Flight Control  - Modification to the pedal setting mechanism.</t>
  </si>
  <si>
    <t>Landing Gear - Installation of piston restrictor and  slide tube that affect both shock tube  that affects  both shock absorbers of MLG.</t>
  </si>
  <si>
    <t>Cracks have  been  detected  in the structure elements located on the false spar to the wing.</t>
  </si>
  <si>
    <t>Cracks  detected  in the inner flap fittings.</t>
  </si>
  <si>
    <t>The  condition  of the control lever     slot     protections installed  in  the  pedestal.</t>
  </si>
  <si>
    <t>Flight Control - The hinges of the ailerons command   bars located at the bottom of the flight control colum have been found deteriorated.</t>
  </si>
  <si>
    <t>Corrosion has been detected in the rudder torsion tube  of C-212 airplane.</t>
  </si>
  <si>
    <t>Structural integrity of center wing.</t>
  </si>
  <si>
    <t>Inspection  of  the  principal structural elements (PSE).</t>
  </si>
  <si>
    <t>To prevent degradation of  the structural capabilities of the airplane due to the  problems associated   with    corrosion damage.</t>
  </si>
  <si>
    <t>Approval  installation, maintenance and operation of  ELBA/ELT.</t>
  </si>
  <si>
    <t>Utilization  of  the frequency on airborne VHF communication.</t>
  </si>
  <si>
    <t>Possible   fires   that  could result from smoking materials being dropped into lavatory paper or  linen  waste receptacles.</t>
  </si>
  <si>
    <t>Fuel control system - Changing of secondary fuel nozzle.</t>
  </si>
  <si>
    <t>Fuel Control - Possible engine failure.</t>
  </si>
  <si>
    <t>Engine Garrett TPE331 - using ASTO 500.</t>
  </si>
  <si>
    <t>Failure   of  the   berrylium copper nut on the turbine end of the tiebolt shouldered shaft and  resultant  major damage engine.</t>
  </si>
  <si>
    <t>Uncontained   turbine   wheel failure.</t>
  </si>
  <si>
    <t>The second turbine wheel/rotor Part Number  312106-1, -6, -8.</t>
  </si>
  <si>
    <t>To  avoid  fuel leaks,  due to cracks caused by improper torquing procedures of the  assemblies PN. 3102469-1 (AE705912-1) and PN.3102469-2 (AE705912-2).</t>
  </si>
  <si>
    <t>An uncontained failure of  the thrid stage turbine wheel.</t>
  </si>
  <si>
    <t>Failure  of the fan rotor disc due  to  fatique  cracking.</t>
  </si>
  <si>
    <t>Engine  fire  caused by a fuel manifold  assembly  leak.</t>
  </si>
  <si>
    <t>Fuel  spraying  on hot turbine component, which can result in an engine fire.</t>
  </si>
  <si>
    <t>Inner  seal support in a thrid stage  stator  assy.</t>
  </si>
  <si>
    <t>Sudden   loss   of   propeller control.</t>
  </si>
  <si>
    <t>Inspection to propeller  pitch control (PPC)  gasket  and  to further    flight,     replace unreinforced  gasket.</t>
  </si>
  <si>
    <t>An  uncontained  of  the thrid stage  turbine  wheel.</t>
  </si>
  <si>
    <t>To prevent failure of the fuel control governor drive  from excessive wear of the internal             fu el  control  drive  splines.</t>
  </si>
  <si>
    <t>To  prevent   an   uncontained engine failure, damage to the aircraft or loss of aircraft control.</t>
  </si>
  <si>
    <t>Failure of turbine rotors fire or  loss  of aircraft control.</t>
  </si>
  <si>
    <t>A non-responsive  power  lever &amp; lack of control engine power.</t>
  </si>
  <si>
    <t>Thrid  stage   turbine   wheel separation due to fatigue cracking and shifting of the third  stage turbine  stator, which could result in an uncontained engine failure and damage to the aircraft.</t>
  </si>
  <si>
    <t>Fuel leakage of the fuel manifold, resulting in fuel  spraying on hot turbine components, which could result in an engine fire.</t>
  </si>
  <si>
    <t>Propeller   -   Replacing   of propeller  mounting  bolts.</t>
  </si>
  <si>
    <t>Cold rolling for M, P, R, T, W , Y  and  Z  shank  blades.</t>
  </si>
  <si>
    <t>Inspection  procedure  on  all Casa doubler shoulder  clamps.</t>
  </si>
  <si>
    <t>Pitch  change rod failure with cold result in lost of propeller  control.</t>
  </si>
  <si>
    <t>Propeller hub failure with can result in blade separation and lead to possible engine separation    and loss    of aircraft control.</t>
  </si>
  <si>
    <t>Fatique  cracks  in  propeller hub arm assemblies progressing to failure, resulting in departure of the hub  arm  and blade.</t>
  </si>
  <si>
    <t>Initial and repetitive inspection, and specified rework  or retirement, as necessary, of the propeller  hub  assemblies and propeller blades.</t>
  </si>
  <si>
    <t>Propeller hub, blade, or blade clamp failure, which can result  in  loss  of  aircraft control.</t>
  </si>
  <si>
    <t>Loose  bolt and  nut of engine mounting check.</t>
  </si>
  <si>
    <t>Global Positioning System /GPS installation.</t>
  </si>
  <si>
    <t>Electrical  shorting   between the fuel pump electrical  con-nections  and  the  fuel  pump cover plate.</t>
  </si>
  <si>
    <t>N/A, due to different P.Number Fuel Pump (use PN. RR-52000)</t>
  </si>
  <si>
    <t>N/A, due to different A/C version</t>
  </si>
  <si>
    <t>Valid up to 1-10-94</t>
  </si>
  <si>
    <t>Check C/O found normal</t>
  </si>
  <si>
    <t>N/A due to different Propeller type</t>
  </si>
  <si>
    <t>N/A for  S.Number Hub (APP for MU.4)</t>
  </si>
  <si>
    <t>N/A due to different Propeller type.</t>
  </si>
  <si>
    <t>N/A due to different component Number.</t>
  </si>
  <si>
    <t>N/A, Pelita has not been used repair facility Hoses Uinlimited.</t>
  </si>
  <si>
    <t>N/A, due to different engine type.</t>
  </si>
  <si>
    <t>N/A, due to flying below 15000 ft.</t>
  </si>
  <si>
    <t>N/A due to different PN.Stator.</t>
  </si>
  <si>
    <t>N/A, P/N different P.Number engine.</t>
  </si>
  <si>
    <t>N/A due to use FCU P/N.897375-16.</t>
  </si>
  <si>
    <t>N/A, due to never done by Flite Line USA.</t>
  </si>
  <si>
    <t>N/A, Pelita's engine use gasket PN.865664-3 (Pre SB72-709).</t>
  </si>
  <si>
    <t>N/A, Pelita's engine       use gasket PN.865664-3                    (Pre SB72-709)</t>
  </si>
  <si>
    <t>N/A due to different engine type (for TPE331-5)</t>
  </si>
  <si>
    <t>N/A, install fuel manifold PN.893466-2</t>
  </si>
  <si>
    <t>N/A due to different engine type.</t>
  </si>
  <si>
    <t>N/A due to different P.Number.</t>
  </si>
  <si>
    <t>Controlled by Engine Maint. tracking report.</t>
  </si>
  <si>
    <t>N/A due to not using ASTO 500</t>
  </si>
  <si>
    <t>N/A due to PK-PCT use frequensi 116-151.</t>
  </si>
  <si>
    <t xml:space="preserve">N/A due to ELBA/ELTwas installed by IPTN. </t>
  </si>
  <si>
    <t>N/A due to different Aircraft type.</t>
  </si>
  <si>
    <t>N/A due to diff A/C model.</t>
  </si>
  <si>
    <t>Including in the  C2  Check list.</t>
  </si>
  <si>
    <t>PCW      MFG</t>
  </si>
  <si>
    <t>N/A due to different Aircraft S.Number</t>
  </si>
  <si>
    <t>N/A due to different Aircraft S.Number.</t>
  </si>
  <si>
    <t>N/A due to SB.76-07 hasn't been embodied.</t>
  </si>
  <si>
    <t>N/A, due to different A/C type (for CN-235).</t>
  </si>
  <si>
    <t xml:space="preserve">Has been inserted to Flight Manual by personel operation. </t>
  </si>
  <si>
    <t>N/A due to step not installed.</t>
  </si>
  <si>
    <t>N/A due to different Aircraft Model.</t>
  </si>
  <si>
    <t>N/A due to for CN-235 only.</t>
  </si>
  <si>
    <t>N/A due to Auto Pilot not fitted.</t>
  </si>
  <si>
    <t>C/W                             Including at C2 check.</t>
  </si>
  <si>
    <t>N/A due to use Bolt PN.NAS147DH22.</t>
  </si>
  <si>
    <t>C/W   MFG</t>
  </si>
  <si>
    <t>N/A due to different engine type (For TPE331-5).</t>
  </si>
  <si>
    <t>AIRWORTHINESS DIRECTIVE COMPLIANCE RECORD</t>
  </si>
  <si>
    <t xml:space="preserve"> </t>
  </si>
  <si>
    <t>AD Number</t>
  </si>
  <si>
    <t>SB Reference</t>
  </si>
  <si>
    <t>Subject</t>
  </si>
  <si>
    <t>Date of Compliance</t>
  </si>
  <si>
    <t>Airframe Total Time at Comp.</t>
  </si>
  <si>
    <t>Remark</t>
  </si>
  <si>
    <t>AIRFRAME</t>
  </si>
  <si>
    <t>Yes, every 1200 FH</t>
  </si>
  <si>
    <t>GENERAL</t>
  </si>
  <si>
    <t>Yes, evry 1200 FH</t>
  </si>
  <si>
    <t>Yes. Every 1 Yrs</t>
  </si>
  <si>
    <t>: PK - PCT</t>
  </si>
  <si>
    <t>: 44N/204</t>
  </si>
  <si>
    <t>Failure in the auxiliary landing gear direction system caused by a gradual lost of hydraulic oil pressure of the selector valve of direction and by a lost of tension in cables.</t>
  </si>
  <si>
    <t>One Time / Recurring</t>
  </si>
  <si>
    <t>: CASA 212-200</t>
  </si>
  <si>
    <t>DGAC.AD.83/CAS/001              
FAA.AD.83-02-06</t>
  </si>
  <si>
    <t>SB.212-57-13 R3               
MI.ACS.212-043 R1</t>
  </si>
  <si>
    <t>DGAC.AD.84/CAS/001              
FAA.AD.84-02-03</t>
  </si>
  <si>
    <t>DGAC.AD.84/CAS/004               
FAA.AD.84-12-03</t>
  </si>
  <si>
    <t>DGAC.AD.86/CAS/001                
FAA.AD.87-05-07</t>
  </si>
  <si>
    <t>DGAC.AD.86/CAS/003             
FAA.AD.87-05-06</t>
  </si>
  <si>
    <t>DGAC.AD.86/CAS/004.R2         
FAA.AD.87-05-05 R2</t>
  </si>
  <si>
    <t>DGAC.AD.86/CAS/005              
FAA.AD.86-19-05</t>
  </si>
  <si>
    <t>DGAC.AD.87/CAS/001             
FAA.AD.87-03-04</t>
  </si>
  <si>
    <t>DGAC.AD.87/CAS/002              
FAA.AD.87-04-02</t>
  </si>
  <si>
    <t>DGAC.AD.87/CAS/003              
FAA.AD.87-10-08</t>
  </si>
  <si>
    <t>DGAC.AD.87/CAS/004             
FAA.AD.87-16-04</t>
  </si>
  <si>
    <t>DGAC.AD.88/CAS/001             
FAA.AD.88-09-02</t>
  </si>
  <si>
    <t>DGAC.AD.89/CAS/003                
FAA.AD.89-19-05                      
AMDT.39-6320</t>
  </si>
  <si>
    <t>DGAC.AD.89/CAS/004             
FAA.AD.89-21-08</t>
  </si>
  <si>
    <t>COMM.212-206.R1           
MI/030/QA/89</t>
  </si>
  <si>
    <t>SB.331-282/                       
CN.235-25-01</t>
  </si>
  <si>
    <t>DGAC.AD.89/CAS/005              
FAA.AD.89-23-16</t>
  </si>
  <si>
    <t>DGAC.AD.90/CAS/001             
FAA.AD.89-22-09</t>
  </si>
  <si>
    <t>DGAC.AD.90/CAS/002              
FAA.AD.90-04-11                      
AMDT.39-6508</t>
  </si>
  <si>
    <t>DGAC.AD.91/CAS/001              
FAA.AD.91-03-10</t>
  </si>
  <si>
    <t>DGAC.AD.92/CAS/001                
SPANISH AD.NO.01/92</t>
  </si>
  <si>
    <t>DGAC.AD.92/CAS/002              
FAA.AD.92-13-51</t>
  </si>
  <si>
    <t>DGAC.AD.93/CAS/013              
FAA.AD.97-03-13</t>
  </si>
  <si>
    <t>DGAC.AD.94/CAS/002              
SPANISH AD.07/94                    
FAA.AD.97-21-14</t>
  </si>
  <si>
    <t>DGAC.AD.96-06-004                  
SPAIN.AD.NO.02/96                 
FAA.AD.98-12-28</t>
  </si>
  <si>
    <t>DGAC.AD.96-06-005                 
SPAIN.AD.NO.03/96</t>
  </si>
  <si>
    <t>DGAC.AD.96-06-006                 
SPAIN.AD.NO.04/96                
FAA.AD.98-22-04</t>
  </si>
  <si>
    <t>SB.212-76-05                    
SB.212-76-08</t>
  </si>
  <si>
    <t>DGAC.AD.96-06-007                 
SPAIN.AD.NO.05/96                
FAA.AD.98-06-02</t>
  </si>
  <si>
    <t>DGAC.AD.96-06-010 R1          
SPAIN.AD.NO.06/96                 
FAA.AD.98-10-08</t>
  </si>
  <si>
    <t>IPTN Special Insp.             
ACS-212-023 R1</t>
  </si>
  <si>
    <t>DGAC.AD.98-06-020                 
SPAIN.AD.NO.88 Rev.2              
FAA.AD.96-07-14</t>
  </si>
  <si>
    <t>DGAC.AD.98-12-008                   
SPAIN.AD.NO.01/96                  
FAA.AD.98-18-21</t>
  </si>
  <si>
    <t>CASA SB 212-32-21           
CASA SB 212-32-22             
EADS CASA COM               
212-172 Rev 4. and                 
COM 212-173 Rev 3.</t>
  </si>
  <si>
    <t>NOTULEN RAPAT             
DKU TGL.23-5-88</t>
  </si>
  <si>
    <t>ICAO LETTER                  
AN. 7/6-9-89/27</t>
  </si>
  <si>
    <t>DGAC.AD.96-08-021                  
FAA.AD.74-08-09R2               
Amdt.39-9680</t>
  </si>
  <si>
    <t>N.T.O. DSKU/0549/PWT/94                   
DATE : 03-05-1994</t>
  </si>
  <si>
    <t>N.T.O. DSKU/0799/PWT/94                   
DATE : 01-07-1994</t>
  </si>
  <si>
    <t>DGAC AD 03-03-011
DGAC Spain AD No. 01/02
FAA AD 2004-07-17</t>
  </si>
  <si>
    <t>DGAC AD 05-10-036
FAA AD 2004-07-17</t>
  </si>
  <si>
    <t>CASA SB 212-32-21 R2
CASA SB 212-32-22 R2
CASA COM 212-172 R4
CASA COM 212-173 R3</t>
  </si>
  <si>
    <t>To prevent failure of the auxiliary landing gear direction system, which could result in abnormal vibration during takeoff and landing runs, and consequent reduced controllability of the airplane.</t>
  </si>
  <si>
    <t>DGCA AD 06-08-010
FAA AD 2006-15-12</t>
  </si>
  <si>
    <t xml:space="preserve">N/A. Eff for Aircraft modified
in accordance with Supplemental Type Certificate (STC) ST02129AK. </t>
  </si>
  <si>
    <t>DGCA AD 06-11-028-U
EASA AD 2006-0351-E</t>
  </si>
  <si>
    <t>One time</t>
  </si>
  <si>
    <t>DGCA AD 06-12-005-U
EASA AD 2006-0365-E</t>
  </si>
  <si>
    <t xml:space="preserve">This AD supersedes  DGCA AD 06-11-028-U. </t>
  </si>
  <si>
    <t>This AD supersedes DGAC AD : 06-12-005-U</t>
  </si>
  <si>
    <t>N/A</t>
  </si>
  <si>
    <t>PCW</t>
  </si>
  <si>
    <t>To prevent degradation of  the structural capabilities of the airplane due to the  problems associated  with corrosion damage.</t>
  </si>
  <si>
    <t>Recurring 
every 1 years</t>
  </si>
  <si>
    <t>Recurring 
every 1200 FH</t>
  </si>
  <si>
    <t>Jan. 13, 2007</t>
  </si>
  <si>
    <t>This AD has been done with NDT X Ray method.</t>
  </si>
  <si>
    <t>Recurring 
every 600 FH</t>
  </si>
  <si>
    <t>NCW</t>
  </si>
  <si>
    <t xml:space="preserve">N/A due to ELBA/ELT was installed by IPTN. </t>
  </si>
  <si>
    <t>May. 3, 1994</t>
  </si>
  <si>
    <t>N/A due to different Aircraft Serial Number.</t>
  </si>
  <si>
    <t>Inspector Verification</t>
  </si>
  <si>
    <t>DGAC.AD.84/CAS/003/1        
FAA.AD.89-05-01</t>
  </si>
  <si>
    <t>DGAC.AD.87/CAS/005/1        
FAA.AD.87-18-08</t>
  </si>
  <si>
    <t>DGAC.AD.89/CAS/001/1          
FAA.AD.89-02-08 R1</t>
  </si>
  <si>
    <t>PCW   by   MFG</t>
  </si>
  <si>
    <t>Recurring 
every 1000 FH</t>
  </si>
  <si>
    <t>Navigation - Pitot/static tubes - Inspection / Replacement</t>
  </si>
  <si>
    <t>N/A due to different Part Number Installed</t>
  </si>
  <si>
    <t>EADS CASA SB-212-22-16</t>
  </si>
  <si>
    <t>Auto Flight - Autopilot Servo Drive Actuators - Identifications / Modification / Replacement</t>
  </si>
  <si>
    <t xml:space="preserve">N/A due to NOT equipped with Autoflight. </t>
  </si>
  <si>
    <t>Internal furnishing. Passenger configuration. Modification of passenger  versions for cargo transport</t>
  </si>
  <si>
    <t>Jul. 01, 1994</t>
  </si>
  <si>
    <t>Installation has been carried out</t>
  </si>
  <si>
    <t>Jan. 4, 1997</t>
  </si>
  <si>
    <t>Jul. 12, 1998</t>
  </si>
  <si>
    <t xml:space="preserve">ACS 212-023R1       </t>
  </si>
  <si>
    <t>AD.97-03-022</t>
  </si>
  <si>
    <t>Wing - Center wing structure Inspection</t>
  </si>
  <si>
    <t>Inspection has been carried out</t>
  </si>
  <si>
    <t>Hrs.  8,380
Cyc. 11,196</t>
  </si>
  <si>
    <t>Hrs.  7,587
Cyc. 10,391</t>
  </si>
  <si>
    <t>Carried out</t>
  </si>
  <si>
    <t>Flight Control-Flight compartment. Restriction of the pedals adjustment range and increase of the pilot seats forward movement limit.</t>
  </si>
  <si>
    <t>Aircraft Regidtration</t>
  </si>
  <si>
    <t>Aircraft Serial Number</t>
  </si>
  <si>
    <t>Aircraft Hours</t>
  </si>
  <si>
    <t>Aircraft Cycles</t>
  </si>
  <si>
    <t>Aircraft Type</t>
  </si>
  <si>
    <t>Engine Type</t>
  </si>
  <si>
    <t>Propeller Type</t>
  </si>
  <si>
    <t>Aux. Power Unit</t>
  </si>
  <si>
    <t>C/W  by MFG</t>
  </si>
  <si>
    <t>Engine Control - Double safetying nuts on propeller feathering system.</t>
  </si>
  <si>
    <t>KM 42</t>
  </si>
  <si>
    <t xml:space="preserve">One time </t>
  </si>
  <si>
    <t>KMH880/KTA870 intergrate Hazard trffic awareness system installed</t>
  </si>
  <si>
    <t>Installation of TCAS and Terrain awareness alert system.</t>
  </si>
  <si>
    <t>Flight Control - Inspection of control surface attachment hinge, bushing and bearings.</t>
  </si>
  <si>
    <t>DGCA AD 84/CAS/017</t>
  </si>
  <si>
    <t>PAS Letter                          
1019/TEK/PAS/84
SB 212-57-13
PAS MI.93/CASA/001
MI-ACS-212-042 Part 1</t>
  </si>
  <si>
    <t>SB 212-57-13
MI-ACS-212-042 Part 2</t>
  </si>
  <si>
    <t>Flight Control - Inspect doublers at Aileron Bracket Plate P/N. 212-14001-40.1/2 and P/N. 212-14001-41.1/2</t>
  </si>
  <si>
    <t>4500 FH or 4500 FC</t>
  </si>
  <si>
    <t>Hrs. 11,828.22
Cyc. 14,233</t>
  </si>
  <si>
    <t>EASA AD 2008-0144
DGCA AD 08-02-004
FAA AD 2009-2010</t>
  </si>
  <si>
    <t>EASA PAD 08-061
EASA 2008-0155
FAA AD 2009-12-04</t>
  </si>
  <si>
    <t>EADS CASA SB-212-34-11</t>
  </si>
  <si>
    <t>DGCA AD 07-04-018-U
EASA AD 2007-0108-E
FAA AD 2008-06-13</t>
  </si>
  <si>
    <t>AOL 212-018</t>
  </si>
  <si>
    <t>FAA AD 2006-15-11</t>
  </si>
  <si>
    <t>When carrying both cargo and passengers in the same compartment, cannot achieve the required level of performance. AD to prevent a hazardous quantity of smoke, flames and/or fire extinguishing agent from the cargo compartment from entering a compartment occupied by passengers or crew.</t>
  </si>
  <si>
    <t>N/A, this AD applies to C212 aircraft modified in accordance with Supplemental Type Certificate (STC) ST02177AK</t>
  </si>
  <si>
    <t>EADS-CASA SB-212-76-0009 Rev. 1.</t>
  </si>
  <si>
    <t>EASA AD 2013-0083
5 April 2013
DGAC AD 13-04-005
18 April 2013</t>
  </si>
  <si>
    <t>Wings-Outer to Center Wing / Fittings - Inspection / Replacement</t>
  </si>
  <si>
    <t>Recurring 
every 1 years CPCP</t>
  </si>
  <si>
    <t>AIRWORTHINESS DIRECTIVES COMPLIANCE RECORD</t>
  </si>
  <si>
    <t xml:space="preserve">Engine Type </t>
  </si>
  <si>
    <t>Engine TSO</t>
  </si>
  <si>
    <t>Engine Cycles</t>
  </si>
  <si>
    <t>EngineTotal Time at Comp.</t>
  </si>
  <si>
    <t>Remarks</t>
  </si>
  <si>
    <t>Feb. 1, 1984</t>
  </si>
  <si>
    <r>
      <t xml:space="preserve">DGAC.AD.84/ENG/005/AIR   </t>
    </r>
    <r>
      <rPr>
        <sz val="9"/>
        <rFont val="Arial Narrow"/>
        <family val="2"/>
      </rPr>
      <t xml:space="preserve">   
FAA.AD.84-07-08</t>
    </r>
  </si>
  <si>
    <t>SB.TPE331-73-0121</t>
  </si>
  <si>
    <t>Mar. 06, 1986</t>
  </si>
  <si>
    <t>C/W, by Garret Singapore</t>
  </si>
  <si>
    <t>GARRETT TLX                    
RS 25399</t>
  </si>
  <si>
    <r>
      <t xml:space="preserve">DGAC.AD.86/ENG/011/AIR  </t>
    </r>
    <r>
      <rPr>
        <sz val="9"/>
        <rFont val="Arial Narrow"/>
        <family val="2"/>
      </rPr>
      <t xml:space="preserve">     
FAA.AD.86-12-02</t>
    </r>
  </si>
  <si>
    <t>Failure   of  the   berrylium copper nut on the turbine end of the tiebolt shouldered shaft shaft   and  resultant  major damage engine.</t>
  </si>
  <si>
    <t>Dec. 17, 1986</t>
  </si>
  <si>
    <r>
      <t xml:space="preserve">DGAC.AD.87/ENG/018      </t>
    </r>
    <r>
      <rPr>
        <sz val="9"/>
        <rFont val="Arial Narrow"/>
        <family val="2"/>
      </rPr>
      <t xml:space="preserve">        
FAA.AD.87-19-02</t>
    </r>
  </si>
  <si>
    <t>SB.TPE331-A72-384          
SB.TPE331-A72-559            
SB.TPE331-A72-559</t>
  </si>
  <si>
    <t>N/A due to different engine type</t>
  </si>
  <si>
    <r>
      <t xml:space="preserve">DGAC.AD.88/ENG/005/AIR    </t>
    </r>
    <r>
      <rPr>
        <sz val="9"/>
        <rFont val="Arial Narrow"/>
        <family val="2"/>
      </rPr>
      <t xml:space="preserve">   
FAA.AD.88-12-10</t>
    </r>
  </si>
  <si>
    <t>Jun. 8, 1999</t>
  </si>
  <si>
    <t>C/W, by PT IPTN</t>
  </si>
  <si>
    <r>
      <t xml:space="preserve">DGAC.AD.91/CAS/002.R1    </t>
    </r>
    <r>
      <rPr>
        <sz val="9"/>
        <rFont val="Arial Narrow"/>
        <family val="2"/>
      </rPr>
      <t xml:space="preserve">    
SPAIN AD.NO.6/91</t>
    </r>
  </si>
  <si>
    <t>To  avoid  fuel leaks,  due to cracks caused by improper torquing procedures of the assemblies PN. 3102469-1(AE705912-1) and  PN.3102469-2 (AE705912-2).</t>
  </si>
  <si>
    <t>Feb. 24, 1992</t>
  </si>
  <si>
    <t>N/A due to different Part Number</t>
  </si>
  <si>
    <r>
      <t xml:space="preserve">DGAC.AD.91/ENG/001/AIR </t>
    </r>
    <r>
      <rPr>
        <sz val="9"/>
        <rFont val="Arial Narrow"/>
        <family val="2"/>
      </rPr>
      <t xml:space="preserve">     
FAA.AD.90-21-01</t>
    </r>
  </si>
  <si>
    <t>SB.TPE331-A72-0699R3   
SB.TPE331-72-0019R15</t>
  </si>
  <si>
    <t>N/A due to different   engine type</t>
  </si>
  <si>
    <r>
      <t xml:space="preserve">DGAC.AD.91/ENG/001.R1  </t>
    </r>
    <r>
      <rPr>
        <sz val="9"/>
        <rFont val="Arial Narrow"/>
        <family val="2"/>
      </rPr>
      <t xml:space="preserve">      
FAA.AD.93-05-09</t>
    </r>
  </si>
  <si>
    <t>ASB.TPE331-A72-0384       
R3 AND R4</t>
  </si>
  <si>
    <t>N/A due to  different engine type (for TPE331-5)</t>
  </si>
  <si>
    <r>
      <t xml:space="preserve">DGAC.AD.91/ENG/005/AIR  </t>
    </r>
    <r>
      <rPr>
        <sz val="9"/>
        <rFont val="Arial Narrow"/>
        <family val="2"/>
      </rPr>
      <t xml:space="preserve">      
FAA.AD.91-08-13</t>
    </r>
  </si>
  <si>
    <r>
      <t xml:space="preserve">DGAC.AD.92/ENG/002   </t>
    </r>
    <r>
      <rPr>
        <sz val="9"/>
        <rFont val="Arial Narrow"/>
        <family val="2"/>
      </rPr>
      <t xml:space="preserve">            FAA.AD.92-62-19</t>
    </r>
  </si>
  <si>
    <r>
      <t xml:space="preserve">DGAC.AD.92/ENG/002.R1   </t>
    </r>
    <r>
      <rPr>
        <sz val="9"/>
        <rFont val="Arial Narrow"/>
        <family val="2"/>
      </rPr>
      <t xml:space="preserve">     FAA.AD.93-02-01</t>
    </r>
  </si>
  <si>
    <r>
      <t>DGAC AD 92/ENG/018</t>
    </r>
    <r>
      <rPr>
        <sz val="9"/>
        <rFont val="Arial Narrow"/>
        <family val="2"/>
      </rPr>
      <t xml:space="preserve">
FAA PRIORITY LETTER      FAA.AD.92-26-08      </t>
    </r>
  </si>
  <si>
    <t>Inner  seal support in a third stage  stator  assy.</t>
  </si>
  <si>
    <t>N/A due to different   engine type(for TPE331-5)</t>
  </si>
  <si>
    <r>
      <t>DGAC AD 93/ENG/003</t>
    </r>
    <r>
      <rPr>
        <sz val="9"/>
        <rFont val="Arial Narrow"/>
        <family val="2"/>
      </rPr>
      <t xml:space="preserve">
FAA.AD.92-26-07       </t>
    </r>
  </si>
  <si>
    <t>ASB.TPE331-A27-0857        
ASB.TPE331-A27-7092</t>
  </si>
  <si>
    <t>Sudden   loss   of   propeller  control.</t>
  </si>
  <si>
    <t>N/A, Pelita's engine use gasket PN.865664-3. (Pre SB72-709)</t>
  </si>
  <si>
    <r>
      <t>DGAC AD 93/ENG/016</t>
    </r>
    <r>
      <rPr>
        <sz val="9"/>
        <rFont val="Arial Narrow"/>
        <family val="2"/>
      </rPr>
      <t xml:space="preserve">
FAA.AD.93-15-11     </t>
    </r>
  </si>
  <si>
    <t xml:space="preserve"> SB.TPE331-A72-0857,         
-858, -7092, 7093, -7519      </t>
  </si>
  <si>
    <t>Inspection to propeller  pitch control (PPC) gasket  and  to further flight, repalce unreinforced  gasket.</t>
  </si>
  <si>
    <t>Hrs. 11,244.34
Cyc. 12,768</t>
  </si>
  <si>
    <t>Carried out during engine shop visit. Reff. NTPreport NO. 346502/UM2573/RC/01/11</t>
  </si>
  <si>
    <r>
      <t>DGAC AD 94/ENG/011</t>
    </r>
    <r>
      <rPr>
        <sz val="9"/>
        <rFont val="Arial Narrow"/>
        <family val="2"/>
      </rPr>
      <t xml:space="preserve">
FAA.AD.94-09-08       </t>
    </r>
  </si>
  <si>
    <t>N/A, for engine TPE331-10</t>
  </si>
  <si>
    <r>
      <t xml:space="preserve">DGAC AD 95/ENG/001  </t>
    </r>
    <r>
      <rPr>
        <sz val="9"/>
        <rFont val="Arial Narrow"/>
        <family val="2"/>
      </rPr>
      <t xml:space="preserve">                              
FAA.AD.94-26-07</t>
    </r>
  </si>
  <si>
    <t>FAA.AD.94-26-07                
R2,0226,0228,0224.</t>
  </si>
  <si>
    <t>To prevent failure of the fuel control governor drive  from excessive wear of the internal fuel  control  drive  splines.</t>
  </si>
  <si>
    <t>N/A due to different P/N engine</t>
  </si>
  <si>
    <r>
      <t xml:space="preserve">DGAC.AD.95-05-05  </t>
    </r>
    <r>
      <rPr>
        <sz val="9"/>
        <rFont val="Arial Narrow"/>
        <family val="2"/>
      </rPr>
      <t xml:space="preserve">                 
FAA.AD.94-26-07</t>
    </r>
  </si>
  <si>
    <t>To  prevent   an   uncontained engine failure, damage to the aircarft or loss of aircraft control.</t>
  </si>
  <si>
    <t>N/A due to use FCU P/N.897375-16</t>
  </si>
  <si>
    <r>
      <t xml:space="preserve">DGAC.AD.95-09-14   </t>
    </r>
    <r>
      <rPr>
        <sz val="9"/>
        <rFont val="Arial Narrow"/>
        <family val="2"/>
      </rPr>
      <t xml:space="preserve">                
FAA.AD.95-16-08</t>
    </r>
  </si>
  <si>
    <r>
      <t xml:space="preserve">DGAC.AD.97-08-019  </t>
    </r>
    <r>
      <rPr>
        <sz val="9"/>
        <rFont val="Arial Narrow"/>
        <family val="2"/>
      </rPr>
      <t xml:space="preserve">                
FAA.AD.97-15-10</t>
    </r>
  </si>
  <si>
    <t>SB.TPE331-73-0235            
SB.TPE331-73-0236</t>
  </si>
  <si>
    <t>A non-responsive  power  lever  &amp; lack of control engine power.</t>
  </si>
  <si>
    <t>C/W by PT. UMC-IPTN</t>
  </si>
  <si>
    <r>
      <t xml:space="preserve">DGAC.AD.98-03-021 </t>
    </r>
    <r>
      <rPr>
        <sz val="9"/>
        <rFont val="Arial Narrow"/>
        <family val="2"/>
      </rPr>
      <t xml:space="preserve">                
FAA.AD.98-04-15</t>
    </r>
  </si>
  <si>
    <t>Thrid  stage   turbine   wheel separation due to fatigue cracking and shifting of the third stage turbine  stator, which could result in an uncontained engine failure and damage to the  aircraft.</t>
  </si>
  <si>
    <r>
      <t xml:space="preserve">DGAC.AD.98-07-001   </t>
    </r>
    <r>
      <rPr>
        <sz val="9"/>
        <rFont val="Arial Narrow"/>
        <family val="2"/>
      </rPr>
      <t xml:space="preserve">              
FAA.AD.98-12-09                    
Amdt.39-10565</t>
    </r>
  </si>
  <si>
    <t>Fuel leakage of the fuel manifold, resulting in fuel spraying on hot turbine components, which could result in an engine fire.</t>
  </si>
  <si>
    <t>N/A, Pelita has not been used repair facility Hoses Unlimited</t>
  </si>
  <si>
    <r>
      <t>DGAC AD 03-01-001</t>
    </r>
    <r>
      <rPr>
        <sz val="9"/>
        <rFont val="Arial Narrow"/>
        <family val="2"/>
      </rPr>
      <t xml:space="preserve">
FAA AD 2002-25-02</t>
    </r>
  </si>
  <si>
    <t>ASB TPE331-A72-2083 Rev.1</t>
  </si>
  <si>
    <t>To prevent an uncontained engine , in flight shut down and secondary damage.</t>
  </si>
  <si>
    <t>N/A due to different SN.</t>
  </si>
  <si>
    <r>
      <t xml:space="preserve">DGAC AD 04-06-008
</t>
    </r>
    <r>
      <rPr>
        <sz val="9"/>
        <rFont val="Arial Narrow"/>
        <family val="2"/>
      </rPr>
      <t>FAA AD 2004-09-29</t>
    </r>
  </si>
  <si>
    <t>ASB TPE331-A72-2102</t>
  </si>
  <si>
    <t>Inspect specific serial number first stage turbine disks, PN. 3101520-1 and 3107079-1.</t>
  </si>
  <si>
    <t>N/A due to different Part Number
Ref. Engine P-37095 Life Limited Part Log</t>
  </si>
  <si>
    <t>DGCA AD 06-08-002
FAA AD 2006-15-08</t>
  </si>
  <si>
    <t>To prevent destructive overspeed that could result in uncontained rotor failure and damage to the airplane.</t>
  </si>
  <si>
    <t>FCU installed: P/N. 897801-17 S/N. 1813260</t>
  </si>
  <si>
    <t>FAA AD 2009-17-05</t>
  </si>
  <si>
    <t>First stage turbine disk P/N. 3101520-1 or 3107079-1, serial number 2-03501-2299, 2-03501-2300, 2-03501-2301, 2-03501-2302 or 2-03501-2304.</t>
  </si>
  <si>
    <t>N/A due to different Serial Number Installed.
P/N. 3107079-1 S/N. 7-03501-15M</t>
  </si>
  <si>
    <t>FAA AD 2011-18-51</t>
  </si>
  <si>
    <t>This AD applies to all Honeywell International, Inc. TPE331 model turboprop engines with a Dixie Aerospace, LLC main shaft bearing, P/N 3108098-1WD, installed.
This AD superseded by FAA AD 2011-18-51R1.</t>
  </si>
  <si>
    <t>Different Part Number  installed</t>
  </si>
  <si>
    <r>
      <t xml:space="preserve">FAA AD 2011-18-51R1
</t>
    </r>
    <r>
      <rPr>
        <sz val="9"/>
        <rFont val="Arial Narrow"/>
        <family val="2"/>
      </rPr>
      <t>16 September 2011</t>
    </r>
    <r>
      <rPr>
        <b/>
        <sz val="9"/>
        <rFont val="Arial Narrow"/>
        <family val="2"/>
      </rPr>
      <t xml:space="preserve">
DGCA AD 11-08-016 R1
</t>
    </r>
    <r>
      <rPr>
        <sz val="9"/>
        <rFont val="Arial Narrow"/>
        <family val="2"/>
      </rPr>
      <t>7 October 2011</t>
    </r>
  </si>
  <si>
    <t>This AD revision was promted by the need to list the affected bearings by S/N in the reference AD for clarification. We are issuing this AD to prevent engine main rotor seizure resulting in engine damage, shutdown and damage to the airplane.</t>
  </si>
  <si>
    <t>ASB No. TPE331-A73-0254</t>
  </si>
  <si>
    <t>Engine Fuel &amp; Control – Woodward Fuel Control Unit – Inspection / Repair / Replacement.
This AD deviates from and thereby replaces (State of Design) FAA AD 2006-15-08 for affected engines, installed on aeroplanes registered in EASA Member States.</t>
  </si>
  <si>
    <t>SB.TPE331-73-0235            SB.TPE331-73-0236</t>
  </si>
  <si>
    <t>FAA.AD.94-26-07                R2,0226,0228,0224.</t>
  </si>
  <si>
    <t>To prevent destructive overspeed that could result in uncontained rotor failure, and damage to the airplane.</t>
  </si>
  <si>
    <t>ASB TPE331-72-A2156</t>
  </si>
  <si>
    <t>Honeywell International Inc. TPE331-10,  model turboprop engines with a first stage turbine disk, part number (P/N) 3101520-1 or 3107079-1, with a serial number (S/N) listed in Table 2 of Honeywell International Inc. Alert Service Bulletin (ASB) TPE331-72-A2156,</t>
  </si>
  <si>
    <t xml:space="preserve">Propeller  Type </t>
  </si>
  <si>
    <t>Prop. TSLO</t>
  </si>
  <si>
    <t xml:space="preserve">Propeller S/N </t>
  </si>
  <si>
    <t>Propeller hub failure with can result in blade separation and lead to possible engine separation separation    and   loss of aircraft control. aircraft  control.</t>
  </si>
  <si>
    <t>DGAC.AD.94/PROP/002             FAA.AD.94-03-11</t>
  </si>
  <si>
    <t>N/A for S.N  Hub (APP for MU.4)</t>
  </si>
  <si>
    <t>Initial and repetitive inspection, and specified rework  or retirement, as necessary of the propeller hub  assemblies and propeller blades.</t>
  </si>
  <si>
    <t>FAA AD 2004-13-01</t>
  </si>
  <si>
    <t>To prevent propeller hub failure due to cracks in the hub</t>
  </si>
  <si>
    <t xml:space="preserve">Applicable for Dowty Aerospace Propellers Type R321/4-82-F/8, R324/4-82-F/9, R333/4-82-F/12, R334/4-82-F/13. </t>
  </si>
  <si>
    <t>DGAC AD 05-08-002
FAA AD No. 2005-14-12</t>
  </si>
  <si>
    <t>To prevent propeller mounting bolt failurea or improperly secured propellers which could lead separation of the propeller from the airplane.</t>
  </si>
  <si>
    <t>N/a due to different Part Number and Serial Number Installed.
Instlld: P/N. 3101520-3 S/N. 950322905280</t>
  </si>
  <si>
    <t>This AD applies to all Honeywell International, Inc. TPE331 model turboprop engines with a Dixie Aerospace, LLC main shaft bearing, P/N 3108098-1WD, installed. This AD superseded by FAA AD 2011-18-51R1.</t>
  </si>
  <si>
    <t>N/A due to different Serial number installed. P/N installed 3101520-1 S/N.0-03501-27633</t>
  </si>
  <si>
    <t>FAA 2009-17-05</t>
  </si>
  <si>
    <t xml:space="preserve">C/W by PT. UMC - NTP
Report No. TPE/19/99/QE
Replace FCU with serviceable modified FCU . </t>
  </si>
  <si>
    <t>Hrs. 9,573.63
Cyc. 10,399</t>
  </si>
  <si>
    <t>Jul. 16, 2008</t>
  </si>
  <si>
    <t>A73-0271
A73-0254 Rev. 2</t>
  </si>
  <si>
    <r>
      <t>DGCA AD 06-08-002</t>
    </r>
    <r>
      <rPr>
        <sz val="9"/>
        <rFont val="Arial Narrow"/>
        <family val="2"/>
      </rPr>
      <t xml:space="preserve">
FAA AD 2006-15-08</t>
    </r>
  </si>
  <si>
    <t>Ref. PT. UMC - NTP 
Report No. TPE/19/99/QE</t>
  </si>
  <si>
    <r>
      <t xml:space="preserve">DGAC.AD.98-07-001   </t>
    </r>
    <r>
      <rPr>
        <sz val="9"/>
        <rFont val="Arial Narrow"/>
        <family val="2"/>
      </rPr>
      <t xml:space="preserve">              FAA.AD.98-12-09                    Amdt.39-10565</t>
    </r>
  </si>
  <si>
    <r>
      <t xml:space="preserve">DGAC.AD.98-03-021 </t>
    </r>
    <r>
      <rPr>
        <sz val="9"/>
        <rFont val="Arial Narrow"/>
        <family val="2"/>
      </rPr>
      <t xml:space="preserve">                FAA.AD.98-04-15</t>
    </r>
  </si>
  <si>
    <t>C/W by PT. UMC - NTP
Report No. TPE/19/99/QE</t>
  </si>
  <si>
    <t>Hrs. 7,874
Cyc. 8,835</t>
  </si>
  <si>
    <t>Sept. 13, 1999</t>
  </si>
  <si>
    <r>
      <t xml:space="preserve">DGAC.AD.97-08-019  </t>
    </r>
    <r>
      <rPr>
        <sz val="9"/>
        <rFont val="Arial Narrow"/>
        <family val="2"/>
      </rPr>
      <t xml:space="preserve">                FAA.AD.97-15-10</t>
    </r>
  </si>
  <si>
    <t>Hrs. 9,573.63
Cyc. 1,0399</t>
  </si>
  <si>
    <r>
      <t xml:space="preserve">DGAC.AD.95-09-14   </t>
    </r>
    <r>
      <rPr>
        <sz val="9"/>
        <rFont val="Arial Narrow"/>
        <family val="2"/>
      </rPr>
      <t xml:space="preserve">                FAA.AD.95-16-08</t>
    </r>
  </si>
  <si>
    <r>
      <t xml:space="preserve">DGAC.AD.95-05-05  </t>
    </r>
    <r>
      <rPr>
        <sz val="9"/>
        <rFont val="Arial Narrow"/>
        <family val="2"/>
      </rPr>
      <t xml:space="preserve">                 FAA.AD.94-26-07</t>
    </r>
  </si>
  <si>
    <r>
      <t xml:space="preserve">DGAC AD 95/ENG/001  </t>
    </r>
    <r>
      <rPr>
        <sz val="9"/>
        <rFont val="Arial Narrow"/>
        <family val="2"/>
      </rPr>
      <t xml:space="preserve">                              FAA.AD.94-26-07</t>
    </r>
  </si>
  <si>
    <t>N/A, Use gasket PN.865664-3 
(Pre SB72-709)</t>
  </si>
  <si>
    <t>ASB.TPE331-A27-0857        ASB.TPE331-A27-7092</t>
  </si>
  <si>
    <t>N/A due to different  engine type 
(for TPE331-5)</t>
  </si>
  <si>
    <r>
      <t xml:space="preserve">DGAC.AD.91/ENG/005/AIR  </t>
    </r>
    <r>
      <rPr>
        <sz val="9"/>
        <rFont val="Arial Narrow"/>
        <family val="2"/>
      </rPr>
      <t xml:space="preserve">      FAA.AD.91-08-13</t>
    </r>
  </si>
  <si>
    <t>N/A due to  different engine type 
(for TPE331-5)</t>
  </si>
  <si>
    <t>ASB.TPE331-A72-0384       R3 AND R4</t>
  </si>
  <si>
    <r>
      <t xml:space="preserve">DGAC.AD.91/ENG/001.R1  </t>
    </r>
    <r>
      <rPr>
        <sz val="9"/>
        <rFont val="Arial Narrow"/>
        <family val="2"/>
      </rPr>
      <t xml:space="preserve">      FAA.AD.93-05-09</t>
    </r>
  </si>
  <si>
    <t>SB.TPE331-A72-0699R3   SB.TPE331-72-0019R15</t>
  </si>
  <si>
    <r>
      <t xml:space="preserve">DGAC.AD.91/ENG/001/AIR </t>
    </r>
    <r>
      <rPr>
        <sz val="9"/>
        <rFont val="Arial Narrow"/>
        <family val="2"/>
      </rPr>
      <t xml:space="preserve">     FAA.AD.90-21-01</t>
    </r>
  </si>
  <si>
    <r>
      <t xml:space="preserve">DGAC.AD.91/CAS/002.R1    </t>
    </r>
    <r>
      <rPr>
        <sz val="9"/>
        <rFont val="Arial Narrow"/>
        <family val="2"/>
      </rPr>
      <t xml:space="preserve">    SPAIN AD.NO.6/91</t>
    </r>
  </si>
  <si>
    <r>
      <t xml:space="preserve">DGAC.AD.88/ENG/005/AIR    </t>
    </r>
    <r>
      <rPr>
        <sz val="9"/>
        <rFont val="Arial Narrow"/>
        <family val="2"/>
      </rPr>
      <t xml:space="preserve">   FAA.AD.88-12-10</t>
    </r>
  </si>
  <si>
    <r>
      <t xml:space="preserve">DGAC.AD.87/ENG/018      </t>
    </r>
    <r>
      <rPr>
        <sz val="9"/>
        <rFont val="Arial Narrow"/>
        <family val="2"/>
      </rPr>
      <t xml:space="preserve">        FAA.AD.87-19-02</t>
    </r>
  </si>
  <si>
    <r>
      <t xml:space="preserve">DGAC.AD.86/ENG/011/AIR  </t>
    </r>
    <r>
      <rPr>
        <sz val="9"/>
        <rFont val="Arial Narrow"/>
        <family val="2"/>
      </rPr>
      <t xml:space="preserve">     FAA.AD.86-12-02</t>
    </r>
  </si>
  <si>
    <r>
      <t xml:space="preserve">DGAC.AD.84/ENG/005/AIR   </t>
    </r>
    <r>
      <rPr>
        <sz val="9"/>
        <rFont val="Arial"/>
        <family val="2"/>
      </rPr>
      <t xml:space="preserve">   FAA.AD.84-07-08</t>
    </r>
  </si>
  <si>
    <t>Mar. 18, 1983</t>
  </si>
  <si>
    <t xml:space="preserve">                                                                                                                                                                                                                                                                                                                                                                                              </t>
  </si>
  <si>
    <t>EngineTSN 
at Comp.</t>
  </si>
  <si>
    <t>Engine CSN</t>
  </si>
  <si>
    <t xml:space="preserve">Engine TSN </t>
  </si>
  <si>
    <t>C/W by C &amp; A Aviation (PTE) Ltd.</t>
  </si>
  <si>
    <t>Propeller hub, blade, or blade clamp failure, which   can result in loss of aircraft control.</t>
  </si>
  <si>
    <t>DGAC.AD.96-10-009                
FAA.AD.96-18-14                       
Amdt.39-9738</t>
  </si>
  <si>
    <t>DGAC.AD.87/PROP/001            
FAA.AD.87-15-04</t>
  </si>
  <si>
    <t>N/A due to different component P.Number</t>
  </si>
  <si>
    <t>Inspection  procedure  on  all  Casa doubler shoulder  clamps.</t>
  </si>
  <si>
    <t>Cold rolling for M, P, R, T, W, Y  and  Z  shank  blades.</t>
  </si>
  <si>
    <t>Propeller   -   Replacing   of propeller mounting bolts.</t>
  </si>
  <si>
    <t>DGAC.AD.83/PROP/002.R1      
FAA.AD.83-08-01</t>
  </si>
  <si>
    <t>Propeller Total Time at Comp.</t>
  </si>
  <si>
    <t>EASA AD 2012-0251
27 November 2012
DGCA AD 12-12-014
26 December 2012
FAA AD 2013-24-09
16 December 2013</t>
  </si>
  <si>
    <t>Engine Controls – Engine Power Control – Modification
Applicable for: C-212-CB, C-212-CC, C212-CE, C-212-CD, C-212-DD, C212-DF and C-212-EE aeroplanes.</t>
  </si>
  <si>
    <t>ND/EF/EG/19/2014
18 November 2014</t>
  </si>
  <si>
    <t>N/A, Due to Aircraft S/N not applicable</t>
  </si>
  <si>
    <t>Not applicable due to MSN/Version is: C-212-AB4.</t>
  </si>
  <si>
    <t>Due at 16,328 FH or 18,733 FC</t>
  </si>
  <si>
    <t>Due at 20,000 Ldgs</t>
  </si>
  <si>
    <t>PAS Letter 1019/TEK/PAS/84
SB 212-57-13
PAS MI.93/CASA/001
MI-ACS-212-042 Part 1</t>
  </si>
  <si>
    <t>14, 15</t>
  </si>
  <si>
    <t>24
page 3 of 4</t>
  </si>
  <si>
    <t>ok</t>
  </si>
  <si>
    <t>DGAC AD 05-10-036
DGAC Spain AD No. 01/02
FAA AD 2004-07-17</t>
  </si>
  <si>
    <t>CASA SB 212-32-21           
CASA SB 212-32-22             
CASA COM 212-172 R4              
CASA COM 212-173 R3.</t>
  </si>
  <si>
    <t>ASB No. TPE331-A73-0255</t>
  </si>
  <si>
    <r>
      <t xml:space="preserve">N/A, different Part Number Installed.
PCW by PT. NTP Report No. TPE/19/99/QE
</t>
    </r>
    <r>
      <rPr>
        <b/>
        <sz val="9"/>
        <rFont val="Arial Narrow"/>
        <family val="2"/>
      </rPr>
      <t>Superseded by FAA AD 2015-12-04</t>
    </r>
  </si>
  <si>
    <r>
      <t xml:space="preserve">N/A
</t>
    </r>
    <r>
      <rPr>
        <b/>
        <sz val="9"/>
        <rFont val="Arial Narrow"/>
        <family val="2"/>
      </rPr>
      <t>Superseded</t>
    </r>
  </si>
  <si>
    <r>
      <t xml:space="preserve">Engine Fuel &amp; Control – Woodward Fuel Control Unit – Inspection / Repair / Replacement.
</t>
    </r>
    <r>
      <rPr>
        <b/>
        <sz val="9"/>
        <color indexed="8"/>
        <rFont val="Arial Narrow"/>
        <family val="2"/>
      </rPr>
      <t>FAA AD 2015-12-04 supersedes FAA AD 2006-15-08</t>
    </r>
  </si>
  <si>
    <r>
      <t xml:space="preserve">EASA AD 2013-0034
</t>
    </r>
    <r>
      <rPr>
        <sz val="9"/>
        <rFont val="Arial Narrow"/>
        <family val="2"/>
      </rPr>
      <t xml:space="preserve">19 February 2013
</t>
    </r>
    <r>
      <rPr>
        <b/>
        <sz val="9"/>
        <rFont val="Arial Narrow"/>
        <family val="2"/>
      </rPr>
      <t xml:space="preserve">FAA AD 2006-15-08
</t>
    </r>
    <r>
      <rPr>
        <sz val="9"/>
        <rFont val="Arial Narrow"/>
        <family val="2"/>
      </rPr>
      <t>17 July 2006</t>
    </r>
  </si>
  <si>
    <r>
      <t xml:space="preserve">N/A, different Part Number Installed.
P/N Installed: 897801-17
S/N installed : 1813260
</t>
    </r>
    <r>
      <rPr>
        <b/>
        <sz val="9"/>
        <rFont val="Arial Narrow"/>
        <family val="2"/>
      </rPr>
      <t>Superseded by FAA AD 2015-12-04</t>
    </r>
  </si>
  <si>
    <t>N/A, different Part Number Installed.
P/N Installed: 897801-10
S/N installed : 1705405</t>
  </si>
  <si>
    <t>N/A, different Part Number Installed.
P/N Installed: 897801-10
S/N installed : 1819768</t>
  </si>
  <si>
    <t>14718.69 FH</t>
  </si>
  <si>
    <t>Honeywell International Inc. Engine TPE 331-series - Engine Propeller Shaft Coupling Failure.
Applicable to Propeller shaft coupling P/N: 3107065-1; 865888-3; 865888-6; 865888-8</t>
  </si>
  <si>
    <t>Not applicable
P/N installed: 3107092-1 
Post SB 72-0873</t>
  </si>
  <si>
    <r>
      <t xml:space="preserve">DGCA AD 15-09-12R1
</t>
    </r>
    <r>
      <rPr>
        <sz val="9"/>
        <rFont val="Arial Narrow"/>
        <family val="2"/>
      </rPr>
      <t>25 September 2015</t>
    </r>
    <r>
      <rPr>
        <b/>
        <sz val="9"/>
        <rFont val="Arial Narrow"/>
        <family val="2"/>
      </rPr>
      <t xml:space="preserve">
DGCA AD15-09-005
</t>
    </r>
    <r>
      <rPr>
        <sz val="9"/>
        <rFont val="Arial Narrow"/>
        <family val="2"/>
      </rPr>
      <t>4 September 2015</t>
    </r>
    <r>
      <rPr>
        <b/>
        <sz val="9"/>
        <rFont val="Arial Narrow"/>
        <family val="2"/>
      </rPr>
      <t xml:space="preserve">
DGCA AD 15-08-12
18</t>
    </r>
    <r>
      <rPr>
        <sz val="9"/>
        <rFont val="Arial Narrow"/>
        <family val="2"/>
      </rPr>
      <t xml:space="preserve"> August 2015</t>
    </r>
    <r>
      <rPr>
        <b/>
        <sz val="9"/>
        <rFont val="Arial Narrow"/>
        <family val="2"/>
      </rPr>
      <t xml:space="preserve">
EASA AD US 2015-12-12 [Correction 2]
</t>
    </r>
    <r>
      <rPr>
        <sz val="9"/>
        <rFont val="Arial Narrow"/>
        <family val="2"/>
      </rPr>
      <t>7 August 2015</t>
    </r>
    <r>
      <rPr>
        <b/>
        <sz val="9"/>
        <rFont val="Arial Narrow"/>
        <family val="2"/>
      </rPr>
      <t xml:space="preserve">
EASA AD 2013-0034CN
</t>
    </r>
    <r>
      <rPr>
        <sz val="9"/>
        <rFont val="Arial Narrow"/>
        <family val="2"/>
      </rPr>
      <t>13 July 2015</t>
    </r>
    <r>
      <rPr>
        <b/>
        <sz val="9"/>
        <rFont val="Arial Narrow"/>
        <family val="2"/>
      </rPr>
      <t xml:space="preserve">
FAA AD 2015-12-04
</t>
    </r>
    <r>
      <rPr>
        <sz val="9"/>
        <rFont val="Arial Narrow"/>
        <family val="2"/>
      </rPr>
      <t>17 June 2015</t>
    </r>
    <r>
      <rPr>
        <b/>
        <sz val="9"/>
        <rFont val="Arial Narrow"/>
        <family val="2"/>
      </rPr>
      <t xml:space="preserve">
EASA AD 2013-0034</t>
    </r>
    <r>
      <rPr>
        <sz val="9"/>
        <rFont val="Arial Narrow"/>
        <family val="2"/>
      </rPr>
      <t xml:space="preserve">
19 February 2013</t>
    </r>
    <r>
      <rPr>
        <sz val="11"/>
        <rFont val="Times New Roman"/>
        <family val="1"/>
      </rPr>
      <t/>
    </r>
  </si>
  <si>
    <t>Aircraft Reg.</t>
  </si>
  <si>
    <t>Aircraft S/N</t>
  </si>
  <si>
    <t>Airframe Hours</t>
  </si>
  <si>
    <t>Airframe Cycles</t>
  </si>
  <si>
    <t>Airframe</t>
  </si>
  <si>
    <t>This AD supersedes DGAC AD : 06-11-028-U, mentioned that the cracks were suspected to be caused by fatigue. After a more detailed examination in the laboratory, it has been determined that the initiation of the cracks was produced by fretting.</t>
  </si>
  <si>
    <t>Carrying both cargo and passengers in the same compartment, cannot achieve the required level of performance.it is issued to prevent a hazardous quantity of smoke, flames,and/or fire extinguishing agent from the cargo compartment from entering a compartment occupied by passenger or crew.</t>
  </si>
  <si>
    <t>Crack have been found in the center wing lower skin at STA Y=1030, after initial examination of the evidences of C212 Maritime patrol aircraft accident. These cracks are suspected to be coused by fatigue.</t>
  </si>
  <si>
    <t>Failure in the auxiliary landing gear direction system caused by a gradual lost of  hydraulic oil pressure of the selector valve of direction and by a lost of tension in cables.</t>
  </si>
  <si>
    <t xml:space="preserve">Engine S/N </t>
  </si>
  <si>
    <t>Aircraft Registration</t>
  </si>
  <si>
    <t>Engine S/N</t>
  </si>
  <si>
    <t>Engine TSN</t>
  </si>
  <si>
    <t>CASA 212-200</t>
  </si>
  <si>
    <t>HC.B4MN-5AL</t>
  </si>
  <si>
    <t>Propeller</t>
  </si>
  <si>
    <t>Engine</t>
  </si>
  <si>
    <t>TPE 331-10-511C</t>
  </si>
  <si>
    <t>P-37119C</t>
  </si>
  <si>
    <t>P-37095C</t>
  </si>
  <si>
    <t>HC-B4MN-5AL</t>
  </si>
  <si>
    <t>-------</t>
  </si>
  <si>
    <r>
      <rPr>
        <b/>
        <sz val="9"/>
        <rFont val="Arial Narrow"/>
        <family val="2"/>
      </rPr>
      <t xml:space="preserve">FAA AD 2015-18-03 Correction
</t>
    </r>
    <r>
      <rPr>
        <sz val="9"/>
        <rFont val="Arial Narrow"/>
        <family val="2"/>
      </rPr>
      <t>23 October 2015</t>
    </r>
    <r>
      <rPr>
        <b/>
        <sz val="9"/>
        <rFont val="Arial Narrow"/>
        <family val="2"/>
      </rPr>
      <t xml:space="preserve">
DGAC AD 15-10-011</t>
    </r>
    <r>
      <rPr>
        <sz val="9"/>
        <rFont val="Arial Narrow"/>
        <family val="2"/>
      </rPr>
      <t xml:space="preserve">
13 October 2015
</t>
    </r>
    <r>
      <rPr>
        <b/>
        <sz val="9"/>
        <rFont val="Arial Narrow"/>
        <family val="2"/>
      </rPr>
      <t>FAA AD 2015-18-03</t>
    </r>
    <r>
      <rPr>
        <sz val="9"/>
        <rFont val="Arial Narrow"/>
        <family val="2"/>
      </rPr>
      <t xml:space="preserve">
9 October 2015</t>
    </r>
  </si>
  <si>
    <r>
      <t xml:space="preserve">Including in the  C2  Check list.
</t>
    </r>
    <r>
      <rPr>
        <b/>
        <sz val="9"/>
        <rFont val="Arial Narrow"/>
        <family val="2"/>
      </rPr>
      <t>Next due at 15,918 FH</t>
    </r>
  </si>
  <si>
    <t>Note : CW = Complied with ;  NCW = Not Complied with ; N/A = Not Applicable ; PCW = Pre Complied With</t>
  </si>
  <si>
    <r>
      <rPr>
        <b/>
        <sz val="10"/>
        <rFont val="Arial Narrow"/>
        <family val="2"/>
      </rPr>
      <t>P37095C</t>
    </r>
    <r>
      <rPr>
        <sz val="10"/>
        <rFont val="Arial Narrow"/>
        <family val="2"/>
      </rPr>
      <t xml:space="preserve"> TSN / TSO / Cyc</t>
    </r>
  </si>
  <si>
    <r>
      <rPr>
        <b/>
        <sz val="10"/>
        <rFont val="Arial Narrow"/>
        <family val="2"/>
      </rPr>
      <t xml:space="preserve">CDA4234 </t>
    </r>
    <r>
      <rPr>
        <sz val="10"/>
        <rFont val="Arial Narrow"/>
        <family val="2"/>
      </rPr>
      <t xml:space="preserve"> TSO</t>
    </r>
  </si>
  <si>
    <r>
      <rPr>
        <b/>
        <sz val="10"/>
        <rFont val="Arial Narrow"/>
        <family val="2"/>
      </rPr>
      <t>CDA 4226</t>
    </r>
    <r>
      <rPr>
        <sz val="10"/>
        <rFont val="Arial Narrow"/>
        <family val="2"/>
      </rPr>
      <t xml:space="preserve"> TSO</t>
    </r>
  </si>
  <si>
    <r>
      <rPr>
        <b/>
        <sz val="10"/>
        <rFont val="Arial Narrow"/>
        <family val="2"/>
      </rPr>
      <t xml:space="preserve">P37119C </t>
    </r>
    <r>
      <rPr>
        <sz val="10"/>
        <rFont val="Arial Narrow"/>
        <family val="2"/>
      </rPr>
      <t>TSN / TSO / Cyc</t>
    </r>
  </si>
  <si>
    <t>Engine 2 (P37119C)</t>
  </si>
  <si>
    <t>Prop#1 (CDA4234)</t>
  </si>
  <si>
    <t>Prop#2 (CDA4226)</t>
  </si>
  <si>
    <t>Hrs. 14,863
Cyc. 17,444</t>
  </si>
  <si>
    <t>Next due at 15,863 FH</t>
  </si>
  <si>
    <t>SB No. TPE331-72-2289
27 October 2016</t>
  </si>
  <si>
    <t>Engine Controls - Controls Linkage Assembly - Replaced Washer and Bolt, To Change Primary Locking Feature on Propeller Governor (PG) Controls Linkage Assembly on TPE331-1, -2, -3, -5, -6, -10, -11, and -12 Engine Models</t>
  </si>
  <si>
    <t>MEMO 
No. CENG/Maint/PAS 133/2016
30 Nov 2016</t>
  </si>
  <si>
    <t>FAA AD 84-10-06</t>
  </si>
  <si>
    <t>73-0121</t>
  </si>
  <si>
    <t>Inspect low-time engine fuel control/pump assembly to determine drive shaft running torque to prevent possible engine failure</t>
  </si>
  <si>
    <t>SB.TPE331-A72-384          SB.TPE331-A72-559            SB.TPE331-A72-559</t>
  </si>
  <si>
    <r>
      <t>DGAC.AD.88/ENG/005/AIR</t>
    </r>
    <r>
      <rPr>
        <sz val="9"/>
        <rFont val="Arial Narrow"/>
        <family val="2"/>
      </rPr>
      <t xml:space="preserve">   FAA AD 88-12-10</t>
    </r>
  </si>
  <si>
    <t>SB.TPE331-72-0180 
A72-0571</t>
  </si>
  <si>
    <t>Service Life Limits of critical life limited components : Limit the 2nd Stage Turbine Wheel to 4800 cycles (Ref. SB72-0180)</t>
  </si>
  <si>
    <t>TSN: 9,779.62
CSN: 12,131</t>
  </si>
  <si>
    <t>Complied With</t>
  </si>
  <si>
    <t>ASB.TPE331-A72-0384                  R3 AND R4</t>
  </si>
  <si>
    <t>N/A, Pelita's engine use gasket PN.865664-3       (Pre SB72-709)</t>
  </si>
  <si>
    <r>
      <t>DGAC.AD.92/ENG/002.R1</t>
    </r>
    <r>
      <rPr>
        <sz val="9"/>
        <rFont val="Arial Narrow"/>
        <family val="2"/>
      </rPr>
      <t xml:space="preserve">
FAA AD 93-02-01</t>
    </r>
  </si>
  <si>
    <t>A73-0198R1</t>
  </si>
  <si>
    <t>N/A to manifolds installed</t>
  </si>
  <si>
    <r>
      <t>DGAC AD 93/ENG/016</t>
    </r>
    <r>
      <rPr>
        <sz val="9"/>
        <rFont val="Arial Narrow"/>
        <family val="2"/>
      </rPr>
      <t xml:space="preserve">
FAA AD 93-15-11     </t>
    </r>
  </si>
  <si>
    <t xml:space="preserve">A72-0857, -858, -7092, 
7093, -7519      </t>
  </si>
  <si>
    <t>Hrs. 6,463.91
Cyc. 8,433</t>
  </si>
  <si>
    <t>One Time</t>
  </si>
  <si>
    <t>Carried out by AlliesSignal Aerospace</t>
  </si>
  <si>
    <r>
      <t xml:space="preserve">DGAC AD 95/ENG/001 </t>
    </r>
    <r>
      <rPr>
        <sz val="9"/>
        <rFont val="Arial Narrow"/>
        <family val="2"/>
      </rPr>
      <t xml:space="preserve">                               
FAA AD 94-26-07</t>
    </r>
  </si>
  <si>
    <t>FAA AD 94-26-07                R2,0226,0228,0224.</t>
  </si>
  <si>
    <r>
      <t xml:space="preserve">DGAC AD 95-09-14   </t>
    </r>
    <r>
      <rPr>
        <sz val="9"/>
        <rFont val="Arial Narrow"/>
        <family val="2"/>
      </rPr>
      <t xml:space="preserve">                
FAA AD 95-16-08</t>
    </r>
  </si>
  <si>
    <t>Review the documents of life limit parts</t>
  </si>
  <si>
    <t>TSN: 8347.92
CSN: 10581</t>
  </si>
  <si>
    <t>Complied With by NTP</t>
  </si>
  <si>
    <r>
      <rPr>
        <b/>
        <sz val="9"/>
        <rFont val="Arial Narrow"/>
        <family val="2"/>
      </rPr>
      <t xml:space="preserve">DGAC.AD.97-08-019      </t>
    </r>
    <r>
      <rPr>
        <sz val="9"/>
        <rFont val="Arial Narrow"/>
        <family val="2"/>
      </rPr>
      <t xml:space="preserve">            
FAA.AD.97-15-10</t>
    </r>
  </si>
  <si>
    <t>A non-responsive  power  lever  &amp; lack of control engine power. Install Orifice on P2 fitting</t>
  </si>
  <si>
    <t>One TIme</t>
  </si>
  <si>
    <t>Modification Has been Carried Out</t>
  </si>
  <si>
    <t>N/A due to different Part Number
Ref. Engine P-37088C LLP Log.</t>
  </si>
  <si>
    <r>
      <t xml:space="preserve">DGAC AD 06-08-002
</t>
    </r>
    <r>
      <rPr>
        <sz val="9"/>
        <rFont val="Arial Narrow"/>
        <family val="2"/>
      </rPr>
      <t>FAA 2006-15-08</t>
    </r>
  </si>
  <si>
    <t>TPE331-A73-0254 R2</t>
  </si>
  <si>
    <t>FAA 2006-14-03</t>
  </si>
  <si>
    <t>SB.TPE331-72-0180 R33</t>
  </si>
  <si>
    <t>To prevent uncontained failure of third turbine rotor due to low cycle fatique</t>
  </si>
  <si>
    <t>N/A due to different Serial number installed.
Inatalled 3101520-1 SN 4-03501-7073</t>
  </si>
  <si>
    <t>Engine Controls – Engine Power Control – Modification
Effective date :11 December 2012
Applicable for: C-212-CB, C-212-CC, C212-CE, C-212-CD, C-212-DD, C212-DF and C-212-EE aeroplanes.</t>
  </si>
  <si>
    <t>Not applicable due to MSN/Version is C-212-AB4.</t>
  </si>
  <si>
    <t>TPE331-72-0685 R4</t>
  </si>
  <si>
    <t>Radiographic Inspect the prop. Govenor flyweight speeder spring</t>
  </si>
  <si>
    <t>TPE331-72-736</t>
  </si>
  <si>
    <t>Replace oil transfer tube</t>
  </si>
  <si>
    <t>TPE331-72-0873 R1</t>
  </si>
  <si>
    <t>Replace coupling (prop. Shaft)</t>
  </si>
  <si>
    <r>
      <t xml:space="preserve">N/A, different Part Number Installed.
PCW by PT. NTP.
Ref ARC No. 306339/UM1669/RC/01/09
</t>
    </r>
    <r>
      <rPr>
        <b/>
        <sz val="9"/>
        <rFont val="Arial Narrow"/>
        <family val="2"/>
      </rPr>
      <t>Superseded by FAA AD 2015-12-04</t>
    </r>
  </si>
  <si>
    <r>
      <t xml:space="preserve">Engine Fuel &amp; Control – Woodward Fuel Control Unit – Inspection / Repair / Replacement.
</t>
    </r>
    <r>
      <rPr>
        <b/>
        <sz val="9"/>
        <rFont val="Arial Narrow"/>
        <family val="2"/>
      </rPr>
      <t>FAA AD 2015-12-04 supersedes FAA AD 2006-15-08</t>
    </r>
  </si>
  <si>
    <r>
      <t>N/A, different Part Number Installed.
PCW by PT. NTP.
Ref ARC No. 306339/UM1669/RC/01/09</t>
    </r>
    <r>
      <rPr>
        <sz val="11"/>
        <rFont val="Times New Roman"/>
        <family val="1"/>
      </rPr>
      <t/>
    </r>
  </si>
  <si>
    <t>P-37088C</t>
  </si>
  <si>
    <t>SB-212-27-0057</t>
  </si>
  <si>
    <t>N/A, Due to different Aircraft version</t>
  </si>
  <si>
    <t xml:space="preserve">EASA AD 2017-0049
16 March 2017
</t>
  </si>
  <si>
    <t>SB-212-28-0040</t>
  </si>
  <si>
    <t>Fuel – Fuel Distribution System / Fuel Tube – Modification</t>
  </si>
  <si>
    <t>15,203.08 FH</t>
  </si>
  <si>
    <r>
      <t xml:space="preserve">Incorporated in every C Check.
</t>
    </r>
    <r>
      <rPr>
        <b/>
        <sz val="9"/>
        <rFont val="Arial Narrow"/>
        <family val="2"/>
      </rPr>
      <t>Next due at 15,803 FH</t>
    </r>
  </si>
  <si>
    <t>Next due at 15,803 FH</t>
  </si>
  <si>
    <r>
      <t xml:space="preserve">This inspection has been done Reff. </t>
    </r>
    <r>
      <rPr>
        <b/>
        <sz val="9"/>
        <rFont val="Arial Narrow"/>
        <family val="2"/>
      </rPr>
      <t>FML No. 1200038.</t>
    </r>
  </si>
  <si>
    <t xml:space="preserve">EASA AD 2017-0036
21 Febuary 2017
EASA AD 2018-0051
02 March 2018
</t>
  </si>
  <si>
    <r>
      <t xml:space="preserve">Flight Controls – Rudder Pedal Control System – Modification
</t>
    </r>
    <r>
      <rPr>
        <b/>
        <sz val="9"/>
        <rFont val="Arial Narrow"/>
        <family val="2"/>
      </rPr>
      <t>This AD is supersedes EASA AD 2017-0036</t>
    </r>
  </si>
  <si>
    <t>New</t>
  </si>
  <si>
    <t>EASA AD 2018-0051</t>
  </si>
  <si>
    <t>Flight Controls – Rudder Pedal Control System – Modification</t>
  </si>
  <si>
    <t>SB No. TPE331-72-2178
03 May 2011</t>
  </si>
  <si>
    <t>ENGINE - COMBUSTION SECTION - Inspect Combustion Case Assembly</t>
  </si>
  <si>
    <t>Hrs. 453.52
Cyc. 12,522</t>
  </si>
  <si>
    <t>Hrs. 9,915.81
Cyc. 12,261</t>
  </si>
  <si>
    <t xml:space="preserve">EASA SIB CASA 2018-05
07 May 2018
</t>
  </si>
  <si>
    <t>ENGINES WITH FUEL CONTROL UNITS OVERHAULED AFTER DECEMBER 2016</t>
  </si>
  <si>
    <t>ENGINE - COMBUSTION CASE AND CHAMBER ASSEMBLY - Replace Combustion Chamber Case Assembly, PN 893973-5, or PN 3102613-1, or PN 3102613-2, With PN 70100072-5, on TPE331-2, -3, -5, -6 Series Engines</t>
  </si>
  <si>
    <t>N/A due to different Model Number</t>
  </si>
  <si>
    <t>SB No. TPE331-72-2244 Rev 2
20 Mar 2017</t>
  </si>
  <si>
    <t>Not to exceed 450 hours</t>
  </si>
  <si>
    <t>SIL P331-97 Rev. 11
23 July 2008</t>
  </si>
  <si>
    <t>1. MI.03/TS/ENG/2018 dated 20 August 2018
2. EO</t>
  </si>
  <si>
    <t>150 FH</t>
  </si>
  <si>
    <t xml:space="preserve">Date report :   </t>
  </si>
  <si>
    <r>
      <rPr>
        <sz val="9"/>
        <rFont val="Arial Narrow"/>
        <family val="2"/>
      </rPr>
      <t>FAA AD 2011-18-51R1</t>
    </r>
    <r>
      <rPr>
        <b/>
        <sz val="9"/>
        <rFont val="Arial Narrow"/>
        <family val="2"/>
      </rPr>
      <t xml:space="preserve">
</t>
    </r>
    <r>
      <rPr>
        <sz val="9"/>
        <rFont val="Arial Narrow"/>
        <family val="2"/>
      </rPr>
      <t>16 September 2011</t>
    </r>
    <r>
      <rPr>
        <b/>
        <sz val="9"/>
        <rFont val="Arial Narrow"/>
        <family val="2"/>
      </rPr>
      <t xml:space="preserve">
DGCA AD 11-08-016 R1
</t>
    </r>
    <r>
      <rPr>
        <sz val="9"/>
        <rFont val="Arial Narrow"/>
        <family val="2"/>
      </rPr>
      <t>7 October 2011</t>
    </r>
  </si>
  <si>
    <t>FAA AD 2012-02-06
March 15, 2012</t>
  </si>
  <si>
    <r>
      <t xml:space="preserve">EASA AD 2012-0251
27 November 2012
</t>
    </r>
    <r>
      <rPr>
        <b/>
        <sz val="9"/>
        <rFont val="Arial Narrow"/>
        <family val="2"/>
      </rPr>
      <t>DGCA AD 12-12-014
26 December 2012</t>
    </r>
    <r>
      <rPr>
        <sz val="9"/>
        <rFont val="Arial Narrow"/>
        <family val="2"/>
      </rPr>
      <t xml:space="preserve">
FAA AD 2013-24-09
16 December 2013</t>
    </r>
  </si>
  <si>
    <r>
      <t xml:space="preserve">EASA AD 2013-0034
</t>
    </r>
    <r>
      <rPr>
        <sz val="9"/>
        <rFont val="Arial Narrow"/>
        <family val="2"/>
      </rPr>
      <t>19 February 2013
FAA AD 2006-15-08</t>
    </r>
    <r>
      <rPr>
        <b/>
        <sz val="9"/>
        <rFont val="Arial Narrow"/>
        <family val="2"/>
      </rPr>
      <t xml:space="preserve">
</t>
    </r>
    <r>
      <rPr>
        <sz val="9"/>
        <rFont val="Arial Narrow"/>
        <family val="2"/>
      </rPr>
      <t>17 July 2006</t>
    </r>
  </si>
  <si>
    <r>
      <t xml:space="preserve">DGCA AD 15-09-12R1
</t>
    </r>
    <r>
      <rPr>
        <sz val="9"/>
        <rFont val="Arial Narrow"/>
        <family val="2"/>
      </rPr>
      <t>25 September 2015</t>
    </r>
    <r>
      <rPr>
        <b/>
        <sz val="9"/>
        <rFont val="Arial Narrow"/>
        <family val="2"/>
      </rPr>
      <t xml:space="preserve">
DGCA AD15-09-005
</t>
    </r>
    <r>
      <rPr>
        <sz val="9"/>
        <rFont val="Arial Narrow"/>
        <family val="2"/>
      </rPr>
      <t>4 September 2015</t>
    </r>
    <r>
      <rPr>
        <b/>
        <sz val="9"/>
        <rFont val="Arial Narrow"/>
        <family val="2"/>
      </rPr>
      <t xml:space="preserve">
DGCA AD 15-08-12
18</t>
    </r>
    <r>
      <rPr>
        <sz val="9"/>
        <rFont val="Arial Narrow"/>
        <family val="2"/>
      </rPr>
      <t xml:space="preserve"> August 2015</t>
    </r>
    <r>
      <rPr>
        <b/>
        <sz val="9"/>
        <rFont val="Arial Narrow"/>
        <family val="2"/>
      </rPr>
      <t xml:space="preserve">
</t>
    </r>
    <r>
      <rPr>
        <sz val="9"/>
        <rFont val="Arial Narrow"/>
        <family val="2"/>
      </rPr>
      <t>EASA AD US 2015-12-12 [Correction 2]
7 August 2015
EASA AD 2013-0034CN
13 July 2015
FAA AD 2015-12-04
17 June 2015
EASA AD 2013-0034
19 February 2013</t>
    </r>
    <r>
      <rPr>
        <sz val="11"/>
        <rFont val="Times New Roman"/>
        <family val="1"/>
      </rPr>
      <t/>
    </r>
  </si>
  <si>
    <r>
      <t xml:space="preserve">DGCA AD 15-09-12R1
25 September 2015
DGCA AD15-09-005
4 September 2015
DGCA AD 15-08-12
18 August 2015
</t>
    </r>
    <r>
      <rPr>
        <sz val="9"/>
        <rFont val="Arial Narrow"/>
        <family val="2"/>
      </rPr>
      <t>EASA AD US 2015-12-12 [Correction 2]
7 August 2015
EASA AD 2013-0034CN
13 July 2015
FAA AD 2015-12-04
17 June 2015
EASA AD 2013-0034
19 February 2013</t>
    </r>
    <r>
      <rPr>
        <sz val="11"/>
        <rFont val="Times New Roman"/>
        <family val="1"/>
      </rPr>
      <t/>
    </r>
  </si>
  <si>
    <r>
      <t xml:space="preserve">FAA AD 2018-13-05
21 June 2018
</t>
    </r>
    <r>
      <rPr>
        <b/>
        <sz val="9"/>
        <rFont val="Arial Narrow"/>
        <family val="2"/>
      </rPr>
      <t>DGCA AD 2018-07-020
3 July 2018</t>
    </r>
  </si>
  <si>
    <r>
      <t xml:space="preserve">FAA AD 2018-02-14
24 Jan, 2018
</t>
    </r>
    <r>
      <rPr>
        <b/>
        <sz val="9"/>
        <rFont val="Arial Narrow"/>
        <family val="2"/>
      </rPr>
      <t>DGCA AD 2018-019-015
20 September 2018</t>
    </r>
  </si>
  <si>
    <r>
      <t>FAA AD 2015-18-03 Correction</t>
    </r>
    <r>
      <rPr>
        <b/>
        <sz val="9"/>
        <rFont val="Arial Narrow"/>
        <family val="2"/>
      </rPr>
      <t xml:space="preserve">
</t>
    </r>
    <r>
      <rPr>
        <sz val="9"/>
        <rFont val="Arial Narrow"/>
        <family val="2"/>
      </rPr>
      <t>23 October 2015</t>
    </r>
    <r>
      <rPr>
        <b/>
        <sz val="9"/>
        <rFont val="Arial Narrow"/>
        <family val="2"/>
      </rPr>
      <t xml:space="preserve">
DGAC AD 15-10-011</t>
    </r>
    <r>
      <rPr>
        <sz val="9"/>
        <rFont val="Arial Narrow"/>
        <family val="2"/>
      </rPr>
      <t xml:space="preserve">
</t>
    </r>
    <r>
      <rPr>
        <b/>
        <sz val="9"/>
        <rFont val="Arial Narrow"/>
        <family val="2"/>
      </rPr>
      <t>13 October 2015</t>
    </r>
    <r>
      <rPr>
        <sz val="9"/>
        <rFont val="Arial Narrow"/>
        <family val="2"/>
      </rPr>
      <t xml:space="preserve">
FAA AD 2015-18-03
9 October 2015</t>
    </r>
  </si>
  <si>
    <t>EASA AD 2013-0034
19 February 2013
FAA AD 2006-15-08
20 July 2006</t>
  </si>
  <si>
    <r>
      <rPr>
        <sz val="9"/>
        <rFont val="Arial Narrow"/>
        <family val="2"/>
      </rPr>
      <t>FAA AD 2011-18-51R1</t>
    </r>
    <r>
      <rPr>
        <b/>
        <sz val="9"/>
        <rFont val="Arial Narrow"/>
        <family val="2"/>
      </rPr>
      <t xml:space="preserve">
</t>
    </r>
    <r>
      <rPr>
        <sz val="9"/>
        <rFont val="Arial Narrow"/>
        <family val="2"/>
      </rPr>
      <t>16 September 2011</t>
    </r>
    <r>
      <rPr>
        <b/>
        <sz val="9"/>
        <rFont val="Arial Narrow"/>
        <family val="2"/>
      </rPr>
      <t xml:space="preserve">
DGCA AD 11-08-016 R1
7 October 2011</t>
    </r>
  </si>
  <si>
    <t>Prevent Failure of Torque Semsor Gear assy by Obtaining initial and repetitive Engine Oil filter sample for analysis. 
(1) Obtain an initial engine oil filter sample of the affected engines within 150 hours time in service after the effective date of this AD
(2) Submit the engine oil filter sample within 3 days of sampling to an ISO/IEC 17025-accredited laboratory capable of performing analysis</t>
  </si>
  <si>
    <t xml:space="preserve">26 Juli 2018
11.833.80 FH
</t>
  </si>
  <si>
    <t>All applicable AD/SB for the specific model have been complied with</t>
  </si>
  <si>
    <t>unless other wise specified on the remarks.</t>
  </si>
  <si>
    <t>Inspector,</t>
  </si>
  <si>
    <t>Chief Engineering,</t>
  </si>
  <si>
    <r>
      <t xml:space="preserve">( Hermawan Arianto ) </t>
    </r>
    <r>
      <rPr>
        <sz val="10"/>
        <rFont val="Arial Narrow"/>
        <family val="2"/>
      </rPr>
      <t xml:space="preserve">           Date :</t>
    </r>
  </si>
  <si>
    <t xml:space="preserve">(  </t>
  </si>
  <si>
    <t>)     Date:</t>
  </si>
  <si>
    <t xml:space="preserve">All AD/SB have been performed as indicated in the remarks above. </t>
  </si>
  <si>
    <t>10355.84 FH</t>
  </si>
  <si>
    <t>11,978.90 FH</t>
  </si>
  <si>
    <t>72-0180
A72-0571</t>
  </si>
  <si>
    <r>
      <t>Removing certain 2nd Stage Turbine Wheel from service at a reduced Life Limits.
Applicable for (Honeywell) TPE331-8, -10, -10N, -10R, -10U, -10UA, -10UF, -10UG, -10UGR, -10UR, and -11U turboprop engines with second stage turbine rotor assemblies, part number</t>
    </r>
    <r>
      <rPr>
        <b/>
        <sz val="9"/>
        <rFont val="Arial Narrow"/>
        <family val="2"/>
      </rPr>
      <t xml:space="preserve"> (P/Ns) 3102106-1, -6, and -8</t>
    </r>
    <r>
      <rPr>
        <sz val="9"/>
        <rFont val="Arial Narrow"/>
        <family val="2"/>
      </rPr>
      <t xml:space="preserve"> or </t>
    </r>
    <r>
      <rPr>
        <b/>
        <sz val="9"/>
        <rFont val="Arial Narrow"/>
        <family val="2"/>
      </rPr>
      <t>P/N 3101514-1, -10 and -12,</t>
    </r>
    <r>
      <rPr>
        <sz val="9"/>
        <rFont val="Arial Narrow"/>
        <family val="2"/>
      </rPr>
      <t xml:space="preserve"> installed.
</t>
    </r>
    <r>
      <rPr>
        <b/>
        <sz val="9"/>
        <rFont val="Arial Narrow"/>
        <family val="2"/>
      </rPr>
      <t>This FAA AD is supersedes FAA AD 88-12-10</t>
    </r>
  </si>
  <si>
    <r>
      <rPr>
        <b/>
        <sz val="9"/>
        <rFont val="Arial Narrow"/>
        <family val="2"/>
      </rPr>
      <t>Not applicable</t>
    </r>
    <r>
      <rPr>
        <sz val="9"/>
        <rFont val="Arial Narrow"/>
        <family val="2"/>
      </rPr>
      <t xml:space="preserve">
The 2nd Stage turbine wheel installed with P/N: 3102106-10.
Ref. Engine Condition Report TPE/05/PE/12 attachment "B"</t>
    </r>
  </si>
  <si>
    <r>
      <t>Removing certain 2nd Stage Turbine Wheel from service at a reduced Life Limits.
Applicable for (Honeywell) TPE331-8, -10, -10N, -10R, -10U, -10UA, -10UF, -10UG, -10UGR, -10UR, and -11U turboprop engines with second stage turbine rotor assemblies, part number</t>
    </r>
    <r>
      <rPr>
        <b/>
        <sz val="9"/>
        <rFont val="Arial Narrow"/>
        <family val="2"/>
      </rPr>
      <t xml:space="preserve"> (P/Ns) 3102106-1, -6, and -8</t>
    </r>
    <r>
      <rPr>
        <sz val="9"/>
        <rFont val="Arial Narrow"/>
        <family val="2"/>
      </rPr>
      <t xml:space="preserve"> or </t>
    </r>
    <r>
      <rPr>
        <b/>
        <sz val="9"/>
        <rFont val="Arial Narrow"/>
        <family val="2"/>
      </rPr>
      <t>P/N 3101514-1, -10 and -12,</t>
    </r>
    <r>
      <rPr>
        <sz val="9"/>
        <rFont val="Arial Narrow"/>
        <family val="2"/>
      </rPr>
      <t xml:space="preserve"> installed.
Effective date: 10 December 2018
</t>
    </r>
    <r>
      <rPr>
        <b/>
        <sz val="9"/>
        <rFont val="Arial Narrow"/>
        <family val="2"/>
      </rPr>
      <t>This FAA AD is supersedes FAA AD 88-12-10</t>
    </r>
  </si>
  <si>
    <r>
      <t xml:space="preserve">The 2nd Stage turbine wheel installed with P/N: 3102106-1.
Last flight Nov 2018 CSN: 13095 Cyc
Remove within 100 cycles-in-service after the effective date of this AD or 4,100 CSN, or at next access, whichever occurs first.
</t>
    </r>
    <r>
      <rPr>
        <b/>
        <sz val="9"/>
        <rFont val="Arial Narrow"/>
        <family val="2"/>
      </rPr>
      <t>Due at: 13195 Cyc 
(Controlled by CALM)</t>
    </r>
  </si>
  <si>
    <t>FAA AD 2018-22-01
5 November 2018
EASA AD US 2018-22-01
10 Dec 2018</t>
  </si>
  <si>
    <r>
      <t xml:space="preserve"> Engine Oil Filter for analysis Carried out by ALS Technichem Ltd Sigapore
</t>
    </r>
    <r>
      <rPr>
        <b/>
        <sz val="9"/>
        <color rgb="FFFF0000"/>
        <rFont val="Arial Narrow"/>
        <family val="2"/>
      </rPr>
      <t>Result: Re-Sample
Next sampling: 12,128.90 FH</t>
    </r>
  </si>
  <si>
    <t>Complied by PT. PAS
Repeat inspection during scheduled fuel nozzle inspections
Reff FML. No R1205996
Next Insp : 903.52 Hrs</t>
  </si>
  <si>
    <t>Engine 1 (P37088C)</t>
  </si>
  <si>
    <t>Hrs. 11,856.20
Cyc. 12,949</t>
  </si>
  <si>
    <t>Complied by PT. PAS
Repeat inspection during scheduled fuel nozzle inspections
Reff FML. No R1205996
Next Insp : 12,306.20 Hrs</t>
  </si>
  <si>
    <t>Hrs. 12,247.01
Cyc. 13,580</t>
  </si>
  <si>
    <r>
      <t xml:space="preserve">This inspection has been done Reff. </t>
    </r>
    <r>
      <rPr>
        <b/>
        <sz val="9"/>
        <rFont val="Arial Narrow"/>
        <family val="2"/>
      </rPr>
      <t>To Engine Log book Mod. Record.</t>
    </r>
  </si>
  <si>
    <r>
      <t xml:space="preserve">FAA AD 2018-02-14
24 Jan, 2018
</t>
    </r>
    <r>
      <rPr>
        <b/>
        <sz val="10"/>
        <rFont val="Arial Narrow"/>
        <family val="2"/>
      </rPr>
      <t>DGCA AD 2018-019-015
20 September 2018</t>
    </r>
  </si>
  <si>
    <t>ENGINE - COMBUSTION SECTION
Inspect Combustion Case Assembly</t>
  </si>
  <si>
    <t>Hrs. 12,302.81
Cyc. 13,622</t>
  </si>
  <si>
    <t>ENGINE - COMBUSTION CASE AND CHAMBER ASSEMBLY 
Replace Combustion Chamber Case Assembly, PN 893973-5, or PN 3102613-1, or PN 3102613-2, With PN 70100072-5, on TPE331-2, -3, -5, -6 Series Engines</t>
  </si>
  <si>
    <r>
      <t xml:space="preserve">FAA AD 2018-13-05
21 June 2018
</t>
    </r>
    <r>
      <rPr>
        <b/>
        <sz val="10"/>
        <rFont val="Arial Narrow"/>
        <family val="2"/>
      </rPr>
      <t>DGCA AD 2018-07-020
3 July 2018</t>
    </r>
  </si>
  <si>
    <t>Prevent Failure of Torque Semsor Gear assy by Obtaining initial and repetitive Engine Oil filter sample for analysis. 
Obtain Engine Oil Filter for analysis per 150 FH</t>
  </si>
  <si>
    <t>TSN: 12,354.88 FH</t>
  </si>
  <si>
    <r>
      <rPr>
        <b/>
        <sz val="9"/>
        <rFont val="Arial Narrow"/>
        <family val="2"/>
      </rPr>
      <t>Not applicable</t>
    </r>
    <r>
      <rPr>
        <sz val="9"/>
        <rFont val="Arial Narrow"/>
        <family val="2"/>
      </rPr>
      <t xml:space="preserve">
The 2nd Stage turbine wheel installed with P/N: 3102106-10.
Ref. Engine Condition Report TPE/02/11/PE attachment "B"</t>
    </r>
  </si>
  <si>
    <t>DGAC.AD.95-04-04                   
FAA.AD.95-03-03</t>
  </si>
  <si>
    <t>DGAC.AD.94/PROP/002             
FAA.AD.94-03-11</t>
  </si>
  <si>
    <t>DGAC.AD.89/PROP/002            
FAA.AD.89-22-05</t>
  </si>
  <si>
    <t>: HC.B4MN-5AL</t>
  </si>
  <si>
    <t>Jul. 12, 2004</t>
  </si>
  <si>
    <t>DGAC.AD.96-10-009                FAA.AD.96-18-14                       Amdt.39-9738</t>
  </si>
  <si>
    <t>DGAC.AD.87/PROP/001            FAA.AD.87-15-04</t>
  </si>
  <si>
    <t>CDA4151</t>
  </si>
  <si>
    <t>C/W by PT. Gusti Sakti Mandiri</t>
  </si>
  <si>
    <t>ASB No. HC-SB-61-324
HC-ASBA-61-279 Rev. 2</t>
  </si>
  <si>
    <t>Next Due at 15 March 2020</t>
  </si>
  <si>
    <t>15,687.17 FH</t>
  </si>
  <si>
    <t>Next Due at 14 March 2020</t>
  </si>
  <si>
    <r>
      <rPr>
        <b/>
        <sz val="9"/>
        <rFont val="Arial Narrow"/>
        <family val="2"/>
      </rPr>
      <t xml:space="preserve">Not applicable due to S/N not in list table 2 of SB TPE331-72-A2156
</t>
    </r>
    <r>
      <rPr>
        <sz val="9"/>
        <rFont val="Arial Narrow"/>
        <family val="2"/>
      </rPr>
      <t>Installed: P/N. 3107079-1 S/N. 4-03501-7073</t>
    </r>
  </si>
  <si>
    <r>
      <t xml:space="preserve">Complied by PT. PAS
Repeat inspection during scheduled fuel nozzle inspections
Reff FML. No R1201027
</t>
    </r>
    <r>
      <rPr>
        <b/>
        <sz val="10"/>
        <rFont val="Arial Narrow"/>
        <family val="2"/>
      </rPr>
      <t>Next Insp : 12,752.81 Hrs</t>
    </r>
  </si>
  <si>
    <t>: CDA4153</t>
  </si>
  <si>
    <r>
      <t xml:space="preserve">Complied with,
SOAP carried out by ALS Technichem Ltd.
</t>
    </r>
    <r>
      <rPr>
        <b/>
        <sz val="10"/>
        <rFont val="Arial Narrow"/>
        <family val="2"/>
      </rPr>
      <t>Next due: 12,504.88 FH</t>
    </r>
  </si>
  <si>
    <t>SB-212-27-0057 Rev. 02</t>
  </si>
  <si>
    <t>EASA AD 2019-0221
05 September 2019</t>
  </si>
  <si>
    <r>
      <t xml:space="preserve">Flight Controls – Rudder Pedal Control System – Modification
</t>
    </r>
    <r>
      <rPr>
        <b/>
        <sz val="9"/>
        <rFont val="Arial Narrow"/>
        <family val="2"/>
      </rPr>
      <t>This AD is supersedes EASA AD 2018-0051</t>
    </r>
  </si>
  <si>
    <t>Sept 2019</t>
  </si>
  <si>
    <t>: 15,779.35</t>
  </si>
  <si>
    <t>: 18,291</t>
  </si>
  <si>
    <t>: 92.73</t>
  </si>
  <si>
    <r>
      <t xml:space="preserve"> Engine Oil Filter for analysis Carried out by ALS Technichem Ltd Sigapore
</t>
    </r>
    <r>
      <rPr>
        <b/>
        <sz val="9"/>
        <rFont val="Arial Narrow"/>
        <family val="2"/>
      </rPr>
      <t>Result: Normal
Next sampling: 10,505.84 FH</t>
    </r>
  </si>
</sst>
</file>

<file path=xl/styles.xml><?xml version="1.0" encoding="utf-8"?>
<styleSheet xmlns="http://schemas.openxmlformats.org/spreadsheetml/2006/main">
  <numFmts count="4">
    <numFmt numFmtId="164" formatCode="dd\-mmm\-yy_)"/>
    <numFmt numFmtId="165" formatCode="d\-mmm\-yyyy"/>
    <numFmt numFmtId="166" formatCode="[$-409]d\-mmm\-yy;@"/>
    <numFmt numFmtId="167" formatCode="[$-409]dd\-mmm\-yy;@"/>
  </numFmts>
  <fonts count="33">
    <font>
      <sz val="12"/>
      <name val="SWISS"/>
    </font>
    <font>
      <sz val="11"/>
      <name val="Times New Roman"/>
      <family val="1"/>
    </font>
    <font>
      <sz val="12"/>
      <color indexed="8"/>
      <name val="SWISS"/>
    </font>
    <font>
      <sz val="12"/>
      <color indexed="8"/>
      <name val="Times New Roman"/>
      <family val="1"/>
    </font>
    <font>
      <b/>
      <sz val="18"/>
      <color indexed="8"/>
      <name val="Times New Roman"/>
      <family val="1"/>
    </font>
    <font>
      <b/>
      <sz val="12"/>
      <color indexed="8"/>
      <name val="Times New Roman"/>
      <family val="1"/>
    </font>
    <font>
      <b/>
      <sz val="12"/>
      <color indexed="8"/>
      <name val="Times New Roman"/>
      <family val="1"/>
    </font>
    <font>
      <sz val="12"/>
      <color indexed="8"/>
      <name val="Times New Roman"/>
      <family val="1"/>
    </font>
    <font>
      <sz val="9"/>
      <name val="Arial"/>
      <family val="2"/>
    </font>
    <font>
      <b/>
      <sz val="9"/>
      <name val="Arial"/>
      <family val="2"/>
    </font>
    <font>
      <sz val="10"/>
      <name val="Arial"/>
      <family val="2"/>
    </font>
    <font>
      <sz val="12"/>
      <name val="SWISS"/>
    </font>
    <font>
      <sz val="9"/>
      <name val="Arial Narrow"/>
      <family val="2"/>
    </font>
    <font>
      <sz val="12"/>
      <name val="Arial Narrow"/>
      <family val="2"/>
    </font>
    <font>
      <sz val="8"/>
      <name val="Arial Narrow"/>
      <family val="2"/>
    </font>
    <font>
      <b/>
      <sz val="14"/>
      <name val="Arial Narrow"/>
      <family val="2"/>
    </font>
    <font>
      <b/>
      <sz val="9"/>
      <name val="Arial Narrow"/>
      <family val="2"/>
    </font>
    <font>
      <sz val="10"/>
      <name val="Arial Narrow"/>
      <family val="2"/>
    </font>
    <font>
      <sz val="9"/>
      <color indexed="8"/>
      <name val="Arial Narrow"/>
      <family val="2"/>
    </font>
    <font>
      <b/>
      <sz val="10"/>
      <name val="Arial Narrow"/>
      <family val="2"/>
    </font>
    <font>
      <b/>
      <sz val="11"/>
      <name val="Arial Narrow"/>
      <family val="2"/>
    </font>
    <font>
      <b/>
      <sz val="12"/>
      <name val="Arial Narrow"/>
      <family val="2"/>
    </font>
    <font>
      <sz val="12"/>
      <name val="Arial"/>
      <family val="2"/>
    </font>
    <font>
      <sz val="9"/>
      <color indexed="8"/>
      <name val="Arial"/>
      <family val="2"/>
    </font>
    <font>
      <sz val="12"/>
      <name val="Times New Roman"/>
      <family val="1"/>
    </font>
    <font>
      <b/>
      <sz val="9"/>
      <color indexed="8"/>
      <name val="Arial Narrow"/>
      <family val="2"/>
    </font>
    <font>
      <sz val="12"/>
      <name val="Times New Roman"/>
      <family val="1"/>
    </font>
    <font>
      <sz val="10"/>
      <name val="Calibri"/>
      <family val="2"/>
      <scheme val="minor"/>
    </font>
    <font>
      <sz val="10"/>
      <color rgb="FFFF0000"/>
      <name val="Calibri"/>
      <family val="2"/>
      <scheme val="minor"/>
    </font>
    <font>
      <sz val="12"/>
      <color theme="0"/>
      <name val="Arial Narrow"/>
      <family val="2"/>
    </font>
    <font>
      <sz val="10"/>
      <name val="Tahoma"/>
      <family val="2"/>
    </font>
    <font>
      <sz val="9"/>
      <color rgb="FFFF0000"/>
      <name val="Arial Narrow"/>
      <family val="2"/>
    </font>
    <font>
      <b/>
      <sz val="9"/>
      <color rgb="FFFF0000"/>
      <name val="Arial Narrow"/>
      <family val="2"/>
    </font>
  </fonts>
  <fills count="11">
    <fill>
      <patternFill patternType="none"/>
    </fill>
    <fill>
      <patternFill patternType="gray125"/>
    </fill>
    <fill>
      <patternFill patternType="solid">
        <fgColor indexed="47"/>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22"/>
        <bgColor indexed="64"/>
      </patternFill>
    </fill>
  </fills>
  <borders count="12">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s>
  <cellStyleXfs count="6">
    <xf numFmtId="0" fontId="0" fillId="0" borderId="0"/>
    <xf numFmtId="0" fontId="11" fillId="0" borderId="0"/>
    <xf numFmtId="0" fontId="24" fillId="0" borderId="0"/>
    <xf numFmtId="0" fontId="26" fillId="0" borderId="0"/>
    <xf numFmtId="0" fontId="30" fillId="0" borderId="0"/>
    <xf numFmtId="0" fontId="30" fillId="0" borderId="0"/>
  </cellStyleXfs>
  <cellXfs count="394">
    <xf numFmtId="0" fontId="0" fillId="0" borderId="0" xfId="0"/>
    <xf numFmtId="0" fontId="2" fillId="0" borderId="0" xfId="0" applyFont="1" applyProtection="1"/>
    <xf numFmtId="0" fontId="3" fillId="0" borderId="0" xfId="0" applyFont="1" applyProtection="1"/>
    <xf numFmtId="0" fontId="3" fillId="0" borderId="0" xfId="0" applyFont="1" applyAlignment="1" applyProtection="1">
      <alignment horizontal="center"/>
    </xf>
    <xf numFmtId="0" fontId="2" fillId="0" borderId="0" xfId="0" applyFont="1" applyAlignment="1" applyProtection="1">
      <alignment horizontal="center"/>
    </xf>
    <xf numFmtId="0" fontId="3" fillId="0" borderId="0" xfId="0" applyFont="1" applyBorder="1" applyAlignment="1" applyProtection="1">
      <alignment horizontal="centerContinuous"/>
    </xf>
    <xf numFmtId="0" fontId="0" fillId="0" borderId="0" xfId="0" applyBorder="1"/>
    <xf numFmtId="0" fontId="3" fillId="0" borderId="0" xfId="0" quotePrefix="1" applyFont="1" applyBorder="1" applyAlignment="1" applyProtection="1">
      <alignment horizontal="centerContinuous" vertical="center"/>
    </xf>
    <xf numFmtId="0" fontId="3" fillId="0" borderId="0" xfId="0" applyFont="1" applyAlignment="1" applyProtection="1">
      <alignment wrapText="1"/>
    </xf>
    <xf numFmtId="165" fontId="3" fillId="0" borderId="0" xfId="0" applyNumberFormat="1" applyFont="1" applyAlignment="1" applyProtection="1">
      <alignment horizontal="left" wrapText="1"/>
    </xf>
    <xf numFmtId="0" fontId="5" fillId="0" borderId="0" xfId="0" applyFont="1" applyAlignment="1" applyProtection="1">
      <alignment wrapText="1"/>
    </xf>
    <xf numFmtId="0" fontId="7" fillId="0" borderId="0" xfId="0" applyFont="1" applyAlignment="1" applyProtection="1">
      <alignment wrapText="1"/>
    </xf>
    <xf numFmtId="0" fontId="2" fillId="0" borderId="0" xfId="0" applyFont="1" applyAlignment="1" applyProtection="1">
      <alignment wrapText="1"/>
    </xf>
    <xf numFmtId="0" fontId="3" fillId="0" borderId="0" xfId="0" applyFont="1" applyBorder="1" applyAlignment="1" applyProtection="1">
      <alignment horizontal="centerContinuous" wrapText="1"/>
    </xf>
    <xf numFmtId="0" fontId="3" fillId="0" borderId="0" xfId="0" applyFont="1" applyBorder="1" applyAlignment="1" applyProtection="1">
      <alignment horizontal="center" wrapText="1"/>
    </xf>
    <xf numFmtId="0" fontId="0" fillId="0" borderId="0" xfId="0" applyAlignment="1">
      <alignment wrapText="1"/>
    </xf>
    <xf numFmtId="0" fontId="3" fillId="0" borderId="0" xfId="0" applyFont="1" applyAlignment="1" applyProtection="1">
      <alignment horizontal="centerContinuous" wrapText="1"/>
    </xf>
    <xf numFmtId="0" fontId="3" fillId="0" borderId="0" xfId="0" applyFont="1" applyAlignment="1" applyProtection="1">
      <alignment horizontal="center" wrapText="1"/>
    </xf>
    <xf numFmtId="0" fontId="3" fillId="0" borderId="0" xfId="0" applyFont="1" applyAlignment="1" applyProtection="1">
      <alignment horizontal="left" wrapText="1"/>
    </xf>
    <xf numFmtId="0" fontId="3" fillId="0" borderId="0" xfId="0" quotePrefix="1" applyFont="1" applyAlignment="1" applyProtection="1">
      <alignment horizontal="center" wrapText="1"/>
    </xf>
    <xf numFmtId="0" fontId="0" fillId="0" borderId="0" xfId="0" applyAlignment="1">
      <alignment horizontal="center" wrapText="1"/>
    </xf>
    <xf numFmtId="0" fontId="2" fillId="0" borderId="0" xfId="0" applyFont="1" applyAlignment="1" applyProtection="1">
      <alignment horizontal="center" wrapText="1"/>
    </xf>
    <xf numFmtId="164" fontId="3" fillId="0" borderId="0" xfId="0" applyNumberFormat="1" applyFont="1" applyAlignment="1" applyProtection="1">
      <alignment wrapText="1"/>
    </xf>
    <xf numFmtId="0" fontId="6" fillId="0" borderId="0" xfId="0" applyFont="1" applyAlignment="1" applyProtection="1">
      <alignment horizontal="center" wrapText="1"/>
    </xf>
    <xf numFmtId="0" fontId="10" fillId="0" borderId="0" xfId="0" applyFont="1" applyAlignment="1">
      <alignment vertical="center"/>
    </xf>
    <xf numFmtId="0" fontId="12" fillId="0" borderId="1" xfId="0" applyFont="1" applyBorder="1" applyAlignment="1">
      <alignment vertical="center" wrapText="1"/>
    </xf>
    <xf numFmtId="0" fontId="13" fillId="0" borderId="0" xfId="0" applyFont="1" applyAlignment="1">
      <alignment vertical="center" wrapText="1"/>
    </xf>
    <xf numFmtId="0" fontId="13" fillId="0" borderId="0" xfId="0" applyFont="1" applyAlignment="1">
      <alignment horizontal="center" vertical="center" wrapText="1"/>
    </xf>
    <xf numFmtId="0" fontId="13" fillId="0" borderId="0" xfId="0" applyFont="1" applyAlignment="1">
      <alignment vertical="center"/>
    </xf>
    <xf numFmtId="0" fontId="16"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2" fillId="0" borderId="0" xfId="0" applyFont="1" applyAlignment="1">
      <alignment vertical="center"/>
    </xf>
    <xf numFmtId="0" fontId="16" fillId="0" borderId="1"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 xfId="0" applyFont="1" applyBorder="1" applyAlignment="1" applyProtection="1">
      <alignment horizontal="center" vertical="center" wrapText="1"/>
    </xf>
    <xf numFmtId="0" fontId="12" fillId="0" borderId="1" xfId="0" applyFont="1" applyBorder="1" applyAlignment="1">
      <alignment horizontal="center" vertical="center" wrapText="1"/>
    </xf>
    <xf numFmtId="0" fontId="18" fillId="0" borderId="1" xfId="0" applyFont="1" applyBorder="1" applyAlignment="1" applyProtection="1">
      <alignment vertical="center" wrapText="1"/>
    </xf>
    <xf numFmtId="15" fontId="18" fillId="0" borderId="1" xfId="0" applyNumberFormat="1" applyFont="1" applyBorder="1" applyAlignment="1" applyProtection="1">
      <alignment horizontal="center" vertical="center" wrapText="1"/>
    </xf>
    <xf numFmtId="0" fontId="12" fillId="0" borderId="0" xfId="0" applyFont="1" applyAlignment="1">
      <alignment vertical="center" wrapText="1"/>
    </xf>
    <xf numFmtId="15" fontId="12" fillId="0" borderId="1" xfId="0" applyNumberFormat="1" applyFont="1" applyBorder="1" applyAlignment="1">
      <alignment horizontal="center" vertical="center"/>
    </xf>
    <xf numFmtId="2"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wrapText="1"/>
    </xf>
    <xf numFmtId="0" fontId="12" fillId="0" borderId="1" xfId="0" applyFont="1" applyBorder="1" applyAlignment="1" applyProtection="1">
      <alignment horizontal="center" vertical="center" wrapText="1"/>
    </xf>
    <xf numFmtId="0" fontId="12" fillId="0" borderId="1" xfId="0" applyFont="1" applyBorder="1" applyAlignment="1" applyProtection="1">
      <alignment vertical="center" wrapText="1"/>
    </xf>
    <xf numFmtId="0" fontId="17" fillId="0" borderId="0" xfId="0" applyFont="1" applyAlignment="1">
      <alignment horizontal="left" vertical="center" wrapText="1"/>
    </xf>
    <xf numFmtId="0" fontId="19" fillId="0" borderId="0" xfId="0" applyFont="1" applyAlignment="1">
      <alignment horizontal="left" vertical="center" wrapText="1"/>
    </xf>
    <xf numFmtId="0" fontId="17" fillId="0" borderId="0" xfId="0" applyFont="1" applyAlignment="1">
      <alignment vertical="center"/>
    </xf>
    <xf numFmtId="3" fontId="19" fillId="0" borderId="0" xfId="0" applyNumberFormat="1" applyFont="1" applyAlignment="1">
      <alignment horizontal="left" vertical="center" wrapText="1"/>
    </xf>
    <xf numFmtId="0" fontId="12" fillId="0" borderId="1" xfId="0" applyFont="1" applyBorder="1" applyAlignment="1" applyProtection="1">
      <alignment horizontal="left" vertical="center"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22" fillId="0" borderId="0" xfId="1" applyFont="1" applyAlignment="1">
      <alignment vertical="center"/>
    </xf>
    <xf numFmtId="0" fontId="22" fillId="0" borderId="0" xfId="1" applyFont="1" applyAlignment="1">
      <alignment vertical="center" wrapText="1"/>
    </xf>
    <xf numFmtId="0" fontId="22" fillId="0" borderId="0" xfId="1" applyFont="1" applyAlignment="1">
      <alignment horizontal="center" vertical="center" wrapText="1"/>
    </xf>
    <xf numFmtId="0" fontId="8" fillId="0" borderId="0" xfId="1" applyFont="1" applyAlignment="1">
      <alignment vertical="center" wrapText="1"/>
    </xf>
    <xf numFmtId="0" fontId="12" fillId="0" borderId="0" xfId="1" applyFont="1" applyAlignment="1">
      <alignment vertical="center" wrapText="1"/>
    </xf>
    <xf numFmtId="0" fontId="12" fillId="0" borderId="1" xfId="1" applyFont="1" applyBorder="1" applyAlignment="1" applyProtection="1">
      <alignment vertical="center" wrapText="1"/>
    </xf>
    <xf numFmtId="0" fontId="12" fillId="0" borderId="1" xfId="1" applyFont="1" applyBorder="1" applyAlignment="1">
      <alignment vertical="center" wrapText="1"/>
    </xf>
    <xf numFmtId="0" fontId="12" fillId="0" borderId="1" xfId="1" applyFont="1" applyBorder="1" applyAlignment="1" applyProtection="1">
      <alignment horizontal="center" vertical="center" wrapText="1"/>
    </xf>
    <xf numFmtId="0" fontId="18" fillId="0" borderId="1" xfId="1" applyFont="1" applyBorder="1" applyAlignment="1" applyProtection="1">
      <alignment horizontal="left" vertical="center" wrapText="1"/>
    </xf>
    <xf numFmtId="0" fontId="16" fillId="0" borderId="1" xfId="1" applyFont="1" applyBorder="1" applyAlignment="1">
      <alignment vertical="center" wrapText="1"/>
    </xf>
    <xf numFmtId="0" fontId="12" fillId="0" borderId="0" xfId="1" applyFont="1" applyAlignment="1">
      <alignment vertical="center"/>
    </xf>
    <xf numFmtId="0" fontId="8" fillId="0" borderId="0" xfId="1" applyFont="1" applyAlignment="1">
      <alignment vertical="center"/>
    </xf>
    <xf numFmtId="0" fontId="8" fillId="0" borderId="1" xfId="1" applyFont="1" applyBorder="1" applyAlignment="1">
      <alignment vertical="center"/>
    </xf>
    <xf numFmtId="0" fontId="23" fillId="0" borderId="1" xfId="1" applyFont="1" applyBorder="1" applyAlignment="1" applyProtection="1">
      <alignment horizontal="center" vertical="center" wrapText="1"/>
    </xf>
    <xf numFmtId="0" fontId="8" fillId="0" borderId="1" xfId="1" applyFont="1" applyBorder="1" applyAlignment="1">
      <alignment horizontal="center" vertical="center" wrapText="1"/>
    </xf>
    <xf numFmtId="0" fontId="23" fillId="0" borderId="1" xfId="1" applyFont="1" applyBorder="1" applyAlignment="1" applyProtection="1">
      <alignment horizontal="left" vertical="center" wrapText="1"/>
    </xf>
    <xf numFmtId="0" fontId="8" fillId="0" borderId="1" xfId="1" applyFont="1" applyBorder="1" applyAlignment="1">
      <alignment vertical="center" wrapText="1"/>
    </xf>
    <xf numFmtId="0" fontId="9" fillId="0" borderId="1" xfId="1" applyFont="1" applyBorder="1" applyAlignment="1">
      <alignment vertical="center" wrapText="1"/>
    </xf>
    <xf numFmtId="0" fontId="12" fillId="0" borderId="0" xfId="1" applyFont="1" applyAlignment="1">
      <alignment horizontal="left" vertical="center" wrapText="1"/>
    </xf>
    <xf numFmtId="0" fontId="17" fillId="0" borderId="0" xfId="1" applyFont="1" applyAlignment="1">
      <alignment horizontal="center" vertical="center" wrapText="1"/>
    </xf>
    <xf numFmtId="0" fontId="17" fillId="0" borderId="0" xfId="1" applyFont="1" applyAlignment="1">
      <alignment vertical="center" wrapText="1"/>
    </xf>
    <xf numFmtId="0" fontId="12" fillId="0" borderId="1" xfId="1" applyFont="1" applyFill="1" applyBorder="1" applyAlignment="1" applyProtection="1">
      <alignment horizontal="left" vertical="center" wrapText="1"/>
    </xf>
    <xf numFmtId="0" fontId="12" fillId="0" borderId="1" xfId="1" applyFont="1" applyFill="1" applyBorder="1" applyAlignment="1">
      <alignment horizontal="center" vertical="center" wrapText="1"/>
    </xf>
    <xf numFmtId="0" fontId="12" fillId="0" borderId="1" xfId="1" applyFont="1" applyFill="1" applyBorder="1" applyAlignment="1">
      <alignment vertical="center" wrapText="1"/>
    </xf>
    <xf numFmtId="15" fontId="12" fillId="0" borderId="1" xfId="1" applyNumberFormat="1" applyFont="1" applyFill="1" applyBorder="1" applyAlignment="1" applyProtection="1">
      <alignment horizontal="center" vertical="center" wrapText="1"/>
    </xf>
    <xf numFmtId="0" fontId="12" fillId="0" borderId="0" xfId="1" applyFont="1" applyFill="1" applyAlignment="1">
      <alignment vertical="center"/>
    </xf>
    <xf numFmtId="0" fontId="12" fillId="0" borderId="1" xfId="0" applyFont="1" applyFill="1" applyBorder="1" applyAlignment="1">
      <alignment vertical="center" wrapText="1"/>
    </xf>
    <xf numFmtId="4" fontId="13" fillId="0" borderId="0" xfId="0" applyNumberFormat="1" applyFont="1" applyAlignment="1">
      <alignment vertical="center"/>
    </xf>
    <xf numFmtId="4" fontId="13" fillId="0" borderId="0" xfId="0" applyNumberFormat="1" applyFont="1" applyAlignment="1">
      <alignment vertical="center" wrapText="1"/>
    </xf>
    <xf numFmtId="4" fontId="12" fillId="0" borderId="0" xfId="1" applyNumberFormat="1" applyFont="1" applyAlignment="1">
      <alignment vertical="center"/>
    </xf>
    <xf numFmtId="0" fontId="17" fillId="0" borderId="0" xfId="1" applyFont="1" applyAlignment="1">
      <alignment vertical="center"/>
    </xf>
    <xf numFmtId="0" fontId="21" fillId="0" borderId="0" xfId="0" applyFont="1" applyAlignment="1">
      <alignment horizontal="center" vertical="center" wrapText="1"/>
    </xf>
    <xf numFmtId="0" fontId="12" fillId="0" borderId="0" xfId="0" applyFont="1" applyAlignment="1">
      <alignment horizontal="center" vertical="center" wrapText="1"/>
    </xf>
    <xf numFmtId="4" fontId="19" fillId="0" borderId="0" xfId="0" applyNumberFormat="1" applyFont="1" applyAlignment="1">
      <alignment horizontal="left" vertical="center" wrapText="1"/>
    </xf>
    <xf numFmtId="0" fontId="17" fillId="0" borderId="0" xfId="0" applyFont="1" applyBorder="1" applyAlignment="1">
      <alignment vertical="center" wrapText="1"/>
    </xf>
    <xf numFmtId="0" fontId="16" fillId="2" borderId="5" xfId="0" applyFont="1" applyFill="1" applyBorder="1" applyAlignment="1">
      <alignment horizontal="center" vertical="center" wrapText="1"/>
    </xf>
    <xf numFmtId="0" fontId="12" fillId="0" borderId="1" xfId="0" applyFont="1" applyFill="1" applyBorder="1" applyAlignment="1" applyProtection="1">
      <alignment vertical="center" wrapText="1"/>
    </xf>
    <xf numFmtId="0" fontId="12" fillId="0" borderId="1" xfId="0" applyFont="1" applyFill="1" applyBorder="1" applyAlignment="1" applyProtection="1">
      <alignment horizontal="left" vertical="center" wrapText="1"/>
    </xf>
    <xf numFmtId="0" fontId="12" fillId="0" borderId="0" xfId="0" applyFont="1" applyFill="1" applyAlignment="1">
      <alignment vertical="center"/>
    </xf>
    <xf numFmtId="166" fontId="12" fillId="0" borderId="1" xfId="0" applyNumberFormat="1" applyFont="1" applyFill="1" applyBorder="1" applyAlignment="1" applyProtection="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wrapText="1"/>
    </xf>
    <xf numFmtId="0" fontId="12" fillId="0" borderId="0" xfId="0" applyFont="1" applyFill="1" applyAlignment="1">
      <alignment vertical="center" wrapText="1"/>
    </xf>
    <xf numFmtId="0" fontId="12" fillId="0" borderId="0" xfId="0" applyFont="1" applyAlignment="1">
      <alignment horizontal="left" vertical="center" wrapText="1"/>
    </xf>
    <xf numFmtId="0" fontId="12" fillId="0" borderId="0" xfId="0" applyFont="1" applyAlignment="1">
      <alignment horizontal="center" vertical="center"/>
    </xf>
    <xf numFmtId="0" fontId="0" fillId="0" borderId="0" xfId="0" applyFill="1"/>
    <xf numFmtId="0" fontId="0" fillId="0" borderId="0" xfId="0" applyFont="1" applyFill="1"/>
    <xf numFmtId="15" fontId="27" fillId="0" borderId="0" xfId="0" applyNumberFormat="1" applyFont="1" applyAlignment="1">
      <alignment horizontal="center" vertical="center"/>
    </xf>
    <xf numFmtId="0" fontId="27" fillId="0" borderId="0" xfId="0" applyFont="1" applyAlignment="1">
      <alignment horizontal="center" vertical="center"/>
    </xf>
    <xf numFmtId="0" fontId="12" fillId="0" borderId="6" xfId="0" applyFont="1" applyFill="1" applyBorder="1" applyAlignment="1" applyProtection="1">
      <alignment horizontal="center" vertical="center" wrapText="1"/>
    </xf>
    <xf numFmtId="0" fontId="27" fillId="0" borderId="0" xfId="0" applyFont="1"/>
    <xf numFmtId="0" fontId="17" fillId="0" borderId="6" xfId="0" applyFont="1" applyFill="1" applyBorder="1" applyAlignment="1" applyProtection="1">
      <alignment horizontal="center" vertical="center" wrapText="1"/>
    </xf>
    <xf numFmtId="0" fontId="28" fillId="0" borderId="0" xfId="0" applyFont="1" applyAlignment="1">
      <alignment horizontal="center" vertical="center"/>
    </xf>
    <xf numFmtId="15" fontId="12" fillId="0" borderId="0" xfId="0" applyNumberFormat="1" applyFont="1" applyAlignment="1">
      <alignment vertical="center" wrapText="1"/>
    </xf>
    <xf numFmtId="0" fontId="12" fillId="0" borderId="0" xfId="0" applyFont="1" applyAlignment="1">
      <alignment horizontal="right" vertical="center"/>
    </xf>
    <xf numFmtId="0" fontId="12" fillId="0" borderId="0" xfId="0" applyFont="1" applyFill="1" applyBorder="1" applyAlignment="1">
      <alignment vertical="center" wrapText="1"/>
    </xf>
    <xf numFmtId="0" fontId="17" fillId="0" borderId="0" xfId="0" applyFont="1" applyAlignment="1">
      <alignment horizontal="left" vertical="center"/>
    </xf>
    <xf numFmtId="0" fontId="12" fillId="0" borderId="0" xfId="0" applyFont="1" applyFill="1" applyBorder="1" applyAlignment="1">
      <alignment horizontal="left" vertical="center"/>
    </xf>
    <xf numFmtId="0" fontId="19" fillId="0" borderId="0" xfId="0" applyFont="1" applyAlignment="1">
      <alignment vertical="center"/>
    </xf>
    <xf numFmtId="0" fontId="21" fillId="0" borderId="0" xfId="0" applyFont="1" applyAlignment="1">
      <alignment horizontal="center" vertical="center"/>
    </xf>
    <xf numFmtId="0" fontId="12" fillId="0" borderId="0" xfId="0" applyFont="1" applyAlignment="1">
      <alignment horizontal="left" vertical="center"/>
    </xf>
    <xf numFmtId="0" fontId="19" fillId="0" borderId="0" xfId="0" applyFont="1" applyAlignment="1">
      <alignment horizontal="left" vertical="center" wrapText="1" indent="1"/>
    </xf>
    <xf numFmtId="0" fontId="15" fillId="0" borderId="0" xfId="0" applyFont="1" applyAlignment="1">
      <alignment vertical="center"/>
    </xf>
    <xf numFmtId="0" fontId="12" fillId="0" borderId="0" xfId="0" applyFont="1" applyFill="1" applyBorder="1" applyAlignment="1">
      <alignment vertical="center"/>
    </xf>
    <xf numFmtId="0" fontId="19" fillId="0" borderId="0" xfId="0" applyFont="1" applyAlignment="1">
      <alignment horizontal="left" vertical="center" indent="1"/>
    </xf>
    <xf numFmtId="0" fontId="16" fillId="0" borderId="0" xfId="0" applyFont="1" applyAlignment="1">
      <alignment horizontal="left" vertical="center" wrapText="1" indent="1"/>
    </xf>
    <xf numFmtId="0" fontId="19" fillId="0" borderId="0" xfId="0" quotePrefix="1" applyFont="1" applyAlignment="1">
      <alignment horizontal="left" vertical="center"/>
    </xf>
    <xf numFmtId="0" fontId="12" fillId="0" borderId="0" xfId="1" applyFont="1" applyAlignment="1">
      <alignment horizontal="left" vertical="center"/>
    </xf>
    <xf numFmtId="0" fontId="16" fillId="0" borderId="0" xfId="1" applyFont="1" applyAlignment="1">
      <alignment horizontal="left" vertical="center" indent="1"/>
    </xf>
    <xf numFmtId="3" fontId="20" fillId="0" borderId="0" xfId="1" applyNumberFormat="1" applyFont="1" applyAlignment="1">
      <alignment horizontal="center" vertical="center" wrapText="1"/>
    </xf>
    <xf numFmtId="0" fontId="16" fillId="0" borderId="0" xfId="1" applyFont="1" applyAlignment="1">
      <alignment horizontal="left" vertical="center" wrapText="1" indent="1"/>
    </xf>
    <xf numFmtId="4" fontId="16" fillId="0" borderId="0" xfId="1" applyNumberFormat="1" applyFont="1" applyAlignment="1">
      <alignment horizontal="left" vertical="center" wrapText="1" indent="1"/>
    </xf>
    <xf numFmtId="3" fontId="16" fillId="0" borderId="0" xfId="1" applyNumberFormat="1" applyFont="1" applyAlignment="1">
      <alignment horizontal="left" vertical="center" wrapText="1" indent="1"/>
    </xf>
    <xf numFmtId="4" fontId="16" fillId="0" borderId="0" xfId="0" applyNumberFormat="1" applyFont="1" applyAlignment="1">
      <alignment horizontal="left" vertical="center" wrapText="1" indent="1"/>
    </xf>
    <xf numFmtId="3" fontId="16" fillId="0" borderId="0" xfId="0" applyNumberFormat="1" applyFont="1" applyAlignment="1">
      <alignment horizontal="left" vertical="center" wrapText="1" indent="1"/>
    </xf>
    <xf numFmtId="0" fontId="17" fillId="0" borderId="0" xfId="0" applyFont="1" applyAlignment="1">
      <alignment horizontal="left" vertical="center" indent="1"/>
    </xf>
    <xf numFmtId="0" fontId="17" fillId="0" borderId="0" xfId="1" applyFont="1" applyAlignment="1">
      <alignment horizontal="left" vertical="center"/>
    </xf>
    <xf numFmtId="0" fontId="16" fillId="0" borderId="0" xfId="0" applyFont="1" applyAlignment="1">
      <alignment horizontal="left" vertical="center" indent="1"/>
    </xf>
    <xf numFmtId="0" fontId="16" fillId="0" borderId="0" xfId="0" applyFont="1" applyFill="1" applyBorder="1" applyAlignment="1">
      <alignment vertical="top"/>
    </xf>
    <xf numFmtId="0" fontId="12" fillId="0" borderId="0" xfId="1" applyFont="1" applyFill="1" applyAlignment="1">
      <alignment vertical="center" wrapText="1"/>
    </xf>
    <xf numFmtId="0" fontId="19" fillId="0" borderId="0" xfId="0" applyFont="1" applyFill="1" applyBorder="1" applyAlignment="1">
      <alignment horizontal="left" vertical="center" indent="12"/>
    </xf>
    <xf numFmtId="0" fontId="17" fillId="0" borderId="0" xfId="0" applyFont="1" applyFill="1" applyBorder="1" applyAlignment="1">
      <alignment horizontal="left" vertical="center" indent="12"/>
    </xf>
    <xf numFmtId="0" fontId="17" fillId="0" borderId="0" xfId="0" applyFont="1" applyBorder="1" applyAlignment="1">
      <alignment horizontal="left" vertical="center" indent="12"/>
    </xf>
    <xf numFmtId="0" fontId="16" fillId="4" borderId="5" xfId="1" applyFont="1" applyFill="1" applyBorder="1" applyAlignment="1">
      <alignment horizontal="center" vertical="center" wrapText="1"/>
    </xf>
    <xf numFmtId="0" fontId="16" fillId="4" borderId="5" xfId="0" applyFont="1" applyFill="1" applyBorder="1" applyAlignment="1">
      <alignment horizontal="center" vertical="center" wrapText="1"/>
    </xf>
    <xf numFmtId="0" fontId="9" fillId="4" borderId="5" xfId="1" applyFont="1" applyFill="1" applyBorder="1" applyAlignment="1">
      <alignment horizontal="center" vertical="center" wrapText="1"/>
    </xf>
    <xf numFmtId="0" fontId="8" fillId="4" borderId="0" xfId="1" applyFont="1" applyFill="1" applyAlignment="1">
      <alignment horizontal="center" vertical="center"/>
    </xf>
    <xf numFmtId="0" fontId="12" fillId="4" borderId="0" xfId="0" applyFont="1" applyFill="1" applyAlignment="1">
      <alignment vertical="center"/>
    </xf>
    <xf numFmtId="0" fontId="17" fillId="0" borderId="0" xfId="1" applyFont="1" applyAlignment="1">
      <alignment horizontal="left" vertical="center" wrapText="1"/>
    </xf>
    <xf numFmtId="0" fontId="17" fillId="0" borderId="0" xfId="1" applyFont="1" applyAlignment="1">
      <alignment horizontal="center" vertical="center"/>
    </xf>
    <xf numFmtId="2" fontId="17" fillId="0" borderId="0" xfId="1" applyNumberFormat="1" applyFont="1" applyAlignment="1">
      <alignment horizontal="center" vertical="center"/>
    </xf>
    <xf numFmtId="2" fontId="17" fillId="0" borderId="0" xfId="1" applyNumberFormat="1" applyFont="1" applyAlignment="1">
      <alignment horizontal="center" vertical="center" wrapText="1"/>
    </xf>
    <xf numFmtId="0" fontId="12" fillId="0" borderId="4" xfId="1" applyFont="1" applyFill="1" applyBorder="1" applyAlignment="1">
      <alignment horizontal="left" vertical="center" wrapText="1"/>
    </xf>
    <xf numFmtId="0" fontId="12" fillId="0" borderId="4" xfId="1" applyFont="1" applyFill="1" applyBorder="1" applyAlignment="1">
      <alignment vertical="center" wrapText="1"/>
    </xf>
    <xf numFmtId="0" fontId="12" fillId="0" borderId="4" xfId="1" applyFont="1" applyFill="1" applyBorder="1" applyAlignment="1">
      <alignment horizontal="center" vertical="center" wrapText="1"/>
    </xf>
    <xf numFmtId="2" fontId="12" fillId="0" borderId="4" xfId="1" applyNumberFormat="1" applyFont="1" applyFill="1" applyBorder="1" applyAlignment="1">
      <alignment horizontal="center" vertical="center" wrapText="1"/>
    </xf>
    <xf numFmtId="0" fontId="17" fillId="0" borderId="0" xfId="1" applyFont="1" applyFill="1" applyAlignment="1">
      <alignment vertical="center"/>
    </xf>
    <xf numFmtId="0" fontId="8" fillId="0" borderId="0" xfId="3" applyFont="1" applyFill="1" applyAlignment="1">
      <alignment vertical="center"/>
    </xf>
    <xf numFmtId="0" fontId="8" fillId="0" borderId="0" xfId="3" applyFont="1" applyFill="1" applyAlignment="1">
      <alignment vertical="center" wrapText="1"/>
    </xf>
    <xf numFmtId="0" fontId="12" fillId="0" borderId="0" xfId="3" applyFont="1" applyFill="1" applyAlignment="1">
      <alignment vertical="center" wrapText="1"/>
    </xf>
    <xf numFmtId="4" fontId="16" fillId="0" borderId="0" xfId="0" applyNumberFormat="1" applyFont="1" applyFill="1" applyAlignment="1">
      <alignment horizontal="left" vertical="center" wrapText="1" indent="1"/>
    </xf>
    <xf numFmtId="4" fontId="16" fillId="0" borderId="0" xfId="1" applyNumberFormat="1" applyFont="1" applyFill="1" applyAlignment="1">
      <alignment horizontal="left" vertical="center" wrapText="1" indent="1"/>
    </xf>
    <xf numFmtId="0" fontId="24" fillId="0" borderId="0" xfId="2" applyFont="1"/>
    <xf numFmtId="0" fontId="24" fillId="0" borderId="0" xfId="2"/>
    <xf numFmtId="15" fontId="24" fillId="0" borderId="0" xfId="2" applyNumberFormat="1"/>
    <xf numFmtId="0" fontId="12" fillId="0" borderId="0" xfId="3" applyFont="1" applyFill="1" applyBorder="1" applyAlignment="1">
      <alignment vertical="center" wrapText="1"/>
    </xf>
    <xf numFmtId="0" fontId="12" fillId="0" borderId="0" xfId="3" applyFont="1" applyFill="1" applyBorder="1" applyAlignment="1" applyProtection="1">
      <alignment vertical="center" wrapText="1"/>
    </xf>
    <xf numFmtId="0" fontId="12" fillId="0" borderId="0" xfId="1" applyFont="1" applyFill="1" applyBorder="1" applyAlignment="1">
      <alignment horizontal="center" vertical="center"/>
    </xf>
    <xf numFmtId="15" fontId="12" fillId="0" borderId="0" xfId="1" applyNumberFormat="1" applyFont="1" applyFill="1" applyBorder="1" applyAlignment="1">
      <alignment horizontal="center" vertical="center"/>
    </xf>
    <xf numFmtId="2" fontId="12" fillId="0" borderId="0" xfId="1" applyNumberFormat="1" applyFont="1" applyFill="1" applyBorder="1" applyAlignment="1">
      <alignment horizontal="center" vertical="center" wrapText="1"/>
    </xf>
    <xf numFmtId="0" fontId="12" fillId="0" borderId="0" xfId="1" applyFont="1" applyFill="1" applyBorder="1" applyAlignment="1">
      <alignment vertical="center" wrapText="1"/>
    </xf>
    <xf numFmtId="4" fontId="29" fillId="0" borderId="0" xfId="0" applyNumberFormat="1" applyFont="1" applyAlignment="1">
      <alignment vertical="center" wrapText="1"/>
    </xf>
    <xf numFmtId="4" fontId="29" fillId="0" borderId="0" xfId="0" applyNumberFormat="1" applyFont="1" applyAlignment="1">
      <alignment vertical="center"/>
    </xf>
    <xf numFmtId="0" fontId="29" fillId="0" borderId="0" xfId="0" applyFont="1" applyAlignment="1">
      <alignment vertical="center" wrapText="1"/>
    </xf>
    <xf numFmtId="4" fontId="29" fillId="0" borderId="0" xfId="0" applyNumberFormat="1" applyFont="1" applyFill="1" applyAlignment="1">
      <alignment vertical="center" wrapText="1"/>
    </xf>
    <xf numFmtId="4" fontId="29" fillId="0" borderId="0" xfId="0" applyNumberFormat="1" applyFont="1" applyFill="1" applyAlignment="1">
      <alignment vertical="center"/>
    </xf>
    <xf numFmtId="0" fontId="29" fillId="0" borderId="0" xfId="0" applyFont="1" applyFill="1" applyAlignment="1">
      <alignment vertical="center" wrapText="1"/>
    </xf>
    <xf numFmtId="0" fontId="17" fillId="0" borderId="0" xfId="0" applyFont="1" applyFill="1" applyAlignment="1">
      <alignment vertical="center"/>
    </xf>
    <xf numFmtId="0" fontId="19" fillId="6" borderId="5" xfId="0" applyFont="1" applyFill="1" applyBorder="1" applyAlignment="1">
      <alignment horizontal="center" vertical="center" wrapText="1"/>
    </xf>
    <xf numFmtId="0" fontId="9" fillId="6" borderId="5" xfId="1" applyFont="1" applyFill="1" applyBorder="1" applyAlignment="1">
      <alignment horizontal="center" vertical="center" wrapText="1"/>
    </xf>
    <xf numFmtId="0" fontId="16" fillId="6" borderId="5" xfId="1" applyFont="1" applyFill="1" applyBorder="1" applyAlignment="1">
      <alignment horizontal="center" vertical="center" wrapText="1"/>
    </xf>
    <xf numFmtId="0" fontId="12" fillId="7" borderId="0" xfId="0" applyFont="1" applyFill="1" applyAlignment="1">
      <alignment vertical="center"/>
    </xf>
    <xf numFmtId="4" fontId="19" fillId="0" borderId="0" xfId="1" applyNumberFormat="1" applyFont="1" applyAlignment="1">
      <alignment horizontal="left" vertical="center" indent="1"/>
    </xf>
    <xf numFmtId="17" fontId="12" fillId="0" borderId="0" xfId="0" applyNumberFormat="1" applyFont="1" applyAlignment="1">
      <alignment horizontal="right" vertical="center"/>
    </xf>
    <xf numFmtId="17" fontId="12" fillId="0" borderId="0" xfId="0" applyNumberFormat="1" applyFont="1" applyAlignment="1">
      <alignment horizontal="left" vertical="center"/>
    </xf>
    <xf numFmtId="0" fontId="16" fillId="0" borderId="1" xfId="1" applyFont="1" applyBorder="1" applyAlignment="1">
      <alignment vertical="top" wrapText="1"/>
    </xf>
    <xf numFmtId="0" fontId="12" fillId="0" borderId="1" xfId="1" applyFont="1" applyBorder="1" applyAlignment="1">
      <alignment vertical="top" wrapText="1"/>
    </xf>
    <xf numFmtId="0" fontId="18" fillId="0" borderId="1" xfId="1" applyFont="1" applyBorder="1" applyAlignment="1" applyProtection="1">
      <alignment horizontal="left" vertical="top" wrapText="1"/>
    </xf>
    <xf numFmtId="0" fontId="18" fillId="0" borderId="1" xfId="1" applyFont="1" applyBorder="1" applyAlignment="1" applyProtection="1">
      <alignment horizontal="center" vertical="top" wrapText="1"/>
    </xf>
    <xf numFmtId="0" fontId="12" fillId="0" borderId="1" xfId="1" applyFont="1" applyBorder="1" applyAlignment="1">
      <alignment horizontal="center" vertical="top" wrapText="1"/>
    </xf>
    <xf numFmtId="0" fontId="18" fillId="0" borderId="1" xfId="1" applyFont="1" applyBorder="1" applyAlignment="1" applyProtection="1">
      <alignment vertical="top" wrapText="1"/>
    </xf>
    <xf numFmtId="0" fontId="12" fillId="0" borderId="1" xfId="1" applyFont="1" applyBorder="1" applyAlignment="1">
      <alignment vertical="top"/>
    </xf>
    <xf numFmtId="0" fontId="12" fillId="0" borderId="1" xfId="1" applyFont="1" applyBorder="1" applyAlignment="1" applyProtection="1">
      <alignment horizontal="left" vertical="top" wrapText="1"/>
    </xf>
    <xf numFmtId="0" fontId="12" fillId="0" borderId="1" xfId="1" applyFont="1" applyBorder="1" applyAlignment="1" applyProtection="1">
      <alignment vertical="top" wrapText="1"/>
    </xf>
    <xf numFmtId="0" fontId="12" fillId="0" borderId="1" xfId="1" applyFont="1" applyBorder="1" applyAlignment="1" applyProtection="1">
      <alignment horizontal="center" vertical="top" wrapText="1"/>
    </xf>
    <xf numFmtId="0" fontId="12" fillId="0" borderId="1" xfId="1" applyFont="1" applyBorder="1" applyAlignment="1">
      <alignment horizontal="center" vertical="top"/>
    </xf>
    <xf numFmtId="15" fontId="12" fillId="0" borderId="1" xfId="1" applyNumberFormat="1" applyFont="1" applyBorder="1" applyAlignment="1">
      <alignment horizontal="center" vertical="top"/>
    </xf>
    <xf numFmtId="2" fontId="12" fillId="0" borderId="1" xfId="1" applyNumberFormat="1" applyFont="1" applyBorder="1" applyAlignment="1">
      <alignment horizontal="center" vertical="top" wrapText="1"/>
    </xf>
    <xf numFmtId="0" fontId="12" fillId="0" borderId="1" xfId="1" applyFont="1" applyBorder="1" applyAlignment="1">
      <alignment horizontal="left" vertical="top" wrapText="1"/>
    </xf>
    <xf numFmtId="0" fontId="18" fillId="0" borderId="2" xfId="1" applyFont="1" applyBorder="1" applyAlignment="1" applyProtection="1">
      <alignment vertical="top" wrapText="1"/>
    </xf>
    <xf numFmtId="0" fontId="13" fillId="0" borderId="1" xfId="1" applyFont="1" applyBorder="1" applyAlignment="1">
      <alignment vertical="top" wrapText="1"/>
    </xf>
    <xf numFmtId="0" fontId="12" fillId="0" borderId="2" xfId="1" applyFont="1" applyBorder="1" applyAlignment="1" applyProtection="1">
      <alignment vertical="top" wrapText="1"/>
    </xf>
    <xf numFmtId="0" fontId="12" fillId="0" borderId="1" xfId="0" applyFont="1" applyFill="1" applyBorder="1" applyAlignment="1">
      <alignment vertical="top" wrapText="1"/>
    </xf>
    <xf numFmtId="0" fontId="12" fillId="0" borderId="1" xfId="0" applyFont="1" applyFill="1" applyBorder="1" applyAlignment="1">
      <alignment horizontal="center" vertical="top" wrapText="1"/>
    </xf>
    <xf numFmtId="14" fontId="12" fillId="0" borderId="1" xfId="0" applyNumberFormat="1" applyFont="1" applyFill="1" applyBorder="1" applyAlignment="1">
      <alignment horizontal="center" vertical="top" wrapText="1"/>
    </xf>
    <xf numFmtId="0" fontId="12" fillId="0" borderId="1" xfId="0" applyFont="1" applyFill="1" applyBorder="1" applyAlignment="1">
      <alignment horizontal="left" vertical="top" wrapText="1"/>
    </xf>
    <xf numFmtId="0" fontId="12" fillId="0" borderId="1" xfId="0" applyFont="1" applyFill="1" applyBorder="1" applyAlignment="1" applyProtection="1">
      <alignment vertical="top" wrapText="1"/>
    </xf>
    <xf numFmtId="166" fontId="12" fillId="0" borderId="1" xfId="0" applyNumberFormat="1" applyFont="1" applyFill="1" applyBorder="1" applyAlignment="1" applyProtection="1">
      <alignment horizontal="center" vertical="top" wrapText="1"/>
    </xf>
    <xf numFmtId="0" fontId="12" fillId="0" borderId="1" xfId="1" applyFont="1" applyFill="1" applyBorder="1" applyAlignment="1">
      <alignment horizontal="center" vertical="top"/>
    </xf>
    <xf numFmtId="15" fontId="12" fillId="0" borderId="1" xfId="1" applyNumberFormat="1" applyFont="1" applyFill="1" applyBorder="1" applyAlignment="1">
      <alignment horizontal="center" vertical="top"/>
    </xf>
    <xf numFmtId="2" fontId="12" fillId="0" borderId="1" xfId="1" applyNumberFormat="1" applyFont="1" applyFill="1" applyBorder="1" applyAlignment="1">
      <alignment horizontal="center" vertical="top" wrapText="1"/>
    </xf>
    <xf numFmtId="0" fontId="12" fillId="0" borderId="1" xfId="1" applyFont="1" applyFill="1" applyBorder="1" applyAlignment="1">
      <alignment vertical="top" wrapText="1"/>
    </xf>
    <xf numFmtId="0" fontId="12" fillId="0" borderId="1" xfId="0" applyFont="1" applyBorder="1" applyAlignment="1">
      <alignment horizontal="left" vertical="top" wrapText="1"/>
    </xf>
    <xf numFmtId="0" fontId="12" fillId="0" borderId="1" xfId="0" applyFont="1" applyBorder="1" applyAlignment="1">
      <alignment horizontal="left" vertical="top"/>
    </xf>
    <xf numFmtId="0" fontId="12" fillId="0" borderId="0" xfId="0" applyFont="1" applyAlignment="1">
      <alignment horizontal="center" vertical="top" wrapText="1"/>
    </xf>
    <xf numFmtId="15" fontId="12" fillId="0" borderId="1" xfId="1" applyNumberFormat="1" applyFont="1" applyFill="1" applyBorder="1" applyAlignment="1" applyProtection="1">
      <alignment horizontal="center" vertical="top" wrapText="1"/>
    </xf>
    <xf numFmtId="0" fontId="12" fillId="0" borderId="1" xfId="0" applyFont="1" applyBorder="1" applyAlignment="1">
      <alignment vertical="top" wrapText="1"/>
    </xf>
    <xf numFmtId="0" fontId="12" fillId="0" borderId="1" xfId="1" applyFont="1" applyFill="1" applyBorder="1" applyAlignment="1" applyProtection="1">
      <alignment horizontal="center" vertical="top" wrapText="1"/>
    </xf>
    <xf numFmtId="0" fontId="12" fillId="0" borderId="1" xfId="1" applyFont="1" applyFill="1" applyBorder="1" applyAlignment="1" applyProtection="1">
      <alignment vertical="top" wrapText="1"/>
    </xf>
    <xf numFmtId="0" fontId="12" fillId="0" borderId="1" xfId="0" applyFont="1" applyBorder="1" applyAlignment="1">
      <alignment vertical="top"/>
    </xf>
    <xf numFmtId="0" fontId="12" fillId="3" borderId="1" xfId="0" applyFont="1" applyFill="1" applyBorder="1" applyAlignment="1" applyProtection="1">
      <alignment vertical="top" wrapText="1"/>
    </xf>
    <xf numFmtId="0" fontId="16" fillId="0" borderId="1" xfId="1" applyFont="1" applyFill="1" applyBorder="1" applyAlignment="1">
      <alignment vertical="top" wrapText="1"/>
    </xf>
    <xf numFmtId="0" fontId="12" fillId="0" borderId="1" xfId="1" applyFont="1" applyFill="1" applyBorder="1" applyAlignment="1" applyProtection="1">
      <alignment horizontal="left" vertical="top" wrapText="1"/>
    </xf>
    <xf numFmtId="0" fontId="12" fillId="0" borderId="1" xfId="1" applyFont="1" applyFill="1" applyBorder="1" applyAlignment="1">
      <alignment vertical="top"/>
    </xf>
    <xf numFmtId="0" fontId="16" fillId="0" borderId="1" xfId="1" applyFont="1" applyFill="1" applyBorder="1" applyAlignment="1">
      <alignment horizontal="left" vertical="top" wrapText="1"/>
    </xf>
    <xf numFmtId="0" fontId="12" fillId="0" borderId="1" xfId="1" applyFont="1" applyFill="1" applyBorder="1" applyAlignment="1">
      <alignment horizontal="left" vertical="top" wrapText="1"/>
    </xf>
    <xf numFmtId="0" fontId="12" fillId="0" borderId="1" xfId="1" applyFont="1" applyFill="1" applyBorder="1" applyAlignment="1">
      <alignment horizontal="center" vertical="top" wrapText="1"/>
    </xf>
    <xf numFmtId="15" fontId="12" fillId="0" borderId="1" xfId="1" applyNumberFormat="1" applyFont="1" applyFill="1" applyBorder="1" applyAlignment="1">
      <alignment horizontal="center" vertical="top" wrapText="1"/>
    </xf>
    <xf numFmtId="0" fontId="12" fillId="0" borderId="1" xfId="1" applyFont="1" applyFill="1" applyBorder="1" applyAlignment="1">
      <alignment horizontal="left" vertical="top"/>
    </xf>
    <xf numFmtId="0" fontId="12" fillId="0" borderId="1" xfId="3" applyFont="1" applyFill="1" applyBorder="1" applyAlignment="1">
      <alignment vertical="top" wrapText="1"/>
    </xf>
    <xf numFmtId="0" fontId="12" fillId="0" borderId="0" xfId="1" applyFont="1" applyFill="1" applyAlignment="1">
      <alignment vertical="top"/>
    </xf>
    <xf numFmtId="0" fontId="17" fillId="0" borderId="0" xfId="1" applyFont="1" applyFill="1" applyAlignment="1">
      <alignment vertical="top"/>
    </xf>
    <xf numFmtId="0" fontId="17" fillId="0" borderId="0" xfId="1" applyFont="1" applyFill="1" applyAlignment="1">
      <alignment horizontal="left" vertical="top"/>
    </xf>
    <xf numFmtId="0" fontId="17" fillId="0" borderId="0" xfId="1" applyFont="1" applyFill="1" applyAlignment="1">
      <alignment vertical="top" wrapText="1"/>
    </xf>
    <xf numFmtId="0" fontId="17" fillId="0" borderId="0" xfId="1" applyFont="1" applyFill="1" applyAlignment="1">
      <alignment horizontal="center" vertical="top"/>
    </xf>
    <xf numFmtId="2" fontId="17" fillId="0" borderId="0" xfId="1" applyNumberFormat="1" applyFont="1" applyFill="1" applyAlignment="1">
      <alignment horizontal="center" vertical="top"/>
    </xf>
    <xf numFmtId="0" fontId="13" fillId="0" borderId="1" xfId="1" applyFont="1" applyFill="1" applyBorder="1" applyAlignment="1">
      <alignment vertical="top" wrapText="1"/>
    </xf>
    <xf numFmtId="0" fontId="12" fillId="0" borderId="1" xfId="3" applyFont="1" applyFill="1" applyBorder="1" applyAlignment="1">
      <alignment horizontal="center" vertical="top" wrapText="1"/>
    </xf>
    <xf numFmtId="14" fontId="12" fillId="0" borderId="1" xfId="3" applyNumberFormat="1" applyFont="1" applyFill="1" applyBorder="1" applyAlignment="1">
      <alignment horizontal="center" vertical="top" wrapText="1"/>
    </xf>
    <xf numFmtId="0" fontId="12" fillId="0" borderId="1" xfId="3" applyFont="1" applyFill="1" applyBorder="1" applyAlignment="1">
      <alignment horizontal="left" vertical="top" wrapText="1"/>
    </xf>
    <xf numFmtId="0" fontId="16" fillId="0" borderId="4" xfId="1" applyFont="1" applyFill="1" applyBorder="1" applyAlignment="1">
      <alignment vertical="top" wrapText="1"/>
    </xf>
    <xf numFmtId="0" fontId="12" fillId="0" borderId="4" xfId="1" applyFont="1" applyFill="1" applyBorder="1" applyAlignment="1" applyProtection="1">
      <alignment horizontal="left" vertical="top" wrapText="1"/>
    </xf>
    <xf numFmtId="0" fontId="12" fillId="0" borderId="4" xfId="1" applyFont="1" applyFill="1" applyBorder="1" applyAlignment="1">
      <alignment horizontal="center" vertical="top"/>
    </xf>
    <xf numFmtId="15" fontId="12" fillId="0" borderId="4" xfId="1" applyNumberFormat="1" applyFont="1" applyFill="1" applyBorder="1" applyAlignment="1">
      <alignment horizontal="center" vertical="top"/>
    </xf>
    <xf numFmtId="2" fontId="12" fillId="0" borderId="4" xfId="1" applyNumberFormat="1" applyFont="1" applyFill="1" applyBorder="1" applyAlignment="1">
      <alignment horizontal="center" vertical="top" wrapText="1"/>
    </xf>
    <xf numFmtId="0" fontId="16" fillId="0" borderId="1" xfId="3" applyFont="1" applyFill="1" applyBorder="1" applyAlignment="1">
      <alignment vertical="top" wrapText="1"/>
    </xf>
    <xf numFmtId="0" fontId="12" fillId="0" borderId="1" xfId="3" applyFont="1" applyFill="1" applyBorder="1" applyAlignment="1" applyProtection="1">
      <alignment vertical="top" wrapText="1"/>
    </xf>
    <xf numFmtId="166" fontId="12" fillId="0" borderId="1" xfId="3" applyNumberFormat="1" applyFont="1" applyFill="1" applyBorder="1" applyAlignment="1" applyProtection="1">
      <alignment horizontal="center" vertical="top" wrapText="1"/>
    </xf>
    <xf numFmtId="0" fontId="17" fillId="0" borderId="0" xfId="0" applyFont="1" applyAlignment="1">
      <alignment horizontal="center" vertical="top"/>
    </xf>
    <xf numFmtId="166" fontId="12" fillId="0" borderId="1" xfId="0" applyNumberFormat="1" applyFont="1" applyFill="1" applyBorder="1" applyAlignment="1">
      <alignment horizontal="center" vertical="top" wrapText="1"/>
    </xf>
    <xf numFmtId="0" fontId="12" fillId="0" borderId="1" xfId="0" applyFont="1" applyFill="1" applyBorder="1" applyAlignment="1" applyProtection="1">
      <alignment horizontal="left" vertical="top" wrapText="1"/>
    </xf>
    <xf numFmtId="4" fontId="12" fillId="0" borderId="1" xfId="0" applyNumberFormat="1" applyFont="1" applyFill="1" applyBorder="1" applyAlignment="1">
      <alignment horizontal="center" vertical="top" wrapText="1"/>
    </xf>
    <xf numFmtId="0" fontId="20" fillId="0" borderId="1" xfId="0" applyFont="1" applyFill="1" applyBorder="1" applyAlignment="1">
      <alignment vertical="top" wrapText="1"/>
    </xf>
    <xf numFmtId="0" fontId="0" fillId="0" borderId="0" xfId="0" applyAlignment="1">
      <alignment vertical="top"/>
    </xf>
    <xf numFmtId="0" fontId="21" fillId="0" borderId="0" xfId="0" applyFont="1" applyAlignment="1">
      <alignment vertical="top"/>
    </xf>
    <xf numFmtId="0" fontId="16" fillId="0" borderId="4" xfId="0" applyFont="1" applyFill="1" applyBorder="1" applyAlignment="1">
      <alignment horizontal="left" vertical="top" wrapText="1"/>
    </xf>
    <xf numFmtId="0" fontId="16" fillId="0" borderId="4" xfId="0" applyFont="1" applyFill="1" applyBorder="1" applyAlignment="1">
      <alignment horizontal="center" vertical="top" wrapText="1"/>
    </xf>
    <xf numFmtId="0" fontId="16" fillId="0" borderId="3" xfId="0" applyFont="1" applyFill="1" applyBorder="1" applyAlignment="1">
      <alignment horizontal="center" vertical="top" wrapText="1"/>
    </xf>
    <xf numFmtId="0" fontId="12" fillId="0" borderId="1" xfId="0" applyFont="1" applyFill="1" applyBorder="1" applyAlignment="1" applyProtection="1">
      <alignment horizontal="center" vertical="top" wrapText="1"/>
    </xf>
    <xf numFmtId="14" fontId="12" fillId="0" borderId="1" xfId="0" applyNumberFormat="1" applyFont="1" applyFill="1" applyBorder="1" applyAlignment="1" applyProtection="1">
      <alignment horizontal="center" vertical="top" wrapText="1"/>
    </xf>
    <xf numFmtId="0" fontId="12" fillId="5" borderId="1" xfId="0" applyFont="1" applyFill="1" applyBorder="1" applyAlignment="1" applyProtection="1">
      <alignment vertical="top" wrapText="1"/>
    </xf>
    <xf numFmtId="0" fontId="12" fillId="5" borderId="1" xfId="0" applyFont="1" applyFill="1" applyBorder="1" applyAlignment="1" applyProtection="1">
      <alignment horizontal="left" vertical="top" wrapText="1"/>
    </xf>
    <xf numFmtId="167" fontId="12" fillId="0" borderId="1" xfId="0" applyNumberFormat="1" applyFont="1" applyFill="1" applyBorder="1" applyAlignment="1" applyProtection="1">
      <alignment horizontal="center" vertical="top" wrapText="1"/>
    </xf>
    <xf numFmtId="15" fontId="12" fillId="0" borderId="1" xfId="0" applyNumberFormat="1" applyFont="1" applyFill="1" applyBorder="1" applyAlignment="1" applyProtection="1">
      <alignment horizontal="center" vertical="top" wrapText="1"/>
    </xf>
    <xf numFmtId="0" fontId="12" fillId="0" borderId="6" xfId="0" applyFont="1" applyFill="1" applyBorder="1" applyAlignment="1">
      <alignment vertical="top"/>
    </xf>
    <xf numFmtId="0" fontId="8" fillId="0" borderId="1" xfId="0" applyFont="1" applyFill="1" applyBorder="1" applyAlignment="1">
      <alignment horizontal="left" vertical="top" wrapText="1"/>
    </xf>
    <xf numFmtId="0" fontId="12" fillId="0" borderId="0" xfId="0" applyFont="1" applyFill="1" applyAlignment="1">
      <alignment horizontal="left" vertical="top" wrapText="1"/>
    </xf>
    <xf numFmtId="166" fontId="8" fillId="0" borderId="1" xfId="0" applyNumberFormat="1" applyFont="1" applyFill="1" applyBorder="1" applyAlignment="1">
      <alignment horizontal="center" vertical="top" wrapText="1"/>
    </xf>
    <xf numFmtId="0" fontId="8" fillId="0" borderId="1" xfId="0" applyFont="1" applyFill="1" applyBorder="1" applyAlignment="1">
      <alignment horizontal="center" vertical="top" wrapText="1"/>
    </xf>
    <xf numFmtId="0" fontId="12" fillId="0" borderId="1" xfId="0" applyFont="1" applyFill="1" applyBorder="1" applyAlignment="1">
      <alignment vertical="top"/>
    </xf>
    <xf numFmtId="0" fontId="16" fillId="0" borderId="10" xfId="0" applyFont="1" applyFill="1" applyBorder="1" applyAlignment="1">
      <alignment vertical="top" wrapText="1"/>
    </xf>
    <xf numFmtId="0" fontId="12" fillId="0" borderId="11" xfId="0" applyFont="1" applyFill="1" applyBorder="1" applyAlignment="1">
      <alignment vertical="top" wrapText="1"/>
    </xf>
    <xf numFmtId="0" fontId="12" fillId="0" borderId="11" xfId="0" applyFont="1" applyFill="1" applyBorder="1" applyAlignment="1" applyProtection="1">
      <alignment vertical="top" wrapText="1"/>
    </xf>
    <xf numFmtId="0" fontId="12" fillId="0" borderId="11" xfId="0" applyFont="1" applyFill="1" applyBorder="1" applyAlignment="1" applyProtection="1">
      <alignment horizontal="center" vertical="top" wrapText="1"/>
    </xf>
    <xf numFmtId="0" fontId="12" fillId="0" borderId="11" xfId="0" applyFont="1" applyFill="1" applyBorder="1" applyAlignment="1" applyProtection="1">
      <alignment horizontal="left" vertical="top" wrapText="1"/>
    </xf>
    <xf numFmtId="0" fontId="12" fillId="0" borderId="8" xfId="0" applyFont="1" applyFill="1" applyBorder="1" applyAlignment="1" applyProtection="1">
      <alignment vertical="top" wrapText="1"/>
    </xf>
    <xf numFmtId="0" fontId="12" fillId="0" borderId="8" xfId="0" applyFont="1" applyFill="1" applyBorder="1" applyAlignment="1" applyProtection="1">
      <alignment horizontal="left" vertical="top" wrapText="1"/>
    </xf>
    <xf numFmtId="0" fontId="12" fillId="5" borderId="8" xfId="0" applyFont="1" applyFill="1" applyBorder="1" applyAlignment="1" applyProtection="1">
      <alignment horizontal="center" vertical="top" wrapText="1"/>
    </xf>
    <xf numFmtId="0" fontId="16" fillId="0" borderId="2" xfId="0" applyFont="1" applyFill="1" applyBorder="1" applyAlignment="1">
      <alignment vertical="top" wrapText="1"/>
    </xf>
    <xf numFmtId="0" fontId="12" fillId="0" borderId="7" xfId="0" applyFont="1" applyFill="1" applyBorder="1" applyAlignment="1">
      <alignment vertical="top" wrapText="1"/>
    </xf>
    <xf numFmtId="0" fontId="12" fillId="0" borderId="7" xfId="0" applyFont="1" applyFill="1" applyBorder="1" applyAlignment="1" applyProtection="1">
      <alignment vertical="top" wrapText="1"/>
    </xf>
    <xf numFmtId="0" fontId="12" fillId="0" borderId="7" xfId="0" applyFont="1" applyFill="1" applyBorder="1" applyAlignment="1" applyProtection="1">
      <alignment horizontal="center" vertical="top" wrapText="1"/>
    </xf>
    <xf numFmtId="0" fontId="12" fillId="0" borderId="2" xfId="0" applyFont="1" applyFill="1" applyBorder="1" applyAlignment="1" applyProtection="1">
      <alignment vertical="top" wrapText="1"/>
    </xf>
    <xf numFmtId="0" fontId="12" fillId="0" borderId="9" xfId="0" applyFont="1" applyFill="1" applyBorder="1" applyAlignment="1" applyProtection="1">
      <alignment vertical="top" wrapText="1"/>
    </xf>
    <xf numFmtId="0" fontId="12" fillId="0" borderId="9" xfId="0" applyFont="1" applyFill="1" applyBorder="1" applyAlignment="1">
      <alignment vertical="top"/>
    </xf>
    <xf numFmtId="0" fontId="12" fillId="0" borderId="9" xfId="0" applyFont="1" applyFill="1" applyBorder="1" applyAlignment="1" applyProtection="1">
      <alignment horizontal="center" vertical="top" wrapText="1"/>
    </xf>
    <xf numFmtId="14" fontId="12" fillId="0" borderId="9" xfId="0" applyNumberFormat="1" applyFont="1" applyFill="1" applyBorder="1" applyAlignment="1">
      <alignment horizontal="center" vertical="top" wrapText="1"/>
    </xf>
    <xf numFmtId="0" fontId="12" fillId="0" borderId="9" xfId="0" applyFont="1" applyFill="1" applyBorder="1" applyAlignment="1">
      <alignment vertical="top" wrapText="1"/>
    </xf>
    <xf numFmtId="0" fontId="17" fillId="0" borderId="0" xfId="1" applyFont="1" applyFill="1" applyAlignment="1">
      <alignment vertical="center" wrapText="1"/>
    </xf>
    <xf numFmtId="0" fontId="21" fillId="0" borderId="0" xfId="0" applyFont="1" applyAlignment="1">
      <alignment horizontal="center" vertical="center"/>
    </xf>
    <xf numFmtId="3" fontId="20" fillId="0" borderId="0" xfId="1" applyNumberFormat="1" applyFont="1" applyAlignment="1">
      <alignment horizontal="center" vertical="center" wrapText="1"/>
    </xf>
    <xf numFmtId="0" fontId="21" fillId="0" borderId="0" xfId="1" applyFont="1" applyAlignment="1">
      <alignment horizontal="center" vertical="center"/>
    </xf>
    <xf numFmtId="15" fontId="17" fillId="0" borderId="1" xfId="0" applyNumberFormat="1" applyFont="1" applyFill="1" applyBorder="1" applyAlignment="1">
      <alignment horizontal="center" vertical="top"/>
    </xf>
    <xf numFmtId="4" fontId="17" fillId="0" borderId="1" xfId="0" applyNumberFormat="1" applyFont="1" applyFill="1" applyBorder="1" applyAlignment="1">
      <alignment horizontal="center" vertical="top"/>
    </xf>
    <xf numFmtId="0" fontId="17" fillId="0" borderId="1" xfId="0" applyFont="1" applyFill="1" applyBorder="1" applyAlignment="1">
      <alignment horizontal="center" vertical="top"/>
    </xf>
    <xf numFmtId="0" fontId="16" fillId="0" borderId="1" xfId="0" applyFont="1" applyFill="1" applyBorder="1" applyAlignment="1" applyProtection="1">
      <alignment vertical="top" wrapText="1"/>
    </xf>
    <xf numFmtId="0" fontId="16" fillId="0" borderId="1" xfId="0" applyFont="1" applyFill="1" applyBorder="1" applyAlignment="1" applyProtection="1">
      <alignment horizontal="center" vertical="top" wrapText="1"/>
    </xf>
    <xf numFmtId="0" fontId="16" fillId="0" borderId="1" xfId="0" applyFont="1" applyFill="1" applyBorder="1" applyAlignment="1" applyProtection="1">
      <alignment horizontal="left" vertical="top" wrapText="1"/>
    </xf>
    <xf numFmtId="0" fontId="21" fillId="0" borderId="0" xfId="0" applyFont="1" applyAlignment="1">
      <alignment vertical="center"/>
    </xf>
    <xf numFmtId="0" fontId="20" fillId="0" borderId="0" xfId="0" applyFont="1" applyAlignment="1">
      <alignment vertical="center"/>
    </xf>
    <xf numFmtId="0" fontId="20" fillId="0" borderId="0" xfId="0" applyFont="1" applyAlignment="1">
      <alignment horizontal="center" vertical="center"/>
    </xf>
    <xf numFmtId="0" fontId="16" fillId="0" borderId="0" xfId="4" applyFont="1" applyBorder="1" applyAlignment="1">
      <alignment horizontal="left" vertical="center"/>
    </xf>
    <xf numFmtId="0" fontId="12" fillId="0" borderId="0" xfId="5" applyFont="1" applyBorder="1" applyAlignment="1"/>
    <xf numFmtId="0" fontId="12" fillId="0" borderId="0" xfId="5" applyFont="1" applyBorder="1" applyAlignment="1">
      <alignment horizontal="center" vertical="center"/>
    </xf>
    <xf numFmtId="0" fontId="17" fillId="0" borderId="0" xfId="5" applyFont="1" applyBorder="1" applyAlignment="1">
      <alignment vertical="center" wrapText="1"/>
    </xf>
    <xf numFmtId="0" fontId="12" fillId="0" borderId="0" xfId="5" applyFont="1" applyBorder="1" applyAlignment="1">
      <alignment horizontal="left" vertical="center"/>
    </xf>
    <xf numFmtId="0" fontId="12" fillId="0" borderId="0" xfId="5" applyFont="1" applyBorder="1" applyAlignment="1">
      <alignment horizontal="left" vertical="center" wrapText="1"/>
    </xf>
    <xf numFmtId="0" fontId="12" fillId="0" borderId="0" xfId="5" applyFont="1" applyFill="1" applyBorder="1" applyAlignment="1">
      <alignment horizontal="left" vertical="center"/>
    </xf>
    <xf numFmtId="0" fontId="17" fillId="0" borderId="0" xfId="5" applyFont="1" applyBorder="1" applyAlignment="1">
      <alignment horizontal="left" vertical="center"/>
    </xf>
    <xf numFmtId="0" fontId="12" fillId="0" borderId="0" xfId="5" applyFont="1" applyFill="1" applyBorder="1" applyAlignment="1">
      <alignment horizontal="left" vertical="top"/>
    </xf>
    <xf numFmtId="0" fontId="19" fillId="0" borderId="0" xfId="5" applyFont="1" applyBorder="1" applyAlignment="1">
      <alignment vertical="center"/>
    </xf>
    <xf numFmtId="0" fontId="19" fillId="0" borderId="0" xfId="5" applyFont="1" applyBorder="1" applyAlignment="1">
      <alignment vertical="center" wrapText="1"/>
    </xf>
    <xf numFmtId="0" fontId="19" fillId="0" borderId="0" xfId="5" applyFont="1" applyBorder="1" applyAlignment="1">
      <alignment horizontal="right" vertical="center"/>
    </xf>
    <xf numFmtId="0" fontId="12" fillId="0" borderId="0" xfId="5" applyFont="1" applyBorder="1" applyAlignment="1">
      <alignment vertical="top"/>
    </xf>
    <xf numFmtId="0" fontId="12" fillId="0" borderId="0" xfId="5" applyFont="1" applyBorder="1" applyAlignment="1">
      <alignment horizontal="left" vertical="top"/>
    </xf>
    <xf numFmtId="0" fontId="12" fillId="0" borderId="0" xfId="5" applyFont="1" applyBorder="1" applyAlignment="1">
      <alignment wrapText="1"/>
    </xf>
    <xf numFmtId="0" fontId="12" fillId="0" borderId="0" xfId="5" applyFont="1" applyBorder="1"/>
    <xf numFmtId="0" fontId="12" fillId="0" borderId="0" xfId="5" applyFont="1" applyBorder="1" applyAlignment="1">
      <alignment vertical="top" wrapText="1"/>
    </xf>
    <xf numFmtId="0" fontId="12" fillId="0" borderId="0" xfId="5" applyFont="1" applyBorder="1" applyAlignment="1">
      <alignment horizontal="left" vertical="top" wrapText="1"/>
    </xf>
    <xf numFmtId="0" fontId="12" fillId="0" borderId="0" xfId="5" applyFont="1" applyFill="1" applyBorder="1" applyAlignment="1">
      <alignment horizontal="left"/>
    </xf>
    <xf numFmtId="3" fontId="20" fillId="0" borderId="0" xfId="1" applyNumberFormat="1" applyFont="1" applyAlignment="1">
      <alignment vertical="center" wrapText="1"/>
    </xf>
    <xf numFmtId="3" fontId="20" fillId="0" borderId="0" xfId="1" applyNumberFormat="1" applyFont="1" applyAlignment="1">
      <alignment vertical="center"/>
    </xf>
    <xf numFmtId="3" fontId="20" fillId="0" borderId="0" xfId="1" applyNumberFormat="1" applyFont="1" applyAlignment="1">
      <alignment horizontal="center" vertical="center"/>
    </xf>
    <xf numFmtId="0" fontId="12" fillId="0" borderId="0" xfId="0" applyFont="1" applyFill="1" applyAlignment="1" applyProtection="1">
      <alignment horizontal="center" vertical="top" wrapText="1"/>
    </xf>
    <xf numFmtId="0" fontId="12" fillId="0" borderId="0" xfId="0" applyFont="1" applyFill="1" applyAlignment="1" applyProtection="1">
      <alignment vertical="top" wrapText="1"/>
    </xf>
    <xf numFmtId="0" fontId="12" fillId="0" borderId="0" xfId="0" applyFont="1" applyFill="1" applyAlignment="1" applyProtection="1">
      <alignment horizontal="left" vertical="top" wrapText="1"/>
    </xf>
    <xf numFmtId="4" fontId="19" fillId="0" borderId="0" xfId="0" applyNumberFormat="1" applyFont="1" applyAlignment="1">
      <alignment horizontal="left" vertical="center" indent="1"/>
    </xf>
    <xf numFmtId="3" fontId="19" fillId="0" borderId="0" xfId="0" applyNumberFormat="1" applyFont="1" applyAlignment="1">
      <alignment horizontal="left" vertical="center" indent="1"/>
    </xf>
    <xf numFmtId="0" fontId="17" fillId="0" borderId="0" xfId="5" applyFont="1" applyBorder="1" applyAlignment="1">
      <alignment horizontal="center" vertical="center" wrapText="1"/>
    </xf>
    <xf numFmtId="0" fontId="12" fillId="0" borderId="0" xfId="5" applyFont="1" applyBorder="1" applyAlignment="1">
      <alignment horizontal="center"/>
    </xf>
    <xf numFmtId="0" fontId="17" fillId="0" borderId="0" xfId="5" applyFont="1" applyFill="1" applyBorder="1" applyAlignment="1">
      <alignment horizontal="center" vertical="center"/>
    </xf>
    <xf numFmtId="0" fontId="12" fillId="0" borderId="0" xfId="5" applyFont="1" applyBorder="1" applyAlignment="1">
      <alignment horizontal="center" wrapText="1"/>
    </xf>
    <xf numFmtId="0" fontId="21" fillId="0" borderId="0" xfId="1" applyFont="1" applyAlignment="1">
      <alignment vertical="center"/>
    </xf>
    <xf numFmtId="0" fontId="12" fillId="0" borderId="0" xfId="0" applyFont="1" applyBorder="1" applyAlignment="1"/>
    <xf numFmtId="0" fontId="12" fillId="0" borderId="0" xfId="0" applyFont="1" applyBorder="1" applyAlignment="1">
      <alignment vertical="center"/>
    </xf>
    <xf numFmtId="0" fontId="12" fillId="0" borderId="0" xfId="1" applyFont="1" applyFill="1" applyBorder="1" applyAlignment="1" applyProtection="1">
      <alignment horizontal="center" vertical="center"/>
    </xf>
    <xf numFmtId="0" fontId="12" fillId="0" borderId="0" xfId="1" applyFont="1" applyFill="1" applyBorder="1" applyAlignment="1" applyProtection="1">
      <alignment vertical="center"/>
    </xf>
    <xf numFmtId="0" fontId="12" fillId="0" borderId="0" xfId="0" applyFont="1" applyFill="1" applyBorder="1" applyAlignment="1" applyProtection="1">
      <alignment vertical="center"/>
    </xf>
    <xf numFmtId="0" fontId="12" fillId="0" borderId="0" xfId="3" applyFont="1" applyFill="1" applyAlignment="1">
      <alignment vertical="center"/>
    </xf>
    <xf numFmtId="166" fontId="12" fillId="0" borderId="1" xfId="1" applyNumberFormat="1" applyFont="1" applyFill="1" applyBorder="1" applyAlignment="1">
      <alignment horizontal="center" vertical="top" wrapText="1"/>
    </xf>
    <xf numFmtId="0" fontId="12" fillId="0" borderId="0" xfId="3" applyFont="1" applyFill="1" applyBorder="1" applyAlignment="1">
      <alignment vertical="top" wrapText="1"/>
    </xf>
    <xf numFmtId="0" fontId="12" fillId="0" borderId="0" xfId="1" applyFont="1" applyFill="1" applyBorder="1" applyAlignment="1">
      <alignment horizontal="left" vertical="top" wrapText="1"/>
    </xf>
    <xf numFmtId="0" fontId="12" fillId="0" borderId="0" xfId="1" applyFont="1" applyFill="1" applyBorder="1" applyAlignment="1">
      <alignment vertical="top" wrapText="1"/>
    </xf>
    <xf numFmtId="0" fontId="12" fillId="0" borderId="0" xfId="1" applyFont="1" applyFill="1" applyBorder="1" applyAlignment="1" applyProtection="1">
      <alignment horizontal="center" vertical="top" wrapText="1"/>
    </xf>
    <xf numFmtId="15" fontId="12" fillId="0" borderId="0" xfId="1" applyNumberFormat="1" applyFont="1" applyFill="1" applyBorder="1" applyAlignment="1">
      <alignment horizontal="center" vertical="top"/>
    </xf>
    <xf numFmtId="2" fontId="12" fillId="0" borderId="0" xfId="1" applyNumberFormat="1" applyFont="1" applyFill="1" applyBorder="1" applyAlignment="1">
      <alignment horizontal="center" vertical="top" wrapText="1"/>
    </xf>
    <xf numFmtId="0" fontId="31" fillId="0" borderId="1" xfId="1" applyFont="1" applyFill="1" applyBorder="1" applyAlignment="1" applyProtection="1">
      <alignment vertical="top" wrapText="1"/>
    </xf>
    <xf numFmtId="0" fontId="12" fillId="9" borderId="0" xfId="0" applyFont="1" applyFill="1" applyAlignment="1">
      <alignment vertical="center"/>
    </xf>
    <xf numFmtId="0" fontId="12" fillId="3" borderId="0" xfId="0" applyFont="1" applyFill="1" applyAlignment="1">
      <alignment vertical="center"/>
    </xf>
    <xf numFmtId="15" fontId="17" fillId="0" borderId="0" xfId="0" quotePrefix="1" applyNumberFormat="1" applyFont="1" applyAlignment="1">
      <alignment horizontal="center" vertical="center" wrapText="1"/>
    </xf>
    <xf numFmtId="4" fontId="17" fillId="0" borderId="0" xfId="0" applyNumberFormat="1" applyFont="1" applyAlignment="1">
      <alignment horizontal="center" vertical="center"/>
    </xf>
    <xf numFmtId="0" fontId="17" fillId="0" borderId="0" xfId="0" applyFont="1" applyAlignment="1">
      <alignment horizontal="center" vertical="center"/>
    </xf>
    <xf numFmtId="0" fontId="0" fillId="0" borderId="0" xfId="0" applyAlignment="1">
      <alignment horizontal="center" vertical="top"/>
    </xf>
    <xf numFmtId="166" fontId="17" fillId="0" borderId="0" xfId="0" applyNumberFormat="1" applyFont="1" applyAlignment="1">
      <alignment horizontal="center" vertical="center"/>
    </xf>
    <xf numFmtId="15" fontId="17" fillId="0" borderId="0" xfId="0" applyNumberFormat="1" applyFont="1" applyAlignment="1">
      <alignment horizontal="center" vertical="center"/>
    </xf>
    <xf numFmtId="3" fontId="17" fillId="0" borderId="0" xfId="0" applyNumberFormat="1" applyFont="1" applyAlignment="1">
      <alignment horizontal="center" vertical="center"/>
    </xf>
    <xf numFmtId="0" fontId="21" fillId="0" borderId="0" xfId="0" applyFont="1" applyAlignment="1">
      <alignment horizontal="center" vertical="top" wrapText="1"/>
    </xf>
    <xf numFmtId="0" fontId="19" fillId="0" borderId="0" xfId="0" applyFont="1" applyAlignment="1">
      <alignment horizontal="center" vertical="top"/>
    </xf>
    <xf numFmtId="4" fontId="16" fillId="0" borderId="0" xfId="0" applyNumberFormat="1" applyFont="1" applyAlignment="1">
      <alignment horizontal="center" vertical="top"/>
    </xf>
    <xf numFmtId="3" fontId="16" fillId="0" borderId="0" xfId="0" applyNumberFormat="1" applyFont="1" applyAlignment="1">
      <alignment horizontal="center" vertical="top" wrapText="1"/>
    </xf>
    <xf numFmtId="0" fontId="16" fillId="0" borderId="0" xfId="0" applyFont="1" applyAlignment="1">
      <alignment horizontal="center" vertical="top"/>
    </xf>
    <xf numFmtId="0" fontId="16" fillId="2" borderId="5" xfId="0" applyFont="1" applyFill="1" applyBorder="1" applyAlignment="1">
      <alignment horizontal="center" vertical="top" wrapText="1"/>
    </xf>
    <xf numFmtId="0" fontId="12" fillId="9" borderId="0" xfId="3" applyFont="1" applyFill="1" applyAlignment="1">
      <alignment vertical="center" wrapText="1"/>
    </xf>
    <xf numFmtId="0" fontId="17" fillId="0" borderId="0" xfId="0" applyFont="1" applyAlignment="1">
      <alignment horizontal="center" vertical="top" wrapText="1"/>
    </xf>
    <xf numFmtId="0" fontId="16" fillId="0" borderId="0" xfId="0" applyFont="1" applyAlignment="1">
      <alignment horizontal="center" vertical="top" wrapText="1"/>
    </xf>
    <xf numFmtId="0" fontId="12" fillId="9" borderId="0" xfId="0" applyFont="1" applyFill="1" applyAlignment="1">
      <alignment vertical="center" wrapText="1"/>
    </xf>
    <xf numFmtId="2" fontId="12" fillId="0" borderId="1" xfId="0" applyNumberFormat="1" applyFont="1" applyFill="1" applyBorder="1" applyAlignment="1">
      <alignment vertical="top" wrapText="1"/>
    </xf>
    <xf numFmtId="4" fontId="12" fillId="8" borderId="0" xfId="3" applyNumberFormat="1" applyFont="1" applyFill="1" applyAlignment="1">
      <alignment vertical="center"/>
    </xf>
    <xf numFmtId="17" fontId="12" fillId="0" borderId="0" xfId="0" quotePrefix="1" applyNumberFormat="1" applyFont="1" applyAlignment="1">
      <alignment horizontal="left" vertical="center"/>
    </xf>
    <xf numFmtId="0" fontId="17" fillId="0" borderId="0" xfId="0" applyFont="1" applyAlignment="1">
      <alignment horizontal="left" vertical="center" wrapText="1"/>
    </xf>
    <xf numFmtId="0" fontId="12" fillId="0" borderId="0" xfId="0" applyFont="1" applyFill="1" applyBorder="1" applyAlignment="1" applyProtection="1">
      <alignment vertical="center" wrapText="1"/>
    </xf>
    <xf numFmtId="0" fontId="12" fillId="0" borderId="0" xfId="1" applyFont="1" applyFill="1" applyBorder="1" applyAlignment="1">
      <alignment horizontal="center" vertical="top"/>
    </xf>
    <xf numFmtId="0" fontId="17" fillId="0" borderId="1" xfId="0" applyFont="1" applyFill="1" applyBorder="1" applyAlignment="1">
      <alignment horizontal="left" vertical="top" wrapText="1"/>
    </xf>
    <xf numFmtId="0" fontId="17" fillId="0" borderId="1" xfId="0" applyFont="1" applyFill="1" applyBorder="1" applyAlignment="1">
      <alignment vertical="top" wrapText="1"/>
    </xf>
    <xf numFmtId="15" fontId="17" fillId="0" borderId="1" xfId="1" applyNumberFormat="1" applyFont="1" applyFill="1" applyBorder="1" applyAlignment="1" applyProtection="1">
      <alignment horizontal="center" vertical="top" wrapText="1"/>
    </xf>
    <xf numFmtId="2" fontId="17" fillId="0" borderId="1" xfId="1" applyNumberFormat="1" applyFont="1" applyFill="1" applyBorder="1" applyAlignment="1">
      <alignment horizontal="center" vertical="top" wrapText="1"/>
    </xf>
    <xf numFmtId="0" fontId="17" fillId="9" borderId="0" xfId="1" applyFont="1" applyFill="1" applyAlignment="1">
      <alignment vertical="center"/>
    </xf>
    <xf numFmtId="0" fontId="17" fillId="0" borderId="1" xfId="0" applyFont="1" applyBorder="1" applyAlignment="1">
      <alignment vertical="top" wrapText="1"/>
    </xf>
    <xf numFmtId="0" fontId="17" fillId="0" borderId="1" xfId="1" applyFont="1" applyFill="1" applyBorder="1" applyAlignment="1" applyProtection="1">
      <alignment horizontal="center" vertical="top" wrapText="1"/>
    </xf>
    <xf numFmtId="0" fontId="17" fillId="0" borderId="1" xfId="1" applyFont="1" applyFill="1" applyBorder="1" applyAlignment="1">
      <alignment vertical="top" wrapText="1"/>
    </xf>
    <xf numFmtId="0" fontId="17" fillId="0" borderId="1" xfId="1" applyFont="1" applyFill="1" applyBorder="1" applyAlignment="1" applyProtection="1">
      <alignment vertical="top" wrapText="1"/>
    </xf>
    <xf numFmtId="0" fontId="17" fillId="0" borderId="1" xfId="0" applyFont="1" applyBorder="1" applyAlignment="1">
      <alignment vertical="top"/>
    </xf>
    <xf numFmtId="15" fontId="17" fillId="0" borderId="9" xfId="1" applyNumberFormat="1" applyFont="1" applyFill="1" applyBorder="1" applyAlignment="1">
      <alignment horizontal="center" vertical="top" wrapText="1"/>
    </xf>
    <xf numFmtId="0" fontId="17" fillId="0" borderId="0" xfId="1" applyFont="1" applyFill="1" applyAlignment="1">
      <alignment horizontal="center" vertical="top" wrapText="1"/>
    </xf>
    <xf numFmtId="0" fontId="17" fillId="0" borderId="9" xfId="1" applyFont="1" applyFill="1" applyBorder="1" applyAlignment="1" applyProtection="1">
      <alignment vertical="top" wrapText="1"/>
    </xf>
    <xf numFmtId="15" fontId="17" fillId="0" borderId="1" xfId="1" applyNumberFormat="1" applyFont="1" applyFill="1" applyBorder="1" applyAlignment="1">
      <alignment horizontal="center" vertical="top"/>
    </xf>
    <xf numFmtId="0" fontId="19" fillId="0" borderId="0" xfId="0" applyFont="1" applyAlignment="1">
      <alignment vertical="center" wrapText="1"/>
    </xf>
    <xf numFmtId="166" fontId="14" fillId="0" borderId="0" xfId="0" applyNumberFormat="1" applyFont="1" applyAlignment="1">
      <alignment horizontal="left" vertical="center" wrapText="1"/>
    </xf>
    <xf numFmtId="0" fontId="16" fillId="10" borderId="5" xfId="0" applyFont="1" applyFill="1" applyBorder="1" applyAlignment="1">
      <alignment horizontal="center" vertical="center" wrapText="1"/>
    </xf>
    <xf numFmtId="0" fontId="15" fillId="0" borderId="0" xfId="0" applyFont="1" applyAlignment="1">
      <alignment vertical="center" wrapText="1"/>
    </xf>
    <xf numFmtId="0" fontId="12" fillId="0" borderId="3" xfId="0" applyFont="1" applyBorder="1" applyAlignment="1">
      <alignment vertical="center" wrapText="1"/>
    </xf>
    <xf numFmtId="0" fontId="18" fillId="0" borderId="3" xfId="0" applyFont="1" applyBorder="1" applyAlignment="1" applyProtection="1">
      <alignment horizontal="left" vertical="center" wrapText="1"/>
    </xf>
    <xf numFmtId="0" fontId="18" fillId="0" borderId="3" xfId="0" applyFont="1" applyBorder="1" applyAlignment="1" applyProtection="1">
      <alignment horizontal="center" vertical="center" wrapText="1"/>
    </xf>
    <xf numFmtId="0" fontId="12" fillId="0" borderId="3" xfId="0" applyFont="1" applyBorder="1" applyAlignment="1">
      <alignment horizontal="center" vertical="center" wrapText="1"/>
    </xf>
    <xf numFmtId="0" fontId="17" fillId="0" borderId="1" xfId="0" applyFont="1" applyFill="1" applyBorder="1" applyAlignment="1">
      <alignment horizontal="center" vertical="top" wrapText="1"/>
    </xf>
    <xf numFmtId="15" fontId="12" fillId="0" borderId="1" xfId="0" applyNumberFormat="1" applyFont="1" applyBorder="1" applyAlignment="1" applyProtection="1">
      <alignment horizontal="center" vertical="center" wrapText="1"/>
    </xf>
    <xf numFmtId="0" fontId="13" fillId="0" borderId="0" xfId="0" applyFont="1" applyAlignment="1">
      <alignment horizontal="left" vertical="center" wrapText="1"/>
    </xf>
    <xf numFmtId="0" fontId="3" fillId="0" borderId="0" xfId="0" applyFont="1" applyAlignment="1" applyProtection="1">
      <alignment horizontal="center" wrapText="1"/>
    </xf>
    <xf numFmtId="0" fontId="5" fillId="0" borderId="0" xfId="0" applyFont="1" applyAlignment="1" applyProtection="1">
      <alignment horizontal="center" wrapText="1"/>
    </xf>
    <xf numFmtId="0" fontId="4" fillId="0" borderId="0" xfId="0" applyFont="1" applyAlignment="1" applyProtection="1">
      <alignment horizontal="center" wrapText="1"/>
    </xf>
    <xf numFmtId="0" fontId="3" fillId="0" borderId="0" xfId="0" applyFont="1" applyAlignment="1" applyProtection="1">
      <alignment horizontal="left" wrapText="1"/>
    </xf>
  </cellXfs>
  <cellStyles count="6">
    <cellStyle name="Normal" xfId="0" builtinId="0"/>
    <cellStyle name="Normal 2" xfId="1"/>
    <cellStyle name="Normal 3" xfId="2"/>
    <cellStyle name="Normal 4" xfId="3"/>
    <cellStyle name="Normal 4 2" xfId="5"/>
    <cellStyle name="Normal 5" xfId="4"/>
  </cellStyles>
  <dxfs count="49">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95250</xdr:rowOff>
    </xdr:from>
    <xdr:to>
      <xdr:col>1</xdr:col>
      <xdr:colOff>0</xdr:colOff>
      <xdr:row>3</xdr:row>
      <xdr:rowOff>57150</xdr:rowOff>
    </xdr:to>
    <xdr:pic>
      <xdr:nvPicPr>
        <xdr:cNvPr id="1543" name="Picture 3"/>
        <xdr:cNvPicPr>
          <a:picLocks noChangeAspect="1" noChangeArrowheads="1"/>
        </xdr:cNvPicPr>
      </xdr:nvPicPr>
      <xdr:blipFill>
        <a:blip xmlns:r="http://schemas.openxmlformats.org/officeDocument/2006/relationships" r:embed="rId1"/>
        <a:srcRect/>
        <a:stretch>
          <a:fillRect/>
        </a:stretch>
      </xdr:blipFill>
      <xdr:spPr bwMode="auto">
        <a:xfrm>
          <a:off x="9525" y="95250"/>
          <a:ext cx="1352550" cy="4762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762000</xdr:colOff>
      <xdr:row>7</xdr:row>
      <xdr:rowOff>0</xdr:rowOff>
    </xdr:to>
    <xdr:pic>
      <xdr:nvPicPr>
        <xdr:cNvPr id="12452" name="Picture 2" descr="Logo Pelita yang baru"/>
        <xdr:cNvPicPr>
          <a:picLocks noChangeAspect="1" noChangeArrowheads="1"/>
        </xdr:cNvPicPr>
      </xdr:nvPicPr>
      <xdr:blipFill>
        <a:blip xmlns:r="http://schemas.openxmlformats.org/officeDocument/2006/relationships" r:embed="rId1"/>
        <a:srcRect/>
        <a:stretch>
          <a:fillRect/>
        </a:stretch>
      </xdr:blipFill>
      <xdr:spPr bwMode="auto">
        <a:xfrm>
          <a:off x="0" y="1285875"/>
          <a:ext cx="762000" cy="0"/>
        </a:xfrm>
        <a:prstGeom prst="rect">
          <a:avLst/>
        </a:prstGeom>
        <a:noFill/>
        <a:ln w="9525">
          <a:noFill/>
          <a:miter lim="800000"/>
          <a:headEnd/>
          <a:tailEnd/>
        </a:ln>
      </xdr:spPr>
    </xdr:pic>
    <xdr:clientData/>
  </xdr:twoCellAnchor>
  <xdr:twoCellAnchor editAs="oneCell">
    <xdr:from>
      <xdr:col>0</xdr:col>
      <xdr:colOff>38100</xdr:colOff>
      <xdr:row>0</xdr:row>
      <xdr:rowOff>0</xdr:rowOff>
    </xdr:from>
    <xdr:to>
      <xdr:col>1</xdr:col>
      <xdr:colOff>180975</xdr:colOff>
      <xdr:row>2</xdr:row>
      <xdr:rowOff>76200</xdr:rowOff>
    </xdr:to>
    <xdr:pic>
      <xdr:nvPicPr>
        <xdr:cNvPr id="12453" name="Picture 3"/>
        <xdr:cNvPicPr>
          <a:picLocks noChangeAspect="1" noChangeArrowheads="1"/>
        </xdr:cNvPicPr>
      </xdr:nvPicPr>
      <xdr:blipFill>
        <a:blip xmlns:r="http://schemas.openxmlformats.org/officeDocument/2006/relationships" r:embed="rId2"/>
        <a:srcRect/>
        <a:stretch>
          <a:fillRect/>
        </a:stretch>
      </xdr:blipFill>
      <xdr:spPr bwMode="auto">
        <a:xfrm>
          <a:off x="38100" y="0"/>
          <a:ext cx="1352550" cy="476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10584</xdr:colOff>
      <xdr:row>1</xdr:row>
      <xdr:rowOff>10585</xdr:rowOff>
    </xdr:from>
    <xdr:to>
      <xdr:col>1</xdr:col>
      <xdr:colOff>1059</xdr:colOff>
      <xdr:row>3</xdr:row>
      <xdr:rowOff>77261</xdr:rowOff>
    </xdr:to>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10584" y="211668"/>
          <a:ext cx="1352550" cy="479426"/>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27</xdr:row>
      <xdr:rowOff>0</xdr:rowOff>
    </xdr:from>
    <xdr:to>
      <xdr:col>7</xdr:col>
      <xdr:colOff>0</xdr:colOff>
      <xdr:row>27</xdr:row>
      <xdr:rowOff>0</xdr:rowOff>
    </xdr:to>
    <xdr:sp macro="" textlink="">
      <xdr:nvSpPr>
        <xdr:cNvPr id="2" name="Line 2"/>
        <xdr:cNvSpPr>
          <a:spLocks noChangeShapeType="1"/>
        </xdr:cNvSpPr>
      </xdr:nvSpPr>
      <xdr:spPr bwMode="auto">
        <a:xfrm>
          <a:off x="5334000" y="5276850"/>
          <a:ext cx="0" cy="0"/>
        </a:xfrm>
        <a:prstGeom prst="line">
          <a:avLst/>
        </a:prstGeom>
        <a:noFill/>
        <a:ln w="9525">
          <a:solidFill>
            <a:srgbClr val="000000"/>
          </a:solidFill>
          <a:round/>
          <a:headEnd/>
          <a:tailEnd/>
        </a:ln>
      </xdr:spPr>
    </xdr:sp>
    <xdr:clientData/>
  </xdr:twoCellAnchor>
  <xdr:twoCellAnchor>
    <xdr:from>
      <xdr:col>7</xdr:col>
      <xdr:colOff>0</xdr:colOff>
      <xdr:row>27</xdr:row>
      <xdr:rowOff>0</xdr:rowOff>
    </xdr:from>
    <xdr:to>
      <xdr:col>7</xdr:col>
      <xdr:colOff>0</xdr:colOff>
      <xdr:row>27</xdr:row>
      <xdr:rowOff>0</xdr:rowOff>
    </xdr:to>
    <xdr:sp macro="" textlink="">
      <xdr:nvSpPr>
        <xdr:cNvPr id="3" name="Line 3"/>
        <xdr:cNvSpPr>
          <a:spLocks noChangeShapeType="1"/>
        </xdr:cNvSpPr>
      </xdr:nvSpPr>
      <xdr:spPr bwMode="auto">
        <a:xfrm>
          <a:off x="5334000" y="5276850"/>
          <a:ext cx="0" cy="0"/>
        </a:xfrm>
        <a:prstGeom prst="line">
          <a:avLst/>
        </a:prstGeom>
        <a:noFill/>
        <a:ln w="9525">
          <a:solidFill>
            <a:srgbClr val="000000"/>
          </a:solidFill>
          <a:round/>
          <a:headEnd/>
          <a:tailEnd/>
        </a:ln>
      </xdr:spPr>
    </xdr:sp>
    <xdr:clientData/>
  </xdr:twoCellAnchor>
  <xdr:twoCellAnchor editAs="oneCell">
    <xdr:from>
      <xdr:col>0</xdr:col>
      <xdr:colOff>76200</xdr:colOff>
      <xdr:row>1</xdr:row>
      <xdr:rowOff>95250</xdr:rowOff>
    </xdr:from>
    <xdr:to>
      <xdr:col>0</xdr:col>
      <xdr:colOff>1428750</xdr:colOff>
      <xdr:row>3</xdr:row>
      <xdr:rowOff>114300</xdr:rowOff>
    </xdr:to>
    <xdr:pic>
      <xdr:nvPicPr>
        <xdr:cNvPr id="5" name="Picture 4"/>
        <xdr:cNvPicPr>
          <a:picLocks noChangeAspect="1" noChangeArrowheads="1"/>
        </xdr:cNvPicPr>
      </xdr:nvPicPr>
      <xdr:blipFill>
        <a:blip xmlns:r="http://schemas.openxmlformats.org/officeDocument/2006/relationships" r:embed="rId1"/>
        <a:srcRect/>
        <a:stretch>
          <a:fillRect/>
        </a:stretch>
      </xdr:blipFill>
      <xdr:spPr bwMode="auto">
        <a:xfrm>
          <a:off x="76200" y="295275"/>
          <a:ext cx="1352550" cy="4762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28</xdr:row>
      <xdr:rowOff>0</xdr:rowOff>
    </xdr:from>
    <xdr:to>
      <xdr:col>7</xdr:col>
      <xdr:colOff>0</xdr:colOff>
      <xdr:row>28</xdr:row>
      <xdr:rowOff>0</xdr:rowOff>
    </xdr:to>
    <xdr:sp macro="" textlink="">
      <xdr:nvSpPr>
        <xdr:cNvPr id="3" name="Line 2"/>
        <xdr:cNvSpPr>
          <a:spLocks noChangeShapeType="1"/>
        </xdr:cNvSpPr>
      </xdr:nvSpPr>
      <xdr:spPr bwMode="auto">
        <a:xfrm>
          <a:off x="5334000" y="5695950"/>
          <a:ext cx="0" cy="0"/>
        </a:xfrm>
        <a:prstGeom prst="line">
          <a:avLst/>
        </a:prstGeom>
        <a:noFill/>
        <a:ln w="9525">
          <a:solidFill>
            <a:srgbClr val="000000"/>
          </a:solidFill>
          <a:round/>
          <a:headEnd/>
          <a:tailEnd/>
        </a:ln>
      </xdr:spPr>
    </xdr:sp>
    <xdr:clientData/>
  </xdr:twoCellAnchor>
  <xdr:twoCellAnchor>
    <xdr:from>
      <xdr:col>7</xdr:col>
      <xdr:colOff>0</xdr:colOff>
      <xdr:row>28</xdr:row>
      <xdr:rowOff>0</xdr:rowOff>
    </xdr:from>
    <xdr:to>
      <xdr:col>7</xdr:col>
      <xdr:colOff>0</xdr:colOff>
      <xdr:row>28</xdr:row>
      <xdr:rowOff>0</xdr:rowOff>
    </xdr:to>
    <xdr:sp macro="" textlink="">
      <xdr:nvSpPr>
        <xdr:cNvPr id="4" name="Line 3"/>
        <xdr:cNvSpPr>
          <a:spLocks noChangeShapeType="1"/>
        </xdr:cNvSpPr>
      </xdr:nvSpPr>
      <xdr:spPr bwMode="auto">
        <a:xfrm>
          <a:off x="5334000" y="5695950"/>
          <a:ext cx="0" cy="0"/>
        </a:xfrm>
        <a:prstGeom prst="line">
          <a:avLst/>
        </a:prstGeom>
        <a:noFill/>
        <a:ln w="9525">
          <a:solidFill>
            <a:srgbClr val="000000"/>
          </a:solidFill>
          <a:round/>
          <a:headEnd/>
          <a:tailEnd/>
        </a:ln>
      </xdr:spPr>
    </xdr:sp>
    <xdr:clientData/>
  </xdr:twoCellAnchor>
  <xdr:twoCellAnchor editAs="oneCell">
    <xdr:from>
      <xdr:col>0</xdr:col>
      <xdr:colOff>0</xdr:colOff>
      <xdr:row>1</xdr:row>
      <xdr:rowOff>123825</xdr:rowOff>
    </xdr:from>
    <xdr:to>
      <xdr:col>0</xdr:col>
      <xdr:colOff>1352550</xdr:colOff>
      <xdr:row>4</xdr:row>
      <xdr:rowOff>0</xdr:rowOff>
    </xdr:to>
    <xdr:pic>
      <xdr:nvPicPr>
        <xdr:cNvPr id="5" name="Picture 4"/>
        <xdr:cNvPicPr>
          <a:picLocks noChangeAspect="1" noChangeArrowheads="1"/>
        </xdr:cNvPicPr>
      </xdr:nvPicPr>
      <xdr:blipFill>
        <a:blip xmlns:r="http://schemas.openxmlformats.org/officeDocument/2006/relationships" r:embed="rId1"/>
        <a:srcRect/>
        <a:stretch>
          <a:fillRect/>
        </a:stretch>
      </xdr:blipFill>
      <xdr:spPr bwMode="auto">
        <a:xfrm>
          <a:off x="0" y="323850"/>
          <a:ext cx="1352550" cy="4762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10583</xdr:colOff>
      <xdr:row>1</xdr:row>
      <xdr:rowOff>0</xdr:rowOff>
    </xdr:from>
    <xdr:to>
      <xdr:col>1</xdr:col>
      <xdr:colOff>1058</xdr:colOff>
      <xdr:row>3</xdr:row>
      <xdr:rowOff>22226</xdr:rowOff>
    </xdr:to>
    <xdr:pic>
      <xdr:nvPicPr>
        <xdr:cNvPr id="7544" name="Picture 2"/>
        <xdr:cNvPicPr>
          <a:picLocks noChangeAspect="1" noChangeArrowheads="1"/>
        </xdr:cNvPicPr>
      </xdr:nvPicPr>
      <xdr:blipFill>
        <a:blip xmlns:r="http://schemas.openxmlformats.org/officeDocument/2006/relationships" r:embed="rId1"/>
        <a:srcRect/>
        <a:stretch>
          <a:fillRect/>
        </a:stretch>
      </xdr:blipFill>
      <xdr:spPr bwMode="auto">
        <a:xfrm>
          <a:off x="10583" y="210609"/>
          <a:ext cx="1352550" cy="477309"/>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142875</xdr:rowOff>
    </xdr:from>
    <xdr:to>
      <xdr:col>1</xdr:col>
      <xdr:colOff>304800</xdr:colOff>
      <xdr:row>4</xdr:row>
      <xdr:rowOff>19050</xdr:rowOff>
    </xdr:to>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152400" y="342900"/>
          <a:ext cx="1066800" cy="4476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20Spare%20201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DA4234 Prop#1"/>
      <sheetName val="CDA 4226 Prop#2"/>
    </sheetNames>
    <sheetDataSet>
      <sheetData sheetId="0">
        <row r="6">
          <cell r="F6">
            <v>1167.07</v>
          </cell>
        </row>
      </sheetData>
      <sheetData sheetId="1">
        <row r="6">
          <cell r="F6">
            <v>1171.95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J100"/>
  <sheetViews>
    <sheetView tabSelected="1" zoomScaleSheetLayoutView="100" workbookViewId="0">
      <pane xSplit="1" ySplit="9" topLeftCell="B86" activePane="bottomRight" state="frozen"/>
      <selection pane="topRight" activeCell="B1" sqref="B1"/>
      <selection pane="bottomLeft" activeCell="A10" sqref="A10"/>
      <selection pane="bottomRight" activeCell="G95" sqref="G95"/>
    </sheetView>
  </sheetViews>
  <sheetFormatPr defaultRowHeight="13.5"/>
  <cols>
    <col min="1" max="1" width="15.88671875" style="32" customWidth="1"/>
    <col min="2" max="2" width="15.77734375" style="32" customWidth="1"/>
    <col min="3" max="3" width="45.77734375" style="32" customWidth="1"/>
    <col min="4" max="4" width="9.77734375" style="32" customWidth="1"/>
    <col min="5" max="5" width="9.44140625" style="32" customWidth="1"/>
    <col min="6" max="6" width="8.21875" style="97" bestFit="1" customWidth="1"/>
    <col min="7" max="7" width="20.6640625" style="32" customWidth="1"/>
    <col min="8" max="8" width="9.44140625" style="32" hidden="1" customWidth="1"/>
    <col min="9" max="9" width="5.33203125" style="32" customWidth="1"/>
    <col min="10" max="10" width="14.77734375" style="32" customWidth="1"/>
    <col min="11" max="16384" width="8.88671875" style="32"/>
  </cols>
  <sheetData>
    <row r="1" spans="1:8" ht="9.75" customHeight="1">
      <c r="A1" s="106"/>
      <c r="B1" s="106"/>
      <c r="C1" s="39"/>
      <c r="D1" s="85"/>
      <c r="E1" s="39"/>
      <c r="F1" s="85"/>
    </row>
    <row r="2" spans="1:8" ht="15.75">
      <c r="A2" s="291"/>
      <c r="B2" s="291"/>
      <c r="C2" s="282" t="s">
        <v>394</v>
      </c>
      <c r="D2" s="291"/>
      <c r="F2" s="107" t="s">
        <v>821</v>
      </c>
      <c r="G2" s="361" t="s">
        <v>886</v>
      </c>
      <c r="H2" s="291"/>
    </row>
    <row r="3" spans="1:8" ht="15" customHeight="1">
      <c r="A3" s="292"/>
      <c r="B3" s="292"/>
      <c r="C3" s="293" t="s">
        <v>713</v>
      </c>
      <c r="D3" s="292"/>
      <c r="F3" s="292"/>
      <c r="G3" s="292"/>
      <c r="H3" s="292"/>
    </row>
    <row r="4" spans="1:8" s="48" customFormat="1">
      <c r="A4" s="31"/>
      <c r="B4" s="128" t="s">
        <v>503</v>
      </c>
      <c r="C4" s="111" t="s">
        <v>722</v>
      </c>
      <c r="E4" s="110" t="s">
        <v>709</v>
      </c>
      <c r="F4" s="117" t="s">
        <v>407</v>
      </c>
      <c r="H4" s="46"/>
    </row>
    <row r="5" spans="1:8" s="48" customFormat="1">
      <c r="A5" s="31" t="s">
        <v>395</v>
      </c>
      <c r="B5" s="128" t="s">
        <v>504</v>
      </c>
      <c r="C5" s="111" t="s">
        <v>726</v>
      </c>
      <c r="E5" s="110" t="s">
        <v>710</v>
      </c>
      <c r="F5" s="117" t="s">
        <v>408</v>
      </c>
      <c r="H5" s="46"/>
    </row>
    <row r="6" spans="1:8" s="48" customFormat="1">
      <c r="A6" s="31"/>
      <c r="B6" s="128" t="s">
        <v>505</v>
      </c>
      <c r="C6" s="111" t="s">
        <v>729</v>
      </c>
      <c r="E6" s="110" t="s">
        <v>711</v>
      </c>
      <c r="F6" s="319" t="s">
        <v>887</v>
      </c>
      <c r="H6" s="46"/>
    </row>
    <row r="7" spans="1:8" s="48" customFormat="1">
      <c r="A7" s="31"/>
      <c r="B7" s="128" t="s">
        <v>506</v>
      </c>
      <c r="C7" s="119" t="s">
        <v>730</v>
      </c>
      <c r="E7" s="110" t="s">
        <v>712</v>
      </c>
      <c r="F7" s="320" t="s">
        <v>888</v>
      </c>
      <c r="H7" s="31"/>
    </row>
    <row r="8" spans="1:8" ht="6" customHeight="1">
      <c r="A8" s="39"/>
      <c r="B8" s="39"/>
      <c r="C8" s="39"/>
      <c r="D8" s="85"/>
      <c r="E8" s="39"/>
      <c r="F8" s="85"/>
      <c r="G8" s="39"/>
      <c r="H8" s="39"/>
    </row>
    <row r="9" spans="1:8" s="170" customFormat="1" ht="33" customHeight="1" thickBot="1">
      <c r="A9" s="171" t="s">
        <v>396</v>
      </c>
      <c r="B9" s="171" t="s">
        <v>397</v>
      </c>
      <c r="C9" s="171" t="s">
        <v>398</v>
      </c>
      <c r="D9" s="171" t="s">
        <v>399</v>
      </c>
      <c r="E9" s="171" t="s">
        <v>400</v>
      </c>
      <c r="F9" s="171" t="s">
        <v>410</v>
      </c>
      <c r="G9" s="171" t="s">
        <v>401</v>
      </c>
      <c r="H9" s="171" t="s">
        <v>475</v>
      </c>
    </row>
    <row r="10" spans="1:8" ht="16.5" customHeight="1" thickTop="1">
      <c r="A10" s="248" t="s">
        <v>402</v>
      </c>
      <c r="B10" s="249"/>
      <c r="C10" s="249"/>
      <c r="D10" s="249"/>
      <c r="E10" s="249"/>
      <c r="F10" s="249"/>
      <c r="G10" s="249"/>
      <c r="H10" s="250"/>
    </row>
    <row r="11" spans="1:8" ht="27">
      <c r="A11" s="195" t="s">
        <v>37</v>
      </c>
      <c r="B11" s="195" t="s">
        <v>38</v>
      </c>
      <c r="C11" s="199" t="s">
        <v>266</v>
      </c>
      <c r="D11" s="251" t="s">
        <v>463</v>
      </c>
      <c r="E11" s="195"/>
      <c r="F11" s="196"/>
      <c r="G11" s="199" t="s">
        <v>474</v>
      </c>
      <c r="H11" s="199"/>
    </row>
    <row r="12" spans="1:8" ht="34.5" customHeight="1">
      <c r="A12" s="195" t="s">
        <v>41</v>
      </c>
      <c r="B12" s="195" t="s">
        <v>42</v>
      </c>
      <c r="C12" s="199" t="s">
        <v>267</v>
      </c>
      <c r="D12" s="251" t="s">
        <v>463</v>
      </c>
      <c r="E12" s="195"/>
      <c r="F12" s="196"/>
      <c r="G12" s="199" t="s">
        <v>474</v>
      </c>
      <c r="H12" s="199"/>
    </row>
    <row r="13" spans="1:8" ht="33" customHeight="1">
      <c r="A13" s="195" t="s">
        <v>412</v>
      </c>
      <c r="B13" s="195" t="s">
        <v>43</v>
      </c>
      <c r="C13" s="195" t="s">
        <v>268</v>
      </c>
      <c r="D13" s="251" t="s">
        <v>463</v>
      </c>
      <c r="E13" s="195"/>
      <c r="F13" s="196"/>
      <c r="G13" s="199" t="s">
        <v>474</v>
      </c>
      <c r="H13" s="199"/>
    </row>
    <row r="14" spans="1:8" ht="33.75" customHeight="1">
      <c r="A14" s="195" t="s">
        <v>44</v>
      </c>
      <c r="B14" s="195" t="s">
        <v>413</v>
      </c>
      <c r="C14" s="199" t="s">
        <v>269</v>
      </c>
      <c r="D14" s="251" t="s">
        <v>45</v>
      </c>
      <c r="E14" s="195"/>
      <c r="F14" s="196" t="s">
        <v>459</v>
      </c>
      <c r="G14" s="243" t="s">
        <v>47</v>
      </c>
      <c r="H14" s="251"/>
    </row>
    <row r="15" spans="1:8" ht="35.25" customHeight="1">
      <c r="A15" s="195" t="s">
        <v>414</v>
      </c>
      <c r="B15" s="195" t="s">
        <v>48</v>
      </c>
      <c r="C15" s="199" t="s">
        <v>270</v>
      </c>
      <c r="D15" s="251" t="s">
        <v>463</v>
      </c>
      <c r="E15" s="195"/>
      <c r="F15" s="196"/>
      <c r="G15" s="243" t="s">
        <v>387</v>
      </c>
      <c r="H15" s="199"/>
    </row>
    <row r="16" spans="1:8" ht="27.75" customHeight="1">
      <c r="A16" s="195" t="s">
        <v>49</v>
      </c>
      <c r="B16" s="195" t="s">
        <v>50</v>
      </c>
      <c r="C16" s="199" t="s">
        <v>271</v>
      </c>
      <c r="D16" s="251" t="s">
        <v>51</v>
      </c>
      <c r="E16" s="195"/>
      <c r="F16" s="196" t="s">
        <v>459</v>
      </c>
      <c r="G16" s="243" t="s">
        <v>47</v>
      </c>
      <c r="H16" s="251"/>
    </row>
    <row r="17" spans="1:9" ht="35.25" customHeight="1">
      <c r="A17" s="195" t="s">
        <v>476</v>
      </c>
      <c r="B17" s="195" t="s">
        <v>52</v>
      </c>
      <c r="C17" s="199" t="s">
        <v>272</v>
      </c>
      <c r="D17" s="251" t="s">
        <v>51</v>
      </c>
      <c r="E17" s="195"/>
      <c r="F17" s="196" t="s">
        <v>459</v>
      </c>
      <c r="G17" s="243" t="s">
        <v>47</v>
      </c>
      <c r="H17" s="251"/>
    </row>
    <row r="18" spans="1:9" ht="33" customHeight="1">
      <c r="A18" s="195" t="s">
        <v>415</v>
      </c>
      <c r="B18" s="195" t="s">
        <v>53</v>
      </c>
      <c r="C18" s="199" t="s">
        <v>273</v>
      </c>
      <c r="D18" s="251" t="s">
        <v>463</v>
      </c>
      <c r="E18" s="195"/>
      <c r="F18" s="196"/>
      <c r="G18" s="199" t="s">
        <v>387</v>
      </c>
      <c r="H18" s="199"/>
    </row>
    <row r="19" spans="1:9" ht="32.25" customHeight="1">
      <c r="A19" s="195" t="s">
        <v>54</v>
      </c>
      <c r="B19" s="195" t="s">
        <v>55</v>
      </c>
      <c r="C19" s="199" t="s">
        <v>274</v>
      </c>
      <c r="D19" s="251" t="s">
        <v>463</v>
      </c>
      <c r="E19" s="195"/>
      <c r="F19" s="196"/>
      <c r="G19" s="199" t="s">
        <v>387</v>
      </c>
      <c r="H19" s="199"/>
    </row>
    <row r="20" spans="1:9" ht="24" customHeight="1">
      <c r="A20" s="195" t="s">
        <v>56</v>
      </c>
      <c r="B20" s="195" t="s">
        <v>57</v>
      </c>
      <c r="C20" s="199" t="s">
        <v>275</v>
      </c>
      <c r="D20" s="251" t="s">
        <v>463</v>
      </c>
      <c r="E20" s="195"/>
      <c r="F20" s="196"/>
      <c r="G20" s="199" t="s">
        <v>387</v>
      </c>
      <c r="H20" s="199"/>
    </row>
    <row r="21" spans="1:9" ht="32.25" customHeight="1">
      <c r="A21" s="195" t="s">
        <v>58</v>
      </c>
      <c r="B21" s="195" t="s">
        <v>59</v>
      </c>
      <c r="C21" s="199" t="s">
        <v>276</v>
      </c>
      <c r="D21" s="251" t="s">
        <v>463</v>
      </c>
      <c r="E21" s="195"/>
      <c r="F21" s="196"/>
      <c r="G21" s="199" t="s">
        <v>387</v>
      </c>
      <c r="H21" s="199"/>
    </row>
    <row r="22" spans="1:9" ht="30.75" customHeight="1">
      <c r="A22" s="195" t="s">
        <v>60</v>
      </c>
      <c r="B22" s="195" t="s">
        <v>61</v>
      </c>
      <c r="C22" s="199" t="s">
        <v>277</v>
      </c>
      <c r="D22" s="251" t="s">
        <v>463</v>
      </c>
      <c r="E22" s="195"/>
      <c r="F22" s="196"/>
      <c r="G22" s="199" t="s">
        <v>387</v>
      </c>
      <c r="H22" s="199"/>
    </row>
    <row r="23" spans="1:9" ht="24.75" customHeight="1">
      <c r="A23" s="195" t="s">
        <v>62</v>
      </c>
      <c r="B23" s="195" t="s">
        <v>63</v>
      </c>
      <c r="C23" s="199" t="s">
        <v>278</v>
      </c>
      <c r="D23" s="251" t="s">
        <v>64</v>
      </c>
      <c r="E23" s="195"/>
      <c r="F23" s="196" t="s">
        <v>459</v>
      </c>
      <c r="G23" s="243" t="s">
        <v>47</v>
      </c>
      <c r="H23" s="251"/>
    </row>
    <row r="24" spans="1:9" ht="25.5" customHeight="1">
      <c r="A24" s="195" t="s">
        <v>65</v>
      </c>
      <c r="B24" s="195" t="s">
        <v>66</v>
      </c>
      <c r="C24" s="199" t="s">
        <v>279</v>
      </c>
      <c r="D24" s="251" t="s">
        <v>463</v>
      </c>
      <c r="E24" s="195"/>
      <c r="F24" s="196"/>
      <c r="G24" s="199" t="s">
        <v>387</v>
      </c>
      <c r="H24" s="199"/>
    </row>
    <row r="25" spans="1:9" ht="27.75" customHeight="1">
      <c r="A25" s="195" t="s">
        <v>67</v>
      </c>
      <c r="B25" s="195" t="s">
        <v>68</v>
      </c>
      <c r="C25" s="199" t="s">
        <v>280</v>
      </c>
      <c r="D25" s="251" t="s">
        <v>463</v>
      </c>
      <c r="E25" s="195"/>
      <c r="F25" s="196"/>
      <c r="G25" s="199" t="s">
        <v>387</v>
      </c>
      <c r="H25" s="199"/>
    </row>
    <row r="26" spans="1:9" ht="26.25" customHeight="1">
      <c r="A26" s="195" t="s">
        <v>69</v>
      </c>
      <c r="B26" s="195" t="s">
        <v>70</v>
      </c>
      <c r="C26" s="199" t="s">
        <v>281</v>
      </c>
      <c r="D26" s="251" t="s">
        <v>463</v>
      </c>
      <c r="E26" s="195"/>
      <c r="F26" s="196"/>
      <c r="G26" s="199" t="s">
        <v>387</v>
      </c>
      <c r="H26" s="199"/>
    </row>
    <row r="27" spans="1:9" ht="28.5" customHeight="1">
      <c r="A27" s="195" t="s">
        <v>71</v>
      </c>
      <c r="B27" s="195" t="s">
        <v>72</v>
      </c>
      <c r="C27" s="199" t="s">
        <v>282</v>
      </c>
      <c r="D27" s="251" t="s">
        <v>463</v>
      </c>
      <c r="E27" s="195"/>
      <c r="F27" s="196"/>
      <c r="G27" s="243" t="s">
        <v>391</v>
      </c>
      <c r="H27" s="243"/>
    </row>
    <row r="28" spans="1:9" ht="28.5" customHeight="1">
      <c r="A28" s="195" t="s">
        <v>73</v>
      </c>
      <c r="B28" s="195" t="s">
        <v>74</v>
      </c>
      <c r="C28" s="199" t="s">
        <v>75</v>
      </c>
      <c r="D28" s="251" t="s">
        <v>463</v>
      </c>
      <c r="E28" s="195"/>
      <c r="F28" s="196"/>
      <c r="G28" s="199" t="s">
        <v>387</v>
      </c>
      <c r="H28" s="199"/>
    </row>
    <row r="29" spans="1:9" ht="36" customHeight="1">
      <c r="A29" s="195" t="s">
        <v>76</v>
      </c>
      <c r="B29" s="195" t="s">
        <v>77</v>
      </c>
      <c r="C29" s="199" t="s">
        <v>283</v>
      </c>
      <c r="D29" s="252">
        <v>30197</v>
      </c>
      <c r="E29" s="195"/>
      <c r="F29" s="196" t="s">
        <v>459</v>
      </c>
      <c r="G29" s="243" t="s">
        <v>507</v>
      </c>
      <c r="H29" s="251"/>
    </row>
    <row r="30" spans="1:9" ht="29.25" customHeight="1">
      <c r="A30" s="195" t="s">
        <v>79</v>
      </c>
      <c r="B30" s="195" t="s">
        <v>80</v>
      </c>
      <c r="C30" s="199" t="s">
        <v>284</v>
      </c>
      <c r="D30" s="251" t="s">
        <v>463</v>
      </c>
      <c r="E30" s="195"/>
      <c r="F30" s="196"/>
      <c r="G30" s="199" t="s">
        <v>387</v>
      </c>
      <c r="H30" s="199"/>
    </row>
    <row r="31" spans="1:9" ht="69" customHeight="1">
      <c r="A31" s="195" t="s">
        <v>514</v>
      </c>
      <c r="B31" s="195" t="s">
        <v>515</v>
      </c>
      <c r="C31" s="199" t="s">
        <v>513</v>
      </c>
      <c r="D31" s="285">
        <v>42800</v>
      </c>
      <c r="E31" s="286" t="s">
        <v>799</v>
      </c>
      <c r="F31" s="196" t="s">
        <v>470</v>
      </c>
      <c r="G31" s="243" t="s">
        <v>800</v>
      </c>
      <c r="H31" s="254"/>
      <c r="I31" s="340"/>
    </row>
    <row r="32" spans="1:9" ht="27">
      <c r="A32" s="195" t="s">
        <v>514</v>
      </c>
      <c r="B32" s="195" t="s">
        <v>516</v>
      </c>
      <c r="C32" s="199" t="s">
        <v>517</v>
      </c>
      <c r="D32" s="285">
        <v>42152</v>
      </c>
      <c r="E32" s="287" t="s">
        <v>705</v>
      </c>
      <c r="F32" s="196" t="s">
        <v>467</v>
      </c>
      <c r="G32" s="199" t="s">
        <v>732</v>
      </c>
      <c r="H32" s="254"/>
      <c r="I32" s="340"/>
    </row>
    <row r="33" spans="1:8" ht="40.5" customHeight="1">
      <c r="A33" s="195" t="s">
        <v>416</v>
      </c>
      <c r="B33" s="195" t="s">
        <v>84</v>
      </c>
      <c r="C33" s="199" t="s">
        <v>286</v>
      </c>
      <c r="D33" s="252">
        <v>32087</v>
      </c>
      <c r="E33" s="195"/>
      <c r="F33" s="196"/>
      <c r="G33" s="243" t="s">
        <v>47</v>
      </c>
      <c r="H33" s="251"/>
    </row>
    <row r="34" spans="1:8" ht="35.25" customHeight="1">
      <c r="A34" s="195" t="s">
        <v>86</v>
      </c>
      <c r="B34" s="195" t="s">
        <v>87</v>
      </c>
      <c r="C34" s="199" t="s">
        <v>287</v>
      </c>
      <c r="D34" s="251" t="s">
        <v>88</v>
      </c>
      <c r="E34" s="195"/>
      <c r="F34" s="196"/>
      <c r="G34" s="243" t="s">
        <v>47</v>
      </c>
      <c r="H34" s="251"/>
    </row>
    <row r="35" spans="1:8" ht="39.75" customHeight="1">
      <c r="A35" s="195" t="s">
        <v>417</v>
      </c>
      <c r="B35" s="195" t="s">
        <v>89</v>
      </c>
      <c r="C35" s="199" t="s">
        <v>508</v>
      </c>
      <c r="D35" s="200">
        <v>32056</v>
      </c>
      <c r="E35" s="195"/>
      <c r="F35" s="196"/>
      <c r="G35" s="243" t="s">
        <v>47</v>
      </c>
      <c r="H35" s="251"/>
    </row>
    <row r="36" spans="1:8" ht="44.25" customHeight="1">
      <c r="A36" s="195" t="s">
        <v>418</v>
      </c>
      <c r="B36" s="195" t="s">
        <v>91</v>
      </c>
      <c r="C36" s="199" t="s">
        <v>289</v>
      </c>
      <c r="D36" s="255">
        <v>32056</v>
      </c>
      <c r="E36" s="195"/>
      <c r="F36" s="196" t="s">
        <v>459</v>
      </c>
      <c r="G36" s="243" t="s">
        <v>47</v>
      </c>
      <c r="H36" s="251"/>
    </row>
    <row r="37" spans="1:8" ht="36" customHeight="1">
      <c r="A37" s="195" t="s">
        <v>419</v>
      </c>
      <c r="B37" s="195" t="s">
        <v>92</v>
      </c>
      <c r="C37" s="199" t="s">
        <v>290</v>
      </c>
      <c r="D37" s="251" t="s">
        <v>463</v>
      </c>
      <c r="E37" s="195"/>
      <c r="F37" s="196"/>
      <c r="G37" s="199" t="s">
        <v>387</v>
      </c>
      <c r="H37" s="199"/>
    </row>
    <row r="38" spans="1:8" ht="38.25" customHeight="1">
      <c r="A38" s="195" t="s">
        <v>420</v>
      </c>
      <c r="B38" s="195" t="s">
        <v>93</v>
      </c>
      <c r="C38" s="199" t="s">
        <v>291</v>
      </c>
      <c r="D38" s="251" t="s">
        <v>463</v>
      </c>
      <c r="E38" s="195"/>
      <c r="F38" s="196"/>
      <c r="G38" s="199" t="s">
        <v>389</v>
      </c>
      <c r="H38" s="199"/>
    </row>
    <row r="39" spans="1:8" ht="33" customHeight="1">
      <c r="A39" s="195" t="s">
        <v>94</v>
      </c>
      <c r="B39" s="195" t="s">
        <v>95</v>
      </c>
      <c r="C39" s="199" t="s">
        <v>292</v>
      </c>
      <c r="D39" s="251" t="s">
        <v>463</v>
      </c>
      <c r="E39" s="195"/>
      <c r="F39" s="196"/>
      <c r="G39" s="199" t="s">
        <v>389</v>
      </c>
      <c r="H39" s="199"/>
    </row>
    <row r="40" spans="1:8" ht="37.5" customHeight="1">
      <c r="A40" s="195" t="s">
        <v>421</v>
      </c>
      <c r="B40" s="195" t="s">
        <v>96</v>
      </c>
      <c r="C40" s="199" t="s">
        <v>293</v>
      </c>
      <c r="D40" s="200">
        <v>32205</v>
      </c>
      <c r="E40" s="195"/>
      <c r="F40" s="196" t="s">
        <v>459</v>
      </c>
      <c r="G40" s="243" t="s">
        <v>47</v>
      </c>
      <c r="H40" s="251"/>
    </row>
    <row r="41" spans="1:8" ht="34.5" customHeight="1">
      <c r="A41" s="195" t="s">
        <v>422</v>
      </c>
      <c r="B41" s="195" t="s">
        <v>98</v>
      </c>
      <c r="C41" s="199" t="s">
        <v>294</v>
      </c>
      <c r="D41" s="200">
        <v>32031</v>
      </c>
      <c r="E41" s="195"/>
      <c r="F41" s="196" t="s">
        <v>459</v>
      </c>
      <c r="G41" s="243" t="s">
        <v>47</v>
      </c>
      <c r="H41" s="251"/>
    </row>
    <row r="42" spans="1:8" ht="41.25" customHeight="1">
      <c r="A42" s="195" t="s">
        <v>423</v>
      </c>
      <c r="B42" s="195" t="s">
        <v>100</v>
      </c>
      <c r="C42" s="199" t="s">
        <v>295</v>
      </c>
      <c r="D42" s="251" t="s">
        <v>463</v>
      </c>
      <c r="E42" s="195"/>
      <c r="F42" s="196"/>
      <c r="G42" s="199" t="s">
        <v>387</v>
      </c>
      <c r="H42" s="199"/>
    </row>
    <row r="43" spans="1:8" ht="31.5" customHeight="1">
      <c r="A43" s="195" t="s">
        <v>477</v>
      </c>
      <c r="B43" s="195" t="s">
        <v>101</v>
      </c>
      <c r="C43" s="199" t="s">
        <v>296</v>
      </c>
      <c r="D43" s="251" t="s">
        <v>463</v>
      </c>
      <c r="E43" s="195"/>
      <c r="F43" s="196"/>
      <c r="G43" s="199" t="s">
        <v>377</v>
      </c>
      <c r="H43" s="199"/>
    </row>
    <row r="44" spans="1:8" ht="27">
      <c r="A44" s="195" t="s">
        <v>102</v>
      </c>
      <c r="B44" s="195" t="s">
        <v>428</v>
      </c>
      <c r="C44" s="199" t="s">
        <v>103</v>
      </c>
      <c r="D44" s="251" t="s">
        <v>463</v>
      </c>
      <c r="E44" s="195"/>
      <c r="F44" s="196"/>
      <c r="G44" s="199" t="s">
        <v>388</v>
      </c>
      <c r="H44" s="199"/>
    </row>
    <row r="45" spans="1:8" ht="36" customHeight="1">
      <c r="A45" s="195" t="s">
        <v>424</v>
      </c>
      <c r="B45" s="195" t="s">
        <v>43</v>
      </c>
      <c r="C45" s="199" t="s">
        <v>297</v>
      </c>
      <c r="D45" s="251" t="s">
        <v>463</v>
      </c>
      <c r="E45" s="195"/>
      <c r="F45" s="196"/>
      <c r="G45" s="199" t="s">
        <v>387</v>
      </c>
      <c r="H45" s="199"/>
    </row>
    <row r="46" spans="1:8" ht="31.5" customHeight="1">
      <c r="A46" s="195" t="s">
        <v>478</v>
      </c>
      <c r="B46" s="195" t="s">
        <v>427</v>
      </c>
      <c r="C46" s="199" t="s">
        <v>298</v>
      </c>
      <c r="D46" s="200">
        <v>32697</v>
      </c>
      <c r="E46" s="195"/>
      <c r="F46" s="196" t="s">
        <v>459</v>
      </c>
      <c r="G46" s="243" t="s">
        <v>47</v>
      </c>
      <c r="H46" s="251"/>
    </row>
    <row r="47" spans="1:8" ht="40.5">
      <c r="A47" s="195" t="s">
        <v>425</v>
      </c>
      <c r="B47" s="195" t="s">
        <v>105</v>
      </c>
      <c r="C47" s="199" t="s">
        <v>299</v>
      </c>
      <c r="D47" s="200" t="s">
        <v>106</v>
      </c>
      <c r="E47" s="195"/>
      <c r="F47" s="196" t="s">
        <v>459</v>
      </c>
      <c r="G47" s="243" t="s">
        <v>47</v>
      </c>
      <c r="H47" s="251"/>
    </row>
    <row r="48" spans="1:8" ht="33.75" customHeight="1">
      <c r="A48" s="195" t="s">
        <v>426</v>
      </c>
      <c r="B48" s="195" t="s">
        <v>107</v>
      </c>
      <c r="C48" s="199" t="s">
        <v>300</v>
      </c>
      <c r="D48" s="251" t="s">
        <v>463</v>
      </c>
      <c r="E48" s="195"/>
      <c r="F48" s="196"/>
      <c r="G48" s="199" t="s">
        <v>377</v>
      </c>
      <c r="H48" s="199"/>
    </row>
    <row r="49" spans="1:9" ht="41.25" customHeight="1">
      <c r="A49" s="195" t="s">
        <v>429</v>
      </c>
      <c r="B49" s="195" t="s">
        <v>108</v>
      </c>
      <c r="C49" s="199" t="s">
        <v>301</v>
      </c>
      <c r="D49" s="251" t="s">
        <v>463</v>
      </c>
      <c r="E49" s="195"/>
      <c r="F49" s="196"/>
      <c r="G49" s="199" t="s">
        <v>377</v>
      </c>
      <c r="H49" s="199"/>
    </row>
    <row r="50" spans="1:9" ht="33.75" customHeight="1">
      <c r="A50" s="195" t="s">
        <v>430</v>
      </c>
      <c r="B50" s="195" t="s">
        <v>39</v>
      </c>
      <c r="C50" s="199" t="s">
        <v>302</v>
      </c>
      <c r="D50" s="251" t="s">
        <v>463</v>
      </c>
      <c r="E50" s="195"/>
      <c r="F50" s="196"/>
      <c r="G50" s="199" t="s">
        <v>386</v>
      </c>
      <c r="H50" s="199"/>
    </row>
    <row r="51" spans="1:9" ht="48" customHeight="1">
      <c r="A51" s="195" t="s">
        <v>431</v>
      </c>
      <c r="B51" s="195" t="s">
        <v>39</v>
      </c>
      <c r="C51" s="199" t="s">
        <v>303</v>
      </c>
      <c r="D51" s="251" t="s">
        <v>463</v>
      </c>
      <c r="E51" s="195"/>
      <c r="F51" s="196"/>
      <c r="G51" s="199" t="s">
        <v>385</v>
      </c>
      <c r="H51" s="199"/>
    </row>
    <row r="52" spans="1:9" ht="32.25" customHeight="1">
      <c r="A52" s="195" t="s">
        <v>432</v>
      </c>
      <c r="B52" s="195" t="s">
        <v>109</v>
      </c>
      <c r="C52" s="199" t="s">
        <v>304</v>
      </c>
      <c r="D52" s="251" t="s">
        <v>463</v>
      </c>
      <c r="E52" s="195"/>
      <c r="F52" s="196"/>
      <c r="G52" s="199" t="s">
        <v>381</v>
      </c>
      <c r="H52" s="199"/>
    </row>
    <row r="53" spans="1:9" ht="33.75" customHeight="1">
      <c r="A53" s="195" t="s">
        <v>433</v>
      </c>
      <c r="B53" s="195" t="s">
        <v>110</v>
      </c>
      <c r="C53" s="199" t="s">
        <v>305</v>
      </c>
      <c r="D53" s="251" t="s">
        <v>463</v>
      </c>
      <c r="E53" s="195"/>
      <c r="F53" s="196"/>
      <c r="G53" s="199" t="s">
        <v>384</v>
      </c>
      <c r="H53" s="199"/>
    </row>
    <row r="54" spans="1:9" ht="32.25" customHeight="1">
      <c r="A54" s="195" t="s">
        <v>434</v>
      </c>
      <c r="B54" s="195" t="s">
        <v>109</v>
      </c>
      <c r="C54" s="199" t="s">
        <v>306</v>
      </c>
      <c r="D54" s="251" t="s">
        <v>463</v>
      </c>
      <c r="E54" s="195"/>
      <c r="F54" s="196"/>
      <c r="G54" s="199" t="s">
        <v>383</v>
      </c>
      <c r="H54" s="199"/>
    </row>
    <row r="55" spans="1:9" ht="33.75" customHeight="1">
      <c r="A55" s="195" t="s">
        <v>435</v>
      </c>
      <c r="B55" s="195" t="s">
        <v>111</v>
      </c>
      <c r="C55" s="199" t="s">
        <v>307</v>
      </c>
      <c r="D55" s="251" t="s">
        <v>463</v>
      </c>
      <c r="E55" s="195"/>
      <c r="F55" s="196"/>
      <c r="G55" s="199" t="s">
        <v>382</v>
      </c>
      <c r="H55" s="199"/>
    </row>
    <row r="56" spans="1:9" ht="50.25" customHeight="1">
      <c r="A56" s="195" t="s">
        <v>436</v>
      </c>
      <c r="B56" s="195" t="s">
        <v>112</v>
      </c>
      <c r="C56" s="199" t="s">
        <v>308</v>
      </c>
      <c r="D56" s="251" t="s">
        <v>464</v>
      </c>
      <c r="E56" s="195"/>
      <c r="F56" s="196" t="s">
        <v>459</v>
      </c>
      <c r="G56" s="243" t="s">
        <v>479</v>
      </c>
      <c r="H56" s="251"/>
    </row>
    <row r="57" spans="1:9" ht="50.25" customHeight="1">
      <c r="A57" s="195" t="s">
        <v>437</v>
      </c>
      <c r="B57" s="195" t="s">
        <v>113</v>
      </c>
      <c r="C57" s="199" t="s">
        <v>309</v>
      </c>
      <c r="D57" s="285">
        <v>42152</v>
      </c>
      <c r="E57" s="287" t="s">
        <v>705</v>
      </c>
      <c r="F57" s="196" t="s">
        <v>467</v>
      </c>
      <c r="G57" s="199" t="s">
        <v>732</v>
      </c>
      <c r="H57" s="253"/>
      <c r="I57" s="340"/>
    </row>
    <row r="58" spans="1:9" ht="39" customHeight="1">
      <c r="A58" s="195" t="s">
        <v>438</v>
      </c>
      <c r="B58" s="195" t="s">
        <v>115</v>
      </c>
      <c r="C58" s="199" t="s">
        <v>310</v>
      </c>
      <c r="D58" s="251" t="s">
        <v>463</v>
      </c>
      <c r="E58" s="195"/>
      <c r="F58" s="196"/>
      <c r="G58" s="199" t="s">
        <v>378</v>
      </c>
      <c r="H58" s="199"/>
    </row>
    <row r="59" spans="1:9" ht="52.5" customHeight="1">
      <c r="A59" s="195" t="s">
        <v>439</v>
      </c>
      <c r="B59" s="195" t="s">
        <v>440</v>
      </c>
      <c r="C59" s="199" t="s">
        <v>311</v>
      </c>
      <c r="D59" s="251" t="s">
        <v>463</v>
      </c>
      <c r="E59" s="195"/>
      <c r="F59" s="196"/>
      <c r="G59" s="199" t="s">
        <v>377</v>
      </c>
      <c r="H59" s="199"/>
    </row>
    <row r="60" spans="1:9" ht="49.5" customHeight="1">
      <c r="A60" s="195" t="s">
        <v>441</v>
      </c>
      <c r="B60" s="195" t="s">
        <v>117</v>
      </c>
      <c r="C60" s="199" t="s">
        <v>312</v>
      </c>
      <c r="D60" s="251" t="s">
        <v>463</v>
      </c>
      <c r="E60" s="195"/>
      <c r="F60" s="196"/>
      <c r="G60" s="199" t="s">
        <v>377</v>
      </c>
      <c r="H60" s="199"/>
    </row>
    <row r="61" spans="1:9" ht="48.75" customHeight="1">
      <c r="A61" s="195" t="s">
        <v>442</v>
      </c>
      <c r="B61" s="195" t="s">
        <v>118</v>
      </c>
      <c r="C61" s="199" t="s">
        <v>313</v>
      </c>
      <c r="D61" s="251" t="s">
        <v>119</v>
      </c>
      <c r="E61" s="195"/>
      <c r="F61" s="196" t="s">
        <v>459</v>
      </c>
      <c r="G61" s="243" t="s">
        <v>47</v>
      </c>
      <c r="H61" s="251"/>
    </row>
    <row r="62" spans="1:9" ht="39.75" customHeight="1">
      <c r="A62" s="195" t="s">
        <v>120</v>
      </c>
      <c r="B62" s="195" t="s">
        <v>443</v>
      </c>
      <c r="C62" s="199" t="s">
        <v>314</v>
      </c>
      <c r="D62" s="285">
        <v>43539</v>
      </c>
      <c r="E62" s="286" t="s">
        <v>877</v>
      </c>
      <c r="F62" s="196" t="s">
        <v>466</v>
      </c>
      <c r="G62" s="288" t="s">
        <v>876</v>
      </c>
      <c r="H62" s="253"/>
      <c r="I62" s="340"/>
    </row>
    <row r="63" spans="1:9" ht="47.25" customHeight="1">
      <c r="A63" s="195" t="s">
        <v>444</v>
      </c>
      <c r="B63" s="195" t="s">
        <v>122</v>
      </c>
      <c r="C63" s="199" t="s">
        <v>315</v>
      </c>
      <c r="D63" s="289" t="s">
        <v>471</v>
      </c>
      <c r="E63" s="195"/>
      <c r="F63" s="196"/>
      <c r="G63" s="288" t="s">
        <v>690</v>
      </c>
      <c r="H63" s="253"/>
      <c r="I63" s="341"/>
    </row>
    <row r="64" spans="1:9" ht="48" customHeight="1">
      <c r="A64" s="195" t="s">
        <v>445</v>
      </c>
      <c r="B64" s="195" t="s">
        <v>124</v>
      </c>
      <c r="C64" s="199" t="s">
        <v>465</v>
      </c>
      <c r="D64" s="285">
        <v>43538</v>
      </c>
      <c r="E64" s="286" t="s">
        <v>877</v>
      </c>
      <c r="F64" s="196" t="s">
        <v>531</v>
      </c>
      <c r="G64" s="288" t="s">
        <v>878</v>
      </c>
      <c r="H64" s="253"/>
      <c r="I64" s="341"/>
    </row>
    <row r="65" spans="1:10" ht="58.5" customHeight="1">
      <c r="A65" s="195" t="s">
        <v>452</v>
      </c>
      <c r="B65" s="198" t="s">
        <v>696</v>
      </c>
      <c r="C65" s="243" t="s">
        <v>717</v>
      </c>
      <c r="D65" s="285">
        <v>42800</v>
      </c>
      <c r="E65" s="286" t="s">
        <v>799</v>
      </c>
      <c r="F65" s="196" t="s">
        <v>470</v>
      </c>
      <c r="G65" s="290" t="s">
        <v>801</v>
      </c>
      <c r="H65" s="254"/>
      <c r="I65" s="340"/>
    </row>
    <row r="66" spans="1:10" s="91" customFormat="1" ht="66.75" customHeight="1">
      <c r="A66" s="195" t="s">
        <v>695</v>
      </c>
      <c r="B66" s="195" t="s">
        <v>454</v>
      </c>
      <c r="C66" s="199" t="s">
        <v>455</v>
      </c>
      <c r="D66" s="285">
        <v>42800</v>
      </c>
      <c r="E66" s="286" t="s">
        <v>799</v>
      </c>
      <c r="F66" s="196" t="s">
        <v>470</v>
      </c>
      <c r="G66" s="290" t="s">
        <v>801</v>
      </c>
      <c r="H66" s="254"/>
      <c r="I66" s="174"/>
    </row>
    <row r="67" spans="1:10" s="91" customFormat="1" ht="54">
      <c r="A67" s="195" t="s">
        <v>525</v>
      </c>
      <c r="B67" s="195"/>
      <c r="C67" s="199" t="s">
        <v>526</v>
      </c>
      <c r="D67" s="256" t="s">
        <v>463</v>
      </c>
      <c r="E67" s="195"/>
      <c r="F67" s="196"/>
      <c r="G67" s="243" t="s">
        <v>527</v>
      </c>
      <c r="H67" s="243"/>
    </row>
    <row r="68" spans="1:10" s="91" customFormat="1" ht="58.5" customHeight="1">
      <c r="A68" s="195" t="s">
        <v>456</v>
      </c>
      <c r="B68" s="195"/>
      <c r="C68" s="199" t="s">
        <v>715</v>
      </c>
      <c r="D68" s="256" t="s">
        <v>463</v>
      </c>
      <c r="E68" s="244"/>
      <c r="F68" s="196"/>
      <c r="G68" s="199" t="s">
        <v>457</v>
      </c>
      <c r="H68" s="199"/>
    </row>
    <row r="69" spans="1:10" s="91" customFormat="1" ht="48.75" customHeight="1">
      <c r="A69" s="195" t="s">
        <v>458</v>
      </c>
      <c r="B69" s="195"/>
      <c r="C69" s="199" t="s">
        <v>716</v>
      </c>
      <c r="D69" s="200" t="s">
        <v>468</v>
      </c>
      <c r="E69" s="244"/>
      <c r="F69" s="196" t="s">
        <v>459</v>
      </c>
      <c r="G69" s="199" t="s">
        <v>469</v>
      </c>
      <c r="H69" s="199"/>
    </row>
    <row r="70" spans="1:10" s="91" customFormat="1" ht="49.5" customHeight="1">
      <c r="A70" s="195" t="s">
        <v>460</v>
      </c>
      <c r="B70" s="195"/>
      <c r="C70" s="199" t="s">
        <v>714</v>
      </c>
      <c r="D70" s="200" t="s">
        <v>468</v>
      </c>
      <c r="E70" s="244"/>
      <c r="F70" s="196" t="s">
        <v>459</v>
      </c>
      <c r="G70" s="199" t="s">
        <v>461</v>
      </c>
      <c r="H70" s="199"/>
    </row>
    <row r="71" spans="1:10" s="91" customFormat="1" ht="45" customHeight="1">
      <c r="A71" s="195" t="s">
        <v>523</v>
      </c>
      <c r="B71" s="195" t="s">
        <v>524</v>
      </c>
      <c r="C71" s="199" t="s">
        <v>462</v>
      </c>
      <c r="D71" s="200" t="s">
        <v>468</v>
      </c>
      <c r="E71" s="244" t="s">
        <v>519</v>
      </c>
      <c r="F71" s="196" t="s">
        <v>518</v>
      </c>
      <c r="G71" s="288" t="s">
        <v>689</v>
      </c>
      <c r="H71" s="253"/>
      <c r="I71" s="340"/>
    </row>
    <row r="72" spans="1:10" s="91" customFormat="1" ht="54" customHeight="1">
      <c r="A72" s="195" t="s">
        <v>521</v>
      </c>
      <c r="B72" s="195" t="s">
        <v>522</v>
      </c>
      <c r="C72" s="195" t="s">
        <v>481</v>
      </c>
      <c r="D72" s="197" t="s">
        <v>463</v>
      </c>
      <c r="E72" s="195"/>
      <c r="F72" s="196"/>
      <c r="G72" s="198" t="s">
        <v>482</v>
      </c>
      <c r="H72" s="199"/>
    </row>
    <row r="73" spans="1:10" s="91" customFormat="1" ht="50.25" customHeight="1">
      <c r="A73" s="195" t="s">
        <v>520</v>
      </c>
      <c r="B73" s="195" t="s">
        <v>483</v>
      </c>
      <c r="C73" s="195" t="s">
        <v>484</v>
      </c>
      <c r="D73" s="197" t="s">
        <v>463</v>
      </c>
      <c r="E73" s="195"/>
      <c r="F73" s="196"/>
      <c r="G73" s="198" t="s">
        <v>485</v>
      </c>
      <c r="H73" s="257"/>
    </row>
    <row r="74" spans="1:10" s="91" customFormat="1" ht="68.25" customHeight="1">
      <c r="A74" s="195" t="s">
        <v>529</v>
      </c>
      <c r="B74" s="195"/>
      <c r="C74" s="199" t="s">
        <v>530</v>
      </c>
      <c r="D74" s="200" t="s">
        <v>463</v>
      </c>
      <c r="E74" s="196"/>
      <c r="F74" s="196"/>
      <c r="G74" s="199" t="s">
        <v>687</v>
      </c>
      <c r="H74" s="199"/>
      <c r="J74" s="95"/>
    </row>
    <row r="75" spans="1:10" s="91" customFormat="1" ht="60">
      <c r="A75" s="258" t="s">
        <v>803</v>
      </c>
      <c r="B75" s="195" t="s">
        <v>794</v>
      </c>
      <c r="C75" s="259" t="s">
        <v>804</v>
      </c>
      <c r="D75" s="242" t="s">
        <v>463</v>
      </c>
      <c r="E75" s="261"/>
      <c r="F75" s="260"/>
      <c r="G75" s="199" t="s">
        <v>795</v>
      </c>
      <c r="H75" s="262"/>
      <c r="J75" s="95"/>
    </row>
    <row r="76" spans="1:10" s="91" customFormat="1" ht="36">
      <c r="A76" s="258" t="s">
        <v>796</v>
      </c>
      <c r="B76" s="262" t="s">
        <v>797</v>
      </c>
      <c r="C76" s="262" t="s">
        <v>798</v>
      </c>
      <c r="D76" s="242" t="s">
        <v>463</v>
      </c>
      <c r="E76" s="261"/>
      <c r="F76" s="260"/>
      <c r="G76" s="199" t="s">
        <v>795</v>
      </c>
      <c r="H76" s="262"/>
      <c r="J76" s="95"/>
    </row>
    <row r="77" spans="1:10" s="91" customFormat="1" ht="27">
      <c r="A77" s="258" t="s">
        <v>884</v>
      </c>
      <c r="B77" s="195" t="s">
        <v>883</v>
      </c>
      <c r="C77" s="198" t="s">
        <v>885</v>
      </c>
      <c r="D77" s="242" t="s">
        <v>463</v>
      </c>
      <c r="E77" s="261"/>
      <c r="F77" s="260"/>
      <c r="G77" s="199" t="s">
        <v>795</v>
      </c>
      <c r="H77" s="243"/>
    </row>
    <row r="78" spans="1:10" s="91" customFormat="1" ht="21" customHeight="1">
      <c r="A78" s="263" t="s">
        <v>404</v>
      </c>
      <c r="B78" s="264"/>
      <c r="C78" s="265"/>
      <c r="D78" s="266"/>
      <c r="E78" s="264"/>
      <c r="F78" s="266"/>
      <c r="G78" s="267"/>
      <c r="H78" s="268"/>
    </row>
    <row r="79" spans="1:10" ht="45.75" customHeight="1">
      <c r="A79" s="195" t="s">
        <v>129</v>
      </c>
      <c r="B79" s="195" t="s">
        <v>447</v>
      </c>
      <c r="C79" s="199" t="s">
        <v>317</v>
      </c>
      <c r="D79" s="251" t="s">
        <v>463</v>
      </c>
      <c r="E79" s="195"/>
      <c r="F79" s="251"/>
      <c r="G79" s="199" t="s">
        <v>472</v>
      </c>
      <c r="H79" s="243"/>
    </row>
    <row r="80" spans="1:10" ht="30" customHeight="1">
      <c r="A80" s="195" t="s">
        <v>130</v>
      </c>
      <c r="B80" s="195" t="s">
        <v>448</v>
      </c>
      <c r="C80" s="199" t="s">
        <v>318</v>
      </c>
      <c r="D80" s="251" t="s">
        <v>463</v>
      </c>
      <c r="E80" s="195"/>
      <c r="F80" s="251"/>
      <c r="G80" s="199" t="s">
        <v>375</v>
      </c>
      <c r="H80" s="269"/>
    </row>
    <row r="81" spans="1:9" ht="40.5">
      <c r="A81" s="195" t="s">
        <v>449</v>
      </c>
      <c r="B81" s="195"/>
      <c r="C81" s="199" t="s">
        <v>319</v>
      </c>
      <c r="D81" s="285">
        <v>42285</v>
      </c>
      <c r="E81" s="195" t="s">
        <v>741</v>
      </c>
      <c r="F81" s="196" t="s">
        <v>480</v>
      </c>
      <c r="G81" s="290" t="s">
        <v>742</v>
      </c>
      <c r="H81" s="270"/>
      <c r="I81" s="340"/>
    </row>
    <row r="82" spans="1:9" ht="21" customHeight="1">
      <c r="A82" s="271" t="s">
        <v>170</v>
      </c>
      <c r="B82" s="272"/>
      <c r="C82" s="273"/>
      <c r="D82" s="274"/>
      <c r="E82" s="272"/>
      <c r="F82" s="274"/>
      <c r="G82" s="274"/>
      <c r="H82" s="268"/>
    </row>
    <row r="83" spans="1:9" ht="27">
      <c r="A83" s="195" t="s">
        <v>450</v>
      </c>
      <c r="B83" s="195"/>
      <c r="C83" s="199" t="s">
        <v>349</v>
      </c>
      <c r="D83" s="252" t="s">
        <v>473</v>
      </c>
      <c r="E83" s="195"/>
      <c r="F83" s="196" t="s">
        <v>459</v>
      </c>
      <c r="G83" s="199" t="s">
        <v>355</v>
      </c>
      <c r="H83" s="199"/>
    </row>
    <row r="84" spans="1:9" ht="27">
      <c r="A84" s="195" t="s">
        <v>451</v>
      </c>
      <c r="B84" s="195"/>
      <c r="C84" s="199" t="s">
        <v>350</v>
      </c>
      <c r="D84" s="252" t="s">
        <v>487</v>
      </c>
      <c r="E84" s="195"/>
      <c r="F84" s="196" t="s">
        <v>459</v>
      </c>
      <c r="G84" s="275" t="s">
        <v>488</v>
      </c>
      <c r="H84" s="199"/>
    </row>
    <row r="85" spans="1:9" ht="27">
      <c r="A85" s="195" t="s">
        <v>174</v>
      </c>
      <c r="B85" s="195" t="s">
        <v>175</v>
      </c>
      <c r="C85" s="243" t="s">
        <v>486</v>
      </c>
      <c r="D85" s="197" t="s">
        <v>463</v>
      </c>
      <c r="E85" s="195"/>
      <c r="F85" s="251"/>
      <c r="G85" s="199" t="s">
        <v>353</v>
      </c>
      <c r="H85" s="199"/>
    </row>
    <row r="86" spans="1:9" ht="27">
      <c r="A86" s="199" t="s">
        <v>492</v>
      </c>
      <c r="B86" s="199" t="s">
        <v>491</v>
      </c>
      <c r="C86" s="199" t="s">
        <v>493</v>
      </c>
      <c r="D86" s="197" t="s">
        <v>490</v>
      </c>
      <c r="E86" s="196" t="s">
        <v>495</v>
      </c>
      <c r="F86" s="196" t="s">
        <v>459</v>
      </c>
      <c r="G86" s="199" t="s">
        <v>494</v>
      </c>
      <c r="H86" s="276"/>
    </row>
    <row r="87" spans="1:9" ht="27">
      <c r="A87" s="199"/>
      <c r="B87" s="199" t="s">
        <v>111</v>
      </c>
      <c r="C87" s="199" t="s">
        <v>498</v>
      </c>
      <c r="D87" s="197" t="s">
        <v>489</v>
      </c>
      <c r="E87" s="196" t="s">
        <v>496</v>
      </c>
      <c r="F87" s="251" t="s">
        <v>459</v>
      </c>
      <c r="G87" s="199" t="s">
        <v>497</v>
      </c>
      <c r="H87" s="199"/>
    </row>
    <row r="88" spans="1:9" ht="27">
      <c r="A88" s="276" t="s">
        <v>265</v>
      </c>
      <c r="B88" s="277"/>
      <c r="C88" s="276" t="s">
        <v>351</v>
      </c>
      <c r="D88" s="279" t="s">
        <v>463</v>
      </c>
      <c r="E88" s="280"/>
      <c r="F88" s="278"/>
      <c r="G88" s="276" t="s">
        <v>352</v>
      </c>
      <c r="H88" s="262"/>
    </row>
    <row r="89" spans="1:9" ht="27">
      <c r="A89" s="195" t="s">
        <v>509</v>
      </c>
      <c r="B89" s="195"/>
      <c r="C89" s="199" t="s">
        <v>512</v>
      </c>
      <c r="D89" s="200">
        <v>40584</v>
      </c>
      <c r="E89" s="196"/>
      <c r="F89" s="196" t="s">
        <v>510</v>
      </c>
      <c r="G89" s="199" t="s">
        <v>511</v>
      </c>
      <c r="H89" s="262"/>
    </row>
    <row r="90" spans="1:9" ht="12" customHeight="1">
      <c r="F90" s="32"/>
      <c r="H90" s="113"/>
    </row>
    <row r="91" spans="1:9" ht="12" customHeight="1">
      <c r="A91" s="294" t="s">
        <v>733</v>
      </c>
      <c r="B91" s="306"/>
      <c r="C91" s="307"/>
      <c r="D91" s="316"/>
      <c r="E91" s="295" t="s">
        <v>842</v>
      </c>
      <c r="F91" s="317"/>
      <c r="G91" s="318"/>
      <c r="H91" s="308"/>
    </row>
    <row r="92" spans="1:9">
      <c r="A92" s="310"/>
      <c r="B92" s="310"/>
      <c r="C92" s="311"/>
      <c r="D92" s="309"/>
      <c r="E92" s="295" t="s">
        <v>835</v>
      </c>
      <c r="F92" s="309"/>
      <c r="G92" s="308"/>
      <c r="H92" s="308"/>
    </row>
    <row r="93" spans="1:9" ht="12" customHeight="1">
      <c r="A93" s="310"/>
      <c r="B93" s="310"/>
      <c r="C93" s="311"/>
      <c r="D93" s="309"/>
      <c r="E93" s="295" t="s">
        <v>836</v>
      </c>
      <c r="F93" s="309"/>
      <c r="G93" s="308"/>
      <c r="H93" s="308"/>
    </row>
    <row r="94" spans="1:9">
      <c r="A94" s="310"/>
      <c r="B94" s="310"/>
      <c r="C94" s="311"/>
      <c r="D94" s="309"/>
      <c r="E94" s="312"/>
      <c r="F94" s="309"/>
      <c r="G94" s="308"/>
      <c r="H94" s="308"/>
    </row>
    <row r="95" spans="1:9" s="97" customFormat="1" ht="13.5" customHeight="1">
      <c r="A95" s="321" t="s">
        <v>838</v>
      </c>
      <c r="B95" s="321"/>
      <c r="C95" s="321"/>
      <c r="D95" s="322"/>
      <c r="E95" s="323" t="s">
        <v>837</v>
      </c>
      <c r="F95" s="322"/>
      <c r="G95" s="324"/>
      <c r="H95" s="296"/>
    </row>
    <row r="96" spans="1:9">
      <c r="A96" s="299"/>
      <c r="B96" s="299"/>
      <c r="C96" s="299"/>
      <c r="D96" s="298"/>
      <c r="E96" s="296"/>
      <c r="F96" s="296"/>
      <c r="G96" s="298"/>
      <c r="H96" s="298"/>
    </row>
    <row r="97" spans="1:8" ht="12" customHeight="1">
      <c r="A97" s="299"/>
      <c r="B97" s="299"/>
      <c r="C97" s="299"/>
      <c r="D97" s="300"/>
      <c r="E97" s="296"/>
      <c r="F97" s="296"/>
      <c r="G97" s="298"/>
      <c r="H97" s="298"/>
    </row>
    <row r="98" spans="1:8">
      <c r="A98" s="299"/>
      <c r="B98" s="299"/>
      <c r="C98" s="299"/>
      <c r="D98" s="300"/>
      <c r="E98" s="296"/>
      <c r="F98" s="296"/>
      <c r="G98" s="298"/>
      <c r="H98" s="298"/>
    </row>
    <row r="99" spans="1:8">
      <c r="A99" s="303" t="s">
        <v>839</v>
      </c>
      <c r="B99" s="304"/>
      <c r="C99" s="297"/>
      <c r="D99" s="305" t="s">
        <v>840</v>
      </c>
      <c r="E99" s="302"/>
      <c r="F99" s="305" t="s">
        <v>841</v>
      </c>
      <c r="G99" s="298"/>
      <c r="H99" s="301"/>
    </row>
    <row r="100" spans="1:8">
      <c r="G100" s="301"/>
    </row>
  </sheetData>
  <phoneticPr fontId="0" type="noConversion"/>
  <printOptions horizontalCentered="1"/>
  <pageMargins left="0.43" right="0.44" top="0.36" bottom="0.72" header="0.27" footer="0.19"/>
  <pageSetup paperSize="9" scale="90" orientation="landscape" r:id="rId1"/>
  <headerFooter alignWithMargins="0">
    <oddFooter>&amp;L&amp;8Checked by Stamp...........&amp;R&amp;8.Page &amp;P of &amp;N</oddFooter>
  </headerFooter>
  <rowBreaks count="1" manualBreakCount="1">
    <brk id="73" max="7" man="1"/>
  </rowBreaks>
  <drawing r:id="rId2"/>
</worksheet>
</file>

<file path=xl/worksheets/sheet10.xml><?xml version="1.0" encoding="utf-8"?>
<worksheet xmlns="http://schemas.openxmlformats.org/spreadsheetml/2006/main" xmlns:r="http://schemas.openxmlformats.org/officeDocument/2006/relationships">
  <dimension ref="A1:C2"/>
  <sheetViews>
    <sheetView workbookViewId="0">
      <selection activeCell="F17" sqref="F17"/>
    </sheetView>
  </sheetViews>
  <sheetFormatPr defaultRowHeight="15.75"/>
  <cols>
    <col min="1" max="1" width="8.88671875" style="156"/>
    <col min="2" max="2" width="16.5546875" style="156" bestFit="1" customWidth="1"/>
    <col min="3" max="3" width="43.77734375" style="156" bestFit="1" customWidth="1"/>
    <col min="4" max="16384" width="8.88671875" style="156"/>
  </cols>
  <sheetData>
    <row r="1" spans="1:3">
      <c r="A1" s="155" t="s">
        <v>805</v>
      </c>
      <c r="B1" s="156" t="s">
        <v>806</v>
      </c>
      <c r="C1" s="156" t="s">
        <v>807</v>
      </c>
    </row>
    <row r="2" spans="1:3">
      <c r="B2" s="157">
        <v>43161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topLeftCell="A10" workbookViewId="0">
      <selection activeCell="L24" sqref="L24"/>
    </sheetView>
  </sheetViews>
  <sheetFormatPr defaultRowHeight="15"/>
  <sheetData/>
  <pageMargins left="0.7" right="0.7" top="0.25" bottom="0.75" header="0.3" footer="0.3"/>
  <pageSetup paperSize="9" scale="85" orientation="landscape" r:id="rId1"/>
  <drawing r:id="rId2"/>
</worksheet>
</file>

<file path=xl/worksheets/sheet2.xml><?xml version="1.0" encoding="utf-8"?>
<worksheet xmlns="http://schemas.openxmlformats.org/spreadsheetml/2006/main" xmlns:r="http://schemas.openxmlformats.org/officeDocument/2006/relationships">
  <sheetPr>
    <tabColor rgb="FF00B050"/>
  </sheetPr>
  <dimension ref="A1:K65"/>
  <sheetViews>
    <sheetView zoomScaleSheetLayoutView="100" workbookViewId="0">
      <pane ySplit="10" topLeftCell="A49" activePane="bottomLeft" state="frozen"/>
      <selection pane="bottomLeft" activeCell="G50" sqref="G50"/>
    </sheetView>
  </sheetViews>
  <sheetFormatPr defaultRowHeight="12.75"/>
  <cols>
    <col min="1" max="1" width="14.109375" style="83" customWidth="1"/>
    <col min="2" max="2" width="16.44140625" style="129" customWidth="1"/>
    <col min="3" max="3" width="44.44140625" style="73" customWidth="1"/>
    <col min="4" max="4" width="8.6640625" style="143" customWidth="1"/>
    <col min="5" max="5" width="7.88671875" style="142" customWidth="1"/>
    <col min="6" max="6" width="8.33203125" style="142" customWidth="1"/>
    <col min="7" max="7" width="21" style="129" customWidth="1"/>
    <col min="8" max="8" width="9" style="83" hidden="1" customWidth="1"/>
    <col min="9" max="9" width="8.88671875" style="83"/>
    <col min="10" max="10" width="13.88671875" style="83" customWidth="1"/>
    <col min="11" max="11" width="14" style="83" customWidth="1"/>
    <col min="12" max="16384" width="8.88671875" style="83"/>
  </cols>
  <sheetData>
    <row r="1" spans="1:8" s="28" customFormat="1" ht="15.75">
      <c r="A1" s="106"/>
      <c r="B1" s="106"/>
      <c r="C1" s="26"/>
      <c r="D1" s="27"/>
      <c r="E1" s="26"/>
      <c r="F1" s="26"/>
    </row>
    <row r="2" spans="1:8" s="28" customFormat="1" ht="15.75" customHeight="1">
      <c r="A2" s="291"/>
      <c r="B2" s="291"/>
      <c r="C2" s="282" t="s">
        <v>532</v>
      </c>
      <c r="D2" s="291"/>
      <c r="F2" s="107" t="str">
        <f>'PK-PCT'!F2</f>
        <v xml:space="preserve">Date report :   </v>
      </c>
      <c r="G2" s="113" t="str">
        <f>'PK-PCT'!G2</f>
        <v>Sept 2019</v>
      </c>
      <c r="H2" s="291"/>
    </row>
    <row r="3" spans="1:8" s="28" customFormat="1" ht="15.75" customHeight="1">
      <c r="A3" s="314"/>
      <c r="B3" s="314"/>
      <c r="C3" s="315" t="s">
        <v>725</v>
      </c>
      <c r="F3" s="314"/>
      <c r="G3" s="314"/>
      <c r="H3" s="314"/>
    </row>
    <row r="4" spans="1:8" s="28" customFormat="1" ht="13.5" customHeight="1">
      <c r="A4" s="26"/>
      <c r="B4" s="116" t="s">
        <v>719</v>
      </c>
      <c r="C4" s="118" t="s">
        <v>6</v>
      </c>
      <c r="E4" s="39" t="s">
        <v>718</v>
      </c>
      <c r="F4" s="118" t="s">
        <v>793</v>
      </c>
      <c r="G4" s="167">
        <f>10119.5+G5</f>
        <v>9911.98</v>
      </c>
    </row>
    <row r="5" spans="1:8" s="28" customFormat="1" ht="13.5" customHeight="1">
      <c r="A5" s="26"/>
      <c r="B5" s="108" t="s">
        <v>500</v>
      </c>
      <c r="C5" s="118" t="s">
        <v>10</v>
      </c>
      <c r="E5" s="96" t="s">
        <v>721</v>
      </c>
      <c r="F5" s="153">
        <v>10486.91</v>
      </c>
      <c r="G5" s="168">
        <f>G6-F6</f>
        <v>-207.51999999999998</v>
      </c>
    </row>
    <row r="6" spans="1:8" s="28" customFormat="1" ht="13.5" customHeight="1">
      <c r="A6" s="26"/>
      <c r="B6" s="39" t="s">
        <v>503</v>
      </c>
      <c r="C6" s="130" t="s">
        <v>722</v>
      </c>
      <c r="E6" s="39" t="s">
        <v>534</v>
      </c>
      <c r="F6" s="126">
        <v>707.29</v>
      </c>
      <c r="G6" s="169">
        <v>499.77</v>
      </c>
      <c r="H6" s="80"/>
    </row>
    <row r="7" spans="1:8" s="28" customFormat="1" ht="13.5" customHeight="1">
      <c r="A7" s="26"/>
      <c r="B7" s="39" t="s">
        <v>533</v>
      </c>
      <c r="C7" s="118" t="s">
        <v>726</v>
      </c>
      <c r="E7" s="96" t="s">
        <v>535</v>
      </c>
      <c r="F7" s="127">
        <v>12693</v>
      </c>
      <c r="G7" s="26"/>
      <c r="H7" s="80"/>
    </row>
    <row r="8" spans="1:8" ht="7.5" customHeight="1">
      <c r="A8" s="73"/>
      <c r="B8" s="141"/>
      <c r="E8" s="144"/>
      <c r="F8" s="72"/>
      <c r="G8" s="141"/>
    </row>
    <row r="9" spans="1:8" s="139" customFormat="1" ht="27.75" customHeight="1" thickBot="1">
      <c r="A9" s="172" t="s">
        <v>396</v>
      </c>
      <c r="B9" s="172" t="s">
        <v>397</v>
      </c>
      <c r="C9" s="172" t="s">
        <v>398</v>
      </c>
      <c r="D9" s="172" t="s">
        <v>399</v>
      </c>
      <c r="E9" s="172" t="s">
        <v>671</v>
      </c>
      <c r="F9" s="172" t="s">
        <v>410</v>
      </c>
      <c r="G9" s="172" t="s">
        <v>401</v>
      </c>
      <c r="H9" s="173" t="s">
        <v>475</v>
      </c>
    </row>
    <row r="10" spans="1:8" s="78" customFormat="1" ht="37.5" hidden="1" customHeight="1">
      <c r="A10" s="145" t="s">
        <v>746</v>
      </c>
      <c r="B10" s="145" t="s">
        <v>747</v>
      </c>
      <c r="C10" s="146" t="s">
        <v>748</v>
      </c>
      <c r="D10" s="148"/>
      <c r="E10" s="147"/>
      <c r="F10" s="147" t="s">
        <v>463</v>
      </c>
      <c r="G10" s="145" t="s">
        <v>463</v>
      </c>
    </row>
    <row r="11" spans="1:8" s="78" customFormat="1" ht="27.75" thickTop="1">
      <c r="A11" s="214" t="s">
        <v>143</v>
      </c>
      <c r="B11" s="204" t="s">
        <v>543</v>
      </c>
      <c r="C11" s="215" t="s">
        <v>322</v>
      </c>
      <c r="D11" s="210" t="s">
        <v>463</v>
      </c>
      <c r="E11" s="204"/>
      <c r="F11" s="204"/>
      <c r="G11" s="211" t="s">
        <v>374</v>
      </c>
      <c r="H11" s="216"/>
    </row>
    <row r="12" spans="1:8" s="78" customFormat="1" ht="40.5">
      <c r="A12" s="214" t="s">
        <v>666</v>
      </c>
      <c r="B12" s="204" t="s">
        <v>749</v>
      </c>
      <c r="C12" s="215" t="s">
        <v>324</v>
      </c>
      <c r="D12" s="210" t="s">
        <v>463</v>
      </c>
      <c r="E12" s="204"/>
      <c r="F12" s="204"/>
      <c r="G12" s="211" t="s">
        <v>549</v>
      </c>
      <c r="H12" s="216"/>
    </row>
    <row r="13" spans="1:8" s="78" customFormat="1" ht="27">
      <c r="A13" s="217" t="s">
        <v>750</v>
      </c>
      <c r="B13" s="218" t="s">
        <v>751</v>
      </c>
      <c r="C13" s="204" t="s">
        <v>752</v>
      </c>
      <c r="D13" s="202">
        <v>41030</v>
      </c>
      <c r="E13" s="203" t="s">
        <v>753</v>
      </c>
      <c r="F13" s="201" t="s">
        <v>763</v>
      </c>
      <c r="G13" s="216" t="s">
        <v>754</v>
      </c>
      <c r="H13" s="216"/>
    </row>
    <row r="14" spans="1:8" s="78" customFormat="1" ht="27">
      <c r="A14" s="214" t="s">
        <v>664</v>
      </c>
      <c r="B14" s="204" t="s">
        <v>147</v>
      </c>
      <c r="C14" s="215" t="s">
        <v>554</v>
      </c>
      <c r="D14" s="210" t="s">
        <v>463</v>
      </c>
      <c r="E14" s="204"/>
      <c r="F14" s="219"/>
      <c r="G14" s="211" t="s">
        <v>556</v>
      </c>
      <c r="H14" s="216"/>
    </row>
    <row r="15" spans="1:8" s="78" customFormat="1" ht="32.25" customHeight="1">
      <c r="A15" s="214" t="s">
        <v>663</v>
      </c>
      <c r="B15" s="204" t="s">
        <v>662</v>
      </c>
      <c r="C15" s="215" t="s">
        <v>149</v>
      </c>
      <c r="D15" s="210" t="s">
        <v>463</v>
      </c>
      <c r="E15" s="204"/>
      <c r="F15" s="204"/>
      <c r="G15" s="211" t="s">
        <v>559</v>
      </c>
      <c r="H15" s="216"/>
    </row>
    <row r="16" spans="1:8" s="78" customFormat="1" ht="33" customHeight="1">
      <c r="A16" s="214" t="s">
        <v>661</v>
      </c>
      <c r="B16" s="204" t="s">
        <v>755</v>
      </c>
      <c r="C16" s="215" t="s">
        <v>327</v>
      </c>
      <c r="D16" s="210" t="s">
        <v>463</v>
      </c>
      <c r="E16" s="204"/>
      <c r="F16" s="204"/>
      <c r="G16" s="211" t="s">
        <v>562</v>
      </c>
      <c r="H16" s="216"/>
    </row>
    <row r="17" spans="1:8" s="78" customFormat="1" ht="28.5" customHeight="1">
      <c r="A17" s="214" t="s">
        <v>658</v>
      </c>
      <c r="B17" s="204" t="s">
        <v>150</v>
      </c>
      <c r="C17" s="215" t="s">
        <v>328</v>
      </c>
      <c r="D17" s="210" t="s">
        <v>463</v>
      </c>
      <c r="E17" s="204"/>
      <c r="F17" s="204"/>
      <c r="G17" s="211" t="s">
        <v>549</v>
      </c>
      <c r="H17" s="216"/>
    </row>
    <row r="18" spans="1:8" s="78" customFormat="1" ht="30" customHeight="1">
      <c r="A18" s="214" t="s">
        <v>564</v>
      </c>
      <c r="B18" s="204" t="s">
        <v>151</v>
      </c>
      <c r="C18" s="215" t="s">
        <v>329</v>
      </c>
      <c r="D18" s="210" t="s">
        <v>463</v>
      </c>
      <c r="E18" s="204"/>
      <c r="F18" s="204"/>
      <c r="G18" s="211" t="s">
        <v>370</v>
      </c>
      <c r="H18" s="216"/>
    </row>
    <row r="19" spans="1:8" s="78" customFormat="1" ht="30" customHeight="1">
      <c r="A19" s="214" t="s">
        <v>565</v>
      </c>
      <c r="B19" s="204" t="s">
        <v>151</v>
      </c>
      <c r="C19" s="215" t="s">
        <v>330</v>
      </c>
      <c r="D19" s="210" t="s">
        <v>463</v>
      </c>
      <c r="E19" s="204"/>
      <c r="F19" s="204"/>
      <c r="G19" s="211" t="s">
        <v>370</v>
      </c>
      <c r="H19" s="216"/>
    </row>
    <row r="20" spans="1:8" s="78" customFormat="1" ht="30.75" customHeight="1">
      <c r="A20" s="214" t="s">
        <v>569</v>
      </c>
      <c r="B20" s="204" t="s">
        <v>656</v>
      </c>
      <c r="C20" s="215" t="s">
        <v>571</v>
      </c>
      <c r="D20" s="210" t="s">
        <v>463</v>
      </c>
      <c r="E20" s="204"/>
      <c r="F20" s="204"/>
      <c r="G20" s="211" t="s">
        <v>756</v>
      </c>
      <c r="H20" s="216"/>
    </row>
    <row r="21" spans="1:8" s="78" customFormat="1" ht="27" customHeight="1">
      <c r="A21" s="214" t="s">
        <v>757</v>
      </c>
      <c r="B21" s="204" t="s">
        <v>758</v>
      </c>
      <c r="C21" s="215" t="s">
        <v>330</v>
      </c>
      <c r="D21" s="202" t="s">
        <v>463</v>
      </c>
      <c r="E21" s="203"/>
      <c r="F21" s="219"/>
      <c r="G21" s="218" t="s">
        <v>759</v>
      </c>
      <c r="H21" s="216"/>
    </row>
    <row r="22" spans="1:8" s="78" customFormat="1" ht="35.25" customHeight="1">
      <c r="A22" s="214" t="s">
        <v>760</v>
      </c>
      <c r="B22" s="204" t="s">
        <v>761</v>
      </c>
      <c r="C22" s="215" t="s">
        <v>575</v>
      </c>
      <c r="D22" s="220">
        <v>35328</v>
      </c>
      <c r="E22" s="203" t="s">
        <v>762</v>
      </c>
      <c r="F22" s="219" t="s">
        <v>763</v>
      </c>
      <c r="G22" s="218" t="s">
        <v>764</v>
      </c>
      <c r="H22" s="216"/>
    </row>
    <row r="23" spans="1:8" s="78" customFormat="1" ht="27.75" customHeight="1">
      <c r="A23" s="214" t="s">
        <v>578</v>
      </c>
      <c r="B23" s="204" t="s">
        <v>153</v>
      </c>
      <c r="C23" s="215" t="s">
        <v>334</v>
      </c>
      <c r="D23" s="210" t="s">
        <v>463</v>
      </c>
      <c r="E23" s="204"/>
      <c r="F23" s="204"/>
      <c r="G23" s="211" t="s">
        <v>579</v>
      </c>
      <c r="H23" s="216"/>
    </row>
    <row r="24" spans="1:8" s="78" customFormat="1" ht="28.5" customHeight="1">
      <c r="A24" s="214" t="s">
        <v>765</v>
      </c>
      <c r="B24" s="204" t="s">
        <v>766</v>
      </c>
      <c r="C24" s="215" t="s">
        <v>582</v>
      </c>
      <c r="D24" s="219" t="s">
        <v>463</v>
      </c>
      <c r="E24" s="203"/>
      <c r="F24" s="219"/>
      <c r="G24" s="218" t="s">
        <v>463</v>
      </c>
      <c r="H24" s="216"/>
    </row>
    <row r="25" spans="1:8" s="78" customFormat="1" ht="47.25" customHeight="1">
      <c r="A25" s="214" t="s">
        <v>767</v>
      </c>
      <c r="B25" s="218"/>
      <c r="C25" s="204" t="s">
        <v>768</v>
      </c>
      <c r="D25" s="202">
        <v>38944</v>
      </c>
      <c r="E25" s="203" t="s">
        <v>769</v>
      </c>
      <c r="F25" s="201" t="s">
        <v>459</v>
      </c>
      <c r="G25" s="216" t="s">
        <v>770</v>
      </c>
      <c r="H25" s="216"/>
    </row>
    <row r="26" spans="1:8" s="78" customFormat="1" ht="27">
      <c r="A26" s="204" t="s">
        <v>771</v>
      </c>
      <c r="B26" s="204" t="s">
        <v>618</v>
      </c>
      <c r="C26" s="215" t="s">
        <v>772</v>
      </c>
      <c r="D26" s="202">
        <v>36224</v>
      </c>
      <c r="E26" s="203"/>
      <c r="F26" s="201" t="s">
        <v>773</v>
      </c>
      <c r="G26" s="221" t="s">
        <v>774</v>
      </c>
      <c r="H26" s="216"/>
    </row>
    <row r="27" spans="1:8" s="78" customFormat="1" ht="43.5" customHeight="1">
      <c r="A27" s="214" t="s">
        <v>645</v>
      </c>
      <c r="B27" s="204"/>
      <c r="C27" s="215" t="s">
        <v>595</v>
      </c>
      <c r="D27" s="210" t="s">
        <v>463</v>
      </c>
      <c r="E27" s="204"/>
      <c r="F27" s="211"/>
      <c r="G27" s="211" t="s">
        <v>596</v>
      </c>
      <c r="H27" s="216"/>
    </row>
    <row r="28" spans="1:8" s="78" customFormat="1" ht="30.75" customHeight="1">
      <c r="A28" s="214" t="s">
        <v>597</v>
      </c>
      <c r="B28" s="204" t="s">
        <v>598</v>
      </c>
      <c r="C28" s="215" t="s">
        <v>599</v>
      </c>
      <c r="D28" s="210" t="s">
        <v>463</v>
      </c>
      <c r="E28" s="204"/>
      <c r="F28" s="211"/>
      <c r="G28" s="211" t="s">
        <v>600</v>
      </c>
      <c r="H28" s="216"/>
    </row>
    <row r="29" spans="1:8" s="78" customFormat="1" ht="33" customHeight="1">
      <c r="A29" s="214" t="s">
        <v>601</v>
      </c>
      <c r="B29" s="204" t="s">
        <v>602</v>
      </c>
      <c r="C29" s="215" t="s">
        <v>603</v>
      </c>
      <c r="D29" s="210" t="s">
        <v>463</v>
      </c>
      <c r="E29" s="204"/>
      <c r="F29" s="211"/>
      <c r="G29" s="211" t="s">
        <v>775</v>
      </c>
      <c r="H29" s="216"/>
    </row>
    <row r="30" spans="1:8" s="78" customFormat="1" ht="27">
      <c r="A30" s="214" t="s">
        <v>776</v>
      </c>
      <c r="B30" s="204" t="s">
        <v>777</v>
      </c>
      <c r="C30" s="222" t="s">
        <v>620</v>
      </c>
      <c r="D30" s="208">
        <v>39494</v>
      </c>
      <c r="E30" s="203"/>
      <c r="F30" s="201" t="s">
        <v>459</v>
      </c>
      <c r="G30" s="216" t="s">
        <v>754</v>
      </c>
      <c r="H30" s="216"/>
    </row>
    <row r="31" spans="1:8" s="78" customFormat="1" ht="27.75" customHeight="1">
      <c r="A31" s="204" t="s">
        <v>778</v>
      </c>
      <c r="B31" s="218" t="s">
        <v>779</v>
      </c>
      <c r="C31" s="215" t="s">
        <v>780</v>
      </c>
      <c r="D31" s="202">
        <v>41030</v>
      </c>
      <c r="E31" s="203" t="s">
        <v>753</v>
      </c>
      <c r="F31" s="201" t="s">
        <v>459</v>
      </c>
      <c r="G31" s="216" t="s">
        <v>770</v>
      </c>
      <c r="H31" s="216"/>
    </row>
    <row r="32" spans="1:8" s="78" customFormat="1" ht="47.25" hidden="1" customHeight="1">
      <c r="A32" s="223"/>
      <c r="B32" s="223"/>
      <c r="C32" s="223"/>
      <c r="D32" s="223"/>
      <c r="E32" s="223"/>
      <c r="F32" s="223"/>
      <c r="G32" s="223"/>
      <c r="H32" s="223"/>
    </row>
    <row r="33" spans="1:10" hidden="1">
      <c r="A33" s="224"/>
      <c r="B33" s="225"/>
      <c r="C33" s="226"/>
      <c r="D33" s="227"/>
      <c r="E33" s="228"/>
      <c r="F33" s="227"/>
      <c r="G33" s="225"/>
      <c r="H33" s="224"/>
      <c r="I33" s="149"/>
    </row>
    <row r="34" spans="1:10" s="78" customFormat="1" ht="47.25" customHeight="1">
      <c r="A34" s="204" t="s">
        <v>638</v>
      </c>
      <c r="B34" s="204"/>
      <c r="C34" s="215" t="s">
        <v>609</v>
      </c>
      <c r="D34" s="202" t="s">
        <v>463</v>
      </c>
      <c r="E34" s="203"/>
      <c r="F34" s="201"/>
      <c r="G34" s="218" t="s">
        <v>781</v>
      </c>
      <c r="H34" s="216"/>
    </row>
    <row r="35" spans="1:10" s="78" customFormat="1" ht="43.5" customHeight="1">
      <c r="A35" s="204" t="s">
        <v>611</v>
      </c>
      <c r="B35" s="204"/>
      <c r="C35" s="215" t="s">
        <v>612</v>
      </c>
      <c r="D35" s="210" t="s">
        <v>463</v>
      </c>
      <c r="E35" s="204"/>
      <c r="F35" s="211"/>
      <c r="G35" s="211" t="s">
        <v>613</v>
      </c>
      <c r="H35" s="229"/>
    </row>
    <row r="36" spans="1:10" s="78" customFormat="1" ht="56.25" customHeight="1">
      <c r="A36" s="214" t="s">
        <v>822</v>
      </c>
      <c r="B36" s="204"/>
      <c r="C36" s="215" t="s">
        <v>615</v>
      </c>
      <c r="D36" s="210" t="s">
        <v>463</v>
      </c>
      <c r="E36" s="204"/>
      <c r="F36" s="211"/>
      <c r="G36" s="211" t="s">
        <v>613</v>
      </c>
      <c r="H36" s="229"/>
    </row>
    <row r="37" spans="1:10" s="78" customFormat="1" ht="54">
      <c r="A37" s="204" t="s">
        <v>823</v>
      </c>
      <c r="B37" s="204" t="s">
        <v>621</v>
      </c>
      <c r="C37" s="215" t="s">
        <v>622</v>
      </c>
      <c r="D37" s="210" t="s">
        <v>463</v>
      </c>
      <c r="E37" s="204"/>
      <c r="F37" s="210"/>
      <c r="G37" s="211" t="s">
        <v>879</v>
      </c>
      <c r="H37" s="229"/>
    </row>
    <row r="38" spans="1:10" s="78" customFormat="1" ht="81">
      <c r="A38" s="222" t="s">
        <v>824</v>
      </c>
      <c r="B38" s="222" t="s">
        <v>528</v>
      </c>
      <c r="C38" s="222" t="s">
        <v>782</v>
      </c>
      <c r="D38" s="231" t="s">
        <v>463</v>
      </c>
      <c r="E38" s="222"/>
      <c r="F38" s="230"/>
      <c r="G38" s="232" t="s">
        <v>783</v>
      </c>
      <c r="H38" s="232"/>
      <c r="I38" s="150"/>
      <c r="J38" s="151" t="s">
        <v>686</v>
      </c>
    </row>
    <row r="39" spans="1:10" s="63" customFormat="1" ht="13.5" customHeight="1">
      <c r="A39" s="233"/>
      <c r="B39" s="204" t="s">
        <v>784</v>
      </c>
      <c r="C39" s="234" t="s">
        <v>785</v>
      </c>
      <c r="D39" s="236">
        <v>40989</v>
      </c>
      <c r="E39" s="237"/>
      <c r="F39" s="235"/>
      <c r="G39" s="216" t="s">
        <v>754</v>
      </c>
      <c r="H39" s="216"/>
      <c r="I39" s="78"/>
    </row>
    <row r="40" spans="1:10" ht="17.25" customHeight="1">
      <c r="A40" s="233"/>
      <c r="B40" s="204" t="s">
        <v>786</v>
      </c>
      <c r="C40" s="234" t="s">
        <v>787</v>
      </c>
      <c r="D40" s="236">
        <v>40989</v>
      </c>
      <c r="E40" s="237"/>
      <c r="F40" s="235"/>
      <c r="G40" s="216" t="s">
        <v>754</v>
      </c>
      <c r="H40" s="216"/>
      <c r="I40" s="149"/>
    </row>
    <row r="41" spans="1:10" ht="13.5">
      <c r="A41" s="233"/>
      <c r="B41" s="204" t="s">
        <v>788</v>
      </c>
      <c r="C41" s="234" t="s">
        <v>789</v>
      </c>
      <c r="D41" s="236">
        <v>40989</v>
      </c>
      <c r="E41" s="237"/>
      <c r="F41" s="235"/>
      <c r="G41" s="216" t="s">
        <v>754</v>
      </c>
      <c r="H41" s="216"/>
      <c r="I41" s="149"/>
    </row>
    <row r="42" spans="1:10" ht="54">
      <c r="A42" s="238" t="s">
        <v>825</v>
      </c>
      <c r="B42" s="204" t="s">
        <v>616</v>
      </c>
      <c r="C42" s="215" t="s">
        <v>617</v>
      </c>
      <c r="D42" s="210" t="s">
        <v>699</v>
      </c>
      <c r="E42" s="204"/>
      <c r="F42" s="211"/>
      <c r="G42" s="211" t="s">
        <v>790</v>
      </c>
      <c r="H42" s="216"/>
      <c r="I42" s="149"/>
    </row>
    <row r="43" spans="1:10" ht="202.5">
      <c r="A43" s="214" t="s">
        <v>827</v>
      </c>
      <c r="B43" s="204" t="s">
        <v>697</v>
      </c>
      <c r="C43" s="215" t="s">
        <v>791</v>
      </c>
      <c r="D43" s="210" t="s">
        <v>463</v>
      </c>
      <c r="E43" s="204"/>
      <c r="F43" s="211"/>
      <c r="G43" s="211" t="s">
        <v>792</v>
      </c>
      <c r="H43" s="229"/>
      <c r="I43" s="149"/>
    </row>
    <row r="44" spans="1:10" ht="94.5">
      <c r="A44" s="222" t="s">
        <v>731</v>
      </c>
      <c r="B44" s="222"/>
      <c r="C44" s="239" t="s">
        <v>706</v>
      </c>
      <c r="D44" s="240" t="s">
        <v>463</v>
      </c>
      <c r="E44" s="230"/>
      <c r="F44" s="230"/>
      <c r="G44" s="239" t="s">
        <v>707</v>
      </c>
      <c r="H44" s="239"/>
      <c r="I44" s="149"/>
    </row>
    <row r="45" spans="1:10" s="152" customFormat="1" ht="54">
      <c r="A45" s="222"/>
      <c r="B45" s="222" t="s">
        <v>743</v>
      </c>
      <c r="C45" s="239" t="s">
        <v>744</v>
      </c>
      <c r="D45" s="202">
        <v>42841</v>
      </c>
      <c r="E45" s="203" t="s">
        <v>811</v>
      </c>
      <c r="F45" s="201" t="s">
        <v>459</v>
      </c>
      <c r="G45" s="204" t="s">
        <v>802</v>
      </c>
      <c r="H45" s="239"/>
      <c r="J45" s="152" t="s">
        <v>745</v>
      </c>
    </row>
    <row r="46" spans="1:10" s="152" customFormat="1" ht="67.5">
      <c r="A46" s="205" t="s">
        <v>829</v>
      </c>
      <c r="B46" s="195" t="s">
        <v>808</v>
      </c>
      <c r="C46" s="209" t="s">
        <v>809</v>
      </c>
      <c r="D46" s="208">
        <v>43195</v>
      </c>
      <c r="E46" s="203" t="s">
        <v>810</v>
      </c>
      <c r="F46" s="207" t="s">
        <v>817</v>
      </c>
      <c r="G46" s="195" t="s">
        <v>852</v>
      </c>
      <c r="H46" s="199"/>
      <c r="I46" s="355"/>
    </row>
    <row r="47" spans="1:10" s="152" customFormat="1" ht="40.5">
      <c r="A47" s="209"/>
      <c r="B47" s="195" t="s">
        <v>816</v>
      </c>
      <c r="C47" s="209" t="s">
        <v>814</v>
      </c>
      <c r="D47" s="204"/>
      <c r="E47" s="211"/>
      <c r="F47" s="210" t="s">
        <v>463</v>
      </c>
      <c r="G47" s="211" t="s">
        <v>815</v>
      </c>
      <c r="H47" s="199"/>
    </row>
    <row r="48" spans="1:10" s="152" customFormat="1" ht="40.5">
      <c r="A48" s="209" t="s">
        <v>812</v>
      </c>
      <c r="B48" s="195"/>
      <c r="C48" s="212" t="s">
        <v>813</v>
      </c>
      <c r="D48" s="204"/>
      <c r="E48" s="211"/>
      <c r="F48" s="210" t="s">
        <v>463</v>
      </c>
      <c r="G48" s="211" t="s">
        <v>549</v>
      </c>
      <c r="H48" s="199"/>
    </row>
    <row r="49" spans="1:11" s="152" customFormat="1" ht="81">
      <c r="A49" s="195" t="s">
        <v>828</v>
      </c>
      <c r="B49" s="195" t="s">
        <v>818</v>
      </c>
      <c r="C49" s="195" t="s">
        <v>833</v>
      </c>
      <c r="D49" s="332">
        <v>43411</v>
      </c>
      <c r="E49" s="210" t="s">
        <v>843</v>
      </c>
      <c r="F49" s="210" t="s">
        <v>820</v>
      </c>
      <c r="G49" s="211" t="s">
        <v>890</v>
      </c>
      <c r="H49" s="213"/>
      <c r="I49" s="355"/>
      <c r="J49" s="152" t="s">
        <v>819</v>
      </c>
      <c r="K49" s="281"/>
    </row>
    <row r="50" spans="1:11" s="152" customFormat="1" ht="81">
      <c r="A50" s="222" t="s">
        <v>850</v>
      </c>
      <c r="B50" s="218" t="s">
        <v>845</v>
      </c>
      <c r="C50" s="204" t="s">
        <v>846</v>
      </c>
      <c r="D50" s="210" t="s">
        <v>463</v>
      </c>
      <c r="E50" s="202"/>
      <c r="F50" s="203"/>
      <c r="G50" s="204" t="s">
        <v>847</v>
      </c>
      <c r="H50" s="159"/>
    </row>
    <row r="51" spans="1:11" s="152" customFormat="1" ht="13.5">
      <c r="A51" s="333"/>
      <c r="B51" s="334"/>
      <c r="C51" s="335"/>
      <c r="D51" s="336"/>
      <c r="E51" s="337"/>
      <c r="F51" s="338"/>
      <c r="G51" s="335"/>
      <c r="H51" s="159"/>
    </row>
    <row r="52" spans="1:11" s="152" customFormat="1" ht="13.5">
      <c r="A52" s="158"/>
      <c r="B52" s="158"/>
      <c r="C52" s="159"/>
      <c r="D52" s="161"/>
      <c r="E52" s="162"/>
      <c r="F52" s="160"/>
      <c r="G52" s="163"/>
      <c r="H52" s="159"/>
    </row>
    <row r="53" spans="1:11" ht="13.5" customHeight="1">
      <c r="A53" s="294" t="s">
        <v>733</v>
      </c>
      <c r="B53" s="306"/>
      <c r="C53" s="307"/>
      <c r="D53" s="316"/>
      <c r="E53" s="295" t="s">
        <v>842</v>
      </c>
      <c r="F53" s="317"/>
      <c r="G53" s="318"/>
    </row>
    <row r="54" spans="1:11" ht="13.5" customHeight="1">
      <c r="A54" s="310"/>
      <c r="B54" s="310"/>
      <c r="C54" s="311"/>
      <c r="D54" s="309"/>
      <c r="E54" s="295" t="s">
        <v>835</v>
      </c>
      <c r="F54" s="309"/>
      <c r="G54" s="308"/>
    </row>
    <row r="55" spans="1:11" ht="12.75" customHeight="1">
      <c r="A55" s="310"/>
      <c r="B55" s="310"/>
      <c r="C55" s="311"/>
      <c r="D55" s="309"/>
      <c r="E55" s="295" t="s">
        <v>836</v>
      </c>
      <c r="F55" s="309"/>
      <c r="G55" s="308"/>
    </row>
    <row r="56" spans="1:11" ht="13.5">
      <c r="A56" s="310"/>
      <c r="B56" s="310"/>
      <c r="C56" s="311"/>
      <c r="D56" s="309"/>
      <c r="E56" s="312"/>
      <c r="F56" s="309"/>
      <c r="G56" s="308"/>
    </row>
    <row r="57" spans="1:11" s="142" customFormat="1" ht="12.75" customHeight="1">
      <c r="A57" s="321" t="s">
        <v>838</v>
      </c>
      <c r="B57" s="321"/>
      <c r="C57" s="321"/>
      <c r="D57" s="322"/>
      <c r="E57" s="323" t="s">
        <v>837</v>
      </c>
      <c r="F57" s="322"/>
      <c r="G57" s="324"/>
    </row>
    <row r="58" spans="1:11" ht="21.75" customHeight="1">
      <c r="A58" s="299"/>
      <c r="B58" s="299"/>
      <c r="C58" s="299"/>
      <c r="D58" s="298"/>
      <c r="E58" s="296"/>
      <c r="F58" s="296"/>
      <c r="G58" s="298"/>
    </row>
    <row r="59" spans="1:11" ht="13.5">
      <c r="A59" s="299"/>
      <c r="B59" s="299"/>
      <c r="C59" s="299"/>
      <c r="D59" s="300"/>
      <c r="E59" s="296"/>
      <c r="F59" s="296"/>
      <c r="G59" s="298"/>
    </row>
    <row r="60" spans="1:11" ht="13.5">
      <c r="A60" s="299"/>
      <c r="B60" s="299"/>
      <c r="C60" s="299"/>
      <c r="D60" s="300"/>
      <c r="E60" s="296"/>
      <c r="F60" s="296"/>
      <c r="G60" s="298"/>
    </row>
    <row r="61" spans="1:11" ht="12.75" customHeight="1">
      <c r="A61" s="303" t="s">
        <v>839</v>
      </c>
      <c r="B61" s="304"/>
      <c r="C61" s="297"/>
      <c r="D61" s="305" t="s">
        <v>840</v>
      </c>
      <c r="E61" s="302"/>
      <c r="F61" s="305" t="s">
        <v>841</v>
      </c>
      <c r="G61" s="298"/>
    </row>
    <row r="62" spans="1:11">
      <c r="B62" s="83"/>
      <c r="C62" s="83"/>
      <c r="D62" s="83"/>
      <c r="E62" s="83"/>
      <c r="F62" s="83"/>
      <c r="G62" s="83"/>
    </row>
    <row r="63" spans="1:11">
      <c r="B63" s="83"/>
      <c r="C63" s="83"/>
      <c r="D63" s="83"/>
      <c r="E63" s="83"/>
      <c r="F63" s="83"/>
      <c r="G63" s="83"/>
    </row>
    <row r="64" spans="1:11">
      <c r="B64" s="83"/>
      <c r="C64" s="83"/>
      <c r="D64" s="83"/>
      <c r="E64" s="83"/>
      <c r="F64" s="83"/>
      <c r="G64" s="83"/>
    </row>
    <row r="65" spans="2:3">
      <c r="B65" s="83"/>
      <c r="C65" s="83"/>
    </row>
  </sheetData>
  <printOptions horizontalCentered="1"/>
  <pageMargins left="0.37" right="0.23" top="0.41" bottom="0.71" header="0.3" footer="0.19"/>
  <pageSetup paperSize="9" scale="90" orientation="landscape" r:id="rId1"/>
  <headerFooter>
    <oddFooter>&amp;L&amp;8Checked by Stamp............&amp;R&amp;8Page &amp;P of &amp;N</oddFooter>
  </headerFooter>
  <drawing r:id="rId2"/>
</worksheet>
</file>

<file path=xl/worksheets/sheet3.xml><?xml version="1.0" encoding="utf-8"?>
<worksheet xmlns="http://schemas.openxmlformats.org/spreadsheetml/2006/main" xmlns:r="http://schemas.openxmlformats.org/officeDocument/2006/relationships">
  <sheetPr>
    <tabColor rgb="FF00B050"/>
  </sheetPr>
  <dimension ref="A1:I58"/>
  <sheetViews>
    <sheetView zoomScaleSheetLayoutView="90" workbookViewId="0">
      <pane ySplit="9" topLeftCell="A46" activePane="bottomLeft" state="frozen"/>
      <selection pane="bottomLeft" activeCell="C47" sqref="C47"/>
    </sheetView>
  </sheetViews>
  <sheetFormatPr defaultRowHeight="15.75"/>
  <cols>
    <col min="1" max="1" width="15.88671875" style="28" customWidth="1"/>
    <col min="2" max="2" width="14.33203125" style="28" customWidth="1"/>
    <col min="3" max="3" width="50.77734375" style="28" customWidth="1"/>
    <col min="4" max="5" width="8.77734375" style="28" customWidth="1"/>
    <col min="6" max="6" width="9.88671875" style="28" customWidth="1"/>
    <col min="7" max="7" width="21.77734375" style="28" customWidth="1"/>
    <col min="8" max="8" width="15.44140625" style="28" customWidth="1"/>
    <col min="9" max="9" width="12.88671875" style="28" customWidth="1"/>
    <col min="10" max="16384" width="8.88671875" style="28"/>
  </cols>
  <sheetData>
    <row r="1" spans="1:7">
      <c r="A1" s="106"/>
      <c r="B1" s="106"/>
      <c r="C1" s="26"/>
      <c r="D1" s="26"/>
      <c r="E1" s="27"/>
      <c r="F1" s="26"/>
      <c r="G1" s="107"/>
    </row>
    <row r="2" spans="1:7" ht="15.75" customHeight="1">
      <c r="B2" s="115"/>
      <c r="C2" s="112" t="s">
        <v>532</v>
      </c>
      <c r="D2" s="115"/>
      <c r="E2" s="115"/>
      <c r="F2" s="107" t="str">
        <f>'PK-PCT'!F2</f>
        <v xml:space="preserve">Date report :   </v>
      </c>
      <c r="G2" s="113" t="str">
        <f>'PK-PCT'!G2</f>
        <v>Sept 2019</v>
      </c>
    </row>
    <row r="3" spans="1:7" ht="16.5">
      <c r="A3" s="26"/>
      <c r="B3" s="29"/>
      <c r="C3" s="122" t="s">
        <v>725</v>
      </c>
      <c r="D3" s="31"/>
      <c r="E3" s="30"/>
      <c r="F3" s="30"/>
      <c r="G3" s="81"/>
    </row>
    <row r="4" spans="1:7" ht="13.5" customHeight="1">
      <c r="A4" s="26"/>
      <c r="B4" s="116" t="s">
        <v>719</v>
      </c>
      <c r="C4" s="118" t="s">
        <v>6</v>
      </c>
      <c r="D4" s="39"/>
      <c r="E4" s="39" t="s">
        <v>718</v>
      </c>
      <c r="F4" s="118" t="s">
        <v>728</v>
      </c>
      <c r="G4" s="81"/>
    </row>
    <row r="5" spans="1:7" ht="13.5" customHeight="1">
      <c r="A5" s="26"/>
      <c r="B5" s="108" t="s">
        <v>500</v>
      </c>
      <c r="C5" s="118" t="s">
        <v>10</v>
      </c>
      <c r="D5" s="32"/>
      <c r="E5" s="96" t="s">
        <v>721</v>
      </c>
      <c r="F5" s="126">
        <v>12473.43</v>
      </c>
    </row>
    <row r="6" spans="1:7" ht="13.5" customHeight="1">
      <c r="A6" s="26"/>
      <c r="B6" s="39" t="s">
        <v>503</v>
      </c>
      <c r="C6" s="130" t="s">
        <v>722</v>
      </c>
      <c r="D6" s="39"/>
      <c r="E6" s="39" t="s">
        <v>534</v>
      </c>
      <c r="F6" s="126">
        <v>2310.63</v>
      </c>
      <c r="G6" s="26"/>
    </row>
    <row r="7" spans="1:7" ht="13.5" customHeight="1">
      <c r="A7" s="26"/>
      <c r="B7" s="39" t="s">
        <v>533</v>
      </c>
      <c r="C7" s="118" t="s">
        <v>726</v>
      </c>
      <c r="D7" s="39"/>
      <c r="E7" s="96" t="s">
        <v>535</v>
      </c>
      <c r="F7" s="127">
        <v>13724</v>
      </c>
      <c r="G7" s="26"/>
    </row>
    <row r="8" spans="1:7" ht="13.5" customHeight="1">
      <c r="A8" s="26"/>
      <c r="B8" s="26"/>
      <c r="C8" s="26"/>
      <c r="D8" s="26"/>
      <c r="E8" s="27"/>
      <c r="F8" s="26"/>
      <c r="G8" s="26"/>
    </row>
    <row r="9" spans="1:7" s="140" customFormat="1" ht="27.75" thickBot="1">
      <c r="A9" s="137" t="s">
        <v>396</v>
      </c>
      <c r="B9" s="137" t="s">
        <v>397</v>
      </c>
      <c r="C9" s="137" t="s">
        <v>398</v>
      </c>
      <c r="D9" s="137" t="s">
        <v>410</v>
      </c>
      <c r="E9" s="137" t="s">
        <v>399</v>
      </c>
      <c r="F9" s="137" t="s">
        <v>536</v>
      </c>
      <c r="G9" s="137" t="s">
        <v>537</v>
      </c>
    </row>
    <row r="10" spans="1:7" s="32" customFormat="1" ht="18" customHeight="1" thickTop="1">
      <c r="A10" s="33" t="s">
        <v>139</v>
      </c>
      <c r="B10" s="25" t="s">
        <v>140</v>
      </c>
      <c r="C10" s="34" t="s">
        <v>320</v>
      </c>
      <c r="D10" s="36" t="s">
        <v>459</v>
      </c>
      <c r="E10" s="35" t="s">
        <v>538</v>
      </c>
      <c r="F10" s="25"/>
      <c r="G10" s="385" t="s">
        <v>47</v>
      </c>
    </row>
    <row r="11" spans="1:7" s="32" customFormat="1" ht="27" customHeight="1">
      <c r="A11" s="33" t="s">
        <v>539</v>
      </c>
      <c r="B11" s="25" t="s">
        <v>540</v>
      </c>
      <c r="C11" s="34" t="s">
        <v>321</v>
      </c>
      <c r="D11" s="36" t="s">
        <v>459</v>
      </c>
      <c r="E11" s="35" t="s">
        <v>541</v>
      </c>
      <c r="F11" s="25"/>
      <c r="G11" s="34" t="s">
        <v>542</v>
      </c>
    </row>
    <row r="12" spans="1:7" s="32" customFormat="1" ht="27">
      <c r="A12" s="33" t="s">
        <v>143</v>
      </c>
      <c r="B12" s="25" t="s">
        <v>543</v>
      </c>
      <c r="C12" s="34" t="s">
        <v>322</v>
      </c>
      <c r="D12" s="25"/>
      <c r="E12" s="35" t="s">
        <v>463</v>
      </c>
      <c r="F12" s="25"/>
      <c r="G12" s="37" t="s">
        <v>374</v>
      </c>
    </row>
    <row r="13" spans="1:7" s="32" customFormat="1" ht="27.75" customHeight="1">
      <c r="A13" s="33" t="s">
        <v>544</v>
      </c>
      <c r="B13" s="25" t="s">
        <v>144</v>
      </c>
      <c r="C13" s="34" t="s">
        <v>545</v>
      </c>
      <c r="D13" s="36" t="s">
        <v>459</v>
      </c>
      <c r="E13" s="35" t="s">
        <v>546</v>
      </c>
      <c r="F13" s="25"/>
      <c r="G13" s="35" t="s">
        <v>47</v>
      </c>
    </row>
    <row r="14" spans="1:7" s="32" customFormat="1" ht="40.5" customHeight="1">
      <c r="A14" s="33" t="s">
        <v>547</v>
      </c>
      <c r="B14" s="25" t="s">
        <v>548</v>
      </c>
      <c r="C14" s="34" t="s">
        <v>324</v>
      </c>
      <c r="D14" s="25"/>
      <c r="E14" s="35" t="s">
        <v>463</v>
      </c>
      <c r="F14" s="25"/>
      <c r="G14" s="37" t="s">
        <v>549</v>
      </c>
    </row>
    <row r="15" spans="1:7" s="32" customFormat="1" ht="27">
      <c r="A15" s="33" t="s">
        <v>550</v>
      </c>
      <c r="B15" s="25" t="s">
        <v>146</v>
      </c>
      <c r="C15" s="34" t="s">
        <v>325</v>
      </c>
      <c r="D15" s="36" t="s">
        <v>459</v>
      </c>
      <c r="E15" s="35" t="s">
        <v>551</v>
      </c>
      <c r="F15" s="25"/>
      <c r="G15" s="34" t="s">
        <v>552</v>
      </c>
    </row>
    <row r="16" spans="1:7" s="32" customFormat="1" ht="27">
      <c r="A16" s="33" t="s">
        <v>553</v>
      </c>
      <c r="B16" s="25" t="s">
        <v>147</v>
      </c>
      <c r="C16" s="34" t="s">
        <v>554</v>
      </c>
      <c r="D16" s="36" t="s">
        <v>459</v>
      </c>
      <c r="E16" s="35" t="s">
        <v>555</v>
      </c>
      <c r="F16" s="25"/>
      <c r="G16" s="37" t="s">
        <v>556</v>
      </c>
    </row>
    <row r="17" spans="1:7" s="32" customFormat="1" ht="27.75" customHeight="1">
      <c r="A17" s="33" t="s">
        <v>557</v>
      </c>
      <c r="B17" s="25" t="s">
        <v>558</v>
      </c>
      <c r="C17" s="34" t="s">
        <v>149</v>
      </c>
      <c r="D17" s="25"/>
      <c r="E17" s="35" t="s">
        <v>463</v>
      </c>
      <c r="F17" s="25"/>
      <c r="G17" s="37" t="s">
        <v>559</v>
      </c>
    </row>
    <row r="18" spans="1:7" s="32" customFormat="1" ht="26.25" customHeight="1">
      <c r="A18" s="33" t="s">
        <v>560</v>
      </c>
      <c r="B18" s="25" t="s">
        <v>561</v>
      </c>
      <c r="C18" s="34" t="s">
        <v>327</v>
      </c>
      <c r="D18" s="25"/>
      <c r="E18" s="35" t="s">
        <v>463</v>
      </c>
      <c r="F18" s="25"/>
      <c r="G18" s="37" t="s">
        <v>562</v>
      </c>
    </row>
    <row r="19" spans="1:7" s="32" customFormat="1" ht="26.25" customHeight="1">
      <c r="A19" s="33" t="s">
        <v>563</v>
      </c>
      <c r="B19" s="25" t="s">
        <v>150</v>
      </c>
      <c r="C19" s="34" t="s">
        <v>328</v>
      </c>
      <c r="D19" s="25"/>
      <c r="E19" s="35" t="s">
        <v>463</v>
      </c>
      <c r="F19" s="25"/>
      <c r="G19" s="37" t="s">
        <v>549</v>
      </c>
    </row>
    <row r="20" spans="1:7" s="32" customFormat="1" ht="29.25" customHeight="1">
      <c r="A20" s="33" t="s">
        <v>564</v>
      </c>
      <c r="B20" s="25" t="s">
        <v>151</v>
      </c>
      <c r="C20" s="34" t="s">
        <v>329</v>
      </c>
      <c r="D20" s="25"/>
      <c r="E20" s="35" t="s">
        <v>463</v>
      </c>
      <c r="F20" s="25"/>
      <c r="G20" s="37" t="s">
        <v>370</v>
      </c>
    </row>
    <row r="21" spans="1:7" s="32" customFormat="1" ht="27.75" customHeight="1">
      <c r="A21" s="33" t="s">
        <v>565</v>
      </c>
      <c r="B21" s="25" t="s">
        <v>151</v>
      </c>
      <c r="C21" s="34" t="s">
        <v>330</v>
      </c>
      <c r="D21" s="25"/>
      <c r="E21" s="35" t="s">
        <v>463</v>
      </c>
      <c r="F21" s="25"/>
      <c r="G21" s="37" t="s">
        <v>370</v>
      </c>
    </row>
    <row r="22" spans="1:7" s="32" customFormat="1" ht="42" customHeight="1">
      <c r="A22" s="33" t="s">
        <v>566</v>
      </c>
      <c r="B22" s="25" t="s">
        <v>152</v>
      </c>
      <c r="C22" s="34" t="s">
        <v>567</v>
      </c>
      <c r="D22" s="25"/>
      <c r="E22" s="35" t="s">
        <v>463</v>
      </c>
      <c r="F22" s="25"/>
      <c r="G22" s="37" t="s">
        <v>568</v>
      </c>
    </row>
    <row r="23" spans="1:7" s="32" customFormat="1" ht="25.5" customHeight="1">
      <c r="A23" s="33" t="s">
        <v>569</v>
      </c>
      <c r="B23" s="25" t="s">
        <v>570</v>
      </c>
      <c r="C23" s="34" t="s">
        <v>571</v>
      </c>
      <c r="D23" s="25"/>
      <c r="E23" s="35" t="s">
        <v>463</v>
      </c>
      <c r="F23" s="25"/>
      <c r="G23" s="37" t="s">
        <v>572</v>
      </c>
    </row>
    <row r="24" spans="1:7" s="32" customFormat="1" ht="26.25" customHeight="1">
      <c r="A24" s="33" t="s">
        <v>573</v>
      </c>
      <c r="B24" s="25" t="s">
        <v>574</v>
      </c>
      <c r="C24" s="34" t="s">
        <v>575</v>
      </c>
      <c r="D24" s="36" t="s">
        <v>459</v>
      </c>
      <c r="E24" s="38">
        <v>40563</v>
      </c>
      <c r="F24" s="25" t="s">
        <v>576</v>
      </c>
      <c r="G24" s="37" t="s">
        <v>577</v>
      </c>
    </row>
    <row r="25" spans="1:7" s="32" customFormat="1" ht="29.25" customHeight="1">
      <c r="A25" s="33" t="s">
        <v>578</v>
      </c>
      <c r="B25" s="25" t="s">
        <v>153</v>
      </c>
      <c r="C25" s="34" t="s">
        <v>334</v>
      </c>
      <c r="D25" s="25"/>
      <c r="E25" s="35" t="s">
        <v>463</v>
      </c>
      <c r="F25" s="25"/>
      <c r="G25" s="37" t="s">
        <v>579</v>
      </c>
    </row>
    <row r="26" spans="1:7" s="32" customFormat="1" ht="26.25" customHeight="1">
      <c r="A26" s="33" t="s">
        <v>580</v>
      </c>
      <c r="B26" s="25" t="s">
        <v>581</v>
      </c>
      <c r="C26" s="34" t="s">
        <v>582</v>
      </c>
      <c r="D26" s="25"/>
      <c r="E26" s="35" t="s">
        <v>463</v>
      </c>
      <c r="F26" s="25"/>
      <c r="G26" s="37" t="s">
        <v>583</v>
      </c>
    </row>
    <row r="27" spans="1:7" s="32" customFormat="1" ht="29.25" customHeight="1">
      <c r="A27" s="33" t="s">
        <v>584</v>
      </c>
      <c r="B27" s="25" t="s">
        <v>154</v>
      </c>
      <c r="C27" s="34" t="s">
        <v>585</v>
      </c>
      <c r="D27" s="25"/>
      <c r="E27" s="35" t="s">
        <v>463</v>
      </c>
      <c r="F27" s="25"/>
      <c r="G27" s="37" t="s">
        <v>586</v>
      </c>
    </row>
    <row r="28" spans="1:7" s="32" customFormat="1" ht="27">
      <c r="A28" s="33" t="s">
        <v>587</v>
      </c>
      <c r="B28" s="25"/>
      <c r="C28" s="34" t="s">
        <v>337</v>
      </c>
      <c r="D28" s="36" t="s">
        <v>459</v>
      </c>
      <c r="E28" s="38">
        <v>40563</v>
      </c>
      <c r="F28" s="25" t="s">
        <v>576</v>
      </c>
      <c r="G28" s="37" t="s">
        <v>577</v>
      </c>
    </row>
    <row r="29" spans="1:7" s="32" customFormat="1" ht="27">
      <c r="A29" s="33" t="s">
        <v>588</v>
      </c>
      <c r="B29" s="25" t="s">
        <v>589</v>
      </c>
      <c r="C29" s="34" t="s">
        <v>590</v>
      </c>
      <c r="D29" s="36" t="s">
        <v>459</v>
      </c>
      <c r="E29" s="38">
        <v>36319</v>
      </c>
      <c r="F29" s="25"/>
      <c r="G29" s="37" t="s">
        <v>591</v>
      </c>
    </row>
    <row r="30" spans="1:7" s="32" customFormat="1" ht="27">
      <c r="A30" s="33" t="s">
        <v>592</v>
      </c>
      <c r="B30" s="25" t="s">
        <v>155</v>
      </c>
      <c r="C30" s="34" t="s">
        <v>593</v>
      </c>
      <c r="D30" s="37"/>
      <c r="E30" s="35" t="s">
        <v>463</v>
      </c>
      <c r="F30" s="25"/>
      <c r="G30" s="37" t="s">
        <v>361</v>
      </c>
    </row>
    <row r="31" spans="1:7" s="32" customFormat="1" ht="40.5">
      <c r="A31" s="33" t="s">
        <v>594</v>
      </c>
      <c r="B31" s="25"/>
      <c r="C31" s="34" t="s">
        <v>595</v>
      </c>
      <c r="D31" s="37"/>
      <c r="E31" s="35" t="s">
        <v>463</v>
      </c>
      <c r="F31" s="25"/>
      <c r="G31" s="37" t="s">
        <v>596</v>
      </c>
    </row>
    <row r="32" spans="1:7" s="39" customFormat="1" ht="27">
      <c r="A32" s="33" t="s">
        <v>597</v>
      </c>
      <c r="B32" s="25" t="s">
        <v>598</v>
      </c>
      <c r="C32" s="34" t="s">
        <v>599</v>
      </c>
      <c r="D32" s="37"/>
      <c r="E32" s="35" t="s">
        <v>463</v>
      </c>
      <c r="F32" s="25"/>
      <c r="G32" s="37" t="s">
        <v>600</v>
      </c>
    </row>
    <row r="33" spans="1:9" s="39" customFormat="1" ht="27">
      <c r="A33" s="33" t="s">
        <v>601</v>
      </c>
      <c r="B33" s="25" t="s">
        <v>602</v>
      </c>
      <c r="C33" s="34" t="s">
        <v>603</v>
      </c>
      <c r="D33" s="37"/>
      <c r="E33" s="35" t="s">
        <v>463</v>
      </c>
      <c r="F33" s="25"/>
      <c r="G33" s="37" t="s">
        <v>604</v>
      </c>
    </row>
    <row r="34" spans="1:9" s="39" customFormat="1" ht="27">
      <c r="A34" s="33" t="s">
        <v>605</v>
      </c>
      <c r="B34" s="25"/>
      <c r="C34" s="34" t="s">
        <v>606</v>
      </c>
      <c r="D34" s="37"/>
      <c r="E34" s="35" t="s">
        <v>463</v>
      </c>
      <c r="F34" s="25"/>
      <c r="G34" s="37" t="s">
        <v>607</v>
      </c>
    </row>
    <row r="35" spans="1:9" s="39" customFormat="1" ht="27">
      <c r="A35" s="33" t="s">
        <v>608</v>
      </c>
      <c r="B35" s="25"/>
      <c r="C35" s="34" t="s">
        <v>609</v>
      </c>
      <c r="D35" s="42"/>
      <c r="E35" s="40" t="s">
        <v>463</v>
      </c>
      <c r="F35" s="41"/>
      <c r="G35" s="43" t="s">
        <v>610</v>
      </c>
    </row>
    <row r="36" spans="1:9" s="39" customFormat="1" ht="40.5">
      <c r="A36" s="33" t="s">
        <v>611</v>
      </c>
      <c r="B36" s="25"/>
      <c r="C36" s="34" t="s">
        <v>612</v>
      </c>
      <c r="D36" s="37"/>
      <c r="E36" s="35" t="s">
        <v>463</v>
      </c>
      <c r="F36" s="25"/>
      <c r="G36" s="37" t="s">
        <v>613</v>
      </c>
    </row>
    <row r="37" spans="1:9" s="39" customFormat="1" ht="54">
      <c r="A37" s="33" t="s">
        <v>614</v>
      </c>
      <c r="B37" s="25"/>
      <c r="C37" s="34" t="s">
        <v>615</v>
      </c>
      <c r="D37" s="37"/>
      <c r="E37" s="35" t="s">
        <v>463</v>
      </c>
      <c r="F37" s="25"/>
      <c r="G37" s="37" t="s">
        <v>613</v>
      </c>
    </row>
    <row r="38" spans="1:9" s="95" customFormat="1" ht="81">
      <c r="A38" s="79" t="s">
        <v>684</v>
      </c>
      <c r="B38" s="79" t="s">
        <v>528</v>
      </c>
      <c r="C38" s="79" t="s">
        <v>685</v>
      </c>
      <c r="D38" s="52"/>
      <c r="E38" s="93" t="s">
        <v>463</v>
      </c>
      <c r="F38" s="94"/>
      <c r="G38" s="51" t="s">
        <v>688</v>
      </c>
      <c r="I38" s="95" t="s">
        <v>686</v>
      </c>
    </row>
    <row r="39" spans="1:9" s="39" customFormat="1" ht="53.25" customHeight="1">
      <c r="A39" s="33" t="s">
        <v>701</v>
      </c>
      <c r="B39" s="25" t="s">
        <v>616</v>
      </c>
      <c r="C39" s="34" t="s">
        <v>617</v>
      </c>
      <c r="D39" s="45"/>
      <c r="E39" s="44" t="s">
        <v>699</v>
      </c>
      <c r="F39" s="25"/>
      <c r="G39" s="45" t="s">
        <v>702</v>
      </c>
    </row>
    <row r="40" spans="1:9" s="39" customFormat="1" ht="181.5" customHeight="1">
      <c r="A40" s="62" t="s">
        <v>708</v>
      </c>
      <c r="B40" s="59" t="s">
        <v>697</v>
      </c>
      <c r="C40" s="61" t="s">
        <v>700</v>
      </c>
      <c r="D40" s="58"/>
      <c r="E40" s="60" t="s">
        <v>463</v>
      </c>
      <c r="F40" s="59"/>
      <c r="G40" s="58" t="s">
        <v>703</v>
      </c>
    </row>
    <row r="41" spans="1:9" s="39" customFormat="1" ht="91.5" customHeight="1">
      <c r="A41" s="79" t="s">
        <v>731</v>
      </c>
      <c r="B41" s="79"/>
      <c r="C41" s="89" t="s">
        <v>706</v>
      </c>
      <c r="D41" s="52"/>
      <c r="E41" s="92" t="s">
        <v>463</v>
      </c>
      <c r="F41" s="52"/>
      <c r="G41" s="89" t="s">
        <v>707</v>
      </c>
    </row>
    <row r="42" spans="1:9" s="39" customFormat="1" ht="54">
      <c r="A42" s="79"/>
      <c r="B42" s="79" t="s">
        <v>743</v>
      </c>
      <c r="C42" s="89" t="s">
        <v>744</v>
      </c>
      <c r="D42" s="202">
        <v>42807</v>
      </c>
      <c r="E42" s="203" t="s">
        <v>856</v>
      </c>
      <c r="F42" s="201" t="s">
        <v>459</v>
      </c>
      <c r="G42" s="204" t="s">
        <v>857</v>
      </c>
      <c r="H42" s="39" t="s">
        <v>745</v>
      </c>
    </row>
    <row r="43" spans="1:9" s="149" customFormat="1" ht="63.75">
      <c r="A43" s="365" t="s">
        <v>858</v>
      </c>
      <c r="B43" s="366" t="s">
        <v>808</v>
      </c>
      <c r="C43" s="366" t="s">
        <v>859</v>
      </c>
      <c r="D43" s="367">
        <v>43193</v>
      </c>
      <c r="E43" s="368" t="s">
        <v>860</v>
      </c>
      <c r="F43" s="387" t="s">
        <v>817</v>
      </c>
      <c r="G43" s="366" t="s">
        <v>880</v>
      </c>
      <c r="H43" s="369"/>
      <c r="I43" s="95"/>
    </row>
    <row r="44" spans="1:9" s="149" customFormat="1" ht="51">
      <c r="A44" s="370"/>
      <c r="B44" s="366" t="s">
        <v>816</v>
      </c>
      <c r="C44" s="370" t="s">
        <v>861</v>
      </c>
      <c r="D44" s="371" t="s">
        <v>463</v>
      </c>
      <c r="E44" s="372"/>
      <c r="F44" s="373"/>
      <c r="G44" s="373" t="s">
        <v>815</v>
      </c>
      <c r="I44" s="95"/>
    </row>
    <row r="45" spans="1:9" s="149" customFormat="1" ht="38.25">
      <c r="A45" s="370" t="s">
        <v>812</v>
      </c>
      <c r="B45" s="366"/>
      <c r="C45" s="374" t="s">
        <v>813</v>
      </c>
      <c r="D45" s="371" t="s">
        <v>463</v>
      </c>
      <c r="E45" s="372"/>
      <c r="F45" s="373"/>
      <c r="G45" s="373" t="s">
        <v>549</v>
      </c>
      <c r="I45" s="95"/>
    </row>
    <row r="46" spans="1:9" s="149" customFormat="1" ht="63.75">
      <c r="A46" s="366" t="s">
        <v>862</v>
      </c>
      <c r="B46" s="366" t="s">
        <v>818</v>
      </c>
      <c r="C46" s="366" t="s">
        <v>863</v>
      </c>
      <c r="D46" s="375">
        <v>43417</v>
      </c>
      <c r="E46" s="376" t="s">
        <v>864</v>
      </c>
      <c r="F46" s="371" t="s">
        <v>820</v>
      </c>
      <c r="G46" s="377" t="s">
        <v>882</v>
      </c>
      <c r="H46" s="355"/>
      <c r="I46" s="152" t="s">
        <v>819</v>
      </c>
    </row>
    <row r="47" spans="1:9" s="149" customFormat="1" ht="81">
      <c r="A47" s="222" t="s">
        <v>850</v>
      </c>
      <c r="B47" s="218" t="s">
        <v>845</v>
      </c>
      <c r="C47" s="204" t="s">
        <v>846</v>
      </c>
      <c r="D47" s="371" t="s">
        <v>463</v>
      </c>
      <c r="E47" s="378"/>
      <c r="F47" s="368"/>
      <c r="G47" s="204" t="s">
        <v>865</v>
      </c>
      <c r="I47" s="95"/>
    </row>
    <row r="48" spans="1:9" s="39" customFormat="1" ht="13.5">
      <c r="A48" s="108"/>
      <c r="B48" s="108"/>
      <c r="C48" s="363"/>
      <c r="D48" s="337"/>
      <c r="E48" s="338"/>
      <c r="F48" s="364"/>
      <c r="G48" s="335"/>
    </row>
    <row r="49" spans="1:7" s="39" customFormat="1" ht="13.5">
      <c r="A49" s="108"/>
      <c r="B49" s="108"/>
      <c r="C49" s="363"/>
      <c r="D49" s="337"/>
      <c r="E49" s="338"/>
      <c r="F49" s="364"/>
      <c r="G49" s="335"/>
    </row>
    <row r="50" spans="1:7">
      <c r="A50" s="131" t="s">
        <v>733</v>
      </c>
      <c r="B50" s="31"/>
      <c r="C50" s="31"/>
      <c r="D50" s="48"/>
      <c r="E50" s="295" t="s">
        <v>842</v>
      </c>
      <c r="G50" s="48"/>
    </row>
    <row r="51" spans="1:7">
      <c r="C51" s="31"/>
      <c r="D51" s="48"/>
      <c r="E51" s="295" t="s">
        <v>835</v>
      </c>
      <c r="G51" s="48"/>
    </row>
    <row r="52" spans="1:7">
      <c r="A52" s="31"/>
      <c r="B52" s="31"/>
      <c r="C52" s="31"/>
      <c r="D52" s="48"/>
      <c r="E52" s="295" t="s">
        <v>836</v>
      </c>
      <c r="G52" s="48"/>
    </row>
    <row r="53" spans="1:7" ht="9.75" customHeight="1">
      <c r="A53" s="31"/>
      <c r="B53" s="31"/>
      <c r="C53" s="31"/>
      <c r="D53" s="109"/>
      <c r="E53" s="312"/>
      <c r="G53" s="109"/>
    </row>
    <row r="54" spans="1:7" ht="15.75" customHeight="1">
      <c r="A54" s="321" t="s">
        <v>838</v>
      </c>
      <c r="B54" s="321"/>
      <c r="C54" s="31"/>
      <c r="D54" s="48"/>
      <c r="E54" s="323" t="s">
        <v>837</v>
      </c>
      <c r="G54" s="48"/>
    </row>
    <row r="55" spans="1:7">
      <c r="A55" s="299"/>
      <c r="B55" s="299"/>
      <c r="C55" s="31"/>
      <c r="D55" s="48"/>
      <c r="E55" s="296"/>
      <c r="G55" s="48"/>
    </row>
    <row r="56" spans="1:7">
      <c r="A56" s="299"/>
      <c r="B56" s="299"/>
      <c r="C56" s="31"/>
      <c r="D56" s="48"/>
      <c r="E56" s="296"/>
      <c r="G56" s="48"/>
    </row>
    <row r="57" spans="1:7">
      <c r="A57" s="299"/>
      <c r="B57" s="299"/>
      <c r="C57" s="31"/>
      <c r="D57" s="48"/>
      <c r="E57" s="296"/>
      <c r="G57" s="48"/>
    </row>
    <row r="58" spans="1:7" ht="15.75" customHeight="1">
      <c r="A58" s="303" t="s">
        <v>839</v>
      </c>
      <c r="B58" s="304"/>
      <c r="C58" s="111"/>
      <c r="D58" s="305" t="s">
        <v>840</v>
      </c>
      <c r="E58" s="302"/>
      <c r="F58" s="305" t="s">
        <v>841</v>
      </c>
      <c r="G58" s="298"/>
    </row>
  </sheetData>
  <printOptions horizontalCentered="1"/>
  <pageMargins left="0.43" right="0.2" top="0.33" bottom="0.65" header="0.28000000000000003" footer="0.16"/>
  <pageSetup paperSize="9" scale="85" orientation="landscape" horizontalDpi="300" verticalDpi="300" r:id="rId1"/>
  <headerFooter>
    <oddFooter>&amp;L&amp;8Chacked by Stamp...................&amp;C&amp;8Page &amp;P of &amp;N&amp;R&amp;8Checked by,.....................</oddFooter>
  </headerFooter>
  <rowBreaks count="1" manualBreakCount="1">
    <brk id="38" max="7" man="1"/>
  </rowBreaks>
  <drawing r:id="rId2"/>
</worksheet>
</file>

<file path=xl/worksheets/sheet4.xml><?xml version="1.0" encoding="utf-8"?>
<worksheet xmlns="http://schemas.openxmlformats.org/spreadsheetml/2006/main" xmlns:r="http://schemas.openxmlformats.org/officeDocument/2006/relationships">
  <sheetPr>
    <tabColor rgb="FF00B050"/>
  </sheetPr>
  <dimension ref="A1:G28"/>
  <sheetViews>
    <sheetView topLeftCell="A14" zoomScaleSheetLayoutView="100" workbookViewId="0">
      <selection activeCell="F7" sqref="F7"/>
    </sheetView>
  </sheetViews>
  <sheetFormatPr defaultRowHeight="15.75"/>
  <cols>
    <col min="1" max="1" width="17.109375" style="28" customWidth="1"/>
    <col min="2" max="2" width="16.33203125" style="28" customWidth="1"/>
    <col min="3" max="3" width="40.44140625" style="28" customWidth="1"/>
    <col min="4" max="4" width="10.44140625" style="28" customWidth="1"/>
    <col min="5" max="5" width="10.88671875" style="28" customWidth="1"/>
    <col min="6" max="6" width="10" style="28" bestFit="1" customWidth="1"/>
    <col min="7" max="7" width="20.109375" style="28" bestFit="1" customWidth="1"/>
    <col min="8" max="16384" width="8.88671875" style="28"/>
  </cols>
  <sheetData>
    <row r="1" spans="1:7">
      <c r="A1" s="26"/>
      <c r="B1" s="26"/>
      <c r="C1" s="26"/>
      <c r="D1" s="27"/>
      <c r="E1" s="26"/>
      <c r="F1" s="26"/>
      <c r="G1" s="380"/>
    </row>
    <row r="2" spans="1:7" ht="18">
      <c r="A2" s="382"/>
      <c r="B2" s="29"/>
      <c r="C2" s="284" t="s">
        <v>532</v>
      </c>
      <c r="D2" s="30"/>
      <c r="E2" s="30"/>
      <c r="F2" s="107" t="str">
        <f>'PK-PCT'!F2</f>
        <v xml:space="preserve">Date report :   </v>
      </c>
      <c r="G2" s="113" t="str">
        <f>'PK-PCT'!G2</f>
        <v>Sept 2019</v>
      </c>
    </row>
    <row r="3" spans="1:7" ht="18">
      <c r="A3" s="26"/>
      <c r="B3" s="382"/>
      <c r="C3" s="315" t="s">
        <v>724</v>
      </c>
      <c r="D3" s="382"/>
      <c r="E3" s="382"/>
      <c r="F3" s="382"/>
      <c r="G3" s="382"/>
    </row>
    <row r="4" spans="1:7" s="48" customFormat="1">
      <c r="A4" s="31"/>
      <c r="B4" s="108" t="s">
        <v>719</v>
      </c>
      <c r="C4" s="114" t="s">
        <v>6</v>
      </c>
      <c r="D4" s="30"/>
      <c r="E4" s="57" t="s">
        <v>623</v>
      </c>
      <c r="F4" s="121" t="s">
        <v>869</v>
      </c>
      <c r="G4" s="26"/>
    </row>
    <row r="5" spans="1:7" s="48" customFormat="1">
      <c r="A5" s="31"/>
      <c r="B5" s="108" t="s">
        <v>500</v>
      </c>
      <c r="C5" s="114" t="s">
        <v>10</v>
      </c>
      <c r="D5" s="28"/>
      <c r="E5" s="57" t="s">
        <v>625</v>
      </c>
      <c r="F5" s="121" t="s">
        <v>881</v>
      </c>
      <c r="G5" s="379"/>
    </row>
    <row r="6" spans="1:7">
      <c r="A6" s="26"/>
      <c r="B6" s="39" t="s">
        <v>503</v>
      </c>
      <c r="C6" s="117" t="s">
        <v>722</v>
      </c>
      <c r="E6" s="120" t="s">
        <v>624</v>
      </c>
      <c r="F6" s="175" t="s">
        <v>889</v>
      </c>
      <c r="G6" s="26"/>
    </row>
    <row r="7" spans="1:7">
      <c r="A7" s="26"/>
      <c r="B7" s="39"/>
      <c r="C7" s="117"/>
      <c r="E7" s="120"/>
      <c r="F7" s="175"/>
      <c r="G7" s="26"/>
    </row>
    <row r="8" spans="1:7" s="32" customFormat="1" ht="27.75" thickBot="1">
      <c r="A8" s="381" t="s">
        <v>396</v>
      </c>
      <c r="B8" s="381" t="s">
        <v>397</v>
      </c>
      <c r="C8" s="381" t="s">
        <v>398</v>
      </c>
      <c r="D8" s="381" t="s">
        <v>399</v>
      </c>
      <c r="E8" s="381" t="s">
        <v>683</v>
      </c>
      <c r="F8" s="381" t="s">
        <v>410</v>
      </c>
      <c r="G8" s="381" t="s">
        <v>537</v>
      </c>
    </row>
    <row r="9" spans="1:7" s="32" customFormat="1" ht="27.75" thickTop="1">
      <c r="A9" s="25" t="s">
        <v>256</v>
      </c>
      <c r="B9" s="25" t="s">
        <v>159</v>
      </c>
      <c r="C9" s="50" t="s">
        <v>681</v>
      </c>
      <c r="D9" s="388">
        <v>30732</v>
      </c>
      <c r="E9" s="25"/>
      <c r="F9" s="36" t="s">
        <v>459</v>
      </c>
      <c r="G9" s="44" t="s">
        <v>47</v>
      </c>
    </row>
    <row r="10" spans="1:7" s="32" customFormat="1" ht="13.5" hidden="1">
      <c r="A10" s="25" t="s">
        <v>161</v>
      </c>
      <c r="B10" s="25" t="s">
        <v>162</v>
      </c>
      <c r="C10" s="50" t="s">
        <v>680</v>
      </c>
      <c r="D10" s="44" t="s">
        <v>39</v>
      </c>
      <c r="E10" s="25"/>
      <c r="F10" s="36" t="s">
        <v>459</v>
      </c>
      <c r="G10" s="44" t="s">
        <v>47</v>
      </c>
    </row>
    <row r="11" spans="1:7" s="32" customFormat="1" ht="27">
      <c r="A11" s="25" t="s">
        <v>163</v>
      </c>
      <c r="B11" s="25" t="s">
        <v>164</v>
      </c>
      <c r="C11" s="50" t="s">
        <v>679</v>
      </c>
      <c r="D11" s="44" t="s">
        <v>870</v>
      </c>
      <c r="E11" s="25"/>
      <c r="F11" s="44" t="s">
        <v>463</v>
      </c>
      <c r="G11" s="45" t="s">
        <v>678</v>
      </c>
    </row>
    <row r="12" spans="1:7" s="32" customFormat="1" ht="27">
      <c r="A12" s="25" t="s">
        <v>872</v>
      </c>
      <c r="B12" s="25" t="s">
        <v>166</v>
      </c>
      <c r="C12" s="50" t="s">
        <v>344</v>
      </c>
      <c r="D12" s="44" t="s">
        <v>870</v>
      </c>
      <c r="E12" s="25"/>
      <c r="F12" s="36" t="s">
        <v>459</v>
      </c>
      <c r="G12" s="44" t="s">
        <v>47</v>
      </c>
    </row>
    <row r="13" spans="1:7" s="32" customFormat="1" ht="27">
      <c r="A13" s="25" t="s">
        <v>258</v>
      </c>
      <c r="B13" s="25" t="s">
        <v>167</v>
      </c>
      <c r="C13" s="50" t="s">
        <v>626</v>
      </c>
      <c r="D13" s="44" t="s">
        <v>463</v>
      </c>
      <c r="E13" s="25"/>
      <c r="F13" s="44" t="s">
        <v>463</v>
      </c>
      <c r="G13" s="45" t="s">
        <v>356</v>
      </c>
    </row>
    <row r="14" spans="1:7" s="32" customFormat="1" ht="27">
      <c r="A14" s="25" t="s">
        <v>627</v>
      </c>
      <c r="B14" s="25" t="s">
        <v>168</v>
      </c>
      <c r="C14" s="50" t="s">
        <v>346</v>
      </c>
      <c r="D14" s="44" t="s">
        <v>463</v>
      </c>
      <c r="E14" s="25"/>
      <c r="F14" s="44" t="s">
        <v>463</v>
      </c>
      <c r="G14" s="45" t="s">
        <v>628</v>
      </c>
    </row>
    <row r="15" spans="1:7" s="32" customFormat="1" ht="27">
      <c r="A15" s="25" t="s">
        <v>260</v>
      </c>
      <c r="B15" s="25" t="s">
        <v>169</v>
      </c>
      <c r="C15" s="50" t="s">
        <v>629</v>
      </c>
      <c r="D15" s="44" t="s">
        <v>463</v>
      </c>
      <c r="E15" s="25"/>
      <c r="F15" s="44" t="s">
        <v>463</v>
      </c>
      <c r="G15" s="45" t="s">
        <v>356</v>
      </c>
    </row>
    <row r="16" spans="1:7" s="32" customFormat="1" ht="40.5">
      <c r="A16" s="25" t="s">
        <v>871</v>
      </c>
      <c r="B16" s="25"/>
      <c r="C16" s="50" t="s">
        <v>675</v>
      </c>
      <c r="D16" s="44" t="s">
        <v>870</v>
      </c>
      <c r="E16" s="25"/>
      <c r="F16" s="36" t="s">
        <v>459</v>
      </c>
      <c r="G16" s="50" t="s">
        <v>674</v>
      </c>
    </row>
    <row r="17" spans="1:7" s="32" customFormat="1" ht="40.5">
      <c r="A17" s="25" t="s">
        <v>630</v>
      </c>
      <c r="B17" s="25"/>
      <c r="C17" s="50" t="s">
        <v>631</v>
      </c>
      <c r="D17" s="44" t="s">
        <v>463</v>
      </c>
      <c r="E17" s="25"/>
      <c r="F17" s="36"/>
      <c r="G17" s="50" t="s">
        <v>632</v>
      </c>
    </row>
    <row r="18" spans="1:7" s="32" customFormat="1" ht="27">
      <c r="A18" s="25" t="s">
        <v>633</v>
      </c>
      <c r="B18" s="25" t="s">
        <v>875</v>
      </c>
      <c r="C18" s="50" t="s">
        <v>634</v>
      </c>
      <c r="D18" s="77">
        <v>43487</v>
      </c>
      <c r="E18" s="76"/>
      <c r="F18" s="75" t="s">
        <v>459</v>
      </c>
      <c r="G18" s="74" t="s">
        <v>874</v>
      </c>
    </row>
    <row r="19" spans="1:7">
      <c r="A19" s="26"/>
      <c r="B19" s="26"/>
      <c r="C19" s="26"/>
      <c r="D19" s="27"/>
      <c r="E19" s="26"/>
      <c r="F19" s="389"/>
      <c r="G19" s="389"/>
    </row>
    <row r="20" spans="1:7">
      <c r="A20" s="294" t="s">
        <v>733</v>
      </c>
      <c r="B20" s="306"/>
      <c r="C20" s="24"/>
      <c r="D20" s="307"/>
      <c r="E20" s="295" t="s">
        <v>842</v>
      </c>
      <c r="F20" s="317"/>
      <c r="G20" s="362"/>
    </row>
    <row r="21" spans="1:7">
      <c r="A21" s="310"/>
      <c r="B21" s="310"/>
      <c r="C21" s="24"/>
      <c r="D21" s="311"/>
      <c r="E21" s="295" t="s">
        <v>835</v>
      </c>
      <c r="F21" s="309"/>
      <c r="G21" s="48"/>
    </row>
    <row r="22" spans="1:7">
      <c r="C22" s="24"/>
      <c r="D22" s="311"/>
      <c r="E22" s="295" t="s">
        <v>836</v>
      </c>
      <c r="F22" s="309"/>
      <c r="G22" s="48"/>
    </row>
    <row r="23" spans="1:7" ht="15.75" customHeight="1">
      <c r="C23" s="24"/>
      <c r="D23" s="311"/>
      <c r="E23" s="312"/>
      <c r="F23" s="309"/>
      <c r="G23" s="48"/>
    </row>
    <row r="24" spans="1:7" ht="15.75" customHeight="1">
      <c r="A24" s="321" t="s">
        <v>838</v>
      </c>
      <c r="B24" s="321"/>
      <c r="C24" s="24"/>
      <c r="D24" s="321"/>
      <c r="E24" s="323" t="s">
        <v>837</v>
      </c>
      <c r="F24" s="322"/>
      <c r="G24" s="109"/>
    </row>
    <row r="25" spans="1:7">
      <c r="A25" s="299"/>
      <c r="B25" s="299"/>
      <c r="C25" s="24"/>
      <c r="D25" s="299"/>
      <c r="E25" s="296"/>
      <c r="F25" s="296"/>
      <c r="G25" s="73"/>
    </row>
    <row r="26" spans="1:7">
      <c r="A26" s="299"/>
      <c r="B26" s="299"/>
      <c r="C26" s="24"/>
      <c r="D26" s="299"/>
      <c r="E26" s="296"/>
      <c r="F26" s="296"/>
      <c r="G26" s="73"/>
    </row>
    <row r="27" spans="1:7">
      <c r="A27" s="299"/>
      <c r="B27" s="299"/>
      <c r="C27" s="24"/>
      <c r="D27" s="299"/>
      <c r="E27" s="296"/>
      <c r="F27" s="296"/>
      <c r="G27" s="73"/>
    </row>
    <row r="28" spans="1:7">
      <c r="A28" s="303" t="s">
        <v>839</v>
      </c>
      <c r="B28" s="304"/>
      <c r="C28" s="24"/>
      <c r="D28" s="305" t="s">
        <v>840</v>
      </c>
      <c r="E28" s="302"/>
      <c r="F28" s="305" t="s">
        <v>841</v>
      </c>
      <c r="G28" s="73"/>
    </row>
  </sheetData>
  <mergeCells count="1">
    <mergeCell ref="F19:G19"/>
  </mergeCells>
  <printOptions horizontalCentered="1"/>
  <pageMargins left="0.5" right="0.25" top="0.5" bottom="0.65" header="0.5" footer="0.5"/>
  <pageSetup paperSize="9" scale="90" orientation="landscape" horizontalDpi="4294967293" verticalDpi="4294967293" r:id="rId1"/>
  <headerFooter alignWithMargins="0">
    <oddFooter>&amp;C&amp;"SWISS,Italic"&amp;10Page &amp;P of &amp;N</oddFooter>
  </headerFooter>
  <drawing r:id="rId2"/>
</worksheet>
</file>

<file path=xl/worksheets/sheet5.xml><?xml version="1.0" encoding="utf-8"?>
<worksheet xmlns="http://schemas.openxmlformats.org/spreadsheetml/2006/main" xmlns:r="http://schemas.openxmlformats.org/officeDocument/2006/relationships">
  <sheetPr>
    <tabColor rgb="FF00B050"/>
  </sheetPr>
  <dimension ref="A1:G28"/>
  <sheetViews>
    <sheetView workbookViewId="0">
      <selection activeCell="F6" sqref="F6"/>
    </sheetView>
  </sheetViews>
  <sheetFormatPr defaultRowHeight="15.75"/>
  <cols>
    <col min="1" max="1" width="17.109375" style="28" customWidth="1"/>
    <col min="2" max="2" width="16.33203125" style="28" customWidth="1"/>
    <col min="3" max="3" width="40.44140625" style="28" customWidth="1"/>
    <col min="4" max="4" width="10.44140625" style="28" customWidth="1"/>
    <col min="5" max="5" width="10.88671875" style="28" customWidth="1"/>
    <col min="6" max="6" width="9.44140625" style="28" customWidth="1"/>
    <col min="7" max="7" width="20.33203125" style="28" customWidth="1"/>
    <col min="8" max="16384" width="8.88671875" style="28"/>
  </cols>
  <sheetData>
    <row r="1" spans="1:7">
      <c r="A1" s="26"/>
      <c r="B1" s="26"/>
      <c r="C1" s="26"/>
      <c r="D1" s="27"/>
      <c r="E1" s="26"/>
      <c r="F1" s="26"/>
      <c r="G1" s="380"/>
    </row>
    <row r="2" spans="1:7">
      <c r="A2" s="26"/>
      <c r="B2" s="29"/>
      <c r="C2" s="284" t="s">
        <v>532</v>
      </c>
      <c r="D2" s="30"/>
      <c r="E2" s="30"/>
      <c r="F2" s="107" t="str">
        <f>'PK-PCT'!F2</f>
        <v xml:space="preserve">Date report :   </v>
      </c>
      <c r="G2" s="113" t="str">
        <f>'PK-PCT'!G2</f>
        <v>Sept 2019</v>
      </c>
    </row>
    <row r="3" spans="1:7" ht="15.75" customHeight="1">
      <c r="A3" s="382"/>
      <c r="B3" s="382"/>
      <c r="C3" s="315" t="s">
        <v>724</v>
      </c>
      <c r="D3" s="382"/>
      <c r="E3" s="382"/>
      <c r="F3" s="382"/>
      <c r="G3" s="382"/>
    </row>
    <row r="4" spans="1:7">
      <c r="A4" s="26"/>
      <c r="B4" s="108" t="s">
        <v>719</v>
      </c>
      <c r="C4" s="114" t="s">
        <v>6</v>
      </c>
      <c r="D4" s="30"/>
      <c r="E4" s="57" t="s">
        <v>623</v>
      </c>
      <c r="F4" s="121" t="s">
        <v>723</v>
      </c>
      <c r="G4" s="26"/>
    </row>
    <row r="5" spans="1:7" ht="15.75" customHeight="1">
      <c r="A5" s="26"/>
      <c r="B5" s="108" t="s">
        <v>500</v>
      </c>
      <c r="C5" s="114" t="s">
        <v>10</v>
      </c>
      <c r="E5" s="57" t="s">
        <v>625</v>
      </c>
      <c r="F5" s="121" t="s">
        <v>873</v>
      </c>
      <c r="G5" s="379"/>
    </row>
    <row r="6" spans="1:7" ht="18" customHeight="1">
      <c r="A6" s="26"/>
      <c r="B6" s="39" t="s">
        <v>503</v>
      </c>
      <c r="C6" s="117" t="s">
        <v>722</v>
      </c>
      <c r="E6" s="120" t="s">
        <v>624</v>
      </c>
      <c r="F6" s="175" t="str">
        <f>'CDA 4153 Prop #1'!F6</f>
        <v>: 92.73</v>
      </c>
      <c r="G6" s="26"/>
    </row>
    <row r="7" spans="1:7">
      <c r="A7" s="26"/>
      <c r="B7" s="26"/>
      <c r="C7" s="26"/>
      <c r="D7" s="27"/>
      <c r="E7" s="26"/>
      <c r="F7" s="26"/>
      <c r="G7" s="26"/>
    </row>
    <row r="8" spans="1:7" s="32" customFormat="1" ht="27.75" thickBot="1">
      <c r="A8" s="381" t="s">
        <v>396</v>
      </c>
      <c r="B8" s="381" t="s">
        <v>397</v>
      </c>
      <c r="C8" s="381" t="s">
        <v>398</v>
      </c>
      <c r="D8" s="381" t="s">
        <v>399</v>
      </c>
      <c r="E8" s="381" t="s">
        <v>683</v>
      </c>
      <c r="F8" s="381" t="s">
        <v>410</v>
      </c>
      <c r="G8" s="381" t="s">
        <v>537</v>
      </c>
    </row>
    <row r="9" spans="1:7" s="32" customFormat="1" ht="27.75" thickTop="1">
      <c r="A9" s="383" t="s">
        <v>682</v>
      </c>
      <c r="B9" s="383" t="s">
        <v>159</v>
      </c>
      <c r="C9" s="384" t="s">
        <v>681</v>
      </c>
      <c r="D9" s="385"/>
      <c r="E9" s="383"/>
      <c r="F9" s="386" t="s">
        <v>459</v>
      </c>
      <c r="G9" s="385" t="s">
        <v>47</v>
      </c>
    </row>
    <row r="10" spans="1:7" s="32" customFormat="1" ht="18.75" customHeight="1">
      <c r="A10" s="25" t="s">
        <v>161</v>
      </c>
      <c r="B10" s="25" t="s">
        <v>162</v>
      </c>
      <c r="C10" s="50" t="s">
        <v>680</v>
      </c>
      <c r="D10" s="44"/>
      <c r="E10" s="25"/>
      <c r="F10" s="36" t="s">
        <v>459</v>
      </c>
      <c r="G10" s="44" t="s">
        <v>47</v>
      </c>
    </row>
    <row r="11" spans="1:7" s="32" customFormat="1" ht="20.25" customHeight="1">
      <c r="A11" s="25" t="s">
        <v>163</v>
      </c>
      <c r="B11" s="25" t="s">
        <v>164</v>
      </c>
      <c r="C11" s="34" t="s">
        <v>679</v>
      </c>
      <c r="D11" s="35"/>
      <c r="E11" s="25"/>
      <c r="F11" s="35" t="s">
        <v>463</v>
      </c>
      <c r="G11" s="37" t="s">
        <v>678</v>
      </c>
    </row>
    <row r="12" spans="1:7" s="32" customFormat="1" ht="27" customHeight="1">
      <c r="A12" s="25" t="s">
        <v>677</v>
      </c>
      <c r="B12" s="25" t="s">
        <v>166</v>
      </c>
      <c r="C12" s="34" t="s">
        <v>344</v>
      </c>
      <c r="D12" s="35"/>
      <c r="E12" s="25"/>
      <c r="F12" s="36" t="s">
        <v>459</v>
      </c>
      <c r="G12" s="35" t="s">
        <v>47</v>
      </c>
    </row>
    <row r="13" spans="1:7" s="32" customFormat="1" ht="27">
      <c r="A13" s="25" t="s">
        <v>868</v>
      </c>
      <c r="B13" s="25" t="s">
        <v>167</v>
      </c>
      <c r="C13" s="34" t="s">
        <v>626</v>
      </c>
      <c r="D13" s="35" t="s">
        <v>463</v>
      </c>
      <c r="E13" s="25"/>
      <c r="F13" s="35" t="s">
        <v>463</v>
      </c>
      <c r="G13" s="37" t="s">
        <v>356</v>
      </c>
    </row>
    <row r="14" spans="1:7" s="32" customFormat="1" ht="27">
      <c r="A14" s="25" t="s">
        <v>867</v>
      </c>
      <c r="B14" s="25" t="s">
        <v>168</v>
      </c>
      <c r="C14" s="34" t="s">
        <v>346</v>
      </c>
      <c r="D14" s="35" t="s">
        <v>463</v>
      </c>
      <c r="E14" s="25"/>
      <c r="F14" s="35" t="s">
        <v>463</v>
      </c>
      <c r="G14" s="37" t="s">
        <v>628</v>
      </c>
    </row>
    <row r="15" spans="1:7" s="32" customFormat="1" ht="27">
      <c r="A15" s="25" t="s">
        <v>866</v>
      </c>
      <c r="B15" s="25" t="s">
        <v>169</v>
      </c>
      <c r="C15" s="34" t="s">
        <v>629</v>
      </c>
      <c r="D15" s="35" t="s">
        <v>463</v>
      </c>
      <c r="E15" s="25"/>
      <c r="F15" s="35" t="s">
        <v>463</v>
      </c>
      <c r="G15" s="37" t="s">
        <v>356</v>
      </c>
    </row>
    <row r="16" spans="1:7" s="32" customFormat="1" ht="37.5" customHeight="1">
      <c r="A16" s="25" t="s">
        <v>676</v>
      </c>
      <c r="B16" s="25"/>
      <c r="C16" s="34" t="s">
        <v>675</v>
      </c>
      <c r="D16" s="35"/>
      <c r="E16" s="25"/>
      <c r="F16" s="36" t="s">
        <v>459</v>
      </c>
      <c r="G16" s="34" t="s">
        <v>674</v>
      </c>
    </row>
    <row r="17" spans="1:7" s="32" customFormat="1" ht="39.75" customHeight="1">
      <c r="A17" s="25" t="s">
        <v>630</v>
      </c>
      <c r="B17" s="25"/>
      <c r="C17" s="50" t="s">
        <v>631</v>
      </c>
      <c r="D17" s="44" t="s">
        <v>463</v>
      </c>
      <c r="E17" s="25"/>
      <c r="F17" s="36"/>
      <c r="G17" s="50" t="s">
        <v>632</v>
      </c>
    </row>
    <row r="18" spans="1:7" s="32" customFormat="1" ht="28.5" customHeight="1">
      <c r="A18" s="25" t="s">
        <v>633</v>
      </c>
      <c r="B18" s="25" t="s">
        <v>875</v>
      </c>
      <c r="C18" s="34" t="s">
        <v>634</v>
      </c>
      <c r="D18" s="77">
        <v>43486</v>
      </c>
      <c r="E18" s="76"/>
      <c r="F18" s="75" t="s">
        <v>459</v>
      </c>
      <c r="G18" s="74" t="s">
        <v>874</v>
      </c>
    </row>
    <row r="19" spans="1:7">
      <c r="A19" s="26"/>
      <c r="B19" s="26"/>
      <c r="C19" s="26"/>
      <c r="D19" s="27"/>
      <c r="E19" s="26"/>
      <c r="F19" s="389"/>
      <c r="G19" s="389"/>
    </row>
    <row r="20" spans="1:7" ht="15.75" customHeight="1">
      <c r="A20" s="294" t="s">
        <v>733</v>
      </c>
      <c r="B20" s="306"/>
      <c r="C20" s="24"/>
      <c r="D20" s="307"/>
      <c r="E20" s="295" t="s">
        <v>842</v>
      </c>
      <c r="F20" s="317"/>
      <c r="G20" s="362"/>
    </row>
    <row r="21" spans="1:7" ht="15.75" customHeight="1">
      <c r="A21" s="310"/>
      <c r="B21" s="310"/>
      <c r="C21" s="24"/>
      <c r="D21" s="311"/>
      <c r="E21" s="295" t="s">
        <v>835</v>
      </c>
      <c r="F21" s="309"/>
      <c r="G21" s="48"/>
    </row>
    <row r="22" spans="1:7" ht="15.75" customHeight="1">
      <c r="A22" s="310"/>
      <c r="B22" s="310"/>
      <c r="C22" s="24"/>
      <c r="D22" s="311"/>
      <c r="E22" s="295" t="s">
        <v>836</v>
      </c>
      <c r="F22" s="309"/>
      <c r="G22" s="48"/>
    </row>
    <row r="23" spans="1:7" ht="15.75" customHeight="1">
      <c r="A23" s="310"/>
      <c r="B23" s="310"/>
      <c r="C23" s="24"/>
      <c r="D23" s="311"/>
      <c r="E23" s="312"/>
      <c r="F23" s="309"/>
      <c r="G23" s="48"/>
    </row>
    <row r="24" spans="1:7" ht="15.75" customHeight="1">
      <c r="A24" s="321" t="s">
        <v>838</v>
      </c>
      <c r="B24" s="321"/>
      <c r="C24" s="24"/>
      <c r="D24" s="321"/>
      <c r="E24" s="323" t="s">
        <v>837</v>
      </c>
      <c r="F24" s="322"/>
      <c r="G24" s="109"/>
    </row>
    <row r="25" spans="1:7">
      <c r="A25" s="299"/>
      <c r="B25" s="299"/>
      <c r="C25" s="24"/>
      <c r="D25" s="299"/>
      <c r="E25" s="296"/>
      <c r="F25" s="296"/>
      <c r="G25" s="73"/>
    </row>
    <row r="26" spans="1:7">
      <c r="A26" s="299"/>
      <c r="B26" s="299"/>
      <c r="C26" s="24"/>
      <c r="D26" s="299"/>
      <c r="E26" s="296"/>
      <c r="F26" s="296"/>
      <c r="G26" s="73"/>
    </row>
    <row r="27" spans="1:7">
      <c r="A27" s="299"/>
      <c r="B27" s="299"/>
      <c r="C27" s="24"/>
      <c r="D27" s="299"/>
      <c r="E27" s="296"/>
      <c r="F27" s="296"/>
      <c r="G27" s="73"/>
    </row>
    <row r="28" spans="1:7" ht="15.75" customHeight="1">
      <c r="A28" s="303" t="s">
        <v>839</v>
      </c>
      <c r="B28" s="304"/>
      <c r="C28" s="24"/>
      <c r="D28" s="305" t="s">
        <v>840</v>
      </c>
      <c r="E28" s="302"/>
      <c r="F28" s="305" t="s">
        <v>841</v>
      </c>
      <c r="G28" s="73"/>
    </row>
  </sheetData>
  <mergeCells count="1">
    <mergeCell ref="F19:G19"/>
  </mergeCells>
  <printOptions horizontalCentered="1"/>
  <pageMargins left="0.5" right="0.25" top="0.5" bottom="0.65" header="0.5" footer="0.5"/>
  <pageSetup paperSize="9" scale="90" orientation="landscape" horizontalDpi="4294967293" verticalDpi="4294967293" r:id="rId1"/>
  <headerFooter alignWithMargins="0">
    <oddFooter>&amp;C&amp;"SWISS,Italic"&amp;10Page &amp;P of &amp;N</oddFooter>
  </headerFooter>
  <drawing r:id="rId2"/>
</worksheet>
</file>

<file path=xl/worksheets/sheet6.xml><?xml version="1.0" encoding="utf-8"?>
<worksheet xmlns="http://schemas.openxmlformats.org/spreadsheetml/2006/main" xmlns:r="http://schemas.openxmlformats.org/officeDocument/2006/relationships">
  <sheetPr transitionEvaluation="1"/>
  <dimension ref="A1:M154"/>
  <sheetViews>
    <sheetView defaultGridColor="0" topLeftCell="A134" colorId="22" zoomScale="50" workbookViewId="0">
      <selection activeCell="F163" sqref="F163"/>
    </sheetView>
  </sheetViews>
  <sheetFormatPr defaultColWidth="9.6640625" defaultRowHeight="15"/>
  <cols>
    <col min="1" max="1" width="4.6640625" customWidth="1"/>
    <col min="2" max="2" width="25.21875" style="15" customWidth="1"/>
    <col min="3" max="3" width="21.21875" style="15" customWidth="1"/>
    <col min="4" max="4" width="1.77734375" style="15" customWidth="1"/>
    <col min="5" max="5" width="12.6640625" style="15" customWidth="1"/>
    <col min="6" max="6" width="40.77734375" style="15" customWidth="1"/>
    <col min="7" max="8" width="6.6640625" style="15" customWidth="1"/>
    <col min="9" max="9" width="9.6640625" style="15" customWidth="1"/>
    <col min="10" max="10" width="1.6640625" style="15" customWidth="1"/>
    <col min="11" max="11" width="20.6640625" style="15" customWidth="1"/>
    <col min="12" max="12" width="14.6640625" customWidth="1"/>
  </cols>
  <sheetData>
    <row r="1" spans="1:13" ht="47.25">
      <c r="A1" s="2" t="s">
        <v>0</v>
      </c>
      <c r="B1" s="8"/>
      <c r="C1" s="8"/>
      <c r="D1" s="8"/>
      <c r="E1" s="8"/>
      <c r="F1" s="8"/>
      <c r="G1" s="8"/>
      <c r="H1" s="8" t="s">
        <v>1</v>
      </c>
      <c r="I1" s="8"/>
      <c r="J1" s="8" t="s">
        <v>2</v>
      </c>
      <c r="K1" s="9">
        <v>37095</v>
      </c>
    </row>
    <row r="2" spans="1:13" ht="15.75">
      <c r="A2" s="2" t="s">
        <v>3</v>
      </c>
      <c r="B2" s="8"/>
      <c r="C2" s="8"/>
      <c r="D2" s="8"/>
      <c r="E2" s="8"/>
      <c r="F2" s="8"/>
      <c r="G2" s="8"/>
      <c r="H2" s="8"/>
      <c r="I2" s="8"/>
      <c r="J2" s="8"/>
      <c r="K2" s="8"/>
      <c r="L2" s="2"/>
    </row>
    <row r="3" spans="1:13" ht="15.75">
      <c r="A3" s="2"/>
      <c r="B3" s="8"/>
      <c r="C3" s="8"/>
      <c r="D3" s="8"/>
      <c r="E3" s="8"/>
      <c r="F3" s="8"/>
      <c r="G3" s="8"/>
      <c r="H3" s="8"/>
      <c r="I3" s="8"/>
      <c r="J3" s="8"/>
      <c r="K3" s="8"/>
      <c r="L3" s="2"/>
    </row>
    <row r="4" spans="1:13" ht="22.5">
      <c r="A4" s="2"/>
      <c r="B4" s="392" t="s">
        <v>4</v>
      </c>
      <c r="C4" s="392"/>
      <c r="D4" s="392"/>
      <c r="E4" s="392"/>
      <c r="F4" s="392"/>
      <c r="G4" s="392"/>
      <c r="H4" s="392"/>
      <c r="I4" s="392"/>
      <c r="J4" s="8"/>
      <c r="K4" s="8"/>
      <c r="L4" s="2"/>
    </row>
    <row r="5" spans="1:13" ht="15.75">
      <c r="A5" s="2"/>
      <c r="B5" s="8"/>
      <c r="C5" s="8"/>
      <c r="D5" s="8"/>
      <c r="E5" s="8"/>
      <c r="F5" s="8"/>
      <c r="G5" s="8"/>
      <c r="H5" s="8"/>
      <c r="I5" s="8"/>
      <c r="J5" s="8"/>
      <c r="K5" s="8"/>
      <c r="L5" s="2"/>
    </row>
    <row r="6" spans="1:13" ht="15.6" customHeight="1">
      <c r="A6" s="2"/>
      <c r="B6" s="8"/>
      <c r="C6" s="8" t="s">
        <v>5</v>
      </c>
      <c r="D6" s="8" t="s">
        <v>2</v>
      </c>
      <c r="E6" s="10" t="s">
        <v>6</v>
      </c>
      <c r="F6" s="8"/>
      <c r="G6" s="393" t="s">
        <v>7</v>
      </c>
      <c r="H6" s="393"/>
      <c r="I6" s="393"/>
      <c r="J6" s="8" t="s">
        <v>2</v>
      </c>
      <c r="K6" s="8" t="s">
        <v>8</v>
      </c>
      <c r="L6" s="2"/>
    </row>
    <row r="7" spans="1:13" ht="16.149999999999999" customHeight="1">
      <c r="A7" s="2"/>
      <c r="B7" s="8"/>
      <c r="C7" s="8" t="s">
        <v>9</v>
      </c>
      <c r="D7" s="8" t="s">
        <v>2</v>
      </c>
      <c r="E7" s="11" t="s">
        <v>10</v>
      </c>
      <c r="F7" s="8"/>
      <c r="G7" s="393" t="s">
        <v>11</v>
      </c>
      <c r="H7" s="393"/>
      <c r="I7" s="393"/>
      <c r="J7" s="8" t="s">
        <v>2</v>
      </c>
      <c r="K7" s="8" t="s">
        <v>12</v>
      </c>
      <c r="L7" s="2"/>
    </row>
    <row r="8" spans="1:13" ht="18" customHeight="1">
      <c r="A8" s="2"/>
      <c r="B8" s="8"/>
      <c r="C8" s="8" t="s">
        <v>13</v>
      </c>
      <c r="D8" s="8" t="s">
        <v>2</v>
      </c>
      <c r="E8" s="18">
        <v>9884.68</v>
      </c>
      <c r="F8" s="8"/>
      <c r="G8" s="393" t="s">
        <v>14</v>
      </c>
      <c r="H8" s="393"/>
      <c r="I8" s="393"/>
      <c r="J8" s="8" t="s">
        <v>2</v>
      </c>
      <c r="K8" s="8" t="s">
        <v>15</v>
      </c>
      <c r="L8" s="2"/>
    </row>
    <row r="9" spans="1:13" ht="15.6" customHeight="1">
      <c r="A9" s="2"/>
      <c r="B9" s="8"/>
      <c r="C9" s="8" t="s">
        <v>16</v>
      </c>
      <c r="D9" s="8" t="s">
        <v>2</v>
      </c>
      <c r="E9" s="18">
        <v>12408</v>
      </c>
      <c r="F9" s="8"/>
      <c r="G9" s="8" t="s">
        <v>17</v>
      </c>
      <c r="H9" s="8"/>
      <c r="I9" s="8"/>
      <c r="J9" s="8" t="s">
        <v>2</v>
      </c>
      <c r="K9" s="8" t="s">
        <v>18</v>
      </c>
      <c r="L9" s="2"/>
    </row>
    <row r="10" spans="1:13" ht="15.75">
      <c r="A10" s="2"/>
      <c r="B10" s="8"/>
      <c r="C10" s="8"/>
      <c r="D10" s="8"/>
      <c r="E10" s="8"/>
      <c r="F10" s="8"/>
      <c r="G10" s="12"/>
      <c r="H10" s="8"/>
      <c r="I10" s="8"/>
      <c r="J10" s="8"/>
      <c r="K10" s="8"/>
      <c r="L10" s="2"/>
    </row>
    <row r="11" spans="1:13" ht="9.9499999999999993" customHeight="1">
      <c r="A11" s="7" t="s">
        <v>19</v>
      </c>
      <c r="B11" s="13"/>
      <c r="C11" s="13"/>
      <c r="D11" s="13"/>
      <c r="E11" s="13"/>
      <c r="F11" s="13"/>
      <c r="G11" s="13"/>
      <c r="H11" s="13"/>
      <c r="I11" s="13"/>
      <c r="J11" s="13"/>
      <c r="K11" s="13"/>
      <c r="L11" s="5"/>
      <c r="M11" s="6"/>
    </row>
    <row r="12" spans="1:13" ht="15.75">
      <c r="A12" s="5" t="s">
        <v>20</v>
      </c>
      <c r="B12" s="13" t="s">
        <v>21</v>
      </c>
      <c r="C12" s="14" t="s">
        <v>22</v>
      </c>
      <c r="D12" s="13"/>
      <c r="E12" s="13" t="s">
        <v>23</v>
      </c>
      <c r="F12" s="13" t="s">
        <v>24</v>
      </c>
      <c r="G12" s="13" t="s">
        <v>25</v>
      </c>
      <c r="H12" s="13"/>
      <c r="I12" s="13" t="s">
        <v>26</v>
      </c>
      <c r="J12" s="13"/>
      <c r="K12" s="14" t="s">
        <v>27</v>
      </c>
      <c r="L12" s="5" t="s">
        <v>28</v>
      </c>
      <c r="M12" s="6"/>
    </row>
    <row r="13" spans="1:13" ht="15.75">
      <c r="A13" s="5"/>
      <c r="B13" s="13" t="s">
        <v>29</v>
      </c>
      <c r="C13" s="14" t="s">
        <v>30</v>
      </c>
      <c r="D13" s="13"/>
      <c r="E13" s="13" t="s">
        <v>31</v>
      </c>
      <c r="F13" s="13" t="s">
        <v>32</v>
      </c>
      <c r="G13" s="13" t="s">
        <v>33</v>
      </c>
      <c r="H13" s="13" t="s">
        <v>20</v>
      </c>
      <c r="I13" s="13" t="s">
        <v>32</v>
      </c>
      <c r="J13" s="13"/>
      <c r="K13" s="14" t="s">
        <v>34</v>
      </c>
      <c r="L13" s="5"/>
      <c r="M13" s="6"/>
    </row>
    <row r="14" spans="1:13" ht="9.9499999999999993" customHeight="1">
      <c r="A14" s="7" t="s">
        <v>19</v>
      </c>
      <c r="B14" s="13"/>
      <c r="C14" s="13"/>
      <c r="D14" s="13"/>
      <c r="E14" s="13"/>
      <c r="F14" s="13"/>
      <c r="G14" s="13"/>
      <c r="H14" s="13"/>
      <c r="I14" s="13"/>
      <c r="J14" s="13"/>
      <c r="K14" s="13"/>
      <c r="L14" s="5"/>
      <c r="M14" s="6"/>
    </row>
    <row r="15" spans="1:13" ht="15.75">
      <c r="A15" s="3"/>
      <c r="B15" s="8"/>
      <c r="C15" s="8"/>
      <c r="D15" s="8"/>
      <c r="E15" s="8"/>
      <c r="F15" s="8"/>
      <c r="G15" s="8"/>
      <c r="H15" s="8"/>
      <c r="I15" s="8"/>
      <c r="J15" s="8"/>
      <c r="K15" s="8"/>
      <c r="L15" s="2"/>
    </row>
    <row r="16" spans="1:13" ht="15.75">
      <c r="A16" s="3"/>
      <c r="B16" s="10" t="s">
        <v>35</v>
      </c>
      <c r="C16" s="8"/>
      <c r="D16" s="8"/>
      <c r="E16" s="8"/>
      <c r="F16" s="8"/>
      <c r="G16" s="8"/>
      <c r="H16" s="8"/>
      <c r="I16" s="8"/>
      <c r="J16" s="8"/>
      <c r="K16" s="8"/>
      <c r="L16" s="2"/>
    </row>
    <row r="17" spans="1:12" ht="15.75">
      <c r="A17" s="3"/>
      <c r="B17" s="8" t="s">
        <v>36</v>
      </c>
      <c r="C17" s="8"/>
      <c r="D17" s="8"/>
      <c r="E17" s="8"/>
      <c r="F17" s="8"/>
      <c r="G17" s="8"/>
      <c r="H17" s="8"/>
      <c r="I17" s="8"/>
      <c r="J17" s="8"/>
      <c r="K17" s="8"/>
      <c r="L17" s="2"/>
    </row>
    <row r="18" spans="1:12" ht="15.75">
      <c r="A18" s="3"/>
      <c r="B18" s="8"/>
      <c r="C18" s="8"/>
      <c r="D18" s="8"/>
      <c r="E18" s="8"/>
      <c r="F18" s="8"/>
      <c r="G18" s="8"/>
      <c r="H18" s="8"/>
      <c r="I18" s="8"/>
      <c r="J18" s="8"/>
      <c r="K18" s="8"/>
      <c r="L18" s="2"/>
    </row>
    <row r="19" spans="1:12" ht="31.5">
      <c r="A19" s="3">
        <v>1</v>
      </c>
      <c r="B19" s="15" t="s">
        <v>37</v>
      </c>
      <c r="C19" s="15" t="s">
        <v>38</v>
      </c>
      <c r="D19" s="8"/>
      <c r="E19" s="16" t="s">
        <v>39</v>
      </c>
      <c r="F19" s="8" t="s">
        <v>266</v>
      </c>
      <c r="G19" s="8"/>
      <c r="H19" s="8"/>
      <c r="I19" s="8"/>
      <c r="J19" s="8"/>
      <c r="K19" s="8" t="s">
        <v>382</v>
      </c>
      <c r="L19" s="3" t="s">
        <v>40</v>
      </c>
    </row>
    <row r="20" spans="1:12" ht="31.5">
      <c r="A20" s="3">
        <v>2</v>
      </c>
      <c r="B20" s="15" t="s">
        <v>41</v>
      </c>
      <c r="C20" s="15" t="s">
        <v>42</v>
      </c>
      <c r="D20" s="8"/>
      <c r="E20" s="16" t="s">
        <v>39</v>
      </c>
      <c r="F20" s="8" t="s">
        <v>267</v>
      </c>
      <c r="G20" s="8"/>
      <c r="H20" s="8"/>
      <c r="I20" s="8"/>
      <c r="J20" s="8"/>
      <c r="K20" s="8" t="s">
        <v>382</v>
      </c>
      <c r="L20" s="3" t="s">
        <v>40</v>
      </c>
    </row>
    <row r="21" spans="1:12" ht="31.5">
      <c r="A21" s="3">
        <v>3</v>
      </c>
      <c r="B21" s="15" t="s">
        <v>185</v>
      </c>
      <c r="C21" s="15" t="s">
        <v>43</v>
      </c>
      <c r="D21" s="8"/>
      <c r="E21" s="16" t="s">
        <v>39</v>
      </c>
      <c r="F21" s="15" t="s">
        <v>268</v>
      </c>
      <c r="G21" s="8"/>
      <c r="H21" s="8"/>
      <c r="I21" s="8"/>
      <c r="J21" s="8"/>
      <c r="K21" s="8" t="s">
        <v>382</v>
      </c>
      <c r="L21" s="3" t="s">
        <v>40</v>
      </c>
    </row>
    <row r="22" spans="1:12" ht="31.5">
      <c r="A22" s="3">
        <v>4</v>
      </c>
      <c r="B22" s="15" t="s">
        <v>44</v>
      </c>
      <c r="C22" s="15" t="s">
        <v>186</v>
      </c>
      <c r="D22" s="8"/>
      <c r="E22" s="16" t="s">
        <v>45</v>
      </c>
      <c r="F22" s="8" t="s">
        <v>269</v>
      </c>
      <c r="G22" s="16" t="s">
        <v>39</v>
      </c>
      <c r="H22" s="16" t="s">
        <v>46</v>
      </c>
      <c r="I22" s="17" t="s">
        <v>39</v>
      </c>
      <c r="J22" s="16"/>
      <c r="K22" s="16" t="s">
        <v>47</v>
      </c>
      <c r="L22" s="3" t="s">
        <v>40</v>
      </c>
    </row>
    <row r="23" spans="1:12" ht="31.5">
      <c r="A23" s="3">
        <v>5</v>
      </c>
      <c r="B23" s="15" t="s">
        <v>187</v>
      </c>
      <c r="C23" s="15" t="s">
        <v>48</v>
      </c>
      <c r="D23" s="8"/>
      <c r="E23" s="16" t="s">
        <v>39</v>
      </c>
      <c r="F23" s="8" t="s">
        <v>270</v>
      </c>
      <c r="G23" s="8"/>
      <c r="H23" s="8"/>
      <c r="I23" s="8"/>
      <c r="J23" s="8"/>
      <c r="K23" s="8" t="s">
        <v>387</v>
      </c>
      <c r="L23" s="3" t="s">
        <v>40</v>
      </c>
    </row>
    <row r="24" spans="1:12" ht="15.75">
      <c r="A24" s="3">
        <v>6</v>
      </c>
      <c r="B24" s="15" t="s">
        <v>49</v>
      </c>
      <c r="C24" s="15" t="s">
        <v>50</v>
      </c>
      <c r="D24" s="8"/>
      <c r="E24" s="16" t="s">
        <v>51</v>
      </c>
      <c r="F24" s="8" t="s">
        <v>271</v>
      </c>
      <c r="G24" s="16" t="s">
        <v>39</v>
      </c>
      <c r="H24" s="16" t="s">
        <v>46</v>
      </c>
      <c r="I24" s="17" t="s">
        <v>39</v>
      </c>
      <c r="J24" s="16"/>
      <c r="K24" s="16" t="s">
        <v>47</v>
      </c>
      <c r="L24" s="3" t="s">
        <v>40</v>
      </c>
    </row>
    <row r="25" spans="1:12" ht="47.25">
      <c r="A25" s="3">
        <v>7</v>
      </c>
      <c r="B25" s="15" t="s">
        <v>188</v>
      </c>
      <c r="C25" s="15" t="s">
        <v>52</v>
      </c>
      <c r="D25" s="8"/>
      <c r="E25" s="16" t="s">
        <v>51</v>
      </c>
      <c r="F25" s="8" t="s">
        <v>272</v>
      </c>
      <c r="G25" s="16" t="s">
        <v>39</v>
      </c>
      <c r="H25" s="16" t="s">
        <v>46</v>
      </c>
      <c r="I25" s="17" t="s">
        <v>39</v>
      </c>
      <c r="J25" s="16"/>
      <c r="K25" s="16" t="s">
        <v>47</v>
      </c>
      <c r="L25" s="3" t="s">
        <v>40</v>
      </c>
    </row>
    <row r="26" spans="1:12" ht="31.5">
      <c r="A26" s="3">
        <v>8</v>
      </c>
      <c r="B26" s="15" t="s">
        <v>189</v>
      </c>
      <c r="C26" s="15" t="s">
        <v>53</v>
      </c>
      <c r="D26" s="8"/>
      <c r="E26" s="16" t="s">
        <v>39</v>
      </c>
      <c r="F26" s="8" t="s">
        <v>273</v>
      </c>
      <c r="G26" s="8"/>
      <c r="H26" s="8"/>
      <c r="I26" s="8"/>
      <c r="J26" s="8"/>
      <c r="K26" s="8" t="s">
        <v>387</v>
      </c>
      <c r="L26" s="3" t="s">
        <v>40</v>
      </c>
    </row>
    <row r="27" spans="1:12" ht="31.5">
      <c r="A27" s="3">
        <v>9</v>
      </c>
      <c r="B27" s="15" t="s">
        <v>54</v>
      </c>
      <c r="C27" s="15" t="s">
        <v>55</v>
      </c>
      <c r="D27" s="8"/>
      <c r="E27" s="16" t="s">
        <v>39</v>
      </c>
      <c r="F27" s="8" t="s">
        <v>274</v>
      </c>
      <c r="G27" s="8"/>
      <c r="H27" s="8"/>
      <c r="I27" s="8"/>
      <c r="J27" s="8"/>
      <c r="K27" s="8" t="s">
        <v>387</v>
      </c>
      <c r="L27" s="3" t="s">
        <v>40</v>
      </c>
    </row>
    <row r="28" spans="1:12" ht="31.5">
      <c r="A28" s="3">
        <v>10</v>
      </c>
      <c r="B28" s="15" t="s">
        <v>56</v>
      </c>
      <c r="C28" s="15" t="s">
        <v>57</v>
      </c>
      <c r="D28" s="8"/>
      <c r="E28" s="16" t="s">
        <v>39</v>
      </c>
      <c r="F28" s="8" t="s">
        <v>275</v>
      </c>
      <c r="G28" s="8"/>
      <c r="H28" s="8"/>
      <c r="I28" s="8"/>
      <c r="J28" s="8"/>
      <c r="K28" s="8" t="s">
        <v>387</v>
      </c>
      <c r="L28" s="3" t="s">
        <v>40</v>
      </c>
    </row>
    <row r="29" spans="1:12" ht="31.5">
      <c r="A29" s="3">
        <v>11</v>
      </c>
      <c r="B29" s="15" t="s">
        <v>58</v>
      </c>
      <c r="C29" s="15" t="s">
        <v>59</v>
      </c>
      <c r="D29" s="8"/>
      <c r="E29" s="16" t="s">
        <v>39</v>
      </c>
      <c r="F29" s="8" t="s">
        <v>276</v>
      </c>
      <c r="G29" s="8"/>
      <c r="H29" s="8"/>
      <c r="I29" s="8"/>
      <c r="J29" s="8"/>
      <c r="K29" s="8" t="s">
        <v>387</v>
      </c>
      <c r="L29" s="3" t="s">
        <v>40</v>
      </c>
    </row>
    <row r="30" spans="1:12" ht="31.5">
      <c r="A30" s="3">
        <v>12</v>
      </c>
      <c r="B30" s="15" t="s">
        <v>60</v>
      </c>
      <c r="C30" s="15" t="s">
        <v>61</v>
      </c>
      <c r="D30" s="8"/>
      <c r="E30" s="16" t="s">
        <v>39</v>
      </c>
      <c r="F30" s="8" t="s">
        <v>277</v>
      </c>
      <c r="G30" s="8"/>
      <c r="H30" s="8"/>
      <c r="I30" s="8"/>
      <c r="J30" s="8"/>
      <c r="K30" s="8" t="s">
        <v>387</v>
      </c>
      <c r="L30" s="3" t="s">
        <v>40</v>
      </c>
    </row>
    <row r="31" spans="1:12" ht="31.5">
      <c r="A31" s="3">
        <v>13</v>
      </c>
      <c r="B31" s="15" t="s">
        <v>62</v>
      </c>
      <c r="C31" s="15" t="s">
        <v>63</v>
      </c>
      <c r="D31" s="8"/>
      <c r="E31" s="16" t="s">
        <v>64</v>
      </c>
      <c r="F31" s="8" t="s">
        <v>278</v>
      </c>
      <c r="G31" s="16" t="s">
        <v>39</v>
      </c>
      <c r="H31" s="16" t="s">
        <v>46</v>
      </c>
      <c r="I31" s="17" t="s">
        <v>39</v>
      </c>
      <c r="J31" s="16"/>
      <c r="K31" s="16" t="s">
        <v>47</v>
      </c>
      <c r="L31" s="3" t="s">
        <v>40</v>
      </c>
    </row>
    <row r="32" spans="1:12" ht="31.5">
      <c r="A32" s="3">
        <v>14</v>
      </c>
      <c r="B32" s="15" t="s">
        <v>65</v>
      </c>
      <c r="C32" s="15" t="s">
        <v>66</v>
      </c>
      <c r="D32" s="8"/>
      <c r="E32" s="16" t="s">
        <v>39</v>
      </c>
      <c r="F32" s="8" t="s">
        <v>279</v>
      </c>
      <c r="G32" s="8"/>
      <c r="H32" s="8"/>
      <c r="I32" s="8"/>
      <c r="J32" s="8"/>
      <c r="K32" s="8" t="s">
        <v>387</v>
      </c>
      <c r="L32" s="3" t="s">
        <v>40</v>
      </c>
    </row>
    <row r="33" spans="1:12" ht="31.5">
      <c r="A33" s="3">
        <v>15</v>
      </c>
      <c r="B33" s="15" t="s">
        <v>67</v>
      </c>
      <c r="C33" s="15" t="s">
        <v>68</v>
      </c>
      <c r="D33" s="8"/>
      <c r="E33" s="16" t="s">
        <v>39</v>
      </c>
      <c r="F33" s="8" t="s">
        <v>280</v>
      </c>
      <c r="G33" s="8"/>
      <c r="H33" s="8"/>
      <c r="I33" s="8"/>
      <c r="J33" s="8"/>
      <c r="K33" s="8" t="s">
        <v>387</v>
      </c>
      <c r="L33" s="3" t="s">
        <v>40</v>
      </c>
    </row>
    <row r="34" spans="1:12" ht="31.5">
      <c r="A34" s="3">
        <v>16</v>
      </c>
      <c r="B34" s="15" t="s">
        <v>69</v>
      </c>
      <c r="C34" s="15" t="s">
        <v>70</v>
      </c>
      <c r="D34" s="8"/>
      <c r="E34" s="16" t="s">
        <v>39</v>
      </c>
      <c r="F34" s="8" t="s">
        <v>281</v>
      </c>
      <c r="G34" s="8"/>
      <c r="H34" s="8"/>
      <c r="I34" s="8"/>
      <c r="J34" s="8"/>
      <c r="K34" s="8" t="s">
        <v>387</v>
      </c>
      <c r="L34" s="3" t="s">
        <v>40</v>
      </c>
    </row>
    <row r="35" spans="1:12" ht="31.5">
      <c r="A35" s="3">
        <v>17</v>
      </c>
      <c r="B35" s="15" t="s">
        <v>71</v>
      </c>
      <c r="C35" s="15" t="s">
        <v>72</v>
      </c>
      <c r="D35" s="8"/>
      <c r="E35" s="16" t="s">
        <v>39</v>
      </c>
      <c r="F35" s="8" t="s">
        <v>282</v>
      </c>
      <c r="G35" s="16" t="s">
        <v>39</v>
      </c>
      <c r="H35" s="16" t="s">
        <v>46</v>
      </c>
      <c r="I35" s="8"/>
      <c r="J35" s="8"/>
      <c r="K35" s="18" t="s">
        <v>391</v>
      </c>
      <c r="L35" s="3" t="s">
        <v>40</v>
      </c>
    </row>
    <row r="36" spans="1:12" ht="31.5">
      <c r="A36" s="3">
        <v>18</v>
      </c>
      <c r="B36" s="15" t="s">
        <v>73</v>
      </c>
      <c r="C36" s="15" t="s">
        <v>74</v>
      </c>
      <c r="D36" s="8"/>
      <c r="E36" s="16" t="s">
        <v>39</v>
      </c>
      <c r="F36" s="8" t="s">
        <v>75</v>
      </c>
      <c r="G36" s="8"/>
      <c r="H36" s="8"/>
      <c r="I36" s="8"/>
      <c r="J36" s="8"/>
      <c r="K36" s="8" t="s">
        <v>387</v>
      </c>
      <c r="L36" s="3" t="s">
        <v>40</v>
      </c>
    </row>
    <row r="37" spans="1:12" ht="31.5">
      <c r="A37" s="3">
        <v>19</v>
      </c>
      <c r="B37" s="15" t="s">
        <v>76</v>
      </c>
      <c r="C37" s="15" t="s">
        <v>77</v>
      </c>
      <c r="D37" s="8"/>
      <c r="E37" s="16" t="s">
        <v>78</v>
      </c>
      <c r="F37" s="8" t="s">
        <v>283</v>
      </c>
      <c r="G37" s="16" t="s">
        <v>39</v>
      </c>
      <c r="H37" s="16" t="s">
        <v>46</v>
      </c>
      <c r="I37" s="17" t="s">
        <v>39</v>
      </c>
      <c r="J37" s="16"/>
      <c r="K37" s="16" t="s">
        <v>392</v>
      </c>
      <c r="L37" s="3" t="s">
        <v>40</v>
      </c>
    </row>
    <row r="38" spans="1:12" ht="31.5">
      <c r="A38" s="3">
        <v>20</v>
      </c>
      <c r="B38" s="15" t="s">
        <v>79</v>
      </c>
      <c r="C38" s="15" t="s">
        <v>80</v>
      </c>
      <c r="D38" s="8"/>
      <c r="E38" s="16" t="s">
        <v>39</v>
      </c>
      <c r="F38" s="8" t="s">
        <v>284</v>
      </c>
      <c r="G38" s="8"/>
      <c r="H38" s="8"/>
      <c r="I38" s="8"/>
      <c r="J38" s="8"/>
      <c r="K38" s="8" t="s">
        <v>387</v>
      </c>
      <c r="L38" s="3" t="s">
        <v>40</v>
      </c>
    </row>
    <row r="39" spans="1:12" ht="44.45" customHeight="1">
      <c r="A39" s="3">
        <v>21</v>
      </c>
      <c r="B39" s="15" t="s">
        <v>81</v>
      </c>
      <c r="C39" s="15" t="s">
        <v>190</v>
      </c>
      <c r="D39" s="8"/>
      <c r="E39" s="16" t="s">
        <v>45</v>
      </c>
      <c r="F39" s="8" t="s">
        <v>285</v>
      </c>
      <c r="G39" s="16" t="s">
        <v>82</v>
      </c>
      <c r="H39" s="16" t="s">
        <v>403</v>
      </c>
      <c r="I39" s="19" t="s">
        <v>83</v>
      </c>
      <c r="J39" s="16"/>
      <c r="K39" s="16" t="s">
        <v>390</v>
      </c>
      <c r="L39" s="3" t="s">
        <v>40</v>
      </c>
    </row>
    <row r="40" spans="1:12" ht="31.5">
      <c r="A40" s="3">
        <v>22</v>
      </c>
      <c r="B40" s="15" t="s">
        <v>191</v>
      </c>
      <c r="C40" s="15" t="s">
        <v>84</v>
      </c>
      <c r="D40" s="8"/>
      <c r="E40" s="16" t="s">
        <v>85</v>
      </c>
      <c r="F40" s="8" t="s">
        <v>286</v>
      </c>
      <c r="G40" s="16" t="s">
        <v>39</v>
      </c>
      <c r="H40" s="16" t="s">
        <v>46</v>
      </c>
      <c r="I40" s="17" t="s">
        <v>39</v>
      </c>
      <c r="J40" s="16"/>
      <c r="K40" s="16" t="s">
        <v>47</v>
      </c>
      <c r="L40" s="3" t="s">
        <v>40</v>
      </c>
    </row>
    <row r="41" spans="1:12" ht="31.5">
      <c r="A41" s="3">
        <v>23</v>
      </c>
      <c r="B41" s="15" t="s">
        <v>86</v>
      </c>
      <c r="C41" s="15" t="s">
        <v>87</v>
      </c>
      <c r="D41" s="8"/>
      <c r="E41" s="16" t="s">
        <v>88</v>
      </c>
      <c r="F41" s="8" t="s">
        <v>287</v>
      </c>
      <c r="G41" s="16" t="s">
        <v>39</v>
      </c>
      <c r="H41" s="16" t="s">
        <v>46</v>
      </c>
      <c r="I41" s="17" t="s">
        <v>39</v>
      </c>
      <c r="J41" s="16"/>
      <c r="K41" s="16" t="s">
        <v>47</v>
      </c>
      <c r="L41" s="3" t="s">
        <v>40</v>
      </c>
    </row>
    <row r="42" spans="1:12" ht="31.5">
      <c r="A42" s="3">
        <v>24</v>
      </c>
      <c r="B42" s="15" t="s">
        <v>192</v>
      </c>
      <c r="C42" s="15" t="s">
        <v>89</v>
      </c>
      <c r="D42" s="8"/>
      <c r="E42" s="16" t="s">
        <v>90</v>
      </c>
      <c r="F42" s="8" t="s">
        <v>288</v>
      </c>
      <c r="G42" s="16" t="s">
        <v>39</v>
      </c>
      <c r="H42" s="16" t="s">
        <v>46</v>
      </c>
      <c r="I42" s="17" t="s">
        <v>39</v>
      </c>
      <c r="J42" s="16"/>
      <c r="K42" s="16" t="s">
        <v>47</v>
      </c>
      <c r="L42" s="3" t="s">
        <v>40</v>
      </c>
    </row>
    <row r="43" spans="1:12" ht="31.5">
      <c r="A43" s="3">
        <v>25</v>
      </c>
      <c r="B43" s="15" t="s">
        <v>193</v>
      </c>
      <c r="C43" s="15" t="s">
        <v>91</v>
      </c>
      <c r="D43" s="8"/>
      <c r="E43" s="16" t="s">
        <v>90</v>
      </c>
      <c r="F43" s="8" t="s">
        <v>289</v>
      </c>
      <c r="G43" s="16" t="s">
        <v>39</v>
      </c>
      <c r="H43" s="16" t="s">
        <v>46</v>
      </c>
      <c r="I43" s="17" t="s">
        <v>39</v>
      </c>
      <c r="J43" s="16"/>
      <c r="K43" s="16" t="s">
        <v>47</v>
      </c>
      <c r="L43" s="3" t="s">
        <v>40</v>
      </c>
    </row>
    <row r="44" spans="1:12" ht="47.25">
      <c r="A44" s="3">
        <v>26</v>
      </c>
      <c r="B44" s="15" t="s">
        <v>194</v>
      </c>
      <c r="C44" s="15" t="s">
        <v>92</v>
      </c>
      <c r="D44" s="8"/>
      <c r="E44" s="16" t="s">
        <v>39</v>
      </c>
      <c r="F44" s="8" t="s">
        <v>290</v>
      </c>
      <c r="G44" s="8"/>
      <c r="H44" s="8"/>
      <c r="I44" s="8"/>
      <c r="J44" s="8"/>
      <c r="K44" s="8" t="s">
        <v>387</v>
      </c>
      <c r="L44" s="3" t="s">
        <v>40</v>
      </c>
    </row>
    <row r="45" spans="1:12" ht="31.5">
      <c r="A45" s="3">
        <v>27</v>
      </c>
      <c r="B45" s="15" t="s">
        <v>195</v>
      </c>
      <c r="C45" s="15" t="s">
        <v>93</v>
      </c>
      <c r="D45" s="8"/>
      <c r="E45" s="16" t="s">
        <v>39</v>
      </c>
      <c r="F45" s="8" t="s">
        <v>291</v>
      </c>
      <c r="G45" s="8"/>
      <c r="H45" s="8"/>
      <c r="I45" s="8"/>
      <c r="J45" s="8"/>
      <c r="K45" s="8" t="s">
        <v>389</v>
      </c>
      <c r="L45" s="3" t="s">
        <v>40</v>
      </c>
    </row>
    <row r="46" spans="1:12" ht="31.5">
      <c r="A46" s="3"/>
      <c r="B46" s="15" t="s">
        <v>94</v>
      </c>
      <c r="C46" s="15" t="s">
        <v>95</v>
      </c>
      <c r="D46" s="8"/>
      <c r="E46" s="16" t="s">
        <v>39</v>
      </c>
      <c r="F46" s="8" t="s">
        <v>292</v>
      </c>
      <c r="G46" s="8"/>
      <c r="H46" s="8"/>
      <c r="I46" s="8"/>
      <c r="J46" s="8"/>
      <c r="K46" s="8" t="s">
        <v>389</v>
      </c>
      <c r="L46" s="3" t="s">
        <v>40</v>
      </c>
    </row>
    <row r="47" spans="1:12" ht="31.5">
      <c r="A47" s="3">
        <v>28</v>
      </c>
      <c r="B47" s="15" t="s">
        <v>196</v>
      </c>
      <c r="C47" s="15" t="s">
        <v>96</v>
      </c>
      <c r="D47" s="8"/>
      <c r="E47" s="16" t="s">
        <v>97</v>
      </c>
      <c r="F47" s="8" t="s">
        <v>293</v>
      </c>
      <c r="G47" s="16" t="s">
        <v>39</v>
      </c>
      <c r="H47" s="16" t="s">
        <v>46</v>
      </c>
      <c r="I47" s="17" t="s">
        <v>39</v>
      </c>
      <c r="J47" s="16"/>
      <c r="K47" s="16" t="s">
        <v>47</v>
      </c>
      <c r="L47" s="3" t="s">
        <v>40</v>
      </c>
    </row>
    <row r="48" spans="1:12" ht="31.5">
      <c r="A48" s="3">
        <v>29</v>
      </c>
      <c r="B48" s="15" t="s">
        <v>197</v>
      </c>
      <c r="C48" s="15" t="s">
        <v>98</v>
      </c>
      <c r="D48" s="8"/>
      <c r="E48" s="16" t="s">
        <v>99</v>
      </c>
      <c r="F48" s="8" t="s">
        <v>294</v>
      </c>
      <c r="G48" s="16" t="s">
        <v>39</v>
      </c>
      <c r="H48" s="16" t="s">
        <v>46</v>
      </c>
      <c r="I48" s="17" t="s">
        <v>39</v>
      </c>
      <c r="J48" s="16"/>
      <c r="K48" s="16" t="s">
        <v>47</v>
      </c>
      <c r="L48" s="3" t="s">
        <v>40</v>
      </c>
    </row>
    <row r="49" spans="1:12" ht="31.5">
      <c r="A49" s="3">
        <v>30</v>
      </c>
      <c r="B49" s="15" t="s">
        <v>198</v>
      </c>
      <c r="C49" s="15" t="s">
        <v>100</v>
      </c>
      <c r="D49" s="8"/>
      <c r="E49" s="16" t="s">
        <v>39</v>
      </c>
      <c r="F49" s="8" t="s">
        <v>295</v>
      </c>
      <c r="G49" s="8"/>
      <c r="H49" s="8"/>
      <c r="I49" s="8"/>
      <c r="J49" s="8"/>
      <c r="K49" s="8" t="s">
        <v>387</v>
      </c>
      <c r="L49" s="3" t="s">
        <v>40</v>
      </c>
    </row>
    <row r="50" spans="1:12" ht="47.25">
      <c r="A50" s="3">
        <v>31</v>
      </c>
      <c r="B50" s="15" t="s">
        <v>199</v>
      </c>
      <c r="C50" s="15" t="s">
        <v>101</v>
      </c>
      <c r="D50" s="8"/>
      <c r="E50" s="16" t="s">
        <v>39</v>
      </c>
      <c r="F50" s="8" t="s">
        <v>296</v>
      </c>
      <c r="G50" s="8"/>
      <c r="H50" s="8"/>
      <c r="I50" s="8"/>
      <c r="J50" s="8"/>
      <c r="K50" s="8" t="s">
        <v>377</v>
      </c>
      <c r="L50" s="3" t="s">
        <v>40</v>
      </c>
    </row>
    <row r="51" spans="1:12" ht="31.5">
      <c r="A51" s="3">
        <v>32</v>
      </c>
      <c r="B51" s="15" t="s">
        <v>102</v>
      </c>
      <c r="C51" s="15" t="s">
        <v>200</v>
      </c>
      <c r="D51" s="8"/>
      <c r="E51" s="16" t="s">
        <v>39</v>
      </c>
      <c r="F51" s="8" t="s">
        <v>103</v>
      </c>
      <c r="G51" s="8"/>
      <c r="H51" s="8"/>
      <c r="I51" s="8"/>
      <c r="J51" s="8"/>
      <c r="K51" s="8" t="s">
        <v>388</v>
      </c>
      <c r="L51" s="3" t="s">
        <v>40</v>
      </c>
    </row>
    <row r="52" spans="1:12" ht="31.5">
      <c r="A52" s="3">
        <v>33</v>
      </c>
      <c r="B52" s="15" t="s">
        <v>201</v>
      </c>
      <c r="C52" s="15" t="s">
        <v>43</v>
      </c>
      <c r="D52" s="8"/>
      <c r="E52" s="16" t="s">
        <v>39</v>
      </c>
      <c r="F52" s="8" t="s">
        <v>297</v>
      </c>
      <c r="G52" s="8"/>
      <c r="H52" s="8"/>
      <c r="I52" s="8"/>
      <c r="J52" s="8"/>
      <c r="K52" s="8" t="s">
        <v>387</v>
      </c>
      <c r="L52" s="3" t="s">
        <v>40</v>
      </c>
    </row>
    <row r="53" spans="1:12" ht="30.75">
      <c r="A53" s="3">
        <v>34</v>
      </c>
      <c r="B53" s="15" t="s">
        <v>203</v>
      </c>
      <c r="C53" s="15" t="s">
        <v>202</v>
      </c>
      <c r="D53" s="8"/>
      <c r="E53" s="16" t="s">
        <v>104</v>
      </c>
      <c r="F53" s="8" t="s">
        <v>298</v>
      </c>
      <c r="G53" s="16" t="s">
        <v>39</v>
      </c>
      <c r="H53" s="16" t="s">
        <v>46</v>
      </c>
      <c r="I53" s="17" t="s">
        <v>39</v>
      </c>
      <c r="J53" s="16"/>
      <c r="K53" s="16" t="s">
        <v>47</v>
      </c>
      <c r="L53" s="3" t="s">
        <v>40</v>
      </c>
    </row>
    <row r="54" spans="1:12" ht="45.75">
      <c r="A54" s="3">
        <v>35</v>
      </c>
      <c r="B54" s="15" t="s">
        <v>204</v>
      </c>
      <c r="C54" s="15" t="s">
        <v>105</v>
      </c>
      <c r="D54" s="8"/>
      <c r="E54" s="16" t="s">
        <v>106</v>
      </c>
      <c r="F54" s="8" t="s">
        <v>299</v>
      </c>
      <c r="G54" s="16" t="s">
        <v>39</v>
      </c>
      <c r="H54" s="16" t="s">
        <v>46</v>
      </c>
      <c r="I54" s="17" t="s">
        <v>39</v>
      </c>
      <c r="J54" s="16"/>
      <c r="K54" s="16" t="s">
        <v>47</v>
      </c>
      <c r="L54" s="3" t="s">
        <v>40</v>
      </c>
    </row>
    <row r="55" spans="1:12" ht="47.25">
      <c r="A55" s="3">
        <v>36</v>
      </c>
      <c r="B55" s="15" t="s">
        <v>205</v>
      </c>
      <c r="C55" s="15" t="s">
        <v>107</v>
      </c>
      <c r="D55" s="8"/>
      <c r="E55" s="16" t="s">
        <v>39</v>
      </c>
      <c r="F55" s="8" t="s">
        <v>300</v>
      </c>
      <c r="G55" s="8"/>
      <c r="H55" s="8"/>
      <c r="I55" s="8"/>
      <c r="J55" s="8"/>
      <c r="K55" s="8" t="s">
        <v>377</v>
      </c>
      <c r="L55" s="3" t="s">
        <v>40</v>
      </c>
    </row>
    <row r="56" spans="1:12" ht="47.25">
      <c r="A56" s="3">
        <v>37</v>
      </c>
      <c r="B56" s="15" t="s">
        <v>206</v>
      </c>
      <c r="C56" s="15" t="s">
        <v>108</v>
      </c>
      <c r="D56" s="8"/>
      <c r="E56" s="16" t="s">
        <v>39</v>
      </c>
      <c r="F56" s="8" t="s">
        <v>301</v>
      </c>
      <c r="G56" s="8"/>
      <c r="H56" s="8"/>
      <c r="I56" s="8"/>
      <c r="J56" s="8"/>
      <c r="K56" s="8" t="s">
        <v>377</v>
      </c>
      <c r="L56" s="3" t="s">
        <v>40</v>
      </c>
    </row>
    <row r="57" spans="1:12" ht="31.5">
      <c r="A57" s="3">
        <v>38</v>
      </c>
      <c r="B57" s="15" t="s">
        <v>207</v>
      </c>
      <c r="C57" s="15" t="s">
        <v>39</v>
      </c>
      <c r="D57" s="8"/>
      <c r="E57" s="16" t="s">
        <v>39</v>
      </c>
      <c r="F57" s="8" t="s">
        <v>302</v>
      </c>
      <c r="G57" s="8"/>
      <c r="H57" s="8"/>
      <c r="I57" s="8"/>
      <c r="J57" s="8"/>
      <c r="K57" s="8" t="s">
        <v>386</v>
      </c>
      <c r="L57" s="3" t="s">
        <v>40</v>
      </c>
    </row>
    <row r="58" spans="1:12" ht="47.25">
      <c r="A58" s="3">
        <v>39</v>
      </c>
      <c r="B58" s="15" t="s">
        <v>208</v>
      </c>
      <c r="C58" s="15" t="s">
        <v>39</v>
      </c>
      <c r="D58" s="8"/>
      <c r="E58" s="16" t="s">
        <v>39</v>
      </c>
      <c r="F58" s="8" t="s">
        <v>303</v>
      </c>
      <c r="G58" s="8"/>
      <c r="H58" s="8"/>
      <c r="I58" s="8"/>
      <c r="J58" s="8"/>
      <c r="K58" s="8" t="s">
        <v>385</v>
      </c>
      <c r="L58" s="3" t="s">
        <v>40</v>
      </c>
    </row>
    <row r="59" spans="1:12" ht="31.5">
      <c r="A59" s="3">
        <v>40</v>
      </c>
      <c r="B59" s="15" t="s">
        <v>209</v>
      </c>
      <c r="C59" s="15" t="s">
        <v>109</v>
      </c>
      <c r="D59" s="8"/>
      <c r="E59" s="16" t="s">
        <v>39</v>
      </c>
      <c r="F59" s="8" t="s">
        <v>304</v>
      </c>
      <c r="G59" s="8"/>
      <c r="H59" s="8"/>
      <c r="I59" s="8"/>
      <c r="J59" s="8"/>
      <c r="K59" s="8" t="s">
        <v>381</v>
      </c>
      <c r="L59" s="3" t="s">
        <v>40</v>
      </c>
    </row>
    <row r="60" spans="1:12" ht="49.15" customHeight="1">
      <c r="A60" s="3">
        <v>41</v>
      </c>
      <c r="B60" s="15" t="s">
        <v>210</v>
      </c>
      <c r="C60" s="15" t="s">
        <v>110</v>
      </c>
      <c r="D60" s="8"/>
      <c r="E60" s="16" t="s">
        <v>39</v>
      </c>
      <c r="F60" s="8" t="s">
        <v>305</v>
      </c>
      <c r="G60" s="8"/>
      <c r="H60" s="8"/>
      <c r="I60" s="8"/>
      <c r="J60" s="8"/>
      <c r="K60" s="8" t="s">
        <v>384</v>
      </c>
      <c r="L60" s="3" t="s">
        <v>40</v>
      </c>
    </row>
    <row r="61" spans="1:12" ht="43.15" customHeight="1">
      <c r="A61" s="3">
        <v>42</v>
      </c>
      <c r="B61" s="15" t="s">
        <v>211</v>
      </c>
      <c r="C61" s="15" t="s">
        <v>109</v>
      </c>
      <c r="D61" s="8"/>
      <c r="E61" s="16" t="s">
        <v>39</v>
      </c>
      <c r="F61" s="8" t="s">
        <v>306</v>
      </c>
      <c r="G61" s="8"/>
      <c r="H61" s="8"/>
      <c r="I61" s="8"/>
      <c r="J61" s="8"/>
      <c r="K61" s="8" t="s">
        <v>383</v>
      </c>
      <c r="L61" s="3" t="s">
        <v>40</v>
      </c>
    </row>
    <row r="62" spans="1:12" ht="31.5">
      <c r="A62" s="3">
        <v>43</v>
      </c>
      <c r="B62" s="15" t="s">
        <v>212</v>
      </c>
      <c r="C62" s="15" t="s">
        <v>111</v>
      </c>
      <c r="D62" s="8"/>
      <c r="E62" s="16" t="s">
        <v>39</v>
      </c>
      <c r="F62" s="8" t="s">
        <v>307</v>
      </c>
      <c r="G62" s="8"/>
      <c r="H62" s="8"/>
      <c r="I62" s="8"/>
      <c r="J62" s="8"/>
      <c r="K62" s="8" t="s">
        <v>382</v>
      </c>
      <c r="L62" s="3" t="s">
        <v>40</v>
      </c>
    </row>
    <row r="63" spans="1:12" ht="67.150000000000006" customHeight="1">
      <c r="A63" s="3">
        <v>44</v>
      </c>
      <c r="B63" s="15" t="s">
        <v>213</v>
      </c>
      <c r="C63" s="15" t="s">
        <v>112</v>
      </c>
      <c r="D63" s="8"/>
      <c r="E63" s="16" t="s">
        <v>39</v>
      </c>
      <c r="F63" s="8" t="s">
        <v>308</v>
      </c>
      <c r="G63" s="16" t="s">
        <v>39</v>
      </c>
      <c r="H63" s="16" t="s">
        <v>46</v>
      </c>
      <c r="I63" s="17" t="s">
        <v>39</v>
      </c>
      <c r="J63" s="16"/>
      <c r="K63" s="16" t="s">
        <v>380</v>
      </c>
      <c r="L63" s="3" t="s">
        <v>40</v>
      </c>
    </row>
    <row r="64" spans="1:12" ht="63">
      <c r="A64" s="3">
        <v>45</v>
      </c>
      <c r="B64" s="15" t="s">
        <v>215</v>
      </c>
      <c r="C64" s="15" t="s">
        <v>113</v>
      </c>
      <c r="D64" s="8"/>
      <c r="E64" s="16" t="s">
        <v>214</v>
      </c>
      <c r="F64" s="8" t="s">
        <v>309</v>
      </c>
      <c r="G64" s="17" t="s">
        <v>82</v>
      </c>
      <c r="H64" s="17" t="s">
        <v>405</v>
      </c>
      <c r="I64" s="17" t="s">
        <v>83</v>
      </c>
      <c r="J64" s="8"/>
      <c r="K64" s="8" t="s">
        <v>379</v>
      </c>
      <c r="L64" s="3" t="s">
        <v>114</v>
      </c>
    </row>
    <row r="65" spans="1:12" ht="30.75">
      <c r="A65" s="3">
        <v>46</v>
      </c>
      <c r="B65" s="15" t="s">
        <v>216</v>
      </c>
      <c r="C65" s="15" t="s">
        <v>115</v>
      </c>
      <c r="D65" s="8"/>
      <c r="E65" s="16" t="s">
        <v>39</v>
      </c>
      <c r="F65" s="8" t="s">
        <v>310</v>
      </c>
      <c r="G65" s="17"/>
      <c r="H65" s="17" t="s">
        <v>39</v>
      </c>
      <c r="I65" s="17"/>
      <c r="J65" s="8"/>
      <c r="K65" s="8" t="s">
        <v>378</v>
      </c>
      <c r="L65" s="3" t="s">
        <v>40</v>
      </c>
    </row>
    <row r="66" spans="1:12" ht="45.75">
      <c r="A66" s="3">
        <v>47</v>
      </c>
      <c r="B66" s="15" t="s">
        <v>218</v>
      </c>
      <c r="C66" s="15" t="s">
        <v>217</v>
      </c>
      <c r="D66" s="8"/>
      <c r="E66" s="16" t="s">
        <v>39</v>
      </c>
      <c r="F66" s="8" t="s">
        <v>311</v>
      </c>
      <c r="G66" s="8"/>
      <c r="H66" s="8"/>
      <c r="I66" s="8"/>
      <c r="J66" s="8"/>
      <c r="K66" s="8" t="s">
        <v>377</v>
      </c>
      <c r="L66" s="3" t="s">
        <v>40</v>
      </c>
    </row>
    <row r="67" spans="1:12" ht="47.25">
      <c r="A67" s="3">
        <v>48</v>
      </c>
      <c r="B67" s="15" t="s">
        <v>219</v>
      </c>
      <c r="C67" s="15" t="s">
        <v>117</v>
      </c>
      <c r="D67" s="8"/>
      <c r="E67" s="16" t="s">
        <v>39</v>
      </c>
      <c r="F67" s="8" t="s">
        <v>312</v>
      </c>
      <c r="G67" s="8"/>
      <c r="H67" s="8"/>
      <c r="I67" s="8"/>
      <c r="J67" s="8"/>
      <c r="K67" s="8" t="s">
        <v>377</v>
      </c>
      <c r="L67" s="3" t="s">
        <v>40</v>
      </c>
    </row>
    <row r="68" spans="1:12" ht="45.75">
      <c r="A68" s="3">
        <v>49</v>
      </c>
      <c r="B68" s="15" t="s">
        <v>220</v>
      </c>
      <c r="C68" s="15" t="s">
        <v>118</v>
      </c>
      <c r="D68" s="8"/>
      <c r="E68" s="16" t="s">
        <v>119</v>
      </c>
      <c r="F68" s="8" t="s">
        <v>313</v>
      </c>
      <c r="G68" s="16" t="s">
        <v>39</v>
      </c>
      <c r="H68" s="16" t="s">
        <v>46</v>
      </c>
      <c r="I68" s="17" t="s">
        <v>39</v>
      </c>
      <c r="J68" s="16"/>
      <c r="K68" s="16" t="s">
        <v>47</v>
      </c>
      <c r="L68" s="3" t="s">
        <v>40</v>
      </c>
    </row>
    <row r="69" spans="1:12" ht="30.75">
      <c r="A69" s="3">
        <v>50</v>
      </c>
      <c r="B69" s="15" t="s">
        <v>120</v>
      </c>
      <c r="C69" s="15" t="s">
        <v>221</v>
      </c>
      <c r="D69" s="8"/>
      <c r="E69" s="16" t="s">
        <v>121</v>
      </c>
      <c r="F69" s="8" t="s">
        <v>314</v>
      </c>
      <c r="G69" s="16" t="s">
        <v>39</v>
      </c>
      <c r="H69" s="16" t="s">
        <v>46</v>
      </c>
      <c r="I69" s="17" t="s">
        <v>39</v>
      </c>
      <c r="J69" s="16"/>
      <c r="K69" s="16" t="s">
        <v>47</v>
      </c>
      <c r="L69" s="3" t="s">
        <v>40</v>
      </c>
    </row>
    <row r="70" spans="1:12" ht="45.75">
      <c r="A70" s="3">
        <v>51</v>
      </c>
      <c r="B70" s="15" t="s">
        <v>222</v>
      </c>
      <c r="C70" s="15" t="s">
        <v>122</v>
      </c>
      <c r="D70" s="8"/>
      <c r="E70" s="16"/>
      <c r="F70" s="8" t="s">
        <v>315</v>
      </c>
      <c r="G70" s="8"/>
      <c r="H70" s="8"/>
      <c r="I70" s="8"/>
      <c r="J70" s="8"/>
      <c r="K70" s="8" t="s">
        <v>123</v>
      </c>
      <c r="L70" s="3" t="s">
        <v>114</v>
      </c>
    </row>
    <row r="71" spans="1:12" ht="47.25">
      <c r="A71" s="3">
        <v>52</v>
      </c>
      <c r="B71" s="15" t="s">
        <v>223</v>
      </c>
      <c r="C71" s="15" t="s">
        <v>124</v>
      </c>
      <c r="D71" s="8"/>
      <c r="E71" s="16" t="s">
        <v>125</v>
      </c>
      <c r="F71" s="8" t="s">
        <v>316</v>
      </c>
      <c r="G71" s="17" t="s">
        <v>82</v>
      </c>
      <c r="H71" s="17" t="s">
        <v>406</v>
      </c>
      <c r="I71" s="17" t="s">
        <v>126</v>
      </c>
      <c r="J71" s="8"/>
      <c r="K71" s="8" t="s">
        <v>127</v>
      </c>
      <c r="L71" s="3" t="s">
        <v>114</v>
      </c>
    </row>
    <row r="72" spans="1:12" ht="15.75">
      <c r="A72" s="3"/>
      <c r="B72" s="8"/>
      <c r="C72" s="8"/>
      <c r="D72" s="8"/>
      <c r="E72" s="16"/>
      <c r="F72" s="8"/>
      <c r="G72" s="8"/>
      <c r="H72" s="8"/>
      <c r="I72" s="8"/>
      <c r="J72" s="8"/>
      <c r="K72" s="8"/>
      <c r="L72" s="2"/>
    </row>
    <row r="73" spans="1:12">
      <c r="A73" s="4"/>
      <c r="B73" s="12"/>
      <c r="C73" s="12"/>
      <c r="D73" s="12"/>
      <c r="E73" s="12"/>
      <c r="F73" s="12"/>
      <c r="G73" s="12"/>
      <c r="H73" s="12"/>
      <c r="I73" s="12"/>
      <c r="J73" s="12"/>
      <c r="K73" s="12"/>
      <c r="L73" s="1"/>
    </row>
    <row r="74" spans="1:12" ht="15.75">
      <c r="A74" s="3"/>
      <c r="B74" s="10" t="s">
        <v>128</v>
      </c>
      <c r="C74" s="8"/>
      <c r="D74" s="8"/>
      <c r="E74" s="16"/>
      <c r="F74" s="8"/>
      <c r="G74" s="8"/>
      <c r="H74" s="8"/>
      <c r="I74" s="8"/>
      <c r="J74" s="8"/>
      <c r="K74" s="8"/>
      <c r="L74" s="2"/>
    </row>
    <row r="75" spans="1:12" ht="15.75">
      <c r="A75" s="3"/>
      <c r="B75" s="8"/>
      <c r="C75" s="8"/>
      <c r="D75" s="8"/>
      <c r="E75" s="16"/>
      <c r="F75" s="8"/>
      <c r="G75" s="8"/>
      <c r="H75" s="8"/>
      <c r="I75" s="8"/>
      <c r="J75" s="8"/>
      <c r="K75" s="8"/>
      <c r="L75" s="2"/>
    </row>
    <row r="76" spans="1:12" ht="15.75">
      <c r="A76" s="3"/>
      <c r="B76" s="8"/>
      <c r="C76" s="8"/>
      <c r="D76" s="8"/>
      <c r="E76" s="16"/>
      <c r="F76" s="8"/>
      <c r="G76" s="8"/>
      <c r="H76" s="8"/>
      <c r="I76" s="8"/>
      <c r="J76" s="8"/>
      <c r="K76" s="8"/>
      <c r="L76" s="2"/>
    </row>
    <row r="77" spans="1:12" ht="31.5">
      <c r="A77" s="3">
        <v>1</v>
      </c>
      <c r="B77" s="15" t="s">
        <v>129</v>
      </c>
      <c r="C77" s="15" t="s">
        <v>224</v>
      </c>
      <c r="D77" s="8"/>
      <c r="E77" s="16" t="s">
        <v>39</v>
      </c>
      <c r="F77" s="8" t="s">
        <v>317</v>
      </c>
      <c r="G77" s="8"/>
      <c r="H77" s="8"/>
      <c r="I77" s="8"/>
      <c r="J77" s="8"/>
      <c r="K77" s="8" t="s">
        <v>376</v>
      </c>
      <c r="L77" s="3" t="s">
        <v>40</v>
      </c>
    </row>
    <row r="78" spans="1:12" ht="44.45" customHeight="1">
      <c r="A78" s="3">
        <v>2</v>
      </c>
      <c r="B78" s="15" t="s">
        <v>130</v>
      </c>
      <c r="C78" s="15" t="s">
        <v>225</v>
      </c>
      <c r="D78" s="8"/>
      <c r="E78" s="16" t="s">
        <v>39</v>
      </c>
      <c r="F78" s="8" t="s">
        <v>318</v>
      </c>
      <c r="G78" s="8"/>
      <c r="H78" s="8"/>
      <c r="I78" s="8"/>
      <c r="J78" s="8"/>
      <c r="K78" s="8" t="s">
        <v>375</v>
      </c>
      <c r="L78" s="3" t="s">
        <v>40</v>
      </c>
    </row>
    <row r="79" spans="1:12" ht="47.25">
      <c r="A79" s="3">
        <v>3</v>
      </c>
      <c r="B79" s="15" t="s">
        <v>226</v>
      </c>
      <c r="D79" s="8"/>
      <c r="E79" s="16" t="s">
        <v>227</v>
      </c>
      <c r="F79" s="8" t="s">
        <v>319</v>
      </c>
      <c r="G79" s="17" t="s">
        <v>82</v>
      </c>
      <c r="H79" s="17" t="s">
        <v>39</v>
      </c>
      <c r="I79" s="17" t="s">
        <v>131</v>
      </c>
      <c r="J79" s="8"/>
      <c r="K79" s="17"/>
      <c r="L79" s="3" t="s">
        <v>114</v>
      </c>
    </row>
    <row r="80" spans="1:12" ht="15.75">
      <c r="A80" s="3"/>
      <c r="B80" s="8"/>
      <c r="C80" s="8"/>
      <c r="D80" s="8"/>
      <c r="E80" s="16"/>
      <c r="F80" s="8"/>
      <c r="G80" s="8"/>
      <c r="H80" s="8"/>
      <c r="I80" s="8"/>
      <c r="J80" s="8"/>
      <c r="K80" s="8"/>
      <c r="L80" s="2"/>
    </row>
    <row r="81" spans="1:12" ht="15.75">
      <c r="A81" s="3"/>
      <c r="B81" s="8"/>
      <c r="C81" s="8"/>
      <c r="D81" s="8"/>
      <c r="E81" s="16"/>
      <c r="F81" s="8"/>
      <c r="G81" s="8"/>
      <c r="H81" s="8"/>
      <c r="I81" s="8"/>
      <c r="J81" s="8"/>
      <c r="K81" s="8"/>
      <c r="L81" s="2"/>
    </row>
    <row r="82" spans="1:12" ht="15.75">
      <c r="A82" s="3"/>
      <c r="B82" s="8"/>
      <c r="C82" s="8"/>
      <c r="D82" s="8"/>
      <c r="E82" s="16"/>
      <c r="F82" s="8"/>
      <c r="G82" s="390" t="s">
        <v>132</v>
      </c>
      <c r="H82" s="390"/>
      <c r="I82" s="390"/>
      <c r="J82" s="8"/>
      <c r="K82" s="9">
        <f ca="1">NOW()</f>
        <v>43748.626587615741</v>
      </c>
      <c r="L82" s="2"/>
    </row>
    <row r="83" spans="1:12" ht="15.75">
      <c r="A83" s="3"/>
      <c r="B83" s="8"/>
      <c r="C83" s="8"/>
      <c r="D83" s="8"/>
      <c r="E83" s="16"/>
      <c r="F83" s="8"/>
      <c r="G83" s="8"/>
      <c r="H83" s="8"/>
      <c r="I83" s="8"/>
      <c r="J83" s="8"/>
      <c r="K83" s="8"/>
      <c r="L83" s="2"/>
    </row>
    <row r="84" spans="1:12" ht="15.75">
      <c r="A84" s="3"/>
      <c r="B84" s="8"/>
      <c r="C84" s="8"/>
      <c r="D84" s="8"/>
      <c r="E84" s="16"/>
      <c r="F84" s="8"/>
      <c r="G84" s="8"/>
      <c r="H84" s="8"/>
      <c r="I84" s="8"/>
      <c r="J84" s="8"/>
      <c r="K84" s="8"/>
      <c r="L84" s="2"/>
    </row>
    <row r="85" spans="1:12" ht="15.75">
      <c r="A85" s="3"/>
      <c r="B85" s="8"/>
      <c r="C85" s="8"/>
      <c r="D85" s="8"/>
      <c r="E85" s="16"/>
      <c r="F85" s="8"/>
      <c r="G85" s="8"/>
      <c r="H85" s="8"/>
      <c r="I85" s="8"/>
      <c r="J85" s="8"/>
      <c r="K85" s="8"/>
      <c r="L85" s="2"/>
    </row>
    <row r="86" spans="1:12" ht="15.75">
      <c r="A86" s="3"/>
      <c r="B86" s="8"/>
      <c r="C86" s="8"/>
      <c r="D86" s="8"/>
      <c r="E86" s="16"/>
      <c r="F86" s="8"/>
      <c r="G86" s="8"/>
      <c r="H86" s="8"/>
      <c r="I86" s="8"/>
      <c r="J86" s="8"/>
      <c r="K86" s="8"/>
      <c r="L86" s="2"/>
    </row>
    <row r="87" spans="1:12" ht="15.75">
      <c r="A87" s="3"/>
      <c r="B87" s="8"/>
      <c r="C87" s="8"/>
      <c r="D87" s="8"/>
      <c r="E87" s="16"/>
      <c r="F87" s="8"/>
      <c r="G87" s="391" t="s">
        <v>133</v>
      </c>
      <c r="H87" s="391"/>
      <c r="I87" s="391"/>
      <c r="J87" s="8"/>
      <c r="K87" s="12"/>
      <c r="L87" s="2"/>
    </row>
    <row r="88" spans="1:12" ht="15.75">
      <c r="A88" s="3"/>
      <c r="B88" s="8"/>
      <c r="C88" s="8"/>
      <c r="D88" s="8"/>
      <c r="E88" s="16"/>
      <c r="F88" s="8"/>
      <c r="G88" s="390" t="s">
        <v>134</v>
      </c>
      <c r="H88" s="390"/>
      <c r="I88" s="390"/>
      <c r="J88" s="8"/>
      <c r="K88" s="12"/>
      <c r="L88" s="2"/>
    </row>
    <row r="89" spans="1:12" ht="15.75">
      <c r="A89" s="3"/>
      <c r="B89" s="8"/>
      <c r="C89" s="8"/>
      <c r="D89" s="8"/>
      <c r="E89" s="16"/>
      <c r="F89" s="8"/>
      <c r="G89" s="8"/>
      <c r="H89" s="8"/>
      <c r="I89" s="8"/>
      <c r="J89" s="8"/>
      <c r="K89" s="8"/>
      <c r="L89" s="2"/>
    </row>
    <row r="90" spans="1:12" ht="15.75">
      <c r="A90" s="3"/>
      <c r="B90" s="8"/>
      <c r="C90" s="8"/>
      <c r="D90" s="8"/>
      <c r="E90" s="16"/>
      <c r="F90" s="8"/>
      <c r="G90" s="8"/>
      <c r="H90" s="8"/>
      <c r="I90" s="8"/>
      <c r="J90" s="8"/>
      <c r="K90" s="8"/>
      <c r="L90" s="2"/>
    </row>
    <row r="91" spans="1:12">
      <c r="A91" s="4"/>
      <c r="B91" s="12"/>
      <c r="C91" s="12"/>
      <c r="D91" s="12"/>
      <c r="E91" s="12"/>
      <c r="F91" s="12"/>
      <c r="G91" s="12"/>
      <c r="H91" s="12"/>
      <c r="I91" s="12"/>
      <c r="J91" s="12"/>
      <c r="K91" s="12"/>
      <c r="L91" s="1"/>
    </row>
    <row r="92" spans="1:12">
      <c r="A92" s="4"/>
      <c r="B92" s="12"/>
      <c r="C92" s="12"/>
      <c r="D92" s="12"/>
      <c r="E92" s="12"/>
      <c r="F92" s="12"/>
      <c r="G92" s="12"/>
      <c r="H92" s="12"/>
      <c r="I92" s="12"/>
      <c r="J92" s="12"/>
      <c r="K92" s="12"/>
      <c r="L92" s="1"/>
    </row>
    <row r="93" spans="1:12" ht="15.75">
      <c r="A93" s="3"/>
      <c r="B93" s="10" t="s">
        <v>135</v>
      </c>
      <c r="C93" s="8" t="s">
        <v>136</v>
      </c>
      <c r="D93" s="8"/>
      <c r="E93" s="16"/>
      <c r="F93" s="8"/>
      <c r="G93" s="8"/>
      <c r="H93" s="8"/>
      <c r="I93" s="8"/>
      <c r="J93" s="8"/>
      <c r="K93" s="8"/>
      <c r="L93" s="2"/>
    </row>
    <row r="94" spans="1:12" ht="15.75">
      <c r="A94" s="3"/>
      <c r="B94" s="8" t="s">
        <v>137</v>
      </c>
      <c r="C94" s="8" t="s">
        <v>138</v>
      </c>
      <c r="D94" s="8"/>
      <c r="E94" s="16"/>
      <c r="F94" s="8"/>
      <c r="G94" s="8"/>
      <c r="H94" s="8"/>
      <c r="I94" s="8"/>
      <c r="J94" s="8"/>
      <c r="K94" s="8"/>
      <c r="L94" s="2"/>
    </row>
    <row r="95" spans="1:12" ht="15.75">
      <c r="A95" s="3"/>
      <c r="B95" s="8"/>
      <c r="C95" s="8"/>
      <c r="D95" s="8"/>
      <c r="E95" s="16"/>
      <c r="F95" s="8"/>
      <c r="G95" s="8"/>
      <c r="H95" s="8"/>
      <c r="I95" s="8"/>
      <c r="J95" s="8"/>
      <c r="K95" s="8"/>
      <c r="L95" s="2"/>
    </row>
    <row r="96" spans="1:12" ht="15.75">
      <c r="A96" s="3">
        <v>1</v>
      </c>
      <c r="B96" s="15" t="s">
        <v>139</v>
      </c>
      <c r="C96" s="15" t="s">
        <v>140</v>
      </c>
      <c r="D96" s="8"/>
      <c r="E96" s="16" t="s">
        <v>47</v>
      </c>
      <c r="F96" s="8" t="s">
        <v>320</v>
      </c>
      <c r="G96" s="16" t="s">
        <v>39</v>
      </c>
      <c r="H96" s="16" t="s">
        <v>46</v>
      </c>
      <c r="I96" s="17" t="s">
        <v>39</v>
      </c>
      <c r="J96" s="16"/>
      <c r="K96" s="16" t="s">
        <v>47</v>
      </c>
      <c r="L96" s="3" t="s">
        <v>40</v>
      </c>
    </row>
    <row r="97" spans="1:12" ht="30.75">
      <c r="A97" s="3">
        <v>2</v>
      </c>
      <c r="B97" s="15" t="s">
        <v>228</v>
      </c>
      <c r="C97" s="15" t="s">
        <v>141</v>
      </c>
      <c r="D97" s="8"/>
      <c r="E97" s="16" t="s">
        <v>142</v>
      </c>
      <c r="F97" s="8" t="s">
        <v>321</v>
      </c>
      <c r="G97" s="16" t="s">
        <v>39</v>
      </c>
      <c r="H97" s="16" t="s">
        <v>46</v>
      </c>
      <c r="I97" s="17" t="s">
        <v>39</v>
      </c>
      <c r="J97" s="16"/>
      <c r="K97" s="16" t="s">
        <v>47</v>
      </c>
      <c r="L97" s="3" t="s">
        <v>40</v>
      </c>
    </row>
    <row r="98" spans="1:12" ht="31.5">
      <c r="A98" s="3">
        <v>3</v>
      </c>
      <c r="B98" s="15" t="s">
        <v>143</v>
      </c>
      <c r="C98" s="15" t="s">
        <v>229</v>
      </c>
      <c r="D98" s="8"/>
      <c r="E98" s="16" t="s">
        <v>39</v>
      </c>
      <c r="F98" s="8" t="s">
        <v>322</v>
      </c>
      <c r="G98" s="8"/>
      <c r="H98" s="8"/>
      <c r="I98" s="8"/>
      <c r="J98" s="8"/>
      <c r="K98" s="8" t="s">
        <v>374</v>
      </c>
      <c r="L98" s="3" t="s">
        <v>40</v>
      </c>
    </row>
    <row r="99" spans="1:12" ht="47.25">
      <c r="A99" s="3">
        <v>4</v>
      </c>
      <c r="B99" s="15" t="s">
        <v>230</v>
      </c>
      <c r="C99" s="15" t="s">
        <v>144</v>
      </c>
      <c r="D99" s="8"/>
      <c r="E99" s="16" t="s">
        <v>145</v>
      </c>
      <c r="F99" s="8" t="s">
        <v>323</v>
      </c>
      <c r="G99" s="16" t="s">
        <v>39</v>
      </c>
      <c r="H99" s="16" t="s">
        <v>46</v>
      </c>
      <c r="I99" s="17" t="s">
        <v>39</v>
      </c>
      <c r="J99" s="16"/>
      <c r="K99" s="16" t="s">
        <v>47</v>
      </c>
      <c r="L99" s="3" t="s">
        <v>40</v>
      </c>
    </row>
    <row r="100" spans="1:12" ht="45.75">
      <c r="A100" s="3">
        <v>5</v>
      </c>
      <c r="B100" s="15" t="s">
        <v>232</v>
      </c>
      <c r="C100" s="15" t="s">
        <v>231</v>
      </c>
      <c r="D100" s="8"/>
      <c r="E100" s="16" t="s">
        <v>39</v>
      </c>
      <c r="F100" s="8" t="s">
        <v>324</v>
      </c>
      <c r="G100" s="8"/>
      <c r="H100" s="8"/>
      <c r="I100" s="8"/>
      <c r="J100" s="8"/>
      <c r="K100" s="8" t="s">
        <v>371</v>
      </c>
      <c r="L100" s="3" t="s">
        <v>40</v>
      </c>
    </row>
    <row r="101" spans="1:12" ht="43.15" customHeight="1">
      <c r="A101" s="3">
        <v>6</v>
      </c>
      <c r="B101" s="15" t="s">
        <v>233</v>
      </c>
      <c r="C101" s="15" t="s">
        <v>146</v>
      </c>
      <c r="D101" s="8"/>
      <c r="E101" s="16" t="s">
        <v>39</v>
      </c>
      <c r="F101" s="8" t="s">
        <v>325</v>
      </c>
      <c r="G101" s="16" t="s">
        <v>39</v>
      </c>
      <c r="H101" s="16" t="s">
        <v>46</v>
      </c>
      <c r="I101" s="17" t="s">
        <v>39</v>
      </c>
      <c r="J101" s="16"/>
      <c r="K101" s="18" t="s">
        <v>373</v>
      </c>
      <c r="L101" s="3" t="s">
        <v>114</v>
      </c>
    </row>
    <row r="102" spans="1:12" ht="47.25">
      <c r="A102" s="3">
        <v>7</v>
      </c>
      <c r="B102" s="15" t="s">
        <v>234</v>
      </c>
      <c r="C102" s="15" t="s">
        <v>147</v>
      </c>
      <c r="D102" s="8"/>
      <c r="E102" s="16" t="s">
        <v>148</v>
      </c>
      <c r="F102" s="8" t="s">
        <v>326</v>
      </c>
      <c r="G102" s="8"/>
      <c r="H102" s="8"/>
      <c r="I102" s="8"/>
      <c r="J102" s="8"/>
      <c r="K102" s="8" t="s">
        <v>372</v>
      </c>
      <c r="L102" s="3" t="s">
        <v>40</v>
      </c>
    </row>
    <row r="103" spans="1:12" ht="31.5">
      <c r="A103" s="3">
        <v>8</v>
      </c>
      <c r="B103" s="15" t="s">
        <v>235</v>
      </c>
      <c r="C103" s="15" t="s">
        <v>236</v>
      </c>
      <c r="D103" s="8"/>
      <c r="E103" s="16" t="s">
        <v>39</v>
      </c>
      <c r="F103" s="8" t="s">
        <v>149</v>
      </c>
      <c r="G103" s="8"/>
      <c r="H103" s="8"/>
      <c r="I103" s="8"/>
      <c r="J103" s="8"/>
      <c r="K103" s="8" t="s">
        <v>371</v>
      </c>
      <c r="L103" s="3" t="s">
        <v>40</v>
      </c>
    </row>
    <row r="104" spans="1:12" ht="31.5">
      <c r="A104" s="3">
        <v>9</v>
      </c>
      <c r="B104" s="15" t="s">
        <v>238</v>
      </c>
      <c r="C104" s="15" t="s">
        <v>237</v>
      </c>
      <c r="D104" s="8"/>
      <c r="E104" s="16" t="s">
        <v>39</v>
      </c>
      <c r="F104" s="8" t="s">
        <v>327</v>
      </c>
      <c r="G104" s="8"/>
      <c r="H104" s="8"/>
      <c r="I104" s="8"/>
      <c r="J104" s="8"/>
      <c r="K104" s="8" t="s">
        <v>393</v>
      </c>
      <c r="L104" s="3" t="s">
        <v>40</v>
      </c>
    </row>
    <row r="105" spans="1:12" ht="31.5">
      <c r="A105" s="3">
        <v>10</v>
      </c>
      <c r="B105" s="15" t="s">
        <v>239</v>
      </c>
      <c r="C105" s="15" t="s">
        <v>150</v>
      </c>
      <c r="D105" s="8"/>
      <c r="E105" s="16" t="s">
        <v>39</v>
      </c>
      <c r="F105" s="8" t="s">
        <v>328</v>
      </c>
      <c r="G105" s="8"/>
      <c r="H105" s="8"/>
      <c r="I105" s="8"/>
      <c r="J105" s="8"/>
      <c r="K105" s="8" t="s">
        <v>371</v>
      </c>
      <c r="L105" s="3" t="s">
        <v>40</v>
      </c>
    </row>
    <row r="106" spans="1:12" ht="39.6" customHeight="1">
      <c r="A106" s="3">
        <v>11</v>
      </c>
      <c r="B106" s="15" t="s">
        <v>240</v>
      </c>
      <c r="C106" s="15" t="s">
        <v>151</v>
      </c>
      <c r="D106" s="8"/>
      <c r="E106" s="16" t="s">
        <v>39</v>
      </c>
      <c r="F106" s="8" t="s">
        <v>329</v>
      </c>
      <c r="G106" s="8"/>
      <c r="H106" s="8"/>
      <c r="I106" s="8"/>
      <c r="J106" s="8"/>
      <c r="K106" s="8" t="s">
        <v>370</v>
      </c>
      <c r="L106" s="3" t="s">
        <v>40</v>
      </c>
    </row>
    <row r="107" spans="1:12" ht="43.15" customHeight="1">
      <c r="A107" s="3">
        <v>12</v>
      </c>
      <c r="B107" s="15" t="s">
        <v>241</v>
      </c>
      <c r="C107" s="15" t="s">
        <v>151</v>
      </c>
      <c r="D107" s="8"/>
      <c r="E107" s="16" t="s">
        <v>39</v>
      </c>
      <c r="F107" s="8" t="s">
        <v>330</v>
      </c>
      <c r="G107" s="8"/>
      <c r="H107" s="8"/>
      <c r="I107" s="8"/>
      <c r="J107" s="8"/>
      <c r="K107" s="8" t="s">
        <v>370</v>
      </c>
      <c r="L107" s="3" t="s">
        <v>40</v>
      </c>
    </row>
    <row r="108" spans="1:12" ht="45.75">
      <c r="A108" s="3">
        <v>13</v>
      </c>
      <c r="B108" s="15" t="s">
        <v>242</v>
      </c>
      <c r="C108" s="15" t="s">
        <v>152</v>
      </c>
      <c r="D108" s="8"/>
      <c r="E108" s="16" t="s">
        <v>39</v>
      </c>
      <c r="F108" s="8" t="s">
        <v>331</v>
      </c>
      <c r="G108" s="8"/>
      <c r="H108" s="8"/>
      <c r="I108" s="8"/>
      <c r="J108" s="8"/>
      <c r="K108" s="8" t="s">
        <v>369</v>
      </c>
      <c r="L108" s="3" t="s">
        <v>40</v>
      </c>
    </row>
    <row r="109" spans="1:12" ht="60" customHeight="1">
      <c r="A109" s="3">
        <v>14</v>
      </c>
      <c r="B109" s="15" t="s">
        <v>244</v>
      </c>
      <c r="C109" s="15" t="s">
        <v>243</v>
      </c>
      <c r="D109" s="8"/>
      <c r="E109" s="16" t="s">
        <v>39</v>
      </c>
      <c r="F109" s="8" t="s">
        <v>332</v>
      </c>
      <c r="G109" s="8"/>
      <c r="H109" s="8"/>
      <c r="I109" s="8"/>
      <c r="J109" s="8"/>
      <c r="K109" s="8" t="s">
        <v>368</v>
      </c>
      <c r="L109" s="3" t="s">
        <v>40</v>
      </c>
    </row>
    <row r="110" spans="1:12" ht="63.6" customHeight="1">
      <c r="A110" s="3">
        <v>15</v>
      </c>
      <c r="B110" s="15" t="s">
        <v>245</v>
      </c>
      <c r="C110" s="15" t="s">
        <v>246</v>
      </c>
      <c r="D110" s="8"/>
      <c r="E110" s="16" t="s">
        <v>39</v>
      </c>
      <c r="F110" s="8" t="s">
        <v>333</v>
      </c>
      <c r="G110" s="8"/>
      <c r="H110" s="8"/>
      <c r="I110" s="8"/>
      <c r="J110" s="8"/>
      <c r="K110" s="8" t="s">
        <v>367</v>
      </c>
      <c r="L110" s="3" t="s">
        <v>40</v>
      </c>
    </row>
    <row r="111" spans="1:12" ht="31.5">
      <c r="A111" s="3">
        <v>16</v>
      </c>
      <c r="B111" s="15" t="s">
        <v>247</v>
      </c>
      <c r="C111" s="15" t="s">
        <v>153</v>
      </c>
      <c r="D111" s="8"/>
      <c r="E111" s="16" t="s">
        <v>39</v>
      </c>
      <c r="F111" s="8" t="s">
        <v>334</v>
      </c>
      <c r="G111" s="8"/>
      <c r="H111" s="8"/>
      <c r="I111" s="8"/>
      <c r="J111" s="8"/>
      <c r="K111" s="8" t="s">
        <v>363</v>
      </c>
      <c r="L111" s="3" t="s">
        <v>40</v>
      </c>
    </row>
    <row r="112" spans="1:12" ht="47.25">
      <c r="A112" s="3">
        <v>17</v>
      </c>
      <c r="B112" s="15" t="s">
        <v>248</v>
      </c>
      <c r="C112" s="15" t="s">
        <v>249</v>
      </c>
      <c r="D112" s="8"/>
      <c r="E112" s="16" t="s">
        <v>39</v>
      </c>
      <c r="F112" s="8" t="s">
        <v>335</v>
      </c>
      <c r="G112" s="8"/>
      <c r="H112" s="8"/>
      <c r="I112" s="8"/>
      <c r="J112" s="8"/>
      <c r="K112" s="8" t="s">
        <v>364</v>
      </c>
      <c r="L112" s="3" t="s">
        <v>40</v>
      </c>
    </row>
    <row r="113" spans="1:12" ht="45.6" customHeight="1">
      <c r="A113" s="3">
        <v>18</v>
      </c>
      <c r="B113" s="15" t="s">
        <v>250</v>
      </c>
      <c r="C113" s="15" t="s">
        <v>154</v>
      </c>
      <c r="D113" s="8"/>
      <c r="E113" s="16" t="s">
        <v>39</v>
      </c>
      <c r="F113" s="8" t="s">
        <v>336</v>
      </c>
      <c r="G113" s="8"/>
      <c r="H113" s="8"/>
      <c r="I113" s="8"/>
      <c r="J113" s="8"/>
      <c r="K113" s="8" t="s">
        <v>365</v>
      </c>
      <c r="L113" s="3" t="s">
        <v>40</v>
      </c>
    </row>
    <row r="114" spans="1:12" ht="46.9" customHeight="1">
      <c r="A114" s="3">
        <v>19</v>
      </c>
      <c r="B114" s="15" t="s">
        <v>251</v>
      </c>
      <c r="D114" s="8"/>
      <c r="E114" s="16" t="s">
        <v>39</v>
      </c>
      <c r="F114" s="8" t="s">
        <v>337</v>
      </c>
      <c r="G114" s="8"/>
      <c r="H114" s="8"/>
      <c r="I114" s="8"/>
      <c r="J114" s="8"/>
      <c r="K114" s="8" t="s">
        <v>366</v>
      </c>
      <c r="L114" s="3" t="s">
        <v>40</v>
      </c>
    </row>
    <row r="115" spans="1:12" ht="31.5">
      <c r="A115" s="3">
        <v>20</v>
      </c>
      <c r="B115" s="15" t="s">
        <v>253</v>
      </c>
      <c r="C115" s="15" t="s">
        <v>252</v>
      </c>
      <c r="D115" s="8"/>
      <c r="E115" s="16" t="s">
        <v>39</v>
      </c>
      <c r="F115" s="8" t="s">
        <v>338</v>
      </c>
      <c r="G115" s="8"/>
      <c r="H115" s="8"/>
      <c r="I115" s="8"/>
      <c r="J115" s="8"/>
      <c r="K115" s="8" t="s">
        <v>362</v>
      </c>
      <c r="L115" s="3" t="s">
        <v>40</v>
      </c>
    </row>
    <row r="116" spans="1:12" ht="63">
      <c r="A116" s="3">
        <v>21</v>
      </c>
      <c r="B116" s="15" t="s">
        <v>254</v>
      </c>
      <c r="C116" s="15" t="s">
        <v>155</v>
      </c>
      <c r="D116" s="8"/>
      <c r="E116" s="16" t="s">
        <v>39</v>
      </c>
      <c r="F116" s="8" t="s">
        <v>339</v>
      </c>
      <c r="G116" s="8"/>
      <c r="H116" s="8"/>
      <c r="I116" s="8"/>
      <c r="J116" s="8"/>
      <c r="K116" s="8" t="s">
        <v>361</v>
      </c>
      <c r="L116" s="3" t="s">
        <v>40</v>
      </c>
    </row>
    <row r="117" spans="1:12" ht="63.6" customHeight="1">
      <c r="A117" s="3">
        <v>22</v>
      </c>
      <c r="B117" s="15" t="s">
        <v>255</v>
      </c>
      <c r="D117" s="8"/>
      <c r="E117" s="16"/>
      <c r="F117" s="8" t="s">
        <v>340</v>
      </c>
      <c r="G117" s="8"/>
      <c r="H117" s="8"/>
      <c r="I117" s="8"/>
      <c r="J117" s="8"/>
      <c r="K117" s="8" t="s">
        <v>360</v>
      </c>
      <c r="L117" s="3" t="s">
        <v>40</v>
      </c>
    </row>
    <row r="118" spans="1:12" ht="40.9" customHeight="1">
      <c r="A118" s="4"/>
      <c r="B118" s="20" t="s">
        <v>39</v>
      </c>
      <c r="C118" s="15" t="s">
        <v>156</v>
      </c>
      <c r="D118" s="12"/>
      <c r="E118" s="12"/>
      <c r="F118" s="12"/>
      <c r="G118" s="12"/>
      <c r="H118" s="12"/>
      <c r="I118" s="12"/>
      <c r="J118" s="12"/>
      <c r="K118" s="12"/>
      <c r="L118" s="1"/>
    </row>
    <row r="119" spans="1:12">
      <c r="A119" s="4"/>
      <c r="B119" s="12"/>
      <c r="C119" s="12"/>
      <c r="D119" s="12"/>
      <c r="E119" s="12"/>
      <c r="F119" s="12"/>
      <c r="G119" s="12"/>
      <c r="H119" s="12"/>
      <c r="I119" s="12"/>
      <c r="J119" s="12"/>
      <c r="K119" s="12"/>
      <c r="L119" s="1"/>
    </row>
    <row r="120" spans="1:12">
      <c r="A120" s="4"/>
      <c r="B120" s="12"/>
      <c r="C120" s="12"/>
      <c r="D120" s="12"/>
      <c r="E120" s="12"/>
      <c r="F120" s="12"/>
      <c r="G120" s="12"/>
      <c r="H120" s="12"/>
      <c r="I120" s="12"/>
      <c r="J120" s="12"/>
      <c r="K120" s="12"/>
      <c r="L120" s="1"/>
    </row>
    <row r="121" spans="1:12">
      <c r="A121" s="4"/>
      <c r="B121" s="12"/>
      <c r="C121" s="12"/>
      <c r="D121" s="12"/>
      <c r="E121" s="12"/>
      <c r="F121" s="12"/>
      <c r="G121" s="12"/>
      <c r="H121" s="12"/>
      <c r="I121" s="12"/>
      <c r="J121" s="12"/>
      <c r="K121" s="12"/>
      <c r="L121" s="1"/>
    </row>
    <row r="122" spans="1:12" ht="15.75">
      <c r="A122" s="3"/>
      <c r="B122" s="10" t="s">
        <v>157</v>
      </c>
      <c r="C122" s="8" t="s">
        <v>136</v>
      </c>
      <c r="D122" s="8"/>
      <c r="E122" s="16" t="e">
        <f>+#REF!</f>
        <v>#REF!</v>
      </c>
      <c r="F122" s="8"/>
      <c r="G122" s="8"/>
      <c r="H122" s="8"/>
      <c r="I122" s="8"/>
      <c r="J122" s="8"/>
      <c r="K122" s="8"/>
      <c r="L122" s="2"/>
    </row>
    <row r="123" spans="1:12" ht="15.75">
      <c r="A123" s="3"/>
      <c r="B123" s="8" t="s">
        <v>158</v>
      </c>
      <c r="C123" s="8" t="s">
        <v>138</v>
      </c>
      <c r="D123" s="8"/>
      <c r="E123" s="16" t="e">
        <f>+#REF!</f>
        <v>#REF!</v>
      </c>
      <c r="F123" s="8"/>
      <c r="G123" s="8"/>
      <c r="H123" s="8"/>
      <c r="I123" s="8"/>
      <c r="J123" s="8"/>
      <c r="K123" s="8"/>
      <c r="L123" s="2"/>
    </row>
    <row r="124" spans="1:12" ht="15.75">
      <c r="A124" s="3"/>
      <c r="B124" s="8"/>
      <c r="C124" s="8"/>
      <c r="D124" s="8"/>
      <c r="E124" s="16"/>
      <c r="F124" s="8"/>
      <c r="G124" s="8"/>
      <c r="H124" s="8"/>
      <c r="I124" s="8"/>
      <c r="J124" s="8"/>
      <c r="K124" s="8"/>
      <c r="L124" s="2"/>
    </row>
    <row r="125" spans="1:12" ht="30.75">
      <c r="A125" s="3">
        <v>1</v>
      </c>
      <c r="B125" s="15" t="s">
        <v>256</v>
      </c>
      <c r="C125" s="15" t="s">
        <v>159</v>
      </c>
      <c r="D125" s="8"/>
      <c r="E125" s="16" t="s">
        <v>160</v>
      </c>
      <c r="F125" s="8" t="s">
        <v>341</v>
      </c>
      <c r="G125" s="16" t="s">
        <v>39</v>
      </c>
      <c r="H125" s="16" t="s">
        <v>46</v>
      </c>
      <c r="I125" s="17" t="s">
        <v>39</v>
      </c>
      <c r="J125" s="16"/>
      <c r="K125" s="16" t="s">
        <v>47</v>
      </c>
      <c r="L125" s="3" t="s">
        <v>40</v>
      </c>
    </row>
    <row r="126" spans="1:12" ht="15.75">
      <c r="A126" s="3">
        <v>2</v>
      </c>
      <c r="B126" s="15" t="s">
        <v>161</v>
      </c>
      <c r="C126" s="15" t="s">
        <v>162</v>
      </c>
      <c r="D126" s="8"/>
      <c r="E126" s="16" t="s">
        <v>39</v>
      </c>
      <c r="F126" s="8" t="s">
        <v>342</v>
      </c>
      <c r="G126" s="16" t="s">
        <v>39</v>
      </c>
      <c r="H126" s="16" t="s">
        <v>46</v>
      </c>
      <c r="I126" s="17" t="s">
        <v>39</v>
      </c>
      <c r="J126" s="16"/>
      <c r="K126" s="16" t="s">
        <v>47</v>
      </c>
      <c r="L126" s="3" t="s">
        <v>40</v>
      </c>
    </row>
    <row r="127" spans="1:12" ht="31.5">
      <c r="A127" s="3">
        <v>3</v>
      </c>
      <c r="B127" s="15" t="s">
        <v>163</v>
      </c>
      <c r="C127" s="15" t="s">
        <v>164</v>
      </c>
      <c r="D127" s="8"/>
      <c r="E127" s="16" t="s">
        <v>165</v>
      </c>
      <c r="F127" s="8" t="s">
        <v>343</v>
      </c>
      <c r="G127" s="8"/>
      <c r="H127" s="8"/>
      <c r="I127" s="8"/>
      <c r="J127" s="8"/>
      <c r="K127" s="8" t="s">
        <v>359</v>
      </c>
      <c r="L127" s="3" t="s">
        <v>40</v>
      </c>
    </row>
    <row r="128" spans="1:12" ht="31.5">
      <c r="A128" s="3">
        <v>4</v>
      </c>
      <c r="B128" s="15" t="s">
        <v>257</v>
      </c>
      <c r="C128" s="15" t="s">
        <v>166</v>
      </c>
      <c r="D128" s="8"/>
      <c r="E128" s="16" t="s">
        <v>39</v>
      </c>
      <c r="F128" s="8" t="s">
        <v>344</v>
      </c>
      <c r="G128" s="16" t="s">
        <v>39</v>
      </c>
      <c r="H128" s="16" t="s">
        <v>46</v>
      </c>
      <c r="I128" s="17" t="s">
        <v>39</v>
      </c>
      <c r="J128" s="16"/>
      <c r="K128" s="16" t="s">
        <v>47</v>
      </c>
      <c r="L128" s="3" t="s">
        <v>40</v>
      </c>
    </row>
    <row r="129" spans="1:12" ht="47.25">
      <c r="A129" s="3">
        <v>5</v>
      </c>
      <c r="B129" s="15" t="s">
        <v>258</v>
      </c>
      <c r="C129" s="15" t="s">
        <v>167</v>
      </c>
      <c r="D129" s="8"/>
      <c r="E129" s="16" t="s">
        <v>39</v>
      </c>
      <c r="F129" s="8" t="s">
        <v>345</v>
      </c>
      <c r="G129" s="8"/>
      <c r="H129" s="8"/>
      <c r="I129" s="8"/>
      <c r="J129" s="8"/>
      <c r="K129" s="8" t="s">
        <v>358</v>
      </c>
      <c r="L129" s="3" t="s">
        <v>40</v>
      </c>
    </row>
    <row r="130" spans="1:12" ht="47.25">
      <c r="A130" s="3">
        <v>6</v>
      </c>
      <c r="B130" s="15" t="s">
        <v>259</v>
      </c>
      <c r="C130" s="15" t="s">
        <v>168</v>
      </c>
      <c r="D130" s="8"/>
      <c r="E130" s="16" t="s">
        <v>39</v>
      </c>
      <c r="F130" s="8" t="s">
        <v>346</v>
      </c>
      <c r="G130" s="8"/>
      <c r="H130" s="8"/>
      <c r="I130" s="8"/>
      <c r="J130" s="8"/>
      <c r="K130" s="8" t="s">
        <v>357</v>
      </c>
      <c r="L130" s="3" t="s">
        <v>40</v>
      </c>
    </row>
    <row r="131" spans="1:12" ht="66" customHeight="1">
      <c r="A131" s="3">
        <v>7</v>
      </c>
      <c r="B131" s="15" t="s">
        <v>260</v>
      </c>
      <c r="C131" s="15" t="s">
        <v>169</v>
      </c>
      <c r="D131" s="8"/>
      <c r="E131" s="16" t="s">
        <v>39</v>
      </c>
      <c r="F131" s="8" t="s">
        <v>347</v>
      </c>
      <c r="G131" s="8"/>
      <c r="H131" s="8"/>
      <c r="I131" s="8"/>
      <c r="J131" s="8"/>
      <c r="K131" s="8" t="s">
        <v>356</v>
      </c>
      <c r="L131" s="3" t="s">
        <v>40</v>
      </c>
    </row>
    <row r="132" spans="1:12" ht="45.75">
      <c r="A132" s="3">
        <v>8</v>
      </c>
      <c r="B132" s="15" t="s">
        <v>261</v>
      </c>
      <c r="D132" s="8"/>
      <c r="E132" s="16"/>
      <c r="F132" s="8" t="s">
        <v>348</v>
      </c>
      <c r="G132" s="17" t="s">
        <v>39</v>
      </c>
      <c r="H132" s="17" t="s">
        <v>46</v>
      </c>
      <c r="I132" s="17" t="s">
        <v>39</v>
      </c>
      <c r="J132" s="8"/>
      <c r="K132" s="21" t="s">
        <v>47</v>
      </c>
      <c r="L132" s="3" t="s">
        <v>40</v>
      </c>
    </row>
    <row r="133" spans="1:12" ht="15.75">
      <c r="A133" s="3"/>
      <c r="B133" s="8"/>
      <c r="C133" s="8"/>
      <c r="D133" s="8"/>
      <c r="E133" s="16"/>
      <c r="F133" s="8"/>
      <c r="G133" s="8"/>
      <c r="H133" s="8"/>
      <c r="I133" s="8"/>
      <c r="J133" s="8"/>
      <c r="K133" s="8"/>
      <c r="L133" s="2"/>
    </row>
    <row r="134" spans="1:12" ht="15.75">
      <c r="A134" s="3"/>
      <c r="B134" s="22"/>
      <c r="C134" s="8"/>
      <c r="D134" s="8"/>
      <c r="E134" s="16"/>
      <c r="F134" s="8"/>
      <c r="G134" s="8"/>
      <c r="H134" s="8"/>
      <c r="I134" s="8"/>
      <c r="J134" s="8"/>
      <c r="K134" s="8"/>
      <c r="L134" s="2"/>
    </row>
    <row r="135" spans="1:12" ht="15.75">
      <c r="A135" s="3"/>
      <c r="B135" s="10" t="s">
        <v>170</v>
      </c>
      <c r="C135" s="8"/>
      <c r="D135" s="8"/>
      <c r="E135" s="16"/>
      <c r="F135" s="8"/>
      <c r="G135" s="8"/>
      <c r="H135" s="8"/>
      <c r="I135" s="8"/>
      <c r="J135" s="8"/>
      <c r="K135" s="8"/>
      <c r="L135" s="2"/>
    </row>
    <row r="136" spans="1:12" ht="15.75">
      <c r="A136" s="3"/>
      <c r="B136" s="8" t="s">
        <v>171</v>
      </c>
      <c r="C136" s="8"/>
      <c r="D136" s="8"/>
      <c r="E136" s="16"/>
      <c r="F136" s="8"/>
      <c r="G136" s="8"/>
      <c r="H136" s="8"/>
      <c r="I136" s="8"/>
      <c r="J136" s="8"/>
      <c r="K136" s="8"/>
      <c r="L136" s="2"/>
    </row>
    <row r="137" spans="1:12" ht="15.75">
      <c r="A137" s="3"/>
      <c r="B137" s="8"/>
      <c r="C137" s="8"/>
      <c r="D137" s="8"/>
      <c r="E137" s="16"/>
      <c r="F137" s="8"/>
      <c r="G137" s="8"/>
      <c r="H137" s="8"/>
      <c r="I137" s="8"/>
      <c r="J137" s="8"/>
      <c r="K137" s="8"/>
      <c r="L137" s="2"/>
    </row>
    <row r="138" spans="1:12" ht="45.75">
      <c r="A138" s="3">
        <v>1</v>
      </c>
      <c r="B138" s="15" t="s">
        <v>262</v>
      </c>
      <c r="D138" s="8"/>
      <c r="E138" s="16" t="s">
        <v>172</v>
      </c>
      <c r="F138" s="8" t="s">
        <v>349</v>
      </c>
      <c r="G138" s="8"/>
      <c r="H138" s="8"/>
      <c r="I138" s="8"/>
      <c r="J138" s="8"/>
      <c r="K138" s="8" t="s">
        <v>355</v>
      </c>
      <c r="L138" s="2"/>
    </row>
    <row r="139" spans="1:12" ht="45.75">
      <c r="A139" s="3">
        <v>2</v>
      </c>
      <c r="B139" s="15" t="s">
        <v>263</v>
      </c>
      <c r="D139" s="8"/>
      <c r="E139" s="16" t="s">
        <v>173</v>
      </c>
      <c r="F139" s="8" t="s">
        <v>350</v>
      </c>
      <c r="G139" s="8"/>
      <c r="H139" s="8"/>
      <c r="I139" s="8"/>
      <c r="J139" s="8"/>
      <c r="K139" s="8" t="s">
        <v>354</v>
      </c>
      <c r="L139" s="2"/>
    </row>
    <row r="140" spans="1:12" ht="31.5">
      <c r="A140" s="3">
        <v>3</v>
      </c>
      <c r="B140" s="15" t="s">
        <v>174</v>
      </c>
      <c r="C140" s="15" t="s">
        <v>175</v>
      </c>
      <c r="D140" s="8"/>
      <c r="E140" s="16"/>
      <c r="F140" s="8" t="s">
        <v>39</v>
      </c>
      <c r="G140" s="8"/>
      <c r="H140" s="8"/>
      <c r="I140" s="8"/>
      <c r="J140" s="8"/>
      <c r="K140" s="8" t="s">
        <v>353</v>
      </c>
      <c r="L140" s="2"/>
    </row>
    <row r="141" spans="1:12" ht="15.75">
      <c r="A141" s="3">
        <v>4</v>
      </c>
      <c r="B141" s="15" t="s">
        <v>176</v>
      </c>
      <c r="D141" s="8"/>
      <c r="E141" s="16"/>
      <c r="F141" s="8" t="s">
        <v>177</v>
      </c>
      <c r="G141" s="8"/>
      <c r="H141" s="8"/>
      <c r="I141" s="8"/>
      <c r="J141" s="8"/>
      <c r="K141" s="8"/>
      <c r="L141" s="2"/>
    </row>
    <row r="142" spans="1:12" ht="31.5">
      <c r="A142" s="3">
        <v>5</v>
      </c>
      <c r="B142" s="15" t="s">
        <v>178</v>
      </c>
      <c r="C142" s="15" t="s">
        <v>179</v>
      </c>
      <c r="D142" s="8"/>
      <c r="E142" s="16"/>
      <c r="F142" s="8" t="s">
        <v>351</v>
      </c>
      <c r="G142" s="8"/>
      <c r="H142" s="8"/>
      <c r="I142" s="8"/>
      <c r="J142" s="8"/>
      <c r="K142" s="8"/>
      <c r="L142" s="2"/>
    </row>
    <row r="143" spans="1:12" ht="31.5">
      <c r="A143" s="3">
        <v>1</v>
      </c>
      <c r="B143" s="8" t="s">
        <v>264</v>
      </c>
      <c r="C143" s="8" t="s">
        <v>121</v>
      </c>
      <c r="D143" s="8"/>
      <c r="E143" s="16" t="s">
        <v>180</v>
      </c>
      <c r="F143" s="8"/>
      <c r="G143" s="8"/>
      <c r="H143" s="8"/>
      <c r="I143" s="8"/>
      <c r="J143" s="8"/>
      <c r="K143" s="8"/>
      <c r="L143" s="2"/>
    </row>
    <row r="144" spans="1:12" ht="15.75">
      <c r="A144" s="3"/>
      <c r="B144" s="8"/>
      <c r="C144" s="8"/>
      <c r="D144" s="8"/>
      <c r="E144" s="16"/>
      <c r="F144" s="8"/>
      <c r="G144" s="8"/>
      <c r="H144" s="8"/>
      <c r="I144" s="8"/>
      <c r="J144" s="8"/>
      <c r="K144" s="8"/>
      <c r="L144" s="2"/>
    </row>
    <row r="145" spans="1:12" ht="15.75">
      <c r="A145" s="3">
        <v>2</v>
      </c>
      <c r="B145" s="8" t="s">
        <v>116</v>
      </c>
      <c r="C145" s="8" t="s">
        <v>181</v>
      </c>
      <c r="D145" s="8"/>
      <c r="E145" s="16" t="s">
        <v>180</v>
      </c>
      <c r="F145" s="8"/>
      <c r="G145" s="8"/>
      <c r="H145" s="8"/>
      <c r="I145" s="8"/>
      <c r="J145" s="8"/>
      <c r="K145" s="8"/>
      <c r="L145" s="2"/>
    </row>
    <row r="146" spans="1:12" ht="15.75">
      <c r="A146" s="3">
        <v>3</v>
      </c>
      <c r="B146" s="8" t="s">
        <v>112</v>
      </c>
      <c r="C146" s="8" t="s">
        <v>182</v>
      </c>
      <c r="D146" s="8"/>
      <c r="E146" s="16" t="s">
        <v>183</v>
      </c>
      <c r="F146" s="8"/>
      <c r="G146" s="8"/>
      <c r="H146" s="8"/>
      <c r="I146" s="8"/>
      <c r="J146" s="8"/>
      <c r="K146" s="8"/>
      <c r="L146" s="2"/>
    </row>
    <row r="147" spans="1:12" ht="15.75">
      <c r="A147" s="3">
        <v>4</v>
      </c>
      <c r="B147" s="8" t="s">
        <v>111</v>
      </c>
      <c r="C147" s="8" t="s">
        <v>182</v>
      </c>
      <c r="D147" s="8"/>
      <c r="E147" s="16" t="s">
        <v>183</v>
      </c>
      <c r="F147" s="8"/>
      <c r="G147" s="8"/>
      <c r="H147" s="8"/>
      <c r="I147" s="8"/>
      <c r="J147" s="8"/>
      <c r="K147" s="8"/>
      <c r="L147" s="2"/>
    </row>
    <row r="148" spans="1:12" ht="47.25">
      <c r="A148" s="3">
        <v>5</v>
      </c>
      <c r="B148" s="8" t="s">
        <v>39</v>
      </c>
      <c r="C148" s="8" t="s">
        <v>265</v>
      </c>
      <c r="D148" s="8"/>
      <c r="E148" s="16" t="s">
        <v>39</v>
      </c>
      <c r="F148" s="8" t="s">
        <v>351</v>
      </c>
      <c r="G148" s="8"/>
      <c r="H148" s="8"/>
      <c r="I148" s="8"/>
      <c r="J148" s="8"/>
      <c r="K148" s="8" t="s">
        <v>352</v>
      </c>
      <c r="L148" s="2"/>
    </row>
    <row r="149" spans="1:12" ht="15.75">
      <c r="A149" s="3"/>
      <c r="B149" s="8"/>
      <c r="C149" s="8"/>
      <c r="D149" s="8"/>
      <c r="E149" s="16"/>
      <c r="F149" s="8"/>
      <c r="G149" s="8"/>
      <c r="H149" s="8"/>
      <c r="I149" s="8"/>
      <c r="J149" s="8"/>
      <c r="K149" s="8"/>
      <c r="L149" s="2"/>
    </row>
    <row r="150" spans="1:12" ht="15.75">
      <c r="A150" s="3"/>
      <c r="B150" s="8"/>
      <c r="C150" s="8"/>
      <c r="D150" s="8"/>
      <c r="E150" s="16"/>
      <c r="F150" s="8"/>
      <c r="G150" s="8"/>
      <c r="H150" s="8"/>
      <c r="I150" s="8"/>
      <c r="J150" s="8"/>
      <c r="K150" s="8"/>
      <c r="L150" s="2"/>
    </row>
    <row r="151" spans="1:12" ht="15.75">
      <c r="A151" s="3"/>
      <c r="B151" s="8"/>
      <c r="C151" s="8"/>
      <c r="D151" s="8"/>
      <c r="E151" s="16"/>
      <c r="F151" s="8"/>
      <c r="G151" s="8"/>
      <c r="H151" s="8"/>
      <c r="I151" s="8"/>
      <c r="J151" s="8"/>
      <c r="K151" s="8"/>
      <c r="L151" s="2"/>
    </row>
    <row r="152" spans="1:12" ht="15.75">
      <c r="A152" s="3"/>
      <c r="B152" s="23" t="s">
        <v>184</v>
      </c>
      <c r="C152" s="8"/>
      <c r="D152" s="8"/>
      <c r="E152" s="16"/>
      <c r="F152" s="8"/>
      <c r="G152" s="8"/>
      <c r="H152" s="8"/>
      <c r="I152" s="8"/>
      <c r="J152" s="8"/>
      <c r="K152" s="8"/>
      <c r="L152" s="2"/>
    </row>
    <row r="153" spans="1:12" ht="15.75">
      <c r="A153" s="3"/>
      <c r="B153" s="8"/>
      <c r="C153" s="8"/>
      <c r="D153" s="8"/>
      <c r="E153" s="16"/>
      <c r="F153" s="8"/>
      <c r="G153" s="8"/>
      <c r="H153" s="8"/>
      <c r="I153" s="8"/>
      <c r="J153" s="8"/>
      <c r="K153" s="8"/>
      <c r="L153" s="2"/>
    </row>
    <row r="154" spans="1:12" ht="15.75">
      <c r="A154" s="3"/>
      <c r="B154" s="8"/>
      <c r="C154" s="8"/>
      <c r="D154" s="8"/>
      <c r="E154" s="16"/>
      <c r="F154" s="8"/>
      <c r="G154" s="8"/>
      <c r="H154" s="8"/>
      <c r="I154" s="8"/>
      <c r="J154" s="8"/>
      <c r="K154" s="8"/>
      <c r="L154" s="2"/>
    </row>
  </sheetData>
  <mergeCells count="7">
    <mergeCell ref="G82:I82"/>
    <mergeCell ref="G87:I87"/>
    <mergeCell ref="G88:I88"/>
    <mergeCell ref="B4:I4"/>
    <mergeCell ref="G6:I6"/>
    <mergeCell ref="G7:I7"/>
    <mergeCell ref="G8:I8"/>
  </mergeCells>
  <phoneticPr fontId="0" type="noConversion"/>
  <pageMargins left="0.66900000000000004" right="0.66700000000000004" top="0.39400000000000002" bottom="0.39400000000000002" header="0.5" footer="0.5"/>
  <pageSetup scale="65" orientation="landscape" horizontalDpi="360" verticalDpi="180" r:id="rId1"/>
  <headerFooter alignWithMargins="0">
    <oddHeader>&amp;RPage &amp;P</oddHeader>
    <oddFooter>&amp;L</oddFooter>
  </headerFooter>
</worksheet>
</file>

<file path=xl/worksheets/sheet7.xml><?xml version="1.0" encoding="utf-8"?>
<worksheet xmlns="http://schemas.openxmlformats.org/spreadsheetml/2006/main" xmlns:r="http://schemas.openxmlformats.org/officeDocument/2006/relationships">
  <dimension ref="A3:G68"/>
  <sheetViews>
    <sheetView workbookViewId="0">
      <selection activeCell="E4" sqref="E4"/>
    </sheetView>
  </sheetViews>
  <sheetFormatPr defaultRowHeight="15"/>
  <cols>
    <col min="1" max="1" width="12.77734375" customWidth="1"/>
    <col min="2" max="2" width="15" customWidth="1"/>
    <col min="3" max="3" width="43.88671875" customWidth="1"/>
    <col min="5" max="5" width="6.109375" customWidth="1"/>
    <col min="6" max="6" width="9.33203125" bestFit="1" customWidth="1"/>
  </cols>
  <sheetData>
    <row r="3" spans="1:7" ht="67.5">
      <c r="A3" s="79" t="s">
        <v>514</v>
      </c>
      <c r="B3" s="79" t="s">
        <v>691</v>
      </c>
      <c r="C3" s="89" t="s">
        <v>513</v>
      </c>
      <c r="D3" s="52" t="s">
        <v>470</v>
      </c>
      <c r="E3" s="101" t="s">
        <v>692</v>
      </c>
      <c r="F3" s="100"/>
      <c r="G3" s="101"/>
    </row>
    <row r="4" spans="1:7" ht="72" customHeight="1">
      <c r="A4" s="79" t="s">
        <v>452</v>
      </c>
      <c r="B4" s="51" t="s">
        <v>446</v>
      </c>
      <c r="C4" s="90" t="s">
        <v>409</v>
      </c>
      <c r="D4" s="52" t="s">
        <v>470</v>
      </c>
      <c r="E4" s="105">
        <v>19</v>
      </c>
      <c r="F4" s="100"/>
      <c r="G4" s="101"/>
    </row>
    <row r="5" spans="1:7" ht="60" customHeight="1">
      <c r="A5" s="79" t="s">
        <v>453</v>
      </c>
      <c r="B5" s="79" t="s">
        <v>454</v>
      </c>
      <c r="C5" s="89" t="s">
        <v>455</v>
      </c>
      <c r="D5" s="52" t="s">
        <v>470</v>
      </c>
      <c r="E5" s="101"/>
      <c r="F5" s="101"/>
      <c r="G5" s="101"/>
    </row>
    <row r="6" spans="1:7">
      <c r="A6" s="98"/>
      <c r="B6" s="98"/>
      <c r="C6" s="98"/>
      <c r="D6" s="98"/>
      <c r="E6" s="103"/>
      <c r="F6" s="101"/>
      <c r="G6" s="101"/>
    </row>
    <row r="7" spans="1:7" ht="27">
      <c r="A7" s="79" t="s">
        <v>514</v>
      </c>
      <c r="B7" s="79" t="s">
        <v>516</v>
      </c>
      <c r="C7" s="89" t="s">
        <v>517</v>
      </c>
      <c r="D7" s="52" t="s">
        <v>467</v>
      </c>
      <c r="E7" s="101">
        <v>1</v>
      </c>
      <c r="F7" s="100"/>
      <c r="G7" s="101"/>
    </row>
    <row r="8" spans="1:7" ht="40.5">
      <c r="A8" s="79" t="s">
        <v>437</v>
      </c>
      <c r="B8" s="79" t="s">
        <v>113</v>
      </c>
      <c r="C8" s="89" t="s">
        <v>309</v>
      </c>
      <c r="D8" s="52" t="s">
        <v>467</v>
      </c>
      <c r="E8" s="101">
        <v>2</v>
      </c>
      <c r="F8" s="100"/>
      <c r="G8" s="101"/>
    </row>
    <row r="9" spans="1:7">
      <c r="A9" s="98"/>
      <c r="B9" s="98"/>
      <c r="C9" s="98"/>
      <c r="D9" s="98"/>
      <c r="F9" s="101"/>
      <c r="G9" s="101"/>
    </row>
    <row r="10" spans="1:7" ht="40.5">
      <c r="A10" s="79" t="s">
        <v>523</v>
      </c>
      <c r="B10" s="79" t="s">
        <v>524</v>
      </c>
      <c r="C10" s="89" t="s">
        <v>462</v>
      </c>
      <c r="D10" s="52" t="s">
        <v>518</v>
      </c>
      <c r="F10" s="101"/>
      <c r="G10" s="101"/>
    </row>
    <row r="11" spans="1:7">
      <c r="A11" s="98"/>
      <c r="B11" s="98"/>
      <c r="C11" s="98"/>
      <c r="D11" s="98"/>
      <c r="F11" s="101"/>
      <c r="G11" s="101"/>
    </row>
    <row r="12" spans="1:7" ht="27">
      <c r="A12" s="79" t="s">
        <v>120</v>
      </c>
      <c r="B12" s="79" t="s">
        <v>443</v>
      </c>
      <c r="C12" s="89" t="s">
        <v>314</v>
      </c>
      <c r="D12" s="52" t="s">
        <v>466</v>
      </c>
      <c r="E12" s="102" t="s">
        <v>693</v>
      </c>
      <c r="F12" s="100"/>
      <c r="G12" s="101"/>
    </row>
    <row r="13" spans="1:7" ht="14.25" customHeight="1">
      <c r="A13" s="98"/>
      <c r="B13" s="98"/>
      <c r="C13" s="98"/>
      <c r="D13" s="99"/>
      <c r="F13" s="101"/>
      <c r="G13" s="101"/>
    </row>
    <row r="14" spans="1:7" ht="40.5">
      <c r="A14" s="79" t="s">
        <v>445</v>
      </c>
      <c r="B14" s="79" t="s">
        <v>124</v>
      </c>
      <c r="C14" s="89" t="s">
        <v>465</v>
      </c>
      <c r="D14" s="52" t="s">
        <v>531</v>
      </c>
      <c r="E14" s="104" t="s">
        <v>694</v>
      </c>
      <c r="F14" s="100"/>
      <c r="G14" s="101"/>
    </row>
    <row r="15" spans="1:7">
      <c r="A15" s="98"/>
      <c r="B15" s="98"/>
      <c r="C15" s="98"/>
      <c r="D15" s="98"/>
    </row>
    <row r="16" spans="1:7">
      <c r="A16" s="98"/>
      <c r="B16" s="98"/>
      <c r="C16" s="98"/>
      <c r="D16" s="98"/>
    </row>
    <row r="17" spans="1:4">
      <c r="A17" s="98"/>
      <c r="B17" s="98"/>
      <c r="C17" s="98"/>
      <c r="D17" s="98"/>
    </row>
    <row r="18" spans="1:4">
      <c r="A18" s="98"/>
      <c r="B18" s="98"/>
      <c r="C18" s="98"/>
      <c r="D18" s="98"/>
    </row>
    <row r="19" spans="1:4">
      <c r="A19" s="98"/>
      <c r="B19" s="98"/>
      <c r="C19" s="98"/>
      <c r="D19" s="98"/>
    </row>
    <row r="20" spans="1:4">
      <c r="A20" s="98"/>
      <c r="B20" s="98"/>
      <c r="C20" s="98"/>
      <c r="D20" s="98"/>
    </row>
    <row r="21" spans="1:4">
      <c r="A21" s="98"/>
      <c r="B21" s="98"/>
      <c r="C21" s="98"/>
      <c r="D21" s="98"/>
    </row>
    <row r="22" spans="1:4">
      <c r="A22" s="98"/>
      <c r="B22" s="98"/>
      <c r="C22" s="98"/>
      <c r="D22" s="98"/>
    </row>
    <row r="23" spans="1:4">
      <c r="A23" s="98"/>
      <c r="B23" s="98"/>
      <c r="C23" s="98"/>
      <c r="D23" s="98"/>
    </row>
    <row r="24" spans="1:4">
      <c r="A24" s="98"/>
      <c r="B24" s="98"/>
      <c r="C24" s="98"/>
      <c r="D24" s="98"/>
    </row>
    <row r="25" spans="1:4">
      <c r="A25" s="98"/>
      <c r="B25" s="98"/>
      <c r="C25" s="98"/>
      <c r="D25" s="98"/>
    </row>
    <row r="26" spans="1:4">
      <c r="A26" s="98"/>
      <c r="B26" s="98"/>
      <c r="C26" s="98"/>
      <c r="D26" s="98"/>
    </row>
    <row r="27" spans="1:4">
      <c r="A27" s="98"/>
      <c r="B27" s="98"/>
      <c r="C27" s="98"/>
      <c r="D27" s="98"/>
    </row>
    <row r="28" spans="1:4">
      <c r="A28" s="98"/>
      <c r="B28" s="98"/>
      <c r="C28" s="98"/>
      <c r="D28" s="98"/>
    </row>
    <row r="29" spans="1:4">
      <c r="A29" s="98"/>
      <c r="B29" s="98"/>
      <c r="C29" s="98"/>
      <c r="D29" s="98"/>
    </row>
    <row r="30" spans="1:4">
      <c r="A30" s="98"/>
      <c r="B30" s="98"/>
      <c r="C30" s="98"/>
      <c r="D30" s="98"/>
    </row>
    <row r="31" spans="1:4">
      <c r="A31" s="98"/>
      <c r="B31" s="98"/>
      <c r="C31" s="98"/>
      <c r="D31" s="98"/>
    </row>
    <row r="32" spans="1:4">
      <c r="A32" s="98"/>
      <c r="B32" s="98"/>
      <c r="C32" s="98"/>
      <c r="D32" s="98"/>
    </row>
    <row r="33" spans="1:4">
      <c r="A33" s="98"/>
      <c r="B33" s="98"/>
      <c r="C33" s="98"/>
      <c r="D33" s="98"/>
    </row>
    <row r="34" spans="1:4">
      <c r="A34" s="98"/>
      <c r="B34" s="98"/>
      <c r="C34" s="98"/>
      <c r="D34" s="98"/>
    </row>
    <row r="35" spans="1:4">
      <c r="A35" s="98"/>
      <c r="B35" s="98"/>
      <c r="C35" s="98"/>
      <c r="D35" s="98"/>
    </row>
    <row r="36" spans="1:4">
      <c r="A36" s="98"/>
      <c r="B36" s="98"/>
      <c r="C36" s="98"/>
      <c r="D36" s="98"/>
    </row>
    <row r="37" spans="1:4">
      <c r="A37" s="98"/>
      <c r="B37" s="98"/>
      <c r="C37" s="98"/>
      <c r="D37" s="98"/>
    </row>
    <row r="38" spans="1:4">
      <c r="A38" s="98"/>
      <c r="B38" s="98"/>
      <c r="C38" s="98"/>
      <c r="D38" s="98"/>
    </row>
    <row r="39" spans="1:4">
      <c r="A39" s="98"/>
      <c r="B39" s="98"/>
      <c r="C39" s="98"/>
      <c r="D39" s="98"/>
    </row>
    <row r="40" spans="1:4">
      <c r="A40" s="98"/>
      <c r="B40" s="98"/>
      <c r="C40" s="98"/>
      <c r="D40" s="98"/>
    </row>
    <row r="41" spans="1:4">
      <c r="A41" s="98"/>
      <c r="B41" s="98"/>
      <c r="C41" s="98"/>
      <c r="D41" s="98"/>
    </row>
    <row r="42" spans="1:4">
      <c r="A42" s="98"/>
      <c r="B42" s="98"/>
      <c r="C42" s="98"/>
      <c r="D42" s="98"/>
    </row>
    <row r="43" spans="1:4">
      <c r="A43" s="98"/>
      <c r="B43" s="98"/>
      <c r="C43" s="98"/>
      <c r="D43" s="98"/>
    </row>
    <row r="44" spans="1:4">
      <c r="A44" s="98"/>
      <c r="B44" s="98"/>
      <c r="C44" s="98"/>
      <c r="D44" s="98"/>
    </row>
    <row r="45" spans="1:4">
      <c r="A45" s="98"/>
      <c r="B45" s="98"/>
      <c r="C45" s="98"/>
      <c r="D45" s="98"/>
    </row>
    <row r="46" spans="1:4">
      <c r="A46" s="98"/>
      <c r="B46" s="98"/>
      <c r="C46" s="98"/>
      <c r="D46" s="98"/>
    </row>
    <row r="47" spans="1:4">
      <c r="A47" s="98"/>
      <c r="B47" s="98"/>
      <c r="C47" s="98"/>
      <c r="D47" s="98"/>
    </row>
    <row r="48" spans="1:4">
      <c r="A48" s="98"/>
      <c r="B48" s="98"/>
      <c r="C48" s="98"/>
      <c r="D48" s="98"/>
    </row>
    <row r="49" spans="1:4">
      <c r="A49" s="98"/>
      <c r="B49" s="98"/>
      <c r="C49" s="98"/>
      <c r="D49" s="98"/>
    </row>
    <row r="50" spans="1:4">
      <c r="A50" s="98"/>
      <c r="B50" s="98"/>
      <c r="C50" s="98"/>
      <c r="D50" s="98"/>
    </row>
    <row r="51" spans="1:4">
      <c r="A51" s="98"/>
      <c r="B51" s="98"/>
      <c r="C51" s="98"/>
      <c r="D51" s="98"/>
    </row>
    <row r="52" spans="1:4">
      <c r="A52" s="98"/>
      <c r="B52" s="98"/>
      <c r="C52" s="98"/>
      <c r="D52" s="98"/>
    </row>
    <row r="53" spans="1:4">
      <c r="A53" s="98"/>
      <c r="B53" s="98"/>
      <c r="C53" s="98"/>
      <c r="D53" s="98"/>
    </row>
    <row r="54" spans="1:4">
      <c r="A54" s="98"/>
      <c r="B54" s="98"/>
      <c r="C54" s="98"/>
      <c r="D54" s="98"/>
    </row>
    <row r="55" spans="1:4">
      <c r="A55" s="98"/>
      <c r="B55" s="98"/>
      <c r="C55" s="98"/>
      <c r="D55" s="98"/>
    </row>
    <row r="56" spans="1:4">
      <c r="A56" s="98"/>
      <c r="B56" s="98"/>
      <c r="C56" s="98"/>
      <c r="D56" s="98"/>
    </row>
    <row r="57" spans="1:4">
      <c r="A57" s="98"/>
      <c r="B57" s="98"/>
      <c r="C57" s="98"/>
      <c r="D57" s="98"/>
    </row>
    <row r="58" spans="1:4">
      <c r="A58" s="98"/>
      <c r="B58" s="98"/>
      <c r="C58" s="98"/>
      <c r="D58" s="98"/>
    </row>
    <row r="59" spans="1:4">
      <c r="A59" s="98"/>
      <c r="B59" s="98"/>
      <c r="C59" s="98"/>
      <c r="D59" s="98"/>
    </row>
    <row r="60" spans="1:4">
      <c r="A60" s="98"/>
      <c r="B60" s="98"/>
      <c r="C60" s="98"/>
      <c r="D60" s="98"/>
    </row>
    <row r="61" spans="1:4">
      <c r="A61" s="98"/>
      <c r="B61" s="98"/>
      <c r="C61" s="98"/>
      <c r="D61" s="98"/>
    </row>
    <row r="62" spans="1:4">
      <c r="A62" s="98"/>
      <c r="B62" s="98"/>
      <c r="C62" s="98"/>
      <c r="D62" s="98"/>
    </row>
    <row r="63" spans="1:4">
      <c r="A63" s="98"/>
      <c r="B63" s="98"/>
      <c r="C63" s="98"/>
      <c r="D63" s="98"/>
    </row>
    <row r="64" spans="1:4">
      <c r="A64" s="98"/>
      <c r="B64" s="98"/>
      <c r="C64" s="98"/>
      <c r="D64" s="98"/>
    </row>
    <row r="65" spans="1:4">
      <c r="A65" s="98"/>
      <c r="B65" s="98"/>
      <c r="C65" s="98"/>
      <c r="D65" s="98"/>
    </row>
    <row r="66" spans="1:4">
      <c r="A66" s="98"/>
      <c r="B66" s="98"/>
      <c r="C66" s="98"/>
      <c r="D66" s="98"/>
    </row>
    <row r="67" spans="1:4">
      <c r="A67" s="98"/>
      <c r="B67" s="98"/>
      <c r="C67" s="98"/>
      <c r="D67" s="98"/>
    </row>
    <row r="68" spans="1:4">
      <c r="A68" s="98"/>
      <c r="B68" s="98"/>
      <c r="C68" s="98"/>
      <c r="D68" s="9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51"/>
  <sheetViews>
    <sheetView workbookViewId="0">
      <selection activeCell="J32" sqref="J32"/>
    </sheetView>
  </sheetViews>
  <sheetFormatPr defaultRowHeight="15"/>
  <cols>
    <col min="1" max="1" width="14.88671875" customWidth="1"/>
    <col min="2" max="2" width="13.21875" bestFit="1" customWidth="1"/>
    <col min="3" max="3" width="39.21875" customWidth="1"/>
    <col min="4" max="4" width="10" style="345" customWidth="1"/>
    <col min="5" max="5" width="8" style="345" customWidth="1"/>
    <col min="6" max="6" width="8.88671875" style="345"/>
    <col min="7" max="7" width="22.44140625" customWidth="1"/>
    <col min="8" max="10" width="8.88671875" style="344"/>
  </cols>
  <sheetData>
    <row r="1" spans="1:10" ht="15.75" customHeight="1">
      <c r="B1" s="84"/>
      <c r="C1" s="84" t="s">
        <v>394</v>
      </c>
      <c r="D1" s="349"/>
      <c r="E1" s="349"/>
      <c r="F1" s="349"/>
      <c r="G1" s="84"/>
    </row>
    <row r="2" spans="1:10">
      <c r="A2" s="39"/>
      <c r="B2" s="39"/>
      <c r="C2" s="85"/>
      <c r="D2" s="207"/>
      <c r="E2" s="207"/>
      <c r="F2" s="353" t="str">
        <f>'PK-PCT'!G2</f>
        <v>Sept 2019</v>
      </c>
      <c r="G2" s="39"/>
    </row>
    <row r="3" spans="1:10" ht="15" customHeight="1">
      <c r="A3" s="31" t="s">
        <v>499</v>
      </c>
      <c r="B3" s="47" t="s">
        <v>407</v>
      </c>
      <c r="C3" s="133" t="s">
        <v>504</v>
      </c>
      <c r="D3" s="350" t="s">
        <v>726</v>
      </c>
    </row>
    <row r="4" spans="1:10" ht="15" customHeight="1">
      <c r="A4" s="31" t="s">
        <v>500</v>
      </c>
      <c r="B4" s="46" t="s">
        <v>408</v>
      </c>
      <c r="C4" s="134" t="s">
        <v>734</v>
      </c>
      <c r="D4" s="351">
        <f>'P37088C Eng#1'!F5</f>
        <v>10486.91</v>
      </c>
      <c r="E4" s="351">
        <f>'P37088C Eng#1'!F6</f>
        <v>707.29</v>
      </c>
      <c r="F4" s="352">
        <f>'P37088C Eng#1'!F7</f>
        <v>12693</v>
      </c>
    </row>
    <row r="5" spans="1:10" ht="15" customHeight="1">
      <c r="A5" s="48" t="s">
        <v>503</v>
      </c>
      <c r="B5" s="48" t="s">
        <v>411</v>
      </c>
      <c r="C5" s="134" t="s">
        <v>737</v>
      </c>
      <c r="D5" s="351">
        <f>'P37119C Ex.Eng#2'!F5</f>
        <v>11988.07</v>
      </c>
      <c r="E5" s="351">
        <f>'P37119C Ex.Eng#2'!F6</f>
        <v>2411.9499999999998</v>
      </c>
      <c r="F5" s="352">
        <f>'P37119C Ex.Eng#2'!F7</f>
        <v>13095</v>
      </c>
      <c r="G5" s="48"/>
    </row>
    <row r="6" spans="1:10" ht="15" customHeight="1">
      <c r="A6" s="31" t="s">
        <v>501</v>
      </c>
      <c r="B6" s="86">
        <v>14740.35</v>
      </c>
      <c r="C6" s="133" t="s">
        <v>724</v>
      </c>
      <c r="D6" s="350" t="s">
        <v>729</v>
      </c>
      <c r="E6" s="241"/>
      <c r="F6" s="356"/>
      <c r="G6" s="48"/>
    </row>
    <row r="7" spans="1:10" ht="15" customHeight="1">
      <c r="A7" s="87" t="s">
        <v>502</v>
      </c>
      <c r="B7" s="49">
        <v>17361</v>
      </c>
      <c r="C7" s="135" t="s">
        <v>735</v>
      </c>
      <c r="D7" s="353">
        <f>'[1]CDA4234 Prop#1'!F6</f>
        <v>1167.07</v>
      </c>
      <c r="E7" s="353"/>
      <c r="F7" s="357"/>
    </row>
    <row r="8" spans="1:10" ht="15" customHeight="1">
      <c r="C8" s="134" t="s">
        <v>736</v>
      </c>
      <c r="D8" s="353">
        <f>'[1]CDA 4226 Prop#2'!F6</f>
        <v>1171.95</v>
      </c>
      <c r="E8" s="353"/>
      <c r="F8" s="357"/>
      <c r="G8" s="109"/>
    </row>
    <row r="9" spans="1:10">
      <c r="A9" s="39"/>
      <c r="B9" s="39"/>
      <c r="D9" s="207"/>
      <c r="E9" s="207"/>
      <c r="F9" s="207"/>
      <c r="G9" s="39"/>
    </row>
    <row r="10" spans="1:10" ht="27.75" thickBot="1">
      <c r="A10" s="88" t="s">
        <v>396</v>
      </c>
      <c r="B10" s="88" t="s">
        <v>397</v>
      </c>
      <c r="C10" s="88" t="s">
        <v>398</v>
      </c>
      <c r="D10" s="354" t="s">
        <v>410</v>
      </c>
      <c r="E10" s="354" t="s">
        <v>399</v>
      </c>
      <c r="F10" s="354" t="s">
        <v>400</v>
      </c>
      <c r="G10" s="88" t="s">
        <v>401</v>
      </c>
    </row>
    <row r="11" spans="1:10" ht="15.75" thickTop="1"/>
    <row r="12" spans="1:10" ht="67.5">
      <c r="A12" s="195" t="s">
        <v>514</v>
      </c>
      <c r="B12" s="195" t="s">
        <v>515</v>
      </c>
      <c r="C12" s="199" t="s">
        <v>513</v>
      </c>
      <c r="D12" s="196" t="str">
        <f>'PK-PCT'!F31</f>
        <v>Recurring 
every 600 FH</v>
      </c>
      <c r="E12" s="242">
        <f>'PK-PCT'!D31</f>
        <v>42800</v>
      </c>
      <c r="F12" s="196" t="str">
        <f>'PK-PCT'!E31</f>
        <v>15,203.08 FH</v>
      </c>
      <c r="G12" s="243" t="str">
        <f>'PK-PCT'!G31</f>
        <v>Incorporated in every C Check.
Next due at 15,803 FH</v>
      </c>
      <c r="H12" s="343">
        <f>B6</f>
        <v>14740.35</v>
      </c>
      <c r="I12" s="344">
        <v>15800</v>
      </c>
      <c r="J12" s="344">
        <f>I12-100</f>
        <v>15700</v>
      </c>
    </row>
    <row r="13" spans="1:10" ht="27">
      <c r="A13" s="195" t="s">
        <v>514</v>
      </c>
      <c r="B13" s="195" t="s">
        <v>516</v>
      </c>
      <c r="C13" s="199" t="s">
        <v>517</v>
      </c>
      <c r="D13" s="196" t="str">
        <f>'PK-PCT'!F32</f>
        <v>Recurring 
every 1200 FH</v>
      </c>
      <c r="E13" s="242">
        <f>'PK-PCT'!D32</f>
        <v>42152</v>
      </c>
      <c r="F13" s="196" t="str">
        <f>'PK-PCT'!E32</f>
        <v>14718.69 FH</v>
      </c>
      <c r="G13" s="243" t="str">
        <f>'PK-PCT'!G32</f>
        <v>Including in the  C2  Check list.
Next due at 15,918 FH</v>
      </c>
      <c r="H13" s="343">
        <f>B6</f>
        <v>14740.35</v>
      </c>
      <c r="I13" s="344">
        <v>15900</v>
      </c>
      <c r="J13" s="344">
        <f t="shared" ref="J13:J14" si="0">I13-100</f>
        <v>15800</v>
      </c>
    </row>
    <row r="14" spans="1:10" ht="40.5">
      <c r="A14" s="195" t="s">
        <v>437</v>
      </c>
      <c r="B14" s="195" t="s">
        <v>113</v>
      </c>
      <c r="C14" s="199" t="s">
        <v>309</v>
      </c>
      <c r="D14" s="196" t="str">
        <f>'PK-PCT'!F57</f>
        <v>Recurring 
every 1200 FH</v>
      </c>
      <c r="E14" s="242">
        <f>'PK-PCT'!D57</f>
        <v>42152</v>
      </c>
      <c r="F14" s="196" t="str">
        <f>'PK-PCT'!E57</f>
        <v>14718.69 FH</v>
      </c>
      <c r="G14" s="198" t="str">
        <f>'PK-PCT'!G57</f>
        <v>Including in the  C2  Check list.
Next due at 15,918 FH</v>
      </c>
      <c r="H14" s="343">
        <f>B6</f>
        <v>14740.35</v>
      </c>
      <c r="I14" s="344">
        <v>15900</v>
      </c>
      <c r="J14" s="344">
        <f t="shared" si="0"/>
        <v>15800</v>
      </c>
    </row>
    <row r="15" spans="1:10" ht="27">
      <c r="A15" s="195" t="str">
        <f>'PK-PCT'!A62</f>
        <v>DGAC.AD.97-03-022</v>
      </c>
      <c r="B15" s="195" t="str">
        <f>'PK-PCT'!B62</f>
        <v>IPTN Special Insp.             
ACS-212-023 R1</v>
      </c>
      <c r="C15" s="195" t="str">
        <f>'PK-PCT'!C62</f>
        <v>Structural integrity of center wing.</v>
      </c>
      <c r="D15" s="196" t="str">
        <f>'PK-PCT'!F62</f>
        <v>Recurring 
every 1 years</v>
      </c>
      <c r="E15" s="242">
        <f>'PK-PCT'!D62</f>
        <v>43539</v>
      </c>
      <c r="F15" s="196" t="str">
        <f>'PK-PCT'!E62</f>
        <v>15,687.17 FH</v>
      </c>
      <c r="G15" s="195" t="str">
        <f>'PK-PCT'!G62</f>
        <v>Next Due at 15 March 2020</v>
      </c>
      <c r="H15" s="346">
        <f ca="1">NOW()</f>
        <v>43748.626587615741</v>
      </c>
      <c r="I15" s="347">
        <v>43540</v>
      </c>
      <c r="J15" s="347">
        <f>I15-30</f>
        <v>43510</v>
      </c>
    </row>
    <row r="16" spans="1:10" ht="40.5">
      <c r="A16" s="195" t="str">
        <f>'PK-PCT'!A63</f>
        <v>DGAC.AD.98-06-020                 
SPAIN.AD.NO.88 Rev.2              
FAA.AD.96-07-14</v>
      </c>
      <c r="B16" s="195" t="str">
        <f>'PK-PCT'!B63</f>
        <v>CASA Doc.C-212-PV-02-SID</v>
      </c>
      <c r="C16" s="195" t="str">
        <f>'PK-PCT'!C63</f>
        <v>Inspection  of  the  principal structural elements (PSE).</v>
      </c>
      <c r="D16" s="196">
        <f>'PK-PCT'!F63</f>
        <v>0</v>
      </c>
      <c r="E16" s="196" t="str">
        <f>'PK-PCT'!D63</f>
        <v>NCW</v>
      </c>
      <c r="F16" s="196">
        <f>'PK-PCT'!E63</f>
        <v>0</v>
      </c>
      <c r="G16" s="195" t="str">
        <f>'PK-PCT'!G63</f>
        <v>Due at 20,000 Ldgs</v>
      </c>
      <c r="H16" s="348">
        <f>B7</f>
        <v>17361</v>
      </c>
      <c r="I16" s="344">
        <v>20000</v>
      </c>
      <c r="J16" s="344">
        <f>I16-200</f>
        <v>19800</v>
      </c>
    </row>
    <row r="17" spans="1:14" ht="40.5">
      <c r="A17" s="195" t="str">
        <f>'PK-PCT'!A64</f>
        <v>DGAC.AD.98-12-008                   
SPAIN.AD.NO.01/96                  
FAA.AD.98-18-21</v>
      </c>
      <c r="B17" s="195" t="str">
        <f>'PK-PCT'!B64</f>
        <v>CPCP C-212-PV01</v>
      </c>
      <c r="C17" s="195" t="str">
        <f>'PK-PCT'!C64</f>
        <v>To prevent degradation of  the structural capabilities of the airplane due to the  problems associated  with corrosion damage.</v>
      </c>
      <c r="D17" s="196" t="str">
        <f>'PK-PCT'!F64</f>
        <v>Recurring 
every 1 years CPCP</v>
      </c>
      <c r="E17" s="242">
        <f>'PK-PCT'!D64</f>
        <v>43538</v>
      </c>
      <c r="F17" s="196" t="str">
        <f>'PK-PCT'!E64</f>
        <v>15,687.17 FH</v>
      </c>
      <c r="G17" s="195" t="str">
        <f>'PK-PCT'!G64</f>
        <v>Next Due at 14 March 2020</v>
      </c>
      <c r="H17" s="346">
        <f ca="1">NOW()</f>
        <v>43748.626587615741</v>
      </c>
      <c r="I17" s="347">
        <v>43540</v>
      </c>
      <c r="J17" s="347">
        <f>I17-30</f>
        <v>43510</v>
      </c>
    </row>
    <row r="18" spans="1:14" ht="54">
      <c r="A18" s="195" t="str">
        <f>'PK-PCT'!A65</f>
        <v>DGAC AD 03-03-011
DGAC Spain AD No. 01/02
FAA AD 2004-07-17</v>
      </c>
      <c r="B18" s="195" t="str">
        <f>'PK-PCT'!B65</f>
        <v>CASA SB 212-32-21           
CASA SB 212-32-22             
CASA COM 212-172 R4              
CASA COM 212-173 R3.</v>
      </c>
      <c r="C18" s="195" t="str">
        <f>'PK-PCT'!C65</f>
        <v>Failure in the auxiliary landing gear direction system caused by a gradual lost of  hydraulic oil pressure of the selector valve of direction and by a lost of tension in cables.</v>
      </c>
      <c r="D18" s="196" t="str">
        <f>'PK-PCT'!F65</f>
        <v>Recurring 
every 600 FH</v>
      </c>
      <c r="E18" s="242">
        <f>'PK-PCT'!D65</f>
        <v>42800</v>
      </c>
      <c r="F18" s="196" t="str">
        <f>'PK-PCT'!E65</f>
        <v>15,203.08 FH</v>
      </c>
      <c r="G18" s="195" t="str">
        <f>'PK-PCT'!G65</f>
        <v>Next due at 15,803 FH</v>
      </c>
      <c r="H18" s="343">
        <f>B6</f>
        <v>14740.35</v>
      </c>
      <c r="I18" s="344">
        <v>15800</v>
      </c>
      <c r="J18" s="344">
        <f t="shared" ref="J18:J22" si="1">I18-100</f>
        <v>15700</v>
      </c>
    </row>
    <row r="19" spans="1:14" ht="54">
      <c r="A19" s="195" t="str">
        <f>'PK-PCT'!A66</f>
        <v>DGAC AD 05-10-036
DGAC Spain AD No. 01/02
FAA AD 2004-07-17</v>
      </c>
      <c r="B19" s="195" t="str">
        <f>'PK-PCT'!B66</f>
        <v>CASA SB 212-32-21 R2
CASA SB 212-32-22 R2
CASA COM 212-172 R4
CASA COM 212-173 R3</v>
      </c>
      <c r="C19" s="195" t="str">
        <f>'PK-PCT'!C66</f>
        <v>To prevent failure of the auxiliary landing gear direction system, which could result in abnormal vibration during takeoff and landing runs, and consequent reduced controllability of the airplane.</v>
      </c>
      <c r="D19" s="196" t="str">
        <f>'PK-PCT'!F66</f>
        <v>Recurring 
every 600 FH</v>
      </c>
      <c r="E19" s="242">
        <f>'PK-PCT'!D66</f>
        <v>42800</v>
      </c>
      <c r="F19" s="196" t="str">
        <f>'PK-PCT'!E66</f>
        <v>15,203.08 FH</v>
      </c>
      <c r="G19" s="195" t="str">
        <f>'PK-PCT'!G66</f>
        <v>Next due at 15,803 FH</v>
      </c>
      <c r="H19" s="343">
        <f>B6</f>
        <v>14740.35</v>
      </c>
      <c r="I19" s="344">
        <v>15800</v>
      </c>
      <c r="J19" s="344">
        <f t="shared" si="1"/>
        <v>15700</v>
      </c>
    </row>
    <row r="20" spans="1:14" ht="40.5">
      <c r="A20" s="195" t="str">
        <f>'PK-PCT'!A71</f>
        <v>DGCA AD 07-04-018-U
EASA AD 2007-0108-E
FAA AD 2008-06-13</v>
      </c>
      <c r="B20" s="195" t="str">
        <f>'PK-PCT'!B71</f>
        <v>AOL 212-018</v>
      </c>
      <c r="C20" s="195" t="str">
        <f>'PK-PCT'!C71</f>
        <v>This AD supersedes DGAC AD : 06-12-005-U</v>
      </c>
      <c r="D20" s="196" t="str">
        <f>'PK-PCT'!F71</f>
        <v>4500 FH or 4500 FC</v>
      </c>
      <c r="E20" s="196" t="str">
        <f>'PK-PCT'!D71</f>
        <v>Jan. 13, 2007</v>
      </c>
      <c r="F20" s="196" t="str">
        <f>'PK-PCT'!E71</f>
        <v>Hrs. 11,828.22
Cyc. 14,233</v>
      </c>
      <c r="G20" s="195" t="str">
        <f>'PK-PCT'!G71</f>
        <v>Due at 16,328 FH or 18,733 FC</v>
      </c>
      <c r="H20" s="343">
        <f>B6</f>
        <v>14740.35</v>
      </c>
      <c r="I20" s="344">
        <v>16300</v>
      </c>
      <c r="J20" s="344">
        <f t="shared" si="1"/>
        <v>16200</v>
      </c>
    </row>
    <row r="21" spans="1:14">
      <c r="A21" s="195"/>
      <c r="B21" s="195"/>
      <c r="C21" s="195"/>
      <c r="D21" s="196"/>
      <c r="E21" s="196"/>
      <c r="F21" s="196"/>
      <c r="G21" s="195"/>
      <c r="H21" s="343">
        <f>B7</f>
        <v>17361</v>
      </c>
      <c r="I21" s="344">
        <v>18700</v>
      </c>
      <c r="J21" s="344">
        <f t="shared" si="1"/>
        <v>18600</v>
      </c>
    </row>
    <row r="22" spans="1:14" s="98" customFormat="1" ht="40.5">
      <c r="A22" s="195" t="str">
        <f>'PK-PCT'!A81</f>
        <v>DGAC.AD.96-08-021                  
FAA.AD.74-08-09R2               
Amdt.39-9680</v>
      </c>
      <c r="B22" s="195">
        <f>'PK-PCT'!B81</f>
        <v>0</v>
      </c>
      <c r="C22" s="195" t="str">
        <f>'PK-PCT'!C81</f>
        <v>Possible   fires   that  could result from smoking materials being dropped into lavatory paper or  linen  waste receptacles.</v>
      </c>
      <c r="D22" s="196" t="str">
        <f>'PK-PCT'!F81</f>
        <v>Recurring 
every 1000 FH</v>
      </c>
      <c r="E22" s="242">
        <f>'PK-PCT'!D81</f>
        <v>42285</v>
      </c>
      <c r="F22" s="196" t="str">
        <f>'PK-PCT'!E81</f>
        <v>Hrs. 14,863
Cyc. 17,444</v>
      </c>
      <c r="G22" s="195" t="str">
        <f>'PK-PCT'!G81</f>
        <v>Next due at 15,863 FH</v>
      </c>
      <c r="H22" s="343">
        <f>B6</f>
        <v>14740.35</v>
      </c>
      <c r="I22" s="344">
        <v>15800</v>
      </c>
      <c r="J22" s="344">
        <f t="shared" si="1"/>
        <v>15700</v>
      </c>
    </row>
    <row r="23" spans="1:14">
      <c r="A23" s="195"/>
      <c r="B23" s="195"/>
      <c r="C23" s="199"/>
      <c r="D23" s="196"/>
      <c r="E23" s="196"/>
      <c r="F23" s="196"/>
      <c r="G23" s="199"/>
    </row>
    <row r="24" spans="1:14" ht="16.5">
      <c r="A24" s="245" t="s">
        <v>853</v>
      </c>
      <c r="B24" s="195"/>
      <c r="C24" s="199"/>
      <c r="D24" s="196"/>
      <c r="E24" s="196"/>
      <c r="F24" s="196"/>
      <c r="G24" s="199"/>
    </row>
    <row r="25" spans="1:14" ht="40.5">
      <c r="A25" s="195" t="str">
        <f>'P37088C Eng#1'!A46</f>
        <v>FAA AD 2018-02-1424 Jan, 2018DGCA AD 2018-019-01520 September 2018</v>
      </c>
      <c r="B25" s="195" t="str">
        <f>'P37088C Eng#1'!B46</f>
        <v>SB No. TPE331-72-217803 May 2011</v>
      </c>
      <c r="C25" s="195" t="str">
        <f>'P37088C Eng#1'!C46</f>
        <v>ENGINE - COMBUSTION SECTION - Inspect Combustion Case Assembly</v>
      </c>
      <c r="D25" s="242">
        <f>'P37088C Eng#1'!D46</f>
        <v>43195</v>
      </c>
      <c r="E25" s="195" t="str">
        <f>'P37088C Eng#1'!E46</f>
        <v>Hrs. 453.52Cyc. 12,522</v>
      </c>
      <c r="F25" s="196" t="str">
        <f>'P37088C Eng#1'!F46</f>
        <v>Not to exceed 450 hours</v>
      </c>
      <c r="G25" s="195" t="str">
        <f>'P37088C Eng#1'!G46</f>
        <v>Complied by PT. PASRepeat inspection during scheduled fuel nozzle inspectionsReff FML. No R1205996Next Insp : 903.52 Hrs</v>
      </c>
      <c r="H25" s="343">
        <f>E4</f>
        <v>707.29</v>
      </c>
      <c r="I25" s="344">
        <v>900</v>
      </c>
      <c r="J25" s="344">
        <f t="shared" ref="J25" si="2">I25-100</f>
        <v>800</v>
      </c>
    </row>
    <row r="26" spans="1:14" ht="67.5">
      <c r="A26" s="195" t="str">
        <f>'P37088C Eng#1'!A49</f>
        <v>FAA AD 2018-13-0521 June 2018DGCA AD 2018-07-0203 July 2018</v>
      </c>
      <c r="B26" s="195" t="str">
        <f>'P37088C Eng#1'!B49</f>
        <v>SIL P331-97 Rev. 1123 July 2008</v>
      </c>
      <c r="C26" s="195" t="str">
        <f>'P37088C Eng#1'!C49</f>
        <v>Prevent Failure of Torque Semsor Gear assy by Obtaining initial and repetitive Engine Oil filter sample for analysis. (1) Obtain an initial engine oil filter sample of the affected engines within 150 hours time in service after the effective date of this AD(2) Submit the engine oil filter sample within 3 days of sampling to an ISO/IEC 17025-accredited laboratory capable of performing analysis</v>
      </c>
      <c r="D26" s="196" t="str">
        <f>'P37088C Eng#1'!F49</f>
        <v>150 FH</v>
      </c>
      <c r="E26" s="242">
        <f>'P37088C Eng#1'!D49</f>
        <v>43411</v>
      </c>
      <c r="F26" s="196" t="str">
        <f>'P37088C Eng#1'!E49</f>
        <v>10355.84 FH</v>
      </c>
      <c r="G26" s="195" t="str">
        <f>'P37088C Eng#1'!G49</f>
        <v xml:space="preserve"> Engine Oil Filter for analysis Carried out by ALS Technichem Ltd Sigapore
Result: Normal
Next sampling: 10,505.84 FH</v>
      </c>
      <c r="H26" s="343">
        <f>D4</f>
        <v>10486.91</v>
      </c>
      <c r="I26" s="344">
        <v>10505</v>
      </c>
      <c r="J26" s="344">
        <f>I26-50</f>
        <v>10455</v>
      </c>
      <c r="K26" s="241"/>
      <c r="L26" s="342"/>
      <c r="M26" s="343"/>
      <c r="N26" s="344"/>
    </row>
    <row r="27" spans="1:14">
      <c r="A27" s="246"/>
      <c r="B27" s="246"/>
      <c r="C27" s="246"/>
      <c r="G27" s="246"/>
      <c r="K27" s="241"/>
    </row>
    <row r="28" spans="1:14" ht="16.5">
      <c r="A28" s="245" t="s">
        <v>738</v>
      </c>
      <c r="B28" s="195"/>
      <c r="C28" s="199"/>
      <c r="D28" s="196"/>
      <c r="E28" s="196"/>
      <c r="F28" s="196"/>
      <c r="G28" s="199"/>
      <c r="K28" s="241"/>
    </row>
    <row r="29" spans="1:14" ht="67.5">
      <c r="A29" s="195" t="str">
        <f>'P37119C Ex.Eng#2'!A44</f>
        <v>FAA AD 2018-02-14
24 Jan, 2018
DGCA AD 2018-019-015
20 September 2018</v>
      </c>
      <c r="B29" s="195" t="str">
        <f>'P37119C Ex.Eng#2'!B44</f>
        <v>SB No. TPE331-72-2178
03 May 2011</v>
      </c>
      <c r="C29" s="195" t="str">
        <f>'P37119C Ex.Eng#2'!C44</f>
        <v>ENGINE - COMBUSTION SECTION - Inspect Combustion Case Assembly</v>
      </c>
      <c r="D29" s="242">
        <f>'P37119C Ex.Eng#2'!D44</f>
        <v>43195</v>
      </c>
      <c r="E29" s="359" t="str">
        <f>'P37119C Ex.Eng#2'!E44</f>
        <v>Hrs. 11,856.20
Cyc. 12,949</v>
      </c>
      <c r="F29" s="195" t="str">
        <f>'P37119C Ex.Eng#2'!F44</f>
        <v>Not to exceed 450 hours</v>
      </c>
      <c r="G29" s="195" t="str">
        <f>'P37119C Ex.Eng#2'!G44</f>
        <v>Complied by PT. PAS
Repeat inspection during scheduled fuel nozzle inspections
Reff FML. No R1205996
Next Insp : 12,306.20 Hrs</v>
      </c>
      <c r="H29" s="343">
        <f>D5</f>
        <v>11988.07</v>
      </c>
      <c r="I29" s="344">
        <v>12300</v>
      </c>
      <c r="J29" s="344">
        <f t="shared" ref="J29" si="3">I29-100</f>
        <v>12200</v>
      </c>
      <c r="K29" s="241"/>
    </row>
    <row r="30" spans="1:14" ht="81">
      <c r="A30" s="195" t="str">
        <f>'P37119C Ex.Eng#2'!A47</f>
        <v>FAA AD 2018-13-05
21 June 2018
DGCA AD 2018-07-020
3 July 2018</v>
      </c>
      <c r="B30" s="195" t="str">
        <f>'P37119C Ex.Eng#2'!B47</f>
        <v>SIL P331-97 Rev. 11
23 July 2008</v>
      </c>
      <c r="C30" s="195" t="str">
        <f>'P37119C Ex.Eng#2'!C47</f>
        <v>Prevent Failure of Torque Semsor Gear assy by Obtaining initial and repetitive Engine Oil filter sample for analysis. 
(1) Obtain an initial engine oil filter sample of the affected engines within 150 hours time in service after the effective date of this AD
(2) Submit the engine oil filter sample within 3 days of sampling to an ISO/IEC 17025-accredited laboratory capable of performing analysis</v>
      </c>
      <c r="D30" s="196" t="str">
        <f>'P37119C Ex.Eng#2'!F47</f>
        <v>150 FH</v>
      </c>
      <c r="E30" s="242">
        <f>'P37119C Ex.Eng#2'!D47</f>
        <v>43411</v>
      </c>
      <c r="F30" s="196" t="str">
        <f>'P37119C Ex.Eng#2'!E47</f>
        <v>11,978.90 FH</v>
      </c>
      <c r="G30" s="195" t="str">
        <f>'P37119C Ex.Eng#2'!G47</f>
        <v xml:space="preserve"> Engine Oil Filter for analysis Carried out by ALS Technichem Ltd Sigapore
Result: Re-Sample
Next sampling: 12,128.90 FH</v>
      </c>
      <c r="H30" s="343">
        <f>D5</f>
        <v>11988.07</v>
      </c>
      <c r="I30" s="344">
        <v>12100</v>
      </c>
      <c r="J30" s="344">
        <f>I30-100</f>
        <v>12000</v>
      </c>
      <c r="K30" s="241"/>
      <c r="L30" s="342" t="s">
        <v>834</v>
      </c>
      <c r="M30" s="343">
        <f>'P37119C Ex.Eng#2'!F5</f>
        <v>11988.07</v>
      </c>
      <c r="N30" s="344">
        <f>11833.8+150</f>
        <v>11983.8</v>
      </c>
    </row>
    <row r="31" spans="1:14" ht="121.5">
      <c r="A31" s="195" t="str">
        <f>'P37119C Ex.Eng#2'!A48</f>
        <v>FAA AD 2018-22-01
5 November 2018
EASA AD US 2018-22-01
10 Dec 2018</v>
      </c>
      <c r="B31" s="195" t="str">
        <f>'P37119C Ex.Eng#2'!B48</f>
        <v>72-0180
A72-0571</v>
      </c>
      <c r="C31" s="195" t="str">
        <f>'P37119C Ex.Eng#2'!C48</f>
        <v>Removing certain 2nd Stage Turbine Wheel from service at a reduced Life Limits.
Applicable for (Honeywell) TPE331-8, -10, -10N, -10R, -10U, -10UA, -10UF, -10UG, -10UGR, -10UR, and -11U turboprop engines with second stage turbine rotor assemblies, part number (P/Ns) 3102106-1, -6, and -8 or P/N 3101514-1, -10 and -12, installed.
Effective date: 10 December 2018
This FAA AD is supersedes FAA AD 88-12-10</v>
      </c>
      <c r="D31" s="196" t="str">
        <f>'P37119C Ex.Eng#2'!D48</f>
        <v>NCW</v>
      </c>
      <c r="E31" s="196">
        <f>'P37119C Ex.Eng#2'!E48</f>
        <v>0</v>
      </c>
      <c r="F31" s="196">
        <f>'P37119C Ex.Eng#2'!F48</f>
        <v>0</v>
      </c>
      <c r="G31" s="195" t="str">
        <f>'P37119C Ex.Eng#2'!G48</f>
        <v>The 2nd Stage turbine wheel installed with P/N: 3102106-1.
Last flight Nov 2018 CSN: 13095 Cyc
Remove within 100 cycles-in-service after the effective date of this AD or 4,100 CSN, or at next access, whichever occurs first.
Due at: 13195 Cyc 
(Controlled by CALM)</v>
      </c>
      <c r="H31" s="343">
        <f>F5</f>
        <v>13095</v>
      </c>
      <c r="I31" s="344">
        <v>13195</v>
      </c>
      <c r="J31" s="344">
        <f>I31-100</f>
        <v>13095</v>
      </c>
      <c r="K31" s="241"/>
      <c r="L31" s="342"/>
      <c r="M31" s="343"/>
      <c r="N31" s="344"/>
    </row>
    <row r="32" spans="1:14">
      <c r="A32" s="246"/>
      <c r="B32" s="246"/>
      <c r="C32" s="246"/>
      <c r="G32" s="246"/>
    </row>
    <row r="33" spans="1:7" ht="15.75">
      <c r="A33" s="247" t="s">
        <v>739</v>
      </c>
      <c r="B33" s="246"/>
      <c r="C33" s="246"/>
      <c r="G33" s="246"/>
    </row>
    <row r="34" spans="1:7">
      <c r="A34" s="246"/>
      <c r="B34" s="246"/>
      <c r="C34" s="246"/>
      <c r="G34" s="246"/>
    </row>
    <row r="35" spans="1:7" ht="15.75">
      <c r="A35" s="247" t="s">
        <v>740</v>
      </c>
      <c r="B35" s="246"/>
      <c r="C35" s="246"/>
      <c r="G35" s="246"/>
    </row>
    <row r="36" spans="1:7">
      <c r="A36" s="246"/>
      <c r="B36" s="246"/>
      <c r="C36" s="246"/>
      <c r="G36" s="246"/>
    </row>
    <row r="37" spans="1:7">
      <c r="A37" s="246"/>
      <c r="B37" s="246"/>
      <c r="C37" s="246"/>
      <c r="G37" s="246"/>
    </row>
    <row r="38" spans="1:7">
      <c r="A38" s="246"/>
      <c r="B38" s="246"/>
      <c r="C38" s="246"/>
      <c r="G38" s="246"/>
    </row>
    <row r="39" spans="1:7">
      <c r="A39" s="246"/>
      <c r="B39" s="246"/>
      <c r="C39" s="246"/>
      <c r="G39" s="246"/>
    </row>
    <row r="40" spans="1:7">
      <c r="A40" s="246"/>
      <c r="B40" s="246"/>
      <c r="C40" s="246"/>
      <c r="G40" s="246"/>
    </row>
    <row r="41" spans="1:7">
      <c r="A41" s="246"/>
      <c r="B41" s="246"/>
      <c r="C41" s="246"/>
      <c r="G41" s="246"/>
    </row>
    <row r="42" spans="1:7">
      <c r="A42" s="246"/>
      <c r="B42" s="246"/>
      <c r="C42" s="246"/>
      <c r="G42" s="246"/>
    </row>
    <row r="43" spans="1:7">
      <c r="A43" s="246"/>
      <c r="B43" s="246"/>
      <c r="C43" s="246"/>
      <c r="G43" s="246"/>
    </row>
    <row r="44" spans="1:7">
      <c r="A44" s="246"/>
      <c r="B44" s="246"/>
      <c r="C44" s="246"/>
      <c r="G44" s="246"/>
    </row>
    <row r="45" spans="1:7">
      <c r="A45" s="246"/>
      <c r="B45" s="246"/>
      <c r="C45" s="246"/>
      <c r="G45" s="246"/>
    </row>
    <row r="46" spans="1:7">
      <c r="A46" s="246"/>
      <c r="B46" s="246"/>
      <c r="C46" s="246"/>
      <c r="G46" s="246"/>
    </row>
    <row r="47" spans="1:7">
      <c r="A47" s="246"/>
      <c r="B47" s="246"/>
      <c r="C47" s="246"/>
      <c r="G47" s="246"/>
    </row>
    <row r="48" spans="1:7">
      <c r="A48" s="246"/>
      <c r="B48" s="246"/>
      <c r="C48" s="246"/>
      <c r="G48" s="246"/>
    </row>
    <row r="49" spans="1:7">
      <c r="A49" s="246"/>
      <c r="B49" s="246"/>
      <c r="C49" s="246"/>
      <c r="G49" s="246"/>
    </row>
    <row r="50" spans="1:7">
      <c r="A50" s="246"/>
      <c r="B50" s="246"/>
      <c r="C50" s="246"/>
      <c r="G50" s="246"/>
    </row>
    <row r="51" spans="1:7">
      <c r="A51" s="246"/>
      <c r="B51" s="246"/>
      <c r="C51" s="246"/>
      <c r="G51" s="246"/>
    </row>
  </sheetData>
  <conditionalFormatting sqref="M26">
    <cfRule type="cellIs" dxfId="48" priority="48" operator="lessThan">
      <formula>$N$26</formula>
    </cfRule>
    <cfRule type="cellIs" dxfId="47" priority="49" operator="greaterThan">
      <formula>$N$26</formula>
    </cfRule>
  </conditionalFormatting>
  <conditionalFormatting sqref="M30:M31">
    <cfRule type="cellIs" dxfId="46" priority="46" operator="lessThan">
      <formula>$N$30</formula>
    </cfRule>
    <cfRule type="cellIs" dxfId="45" priority="47" operator="greaterThan">
      <formula>$N$30</formula>
    </cfRule>
  </conditionalFormatting>
  <conditionalFormatting sqref="H12">
    <cfRule type="cellIs" dxfId="44" priority="43" operator="greaterThan">
      <formula>$I$12</formula>
    </cfRule>
    <cfRule type="cellIs" dxfId="43" priority="44" operator="between">
      <formula>$J$12</formula>
      <formula>$I$12</formula>
    </cfRule>
    <cfRule type="cellIs" dxfId="42" priority="45" operator="lessThan">
      <formula>$J$12</formula>
    </cfRule>
  </conditionalFormatting>
  <conditionalFormatting sqref="H13:H14">
    <cfRule type="cellIs" dxfId="41" priority="40" operator="greaterThan">
      <formula>$I$14</formula>
    </cfRule>
    <cfRule type="cellIs" dxfId="40" priority="41" operator="between">
      <formula>$J$14</formula>
      <formula>$I$14</formula>
    </cfRule>
    <cfRule type="cellIs" dxfId="39" priority="42" operator="lessThan">
      <formula>$J$14</formula>
    </cfRule>
  </conditionalFormatting>
  <conditionalFormatting sqref="H15">
    <cfRule type="cellIs" dxfId="38" priority="37" operator="greaterThan">
      <formula>$I$15</formula>
    </cfRule>
    <cfRule type="cellIs" dxfId="37" priority="38" operator="between">
      <formula>$J$15</formula>
      <formula>$I$15</formula>
    </cfRule>
    <cfRule type="cellIs" dxfId="36" priority="39" operator="lessThan">
      <formula>$J$15</formula>
    </cfRule>
  </conditionalFormatting>
  <conditionalFormatting sqref="H16">
    <cfRule type="cellIs" dxfId="35" priority="34" operator="greaterThan">
      <formula>$I$16</formula>
    </cfRule>
    <cfRule type="cellIs" dxfId="34" priority="35" operator="between">
      <formula>$J$16</formula>
      <formula>$I$16</formula>
    </cfRule>
    <cfRule type="cellIs" dxfId="33" priority="36" operator="lessThan">
      <formula>$J$16</formula>
    </cfRule>
  </conditionalFormatting>
  <conditionalFormatting sqref="H17">
    <cfRule type="cellIs" dxfId="32" priority="31" operator="greaterThan">
      <formula>$I$17</formula>
    </cfRule>
    <cfRule type="cellIs" dxfId="31" priority="32" operator="between">
      <formula>$J$17</formula>
      <formula>$I$17</formula>
    </cfRule>
    <cfRule type="cellIs" dxfId="30" priority="33" operator="lessThan">
      <formula>$J$17</formula>
    </cfRule>
  </conditionalFormatting>
  <conditionalFormatting sqref="H18">
    <cfRule type="cellIs" dxfId="29" priority="28" operator="greaterThan">
      <formula>$I$18</formula>
    </cfRule>
    <cfRule type="cellIs" dxfId="28" priority="29" operator="between">
      <formula>$J$18</formula>
      <formula>$I$18</formula>
    </cfRule>
    <cfRule type="cellIs" dxfId="27" priority="30" operator="lessThan">
      <formula>$J$18</formula>
    </cfRule>
  </conditionalFormatting>
  <conditionalFormatting sqref="H19">
    <cfRule type="cellIs" dxfId="26" priority="25" operator="greaterThan">
      <formula>$I$19</formula>
    </cfRule>
    <cfRule type="cellIs" dxfId="25" priority="26" operator="between">
      <formula>$J$19</formula>
      <formula>$I$19</formula>
    </cfRule>
    <cfRule type="cellIs" dxfId="24" priority="27" operator="lessThan">
      <formula>$J$19</formula>
    </cfRule>
  </conditionalFormatting>
  <conditionalFormatting sqref="H20">
    <cfRule type="cellIs" dxfId="23" priority="22" operator="greaterThan">
      <formula>$I$20</formula>
    </cfRule>
    <cfRule type="cellIs" dxfId="22" priority="23" operator="between">
      <formula>$J$20</formula>
      <formula>$I$20</formula>
    </cfRule>
    <cfRule type="cellIs" dxfId="21" priority="24" operator="lessThan">
      <formula>$J$20</formula>
    </cfRule>
  </conditionalFormatting>
  <conditionalFormatting sqref="H21">
    <cfRule type="cellIs" dxfId="20" priority="19" operator="greaterThan">
      <formula>$I$21</formula>
    </cfRule>
    <cfRule type="cellIs" dxfId="19" priority="20" operator="between">
      <formula>$J$21</formula>
      <formula>$I$21</formula>
    </cfRule>
    <cfRule type="cellIs" dxfId="18" priority="21" operator="lessThan">
      <formula>$J$21</formula>
    </cfRule>
  </conditionalFormatting>
  <conditionalFormatting sqref="H22">
    <cfRule type="cellIs" dxfId="17" priority="16" operator="greaterThan">
      <formula>$I$22</formula>
    </cfRule>
    <cfRule type="cellIs" dxfId="16" priority="17" operator="between">
      <formula>$J$22</formula>
      <formula>$I$22</formula>
    </cfRule>
    <cfRule type="cellIs" dxfId="15" priority="18" operator="lessThan">
      <formula>$J$22</formula>
    </cfRule>
  </conditionalFormatting>
  <conditionalFormatting sqref="H25">
    <cfRule type="cellIs" dxfId="14" priority="13" operator="greaterThan">
      <formula>$I$25</formula>
    </cfRule>
    <cfRule type="cellIs" dxfId="13" priority="14" operator="between">
      <formula>$J$25</formula>
      <formula>$I$25</formula>
    </cfRule>
    <cfRule type="cellIs" dxfId="12" priority="15" operator="lessThan">
      <formula>$J$25</formula>
    </cfRule>
  </conditionalFormatting>
  <conditionalFormatting sqref="H26">
    <cfRule type="cellIs" dxfId="11" priority="10" operator="greaterThan">
      <formula>$I$26</formula>
    </cfRule>
    <cfRule type="cellIs" dxfId="10" priority="11" operator="between">
      <formula>$J$26</formula>
      <formula>$I$26</formula>
    </cfRule>
    <cfRule type="cellIs" dxfId="9" priority="12" operator="lessThan">
      <formula>$J$26</formula>
    </cfRule>
  </conditionalFormatting>
  <conditionalFormatting sqref="H29">
    <cfRule type="cellIs" dxfId="8" priority="7" operator="greaterThan">
      <formula>$I$29</formula>
    </cfRule>
    <cfRule type="cellIs" dxfId="7" priority="8" operator="between">
      <formula>$J$29</formula>
      <formula>$I$29</formula>
    </cfRule>
    <cfRule type="cellIs" dxfId="6" priority="9" operator="lessThan">
      <formula>$J$29</formula>
    </cfRule>
  </conditionalFormatting>
  <conditionalFormatting sqref="H30">
    <cfRule type="cellIs" dxfId="5" priority="4" operator="between">
      <formula>$J$30</formula>
      <formula>$I$30</formula>
    </cfRule>
    <cfRule type="cellIs" dxfId="4" priority="5" operator="greaterThan">
      <formula>$I$30</formula>
    </cfRule>
    <cfRule type="cellIs" dxfId="3" priority="6" operator="lessThan">
      <formula>$J$30</formula>
    </cfRule>
  </conditionalFormatting>
  <conditionalFormatting sqref="H31">
    <cfRule type="cellIs" dxfId="2" priority="1" operator="greaterThan">
      <formula>$I$31</formula>
    </cfRule>
    <cfRule type="cellIs" dxfId="1" priority="2" operator="between">
      <formula>$J$31</formula>
      <formula>$I$31</formula>
    </cfRule>
    <cfRule type="cellIs" dxfId="0" priority="3" operator="lessThan">
      <formula>$J$31</formula>
    </cfRule>
  </conditionalFormatting>
  <printOptions horizontalCentered="1"/>
  <pageMargins left="0.7" right="0.7" top="0.75" bottom="0.75" header="0.3" footer="0.3"/>
  <pageSetup scale="83" orientation="landscape" horizontalDpi="300" r:id="rId1"/>
  <rowBreaks count="1" manualBreakCount="1">
    <brk id="22" max="6" man="1"/>
  </rowBreaks>
</worksheet>
</file>

<file path=xl/worksheets/sheet9.xml><?xml version="1.0" encoding="utf-8"?>
<worksheet xmlns="http://schemas.openxmlformats.org/spreadsheetml/2006/main" xmlns:r="http://schemas.openxmlformats.org/officeDocument/2006/relationships">
  <sheetPr>
    <tabColor rgb="FFFF0000"/>
  </sheetPr>
  <dimension ref="A1:K58"/>
  <sheetViews>
    <sheetView topLeftCell="A2" zoomScaleSheetLayoutView="90" workbookViewId="0">
      <pane ySplit="10" topLeftCell="A38" activePane="bottomLeft" state="frozen"/>
      <selection activeCell="A3" sqref="A3"/>
      <selection pane="bottomLeft" activeCell="D41" sqref="D41"/>
    </sheetView>
  </sheetViews>
  <sheetFormatPr defaultRowHeight="15"/>
  <cols>
    <col min="1" max="1" width="15.88671875" style="53" customWidth="1"/>
    <col min="2" max="2" width="14.44140625" style="53" customWidth="1"/>
    <col min="3" max="3" width="50.6640625" style="53" customWidth="1"/>
    <col min="4" max="4" width="8.88671875" style="53" customWidth="1"/>
    <col min="5" max="5" width="9.88671875" style="53" customWidth="1"/>
    <col min="6" max="6" width="8.77734375" style="53" customWidth="1"/>
    <col min="7" max="7" width="20.44140625" style="53" customWidth="1"/>
    <col min="8" max="8" width="9.6640625" style="53" hidden="1" customWidth="1"/>
    <col min="9" max="9" width="6.44140625" style="53" customWidth="1"/>
    <col min="10" max="10" width="14.5546875" style="53" customWidth="1"/>
    <col min="11" max="11" width="12.44140625" style="53" customWidth="1"/>
    <col min="12" max="16384" width="8.88671875" style="53"/>
  </cols>
  <sheetData>
    <row r="1" spans="1:8">
      <c r="A1" s="106"/>
      <c r="B1" s="106"/>
      <c r="C1" s="54"/>
      <c r="D1" s="55"/>
      <c r="E1" s="54"/>
      <c r="F1" s="54"/>
      <c r="G1" s="106"/>
      <c r="H1" s="107" t="str">
        <f>'PK-PCT'!G2</f>
        <v>Sept 2019</v>
      </c>
    </row>
    <row r="2" spans="1:8" ht="21" customHeight="1">
      <c r="A2" s="325"/>
      <c r="B2" s="325"/>
      <c r="C2" s="284" t="s">
        <v>532</v>
      </c>
      <c r="D2" s="325"/>
      <c r="F2" s="176" t="str">
        <f>'PK-PCT'!F2</f>
        <v xml:space="preserve">Date report :   </v>
      </c>
      <c r="G2" s="177" t="str">
        <f>'PK-PCT'!G2</f>
        <v>Sept 2019</v>
      </c>
      <c r="H2" s="325"/>
    </row>
    <row r="3" spans="1:8" ht="15" customHeight="1">
      <c r="A3" s="313"/>
      <c r="B3" s="313"/>
      <c r="C3" s="283" t="s">
        <v>725</v>
      </c>
      <c r="D3" s="313"/>
      <c r="E3" s="313"/>
      <c r="F3" s="313"/>
      <c r="G3" s="313"/>
      <c r="H3" s="313"/>
    </row>
    <row r="4" spans="1:8" s="63" customFormat="1" ht="15.75">
      <c r="A4" s="57"/>
      <c r="B4" s="116" t="s">
        <v>719</v>
      </c>
      <c r="C4" s="118" t="s">
        <v>6</v>
      </c>
      <c r="E4" s="57" t="s">
        <v>720</v>
      </c>
      <c r="F4" s="123" t="s">
        <v>727</v>
      </c>
      <c r="G4" s="164">
        <f>11742.46+G5</f>
        <v>11604.56</v>
      </c>
      <c r="H4" s="82"/>
    </row>
    <row r="5" spans="1:8" s="63" customFormat="1" ht="15.75">
      <c r="A5" s="57"/>
      <c r="B5" s="108" t="s">
        <v>500</v>
      </c>
      <c r="C5" s="118" t="s">
        <v>10</v>
      </c>
      <c r="E5" s="71" t="s">
        <v>673</v>
      </c>
      <c r="F5" s="154">
        <v>11988.07</v>
      </c>
      <c r="G5" s="165">
        <f>G6-F6</f>
        <v>-137.89999999999964</v>
      </c>
      <c r="H5" s="82"/>
    </row>
    <row r="6" spans="1:8" s="63" customFormat="1" ht="15.75">
      <c r="A6" s="57"/>
      <c r="B6" s="39" t="s">
        <v>503</v>
      </c>
      <c r="C6" s="130" t="s">
        <v>722</v>
      </c>
      <c r="E6" s="57" t="s">
        <v>534</v>
      </c>
      <c r="F6" s="124">
        <v>2411.9499999999998</v>
      </c>
      <c r="G6" s="166">
        <v>2274.0500000000002</v>
      </c>
      <c r="H6" s="82"/>
    </row>
    <row r="7" spans="1:8" s="63" customFormat="1" ht="13.5">
      <c r="A7" s="57"/>
      <c r="B7" s="39" t="s">
        <v>533</v>
      </c>
      <c r="C7" s="118" t="s">
        <v>726</v>
      </c>
      <c r="E7" s="71" t="s">
        <v>672</v>
      </c>
      <c r="F7" s="125">
        <v>13095</v>
      </c>
      <c r="G7" s="57"/>
      <c r="H7" s="82"/>
    </row>
    <row r="8" spans="1:8" ht="6.75" customHeight="1">
      <c r="A8" s="54"/>
      <c r="B8" s="54"/>
      <c r="C8" s="54"/>
      <c r="D8" s="55"/>
      <c r="E8" s="54"/>
      <c r="F8" s="54"/>
      <c r="G8" s="54"/>
    </row>
    <row r="9" spans="1:8" s="139" customFormat="1" ht="27.75" customHeight="1" thickBot="1">
      <c r="A9" s="138" t="s">
        <v>396</v>
      </c>
      <c r="B9" s="138" t="s">
        <v>397</v>
      </c>
      <c r="C9" s="138" t="s">
        <v>398</v>
      </c>
      <c r="D9" s="138" t="s">
        <v>399</v>
      </c>
      <c r="E9" s="138" t="s">
        <v>671</v>
      </c>
      <c r="F9" s="138" t="s">
        <v>410</v>
      </c>
      <c r="G9" s="138" t="s">
        <v>401</v>
      </c>
      <c r="H9" s="136" t="s">
        <v>475</v>
      </c>
    </row>
    <row r="10" spans="1:8" s="64" customFormat="1" ht="18" hidden="1" customHeight="1" thickTop="1">
      <c r="A10" s="70" t="s">
        <v>139</v>
      </c>
      <c r="B10" s="69" t="s">
        <v>140</v>
      </c>
      <c r="C10" s="68" t="s">
        <v>670</v>
      </c>
      <c r="D10" s="66" t="s">
        <v>669</v>
      </c>
      <c r="E10" s="67"/>
      <c r="F10" s="67"/>
      <c r="G10" s="66"/>
      <c r="H10" s="65"/>
    </row>
    <row r="11" spans="1:8" s="64" customFormat="1" ht="27" hidden="1" customHeight="1">
      <c r="A11" s="70" t="s">
        <v>668</v>
      </c>
      <c r="B11" s="69" t="s">
        <v>141</v>
      </c>
      <c r="C11" s="68" t="s">
        <v>321</v>
      </c>
      <c r="D11" s="66"/>
      <c r="E11" s="67"/>
      <c r="F11" s="67"/>
      <c r="G11" s="66"/>
      <c r="H11" s="65"/>
    </row>
    <row r="12" spans="1:8" s="63" customFormat="1" ht="27.75" thickTop="1">
      <c r="A12" s="178" t="s">
        <v>143</v>
      </c>
      <c r="B12" s="179" t="s">
        <v>543</v>
      </c>
      <c r="C12" s="180" t="s">
        <v>322</v>
      </c>
      <c r="D12" s="181" t="s">
        <v>463</v>
      </c>
      <c r="E12" s="182"/>
      <c r="F12" s="179"/>
      <c r="G12" s="183" t="s">
        <v>374</v>
      </c>
      <c r="H12" s="184"/>
    </row>
    <row r="13" spans="1:8" s="63" customFormat="1" ht="27.75" hidden="1" customHeight="1">
      <c r="A13" s="178" t="s">
        <v>667</v>
      </c>
      <c r="B13" s="179" t="s">
        <v>144</v>
      </c>
      <c r="C13" s="180" t="s">
        <v>545</v>
      </c>
      <c r="D13" s="181"/>
      <c r="E13" s="182"/>
      <c r="F13" s="182"/>
      <c r="G13" s="181"/>
      <c r="H13" s="184"/>
    </row>
    <row r="14" spans="1:8" s="63" customFormat="1" ht="40.5">
      <c r="A14" s="178" t="s">
        <v>666</v>
      </c>
      <c r="B14" s="179" t="s">
        <v>548</v>
      </c>
      <c r="C14" s="180" t="s">
        <v>324</v>
      </c>
      <c r="D14" s="181" t="s">
        <v>463</v>
      </c>
      <c r="E14" s="182"/>
      <c r="F14" s="179"/>
      <c r="G14" s="183" t="s">
        <v>549</v>
      </c>
      <c r="H14" s="184"/>
    </row>
    <row r="15" spans="1:8" s="63" customFormat="1" ht="27">
      <c r="A15" s="178" t="s">
        <v>665</v>
      </c>
      <c r="B15" s="179" t="s">
        <v>146</v>
      </c>
      <c r="C15" s="180" t="s">
        <v>325</v>
      </c>
      <c r="D15" s="181" t="s">
        <v>649</v>
      </c>
      <c r="E15" s="182" t="s">
        <v>648</v>
      </c>
      <c r="F15" s="182" t="s">
        <v>459</v>
      </c>
      <c r="G15" s="180" t="s">
        <v>647</v>
      </c>
      <c r="H15" s="184"/>
    </row>
    <row r="16" spans="1:8" s="63" customFormat="1" ht="27">
      <c r="A16" s="178" t="s">
        <v>664</v>
      </c>
      <c r="B16" s="179" t="s">
        <v>147</v>
      </c>
      <c r="C16" s="180" t="s">
        <v>554</v>
      </c>
      <c r="D16" s="181" t="s">
        <v>463</v>
      </c>
      <c r="E16" s="182"/>
      <c r="F16" s="182"/>
      <c r="G16" s="183" t="s">
        <v>556</v>
      </c>
      <c r="H16" s="184"/>
    </row>
    <row r="17" spans="1:8" s="63" customFormat="1" ht="27">
      <c r="A17" s="178" t="s">
        <v>663</v>
      </c>
      <c r="B17" s="179" t="s">
        <v>662</v>
      </c>
      <c r="C17" s="180" t="s">
        <v>149</v>
      </c>
      <c r="D17" s="181" t="s">
        <v>463</v>
      </c>
      <c r="E17" s="182"/>
      <c r="F17" s="179"/>
      <c r="G17" s="183" t="s">
        <v>559</v>
      </c>
      <c r="H17" s="184"/>
    </row>
    <row r="18" spans="1:8" s="63" customFormat="1" ht="27">
      <c r="A18" s="178" t="s">
        <v>661</v>
      </c>
      <c r="B18" s="179" t="s">
        <v>660</v>
      </c>
      <c r="C18" s="180" t="s">
        <v>327</v>
      </c>
      <c r="D18" s="181" t="s">
        <v>463</v>
      </c>
      <c r="E18" s="182"/>
      <c r="F18" s="179"/>
      <c r="G18" s="183" t="s">
        <v>659</v>
      </c>
      <c r="H18" s="184"/>
    </row>
    <row r="19" spans="1:8" s="63" customFormat="1" ht="27">
      <c r="A19" s="178" t="s">
        <v>658</v>
      </c>
      <c r="B19" s="179" t="s">
        <v>150</v>
      </c>
      <c r="C19" s="180" t="s">
        <v>328</v>
      </c>
      <c r="D19" s="181" t="s">
        <v>463</v>
      </c>
      <c r="E19" s="182"/>
      <c r="F19" s="179"/>
      <c r="G19" s="183" t="s">
        <v>549</v>
      </c>
      <c r="H19" s="184"/>
    </row>
    <row r="20" spans="1:8" s="63" customFormat="1" ht="27">
      <c r="A20" s="178" t="s">
        <v>564</v>
      </c>
      <c r="B20" s="179" t="s">
        <v>151</v>
      </c>
      <c r="C20" s="180" t="s">
        <v>329</v>
      </c>
      <c r="D20" s="181" t="s">
        <v>463</v>
      </c>
      <c r="E20" s="182"/>
      <c r="F20" s="179"/>
      <c r="G20" s="183" t="s">
        <v>370</v>
      </c>
      <c r="H20" s="184"/>
    </row>
    <row r="21" spans="1:8" s="63" customFormat="1" ht="27">
      <c r="A21" s="178" t="s">
        <v>565</v>
      </c>
      <c r="B21" s="179" t="s">
        <v>151</v>
      </c>
      <c r="C21" s="180" t="s">
        <v>330</v>
      </c>
      <c r="D21" s="181" t="s">
        <v>463</v>
      </c>
      <c r="E21" s="182"/>
      <c r="F21" s="179"/>
      <c r="G21" s="183" t="s">
        <v>644</v>
      </c>
      <c r="H21" s="184"/>
    </row>
    <row r="22" spans="1:8" s="63" customFormat="1" ht="40.5">
      <c r="A22" s="178" t="s">
        <v>566</v>
      </c>
      <c r="B22" s="179" t="s">
        <v>152</v>
      </c>
      <c r="C22" s="180" t="s">
        <v>567</v>
      </c>
      <c r="D22" s="181" t="s">
        <v>463</v>
      </c>
      <c r="E22" s="182"/>
      <c r="F22" s="179"/>
      <c r="G22" s="183" t="s">
        <v>657</v>
      </c>
      <c r="H22" s="184"/>
    </row>
    <row r="23" spans="1:8" s="63" customFormat="1" ht="27">
      <c r="A23" s="178" t="s">
        <v>569</v>
      </c>
      <c r="B23" s="179" t="s">
        <v>656</v>
      </c>
      <c r="C23" s="180" t="s">
        <v>571</v>
      </c>
      <c r="D23" s="181" t="s">
        <v>463</v>
      </c>
      <c r="E23" s="182"/>
      <c r="F23" s="179"/>
      <c r="G23" s="183" t="s">
        <v>655</v>
      </c>
      <c r="H23" s="184"/>
    </row>
    <row r="24" spans="1:8" s="63" customFormat="1" ht="33" customHeight="1">
      <c r="A24" s="178" t="s">
        <v>573</v>
      </c>
      <c r="B24" s="179" t="s">
        <v>574</v>
      </c>
      <c r="C24" s="180" t="s">
        <v>575</v>
      </c>
      <c r="D24" s="181" t="s">
        <v>649</v>
      </c>
      <c r="E24" s="182" t="s">
        <v>648</v>
      </c>
      <c r="F24" s="182" t="s">
        <v>459</v>
      </c>
      <c r="G24" s="180" t="s">
        <v>647</v>
      </c>
      <c r="H24" s="184"/>
    </row>
    <row r="25" spans="1:8" s="63" customFormat="1" ht="24.75" customHeight="1">
      <c r="A25" s="178" t="s">
        <v>578</v>
      </c>
      <c r="B25" s="179" t="s">
        <v>153</v>
      </c>
      <c r="C25" s="180" t="s">
        <v>334</v>
      </c>
      <c r="D25" s="181" t="s">
        <v>463</v>
      </c>
      <c r="E25" s="182"/>
      <c r="F25" s="179"/>
      <c r="G25" s="183" t="s">
        <v>579</v>
      </c>
      <c r="H25" s="184"/>
    </row>
    <row r="26" spans="1:8" s="63" customFormat="1" ht="27.75" customHeight="1">
      <c r="A26" s="178" t="s">
        <v>654</v>
      </c>
      <c r="B26" s="179" t="s">
        <v>619</v>
      </c>
      <c r="C26" s="180" t="s">
        <v>582</v>
      </c>
      <c r="D26" s="181" t="s">
        <v>463</v>
      </c>
      <c r="E26" s="182"/>
      <c r="F26" s="179"/>
      <c r="G26" s="183" t="s">
        <v>583</v>
      </c>
      <c r="H26" s="184"/>
    </row>
    <row r="27" spans="1:8" s="63" customFormat="1" ht="27">
      <c r="A27" s="178" t="s">
        <v>653</v>
      </c>
      <c r="B27" s="179" t="s">
        <v>154</v>
      </c>
      <c r="C27" s="180" t="s">
        <v>585</v>
      </c>
      <c r="D27" s="181" t="s">
        <v>463</v>
      </c>
      <c r="E27" s="182"/>
      <c r="F27" s="179"/>
      <c r="G27" s="183" t="s">
        <v>586</v>
      </c>
      <c r="H27" s="184"/>
    </row>
    <row r="28" spans="1:8" s="63" customFormat="1" ht="27">
      <c r="A28" s="178" t="s">
        <v>652</v>
      </c>
      <c r="B28" s="179"/>
      <c r="C28" s="180" t="s">
        <v>337</v>
      </c>
      <c r="D28" s="181" t="s">
        <v>641</v>
      </c>
      <c r="E28" s="182" t="s">
        <v>651</v>
      </c>
      <c r="F28" s="182" t="s">
        <v>459</v>
      </c>
      <c r="G28" s="180" t="s">
        <v>647</v>
      </c>
      <c r="H28" s="184"/>
    </row>
    <row r="29" spans="1:8" s="63" customFormat="1" ht="27">
      <c r="A29" s="178" t="s">
        <v>650</v>
      </c>
      <c r="B29" s="179" t="s">
        <v>618</v>
      </c>
      <c r="C29" s="180" t="s">
        <v>590</v>
      </c>
      <c r="D29" s="181" t="s">
        <v>649</v>
      </c>
      <c r="E29" s="182" t="s">
        <v>648</v>
      </c>
      <c r="F29" s="182" t="s">
        <v>459</v>
      </c>
      <c r="G29" s="180" t="s">
        <v>647</v>
      </c>
      <c r="H29" s="184"/>
    </row>
    <row r="30" spans="1:8" s="63" customFormat="1" ht="27">
      <c r="A30" s="178" t="s">
        <v>646</v>
      </c>
      <c r="B30" s="179" t="s">
        <v>155</v>
      </c>
      <c r="C30" s="180" t="s">
        <v>593</v>
      </c>
      <c r="D30" s="181" t="s">
        <v>463</v>
      </c>
      <c r="E30" s="182"/>
      <c r="F30" s="183"/>
      <c r="G30" s="183" t="s">
        <v>361</v>
      </c>
      <c r="H30" s="184"/>
    </row>
    <row r="31" spans="1:8" s="63" customFormat="1" ht="40.5">
      <c r="A31" s="178" t="s">
        <v>645</v>
      </c>
      <c r="B31" s="179"/>
      <c r="C31" s="180" t="s">
        <v>595</v>
      </c>
      <c r="D31" s="181" t="s">
        <v>463</v>
      </c>
      <c r="E31" s="182"/>
      <c r="F31" s="183"/>
      <c r="G31" s="183" t="s">
        <v>644</v>
      </c>
      <c r="H31" s="184"/>
    </row>
    <row r="32" spans="1:8" s="57" customFormat="1" ht="27">
      <c r="A32" s="178" t="s">
        <v>597</v>
      </c>
      <c r="B32" s="179" t="s">
        <v>598</v>
      </c>
      <c r="C32" s="185" t="s">
        <v>599</v>
      </c>
      <c r="D32" s="187" t="s">
        <v>463</v>
      </c>
      <c r="E32" s="182"/>
      <c r="F32" s="186"/>
      <c r="G32" s="186" t="s">
        <v>600</v>
      </c>
      <c r="H32" s="179"/>
    </row>
    <row r="33" spans="1:11" s="57" customFormat="1" ht="27">
      <c r="A33" s="178" t="s">
        <v>601</v>
      </c>
      <c r="B33" s="179" t="s">
        <v>602</v>
      </c>
      <c r="C33" s="180" t="s">
        <v>603</v>
      </c>
      <c r="D33" s="181" t="s">
        <v>463</v>
      </c>
      <c r="E33" s="179"/>
      <c r="F33" s="183"/>
      <c r="G33" s="183" t="s">
        <v>604</v>
      </c>
      <c r="H33" s="179"/>
    </row>
    <row r="34" spans="1:11" s="57" customFormat="1" ht="54">
      <c r="A34" s="178" t="s">
        <v>643</v>
      </c>
      <c r="B34" s="179" t="s">
        <v>642</v>
      </c>
      <c r="C34" s="179" t="s">
        <v>620</v>
      </c>
      <c r="D34" s="187" t="s">
        <v>641</v>
      </c>
      <c r="E34" s="182" t="s">
        <v>640</v>
      </c>
      <c r="F34" s="182" t="s">
        <v>459</v>
      </c>
      <c r="G34" s="185" t="s">
        <v>639</v>
      </c>
      <c r="H34" s="179"/>
    </row>
    <row r="35" spans="1:11" s="57" customFormat="1" ht="45" customHeight="1">
      <c r="A35" s="179" t="s">
        <v>638</v>
      </c>
      <c r="B35" s="179"/>
      <c r="C35" s="180" t="s">
        <v>609</v>
      </c>
      <c r="D35" s="189" t="s">
        <v>463</v>
      </c>
      <c r="E35" s="190"/>
      <c r="F35" s="188"/>
      <c r="G35" s="191" t="s">
        <v>637</v>
      </c>
      <c r="H35" s="179"/>
    </row>
    <row r="36" spans="1:11" s="57" customFormat="1" ht="39.75" customHeight="1">
      <c r="A36" s="179" t="s">
        <v>611</v>
      </c>
      <c r="B36" s="179"/>
      <c r="C36" s="180" t="s">
        <v>636</v>
      </c>
      <c r="D36" s="181" t="s">
        <v>463</v>
      </c>
      <c r="E36" s="179"/>
      <c r="F36" s="183"/>
      <c r="G36" s="192" t="s">
        <v>613</v>
      </c>
      <c r="H36" s="193"/>
    </row>
    <row r="37" spans="1:11" s="57" customFormat="1" ht="51.75" customHeight="1">
      <c r="A37" s="178" t="s">
        <v>832</v>
      </c>
      <c r="B37" s="179"/>
      <c r="C37" s="180" t="s">
        <v>615</v>
      </c>
      <c r="D37" s="181" t="s">
        <v>463</v>
      </c>
      <c r="E37" s="179"/>
      <c r="F37" s="183"/>
      <c r="G37" s="192" t="s">
        <v>613</v>
      </c>
      <c r="H37" s="193"/>
    </row>
    <row r="38" spans="1:11" s="57" customFormat="1" ht="53.25" customHeight="1">
      <c r="A38" s="179" t="s">
        <v>823</v>
      </c>
      <c r="B38" s="179" t="s">
        <v>621</v>
      </c>
      <c r="C38" s="180" t="s">
        <v>622</v>
      </c>
      <c r="D38" s="187" t="s">
        <v>463</v>
      </c>
      <c r="E38" s="179"/>
      <c r="F38" s="186"/>
      <c r="G38" s="194" t="s">
        <v>635</v>
      </c>
      <c r="H38" s="193"/>
    </row>
    <row r="39" spans="1:11" s="132" customFormat="1" ht="81">
      <c r="A39" s="195" t="s">
        <v>824</v>
      </c>
      <c r="B39" s="195" t="s">
        <v>528</v>
      </c>
      <c r="C39" s="195" t="s">
        <v>685</v>
      </c>
      <c r="D39" s="197" t="s">
        <v>463</v>
      </c>
      <c r="E39" s="195"/>
      <c r="F39" s="196"/>
      <c r="G39" s="198" t="s">
        <v>688</v>
      </c>
      <c r="H39" s="198"/>
      <c r="J39" s="95" t="s">
        <v>686</v>
      </c>
    </row>
    <row r="40" spans="1:11" s="57" customFormat="1" ht="54">
      <c r="A40" s="179" t="s">
        <v>831</v>
      </c>
      <c r="B40" s="179" t="s">
        <v>616</v>
      </c>
      <c r="C40" s="180" t="s">
        <v>617</v>
      </c>
      <c r="D40" s="187" t="s">
        <v>699</v>
      </c>
      <c r="E40" s="179"/>
      <c r="F40" s="186"/>
      <c r="G40" s="186" t="s">
        <v>698</v>
      </c>
      <c r="H40" s="193"/>
    </row>
    <row r="41" spans="1:11" s="56" customFormat="1" ht="189" customHeight="1">
      <c r="A41" s="178" t="s">
        <v>826</v>
      </c>
      <c r="B41" s="179" t="s">
        <v>697</v>
      </c>
      <c r="C41" s="180" t="s">
        <v>700</v>
      </c>
      <c r="D41" s="187" t="s">
        <v>463</v>
      </c>
      <c r="E41" s="179"/>
      <c r="F41" s="186"/>
      <c r="G41" s="186" t="s">
        <v>704</v>
      </c>
      <c r="H41" s="193"/>
    </row>
    <row r="42" spans="1:11" s="56" customFormat="1" ht="81">
      <c r="A42" s="195" t="s">
        <v>830</v>
      </c>
      <c r="B42" s="195"/>
      <c r="C42" s="199" t="s">
        <v>706</v>
      </c>
      <c r="D42" s="200" t="s">
        <v>463</v>
      </c>
      <c r="E42" s="196"/>
      <c r="F42" s="196"/>
      <c r="G42" s="199" t="s">
        <v>707</v>
      </c>
      <c r="H42" s="199"/>
    </row>
    <row r="43" spans="1:11" s="39" customFormat="1" ht="54">
      <c r="A43" s="195"/>
      <c r="B43" s="195" t="s">
        <v>743</v>
      </c>
      <c r="C43" s="199" t="s">
        <v>744</v>
      </c>
      <c r="D43" s="202">
        <v>42841</v>
      </c>
      <c r="E43" s="203" t="s">
        <v>811</v>
      </c>
      <c r="F43" s="201" t="s">
        <v>459</v>
      </c>
      <c r="G43" s="204" t="s">
        <v>802</v>
      </c>
      <c r="H43" s="199"/>
      <c r="J43" s="39" t="s">
        <v>745</v>
      </c>
    </row>
    <row r="44" spans="1:11" s="39" customFormat="1" ht="67.5">
      <c r="A44" s="205" t="s">
        <v>829</v>
      </c>
      <c r="B44" s="195" t="s">
        <v>808</v>
      </c>
      <c r="C44" s="206" t="s">
        <v>809</v>
      </c>
      <c r="D44" s="208">
        <v>43195</v>
      </c>
      <c r="E44" s="203" t="s">
        <v>854</v>
      </c>
      <c r="F44" s="207" t="s">
        <v>817</v>
      </c>
      <c r="G44" s="195" t="s">
        <v>855</v>
      </c>
      <c r="H44" s="199"/>
      <c r="I44" s="358"/>
    </row>
    <row r="45" spans="1:11" s="39" customFormat="1" ht="40.5">
      <c r="A45" s="209"/>
      <c r="B45" s="195" t="s">
        <v>816</v>
      </c>
      <c r="C45" s="209" t="s">
        <v>814</v>
      </c>
      <c r="D45" s="204"/>
      <c r="E45" s="211"/>
      <c r="F45" s="210" t="s">
        <v>463</v>
      </c>
      <c r="G45" s="211" t="s">
        <v>815</v>
      </c>
      <c r="H45" s="199"/>
    </row>
    <row r="46" spans="1:11" s="39" customFormat="1" ht="40.5">
      <c r="A46" s="209" t="s">
        <v>812</v>
      </c>
      <c r="B46" s="195"/>
      <c r="C46" s="212" t="s">
        <v>813</v>
      </c>
      <c r="D46" s="204"/>
      <c r="E46" s="211"/>
      <c r="F46" s="210" t="s">
        <v>463</v>
      </c>
      <c r="G46" s="211" t="s">
        <v>549</v>
      </c>
      <c r="H46" s="199"/>
    </row>
    <row r="47" spans="1:11" s="39" customFormat="1" ht="81">
      <c r="A47" s="195" t="s">
        <v>828</v>
      </c>
      <c r="B47" s="195" t="s">
        <v>818</v>
      </c>
      <c r="C47" s="195" t="s">
        <v>833</v>
      </c>
      <c r="D47" s="332">
        <v>43411</v>
      </c>
      <c r="E47" s="210" t="s">
        <v>844</v>
      </c>
      <c r="F47" s="210" t="s">
        <v>820</v>
      </c>
      <c r="G47" s="339" t="s">
        <v>851</v>
      </c>
      <c r="H47" s="213"/>
      <c r="I47" s="355"/>
      <c r="J47" s="152" t="s">
        <v>819</v>
      </c>
      <c r="K47" s="281"/>
    </row>
    <row r="48" spans="1:11" s="32" customFormat="1" ht="135">
      <c r="A48" s="333" t="s">
        <v>850</v>
      </c>
      <c r="B48" s="218" t="s">
        <v>845</v>
      </c>
      <c r="C48" s="204" t="s">
        <v>848</v>
      </c>
      <c r="D48" s="210" t="s">
        <v>471</v>
      </c>
      <c r="E48" s="202"/>
      <c r="F48" s="203"/>
      <c r="G48" s="204" t="s">
        <v>849</v>
      </c>
      <c r="H48" s="330"/>
      <c r="I48" s="360"/>
      <c r="J48" s="331"/>
    </row>
    <row r="49" spans="1:10" s="32" customFormat="1" ht="13.5">
      <c r="A49" s="326"/>
      <c r="B49" s="116"/>
      <c r="C49" s="327"/>
      <c r="D49" s="160"/>
      <c r="E49" s="329"/>
      <c r="F49" s="328"/>
      <c r="G49" s="329"/>
      <c r="H49" s="330"/>
      <c r="I49" s="331"/>
      <c r="J49" s="331"/>
    </row>
    <row r="50" spans="1:10" s="83" customFormat="1" ht="15.75" customHeight="1">
      <c r="A50" s="294" t="s">
        <v>733</v>
      </c>
      <c r="B50" s="306"/>
      <c r="C50" s="307"/>
      <c r="D50" s="295" t="s">
        <v>842</v>
      </c>
      <c r="E50" s="317"/>
      <c r="F50" s="318"/>
    </row>
    <row r="51" spans="1:10" s="83" customFormat="1" ht="15.75" customHeight="1">
      <c r="A51" s="310"/>
      <c r="B51" s="310"/>
      <c r="C51" s="311"/>
      <c r="D51" s="295" t="s">
        <v>835</v>
      </c>
      <c r="E51" s="309"/>
      <c r="F51" s="308"/>
    </row>
    <row r="52" spans="1:10" s="83" customFormat="1" ht="15.75" customHeight="1">
      <c r="A52" s="310"/>
      <c r="B52" s="310"/>
      <c r="C52" s="311"/>
      <c r="D52" s="295" t="s">
        <v>836</v>
      </c>
      <c r="E52" s="309"/>
      <c r="F52" s="308"/>
    </row>
    <row r="53" spans="1:10" s="83" customFormat="1" ht="13.5">
      <c r="A53" s="310"/>
      <c r="B53" s="310"/>
      <c r="C53" s="311"/>
      <c r="D53" s="312"/>
      <c r="E53" s="309"/>
      <c r="F53" s="308"/>
      <c r="G53" s="129"/>
    </row>
    <row r="54" spans="1:10" s="83" customFormat="1" ht="15.75" customHeight="1">
      <c r="A54" s="321" t="s">
        <v>838</v>
      </c>
      <c r="B54" s="321"/>
      <c r="C54" s="321"/>
      <c r="D54" s="323" t="s">
        <v>837</v>
      </c>
      <c r="E54" s="322"/>
      <c r="F54" s="324"/>
    </row>
    <row r="55" spans="1:10" s="83" customFormat="1" ht="13.5">
      <c r="A55" s="299"/>
      <c r="B55" s="299"/>
      <c r="C55" s="299"/>
      <c r="D55" s="296"/>
      <c r="E55" s="296"/>
      <c r="F55" s="298"/>
      <c r="G55" s="116"/>
    </row>
    <row r="56" spans="1:10" s="83" customFormat="1" ht="13.5">
      <c r="A56" s="299"/>
      <c r="B56" s="299"/>
      <c r="C56" s="299"/>
      <c r="D56" s="296"/>
      <c r="E56" s="296"/>
      <c r="F56" s="298"/>
    </row>
    <row r="57" spans="1:10" s="83" customFormat="1" ht="13.5">
      <c r="A57" s="299"/>
      <c r="B57" s="299"/>
      <c r="C57" s="299"/>
      <c r="D57" s="296"/>
      <c r="E57" s="296"/>
      <c r="F57" s="298"/>
    </row>
    <row r="58" spans="1:10" s="83" customFormat="1" ht="15.75" customHeight="1">
      <c r="A58" s="303" t="s">
        <v>839</v>
      </c>
      <c r="B58" s="304"/>
      <c r="C58" s="305" t="s">
        <v>840</v>
      </c>
      <c r="D58" s="302"/>
      <c r="E58" s="305" t="s">
        <v>841</v>
      </c>
      <c r="F58" s="298"/>
    </row>
  </sheetData>
  <printOptions horizontalCentered="1"/>
  <pageMargins left="0.36" right="0.25" top="0.24" bottom="0.65" header="0.34" footer="0.17"/>
  <pageSetup paperSize="9" scale="90" orientation="landscape" r:id="rId1"/>
  <headerFooter alignWithMargins="0">
    <oddFooter>&amp;L&amp;8Checked by,Sign............&amp;R&amp;8Page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PK-PCT</vt:lpstr>
      <vt:lpstr>P37088C Eng#1</vt:lpstr>
      <vt:lpstr>P.37095C Eng#2</vt:lpstr>
      <vt:lpstr>CDA 4153 Prop #1</vt:lpstr>
      <vt:lpstr>CDA 4151 Prop #2</vt:lpstr>
      <vt:lpstr>Adc-Pct</vt:lpstr>
      <vt:lpstr>Sheet2</vt:lpstr>
      <vt:lpstr>Control TDC</vt:lpstr>
      <vt:lpstr>P37119C Ex.Eng#2</vt:lpstr>
      <vt:lpstr>Last AD</vt:lpstr>
      <vt:lpstr>Sheet3</vt:lpstr>
      <vt:lpstr>'Control TDC'!Print_Area</vt:lpstr>
      <vt:lpstr>'P.37095C Eng#2'!Print_Area</vt:lpstr>
      <vt:lpstr>'P37088C Eng#1'!Print_Area</vt:lpstr>
      <vt:lpstr>'P37119C Ex.Eng#2'!Print_Area</vt:lpstr>
      <vt:lpstr>'PK-PCT'!Print_Area</vt:lpstr>
      <vt:lpstr>PRINT_AREA_MI</vt:lpstr>
      <vt:lpstr>'Adc-Pct'!Print_Titles</vt:lpstr>
      <vt:lpstr>'CDA 4151 Prop #2'!Print_Titles</vt:lpstr>
      <vt:lpstr>'CDA 4153 Prop #1'!Print_Titles</vt:lpstr>
      <vt:lpstr>'P.37095C Eng#2'!Print_Titles</vt:lpstr>
      <vt:lpstr>'P37088C Eng#1'!Print_Titles</vt:lpstr>
      <vt:lpstr>'P37119C Ex.Eng#2'!Print_Titles</vt:lpstr>
      <vt:lpstr>'PK-PCT'!Print_Titles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dc:creator>
  <cp:lastModifiedBy>User</cp:lastModifiedBy>
  <cp:lastPrinted>2019-07-11T08:54:10Z</cp:lastPrinted>
  <dcterms:created xsi:type="dcterms:W3CDTF">2013-06-28T00:45:27Z</dcterms:created>
  <dcterms:modified xsi:type="dcterms:W3CDTF">2019-10-10T08:02:21Z</dcterms:modified>
</cp:coreProperties>
</file>