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tuwienacat-my.sharepoint.com/personal/aleksandar_pavlovic_tuwien_ac_at/Documents/Desktop/Conference Material/VLDB 2022/Supplementary Material/"/>
    </mc:Choice>
  </mc:AlternateContent>
  <xr:revisionPtr revIDLastSave="97" documentId="8_{CC2EC828-D28D-46EF-AD0F-479A58B1D8A6}" xr6:coauthVersionLast="47" xr6:coauthVersionMax="47" xr10:uidLastSave="{0E2FAAEC-78AF-4801-B4C9-256C27BF4BC7}"/>
  <bookViews>
    <workbookView xWindow="-98" yWindow="-98" windowWidth="24496" windowHeight="15675" xr2:uid="{00000000-000D-0000-FFFF-FFFF00000000}"/>
  </bookViews>
  <sheets>
    <sheet name="Benchmark Result Summary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7" l="1"/>
  <c r="F67" i="7" s="1"/>
  <c r="G67" i="7" s="1"/>
  <c r="E66" i="7"/>
  <c r="F66" i="7" s="1"/>
  <c r="G66" i="7" s="1"/>
  <c r="E65" i="7"/>
  <c r="F65" i="7" s="1"/>
  <c r="G65" i="7" s="1"/>
  <c r="E64" i="7"/>
  <c r="F64" i="7" s="1"/>
  <c r="G64" i="7" s="1"/>
  <c r="E63" i="7"/>
  <c r="F63" i="7" s="1"/>
  <c r="G63" i="7" s="1"/>
  <c r="E62" i="7"/>
  <c r="F62" i="7" s="1"/>
  <c r="G62" i="7" s="1"/>
  <c r="E61" i="7"/>
  <c r="F61" i="7" s="1"/>
  <c r="G61" i="7" s="1"/>
  <c r="E60" i="7"/>
  <c r="F60" i="7" s="1"/>
  <c r="G60" i="7" s="1"/>
  <c r="E59" i="7"/>
  <c r="F59" i="7" s="1"/>
  <c r="G59" i="7" s="1"/>
  <c r="E58" i="7"/>
  <c r="F58" i="7" s="1"/>
  <c r="G58" i="7" s="1"/>
  <c r="E57" i="7"/>
  <c r="F57" i="7" s="1"/>
  <c r="G57" i="7" s="1"/>
  <c r="E56" i="7"/>
  <c r="F56" i="7" s="1"/>
  <c r="G56" i="7" s="1"/>
  <c r="E55" i="7"/>
  <c r="F55" i="7" s="1"/>
  <c r="G55" i="7" s="1"/>
  <c r="E54" i="7"/>
  <c r="F54" i="7" s="1"/>
  <c r="G54" i="7" s="1"/>
  <c r="E53" i="7"/>
  <c r="F53" i="7" s="1"/>
  <c r="G53" i="7" s="1"/>
  <c r="E52" i="7"/>
  <c r="F52" i="7" s="1"/>
  <c r="G52" i="7" s="1"/>
  <c r="E51" i="7"/>
  <c r="F51" i="7" s="1"/>
  <c r="G51" i="7" s="1"/>
  <c r="H36" i="7"/>
  <c r="I36" i="7" s="1"/>
  <c r="H35" i="7"/>
  <c r="I35" i="7" s="1"/>
  <c r="H34" i="7"/>
  <c r="I34" i="7" s="1"/>
  <c r="H33" i="7"/>
  <c r="I33" i="7" s="1"/>
  <c r="H38" i="7"/>
  <c r="I38" i="7" s="1"/>
  <c r="H37" i="7"/>
  <c r="I37" i="7" s="1"/>
  <c r="I15" i="7"/>
  <c r="J15" i="7" s="1"/>
  <c r="K15" i="7" s="1"/>
  <c r="I13" i="7"/>
  <c r="J13" i="7"/>
  <c r="K13" i="7" s="1"/>
  <c r="I14" i="7"/>
  <c r="J14" i="7" s="1"/>
  <c r="K14" i="7" s="1"/>
  <c r="I16" i="7"/>
  <c r="J16" i="7" s="1"/>
  <c r="K16" i="7" s="1"/>
  <c r="I12" i="7"/>
  <c r="J12" i="7" s="1"/>
  <c r="K12" i="7" s="1"/>
  <c r="I21" i="7"/>
  <c r="J21" i="7" s="1"/>
  <c r="K21" i="7" s="1"/>
  <c r="I20" i="7"/>
  <c r="J20" i="7" s="1"/>
  <c r="K20" i="7" s="1"/>
  <c r="I19" i="7"/>
  <c r="J19" i="7" s="1"/>
  <c r="K19" i="7" s="1"/>
  <c r="I18" i="7"/>
  <c r="J18" i="7" s="1"/>
  <c r="K18" i="7" s="1"/>
</calcChain>
</file>

<file path=xl/sharedStrings.xml><?xml version="1.0" encoding="utf-8"?>
<sst xmlns="http://schemas.openxmlformats.org/spreadsheetml/2006/main" count="55" uniqueCount="34">
  <si>
    <t>Speed-Up Vada vs Fuseki</t>
  </si>
  <si>
    <t>Speed-Up Fuseki vs Vada</t>
  </si>
  <si>
    <t>Total Time Fuseki</t>
  </si>
  <si>
    <t>Avg. T Vada</t>
  </si>
  <si>
    <t>Avg. T. Fuseki</t>
  </si>
  <si>
    <t>Avg. Load. T.Fuseki</t>
  </si>
  <si>
    <t>2 variables</t>
  </si>
  <si>
    <t>1 variable (right-side)</t>
  </si>
  <si>
    <t>Type</t>
  </si>
  <si>
    <t>1 variable (left-side)</t>
  </si>
  <si>
    <t xml:space="preserve">* Benchmark Procedure: </t>
  </si>
  <si>
    <t>[Stardog] Avg. Exec. T.</t>
  </si>
  <si>
    <t>[Vada] Avg. Exec. T.</t>
  </si>
  <si>
    <t>[Stardog] Avg. Load. T.</t>
  </si>
  <si>
    <t>[Stardog] Total Time</t>
  </si>
  <si>
    <t>time-out!</t>
  </si>
  <si>
    <t>[Vada] Resultset size</t>
  </si>
  <si>
    <t>[Stardog] Resultset size</t>
  </si>
  <si>
    <t>Same as query 2 but distinct</t>
  </si>
  <si>
    <t xml:space="preserve">      * 10 warm-up queries in the beginning (+ 10 times loading the dataset for Stardog)</t>
  </si>
  <si>
    <t xml:space="preserve">      * 10 repetitions of the benchmark query (for Stardog each time deleting and reloading the dataset) </t>
  </si>
  <si>
    <t xml:space="preserve">      * Time-Out: 900s </t>
  </si>
  <si>
    <t>Mixing prop paths and ontology</t>
  </si>
  <si>
    <t>SubClass constraint query</t>
  </si>
  <si>
    <t>SubProperty constraint query</t>
  </si>
  <si>
    <t xml:space="preserve">Ontology Benchmark </t>
  </si>
  <si>
    <t>* Furthermore, we have used the benchmark queries from the property path benchmark, as recursive reasoning is translated by Stardog to property paths (such as e.g. transitive relations!)</t>
  </si>
  <si>
    <t>Property Path Benchmark</t>
  </si>
  <si>
    <t xml:space="preserve">      * 10 warm-up queries in the beginning (+ 10 times loading the dataset for Fuseki)</t>
  </si>
  <si>
    <t xml:space="preserve">      * 10 repetitions of the benchmark query (for Fuseki each time deleting and reloading the dataset) </t>
  </si>
  <si>
    <t>SP2Bench Benchmark</t>
  </si>
  <si>
    <t>Query ID</t>
  </si>
  <si>
    <t>Real Query ID</t>
  </si>
  <si>
    <t>* We have developed 3 queries over ontologies (mainly using subPropertyOf/subClassOf constraints)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</si>
</sst>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3" fillId="0" borderId="0" xfId="0" applyFont="1" applyAlignment="1">
      <alignment vertical="center"/>
    </xf>
    <xf numFmtId="164" fontId="3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Ontology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Vadalog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'Benchmark Result Summary'!$B$12:$B$21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'Benchmark Result Summary'!$F$12:$F$21</c:f>
              <c:numCache>
                <c:formatCode>0.000</c:formatCode>
                <c:ptCount val="10"/>
                <c:pt idx="0">
                  <c:v>0.84233314999999997</c:v>
                </c:pt>
                <c:pt idx="1">
                  <c:v>13.019069719999999</c:v>
                </c:pt>
                <c:pt idx="2" formatCode="General">
                  <c:v>0.88665076999999903</c:v>
                </c:pt>
                <c:pt idx="3" formatCode="General">
                  <c:v>11.8377869399999</c:v>
                </c:pt>
                <c:pt idx="4" formatCode="General">
                  <c:v>1.61854583</c:v>
                </c:pt>
                <c:pt idx="5">
                  <c:v>27.832133850000002</c:v>
                </c:pt>
                <c:pt idx="6">
                  <c:v>0.45551903999999999</c:v>
                </c:pt>
                <c:pt idx="7">
                  <c:v>0.44061425999999998</c:v>
                </c:pt>
                <c:pt idx="8" formatCode="General">
                  <c:v>0.65810307000000001</c:v>
                </c:pt>
                <c:pt idx="9">
                  <c:v>1.44025165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B-4248-A66D-0110388085EB}"/>
            </c:ext>
          </c:extLst>
        </c:ser>
        <c:ser>
          <c:idx val="2"/>
          <c:order val="1"/>
          <c:tx>
            <c:v>Stardog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'Benchmark Result Summary'!$B$12:$B$21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'Benchmark Result Summary'!$I$12:$I$21</c:f>
              <c:numCache>
                <c:formatCode>0.000</c:formatCode>
                <c:ptCount val="10"/>
                <c:pt idx="0">
                  <c:v>1.10495886</c:v>
                </c:pt>
                <c:pt idx="1">
                  <c:v>5.7126123299999998</c:v>
                </c:pt>
                <c:pt idx="2">
                  <c:v>1.2702201800000001</c:v>
                </c:pt>
                <c:pt idx="3">
                  <c:v>5.6270228799999886</c:v>
                </c:pt>
                <c:pt idx="4">
                  <c:v>9.5328053500000003</c:v>
                </c:pt>
                <c:pt idx="6">
                  <c:v>1.1520570299999999</c:v>
                </c:pt>
                <c:pt idx="7">
                  <c:v>1.17778479</c:v>
                </c:pt>
                <c:pt idx="8">
                  <c:v>1.19832939</c:v>
                </c:pt>
                <c:pt idx="9">
                  <c:v>1.3036938999999999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B-4248-A66D-01103880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23503"/>
        <c:axId val="367027247"/>
      </c:barChart>
      <c:catAx>
        <c:axId val="36702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7027247"/>
        <c:crossesAt val="0.1"/>
        <c:auto val="1"/>
        <c:lblAlgn val="ctr"/>
        <c:lblOffset val="100"/>
        <c:noMultiLvlLbl val="0"/>
      </c:catAx>
      <c:valAx>
        <c:axId val="367027247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[s]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8468152553432297E-2"/>
              <c:y val="0.394124256211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6702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39244636827307"/>
          <c:y val="0.89419371850548268"/>
          <c:w val="0.77240945887713963"/>
          <c:h val="7.805395751053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Property Path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Vadalog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'Benchmark Result Summary'!$B$33:$B$38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'Benchmark Result Summary'!$D$33:$D$38</c:f>
              <c:numCache>
                <c:formatCode>0.000</c:formatCode>
                <c:ptCount val="6"/>
                <c:pt idx="0">
                  <c:v>12.48932926</c:v>
                </c:pt>
                <c:pt idx="1">
                  <c:v>0.44589775999999998</c:v>
                </c:pt>
                <c:pt idx="2">
                  <c:v>0.66045288000000002</c:v>
                </c:pt>
                <c:pt idx="3">
                  <c:v>13.075089449999901</c:v>
                </c:pt>
                <c:pt idx="4">
                  <c:v>1.97110813</c:v>
                </c:pt>
                <c:pt idx="5">
                  <c:v>27.832133850000002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03-4B64-B9B3-1793ABB3E03D}"/>
            </c:ext>
          </c:extLst>
        </c:ser>
        <c:ser>
          <c:idx val="2"/>
          <c:order val="1"/>
          <c:tx>
            <c:v>Fuseki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'Benchmark Result Summary'!$B$33:$B$38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'Benchmark Result Summary'!$G$33:$G$38</c:f>
              <c:numCache>
                <c:formatCode>0.000</c:formatCode>
                <c:ptCount val="6"/>
                <c:pt idx="0">
                  <c:v>1.1695118600000001</c:v>
                </c:pt>
                <c:pt idx="1">
                  <c:v>1.1204772599999999</c:v>
                </c:pt>
                <c:pt idx="2">
                  <c:v>0.93654293999999905</c:v>
                </c:pt>
                <c:pt idx="3">
                  <c:v>0.94581855999999997</c:v>
                </c:pt>
                <c:pt idx="4">
                  <c:v>10.38412817</c:v>
                </c:pt>
                <c:pt idx="5">
                  <c:v>126.90873430999901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3-4B64-B9B3-1793ABB3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871824"/>
        <c:axId val="590878896"/>
      </c:barChart>
      <c:catAx>
        <c:axId val="5908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90878896"/>
        <c:crossesAt val="0.1"/>
        <c:auto val="1"/>
        <c:lblAlgn val="ctr"/>
        <c:lblOffset val="100"/>
        <c:noMultiLvlLbl val="0"/>
      </c:catAx>
      <c:valAx>
        <c:axId val="5908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layout>
            <c:manualLayout>
              <c:xMode val="edge"/>
              <c:yMode val="edge"/>
              <c:x val="1.9350055786493792E-2"/>
              <c:y val="0.34782011508356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908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51115485564304"/>
          <c:y val="0.89409667541557303"/>
          <c:w val="0.7326443569553805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SP2Bench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Vadalog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'Benchmark Result Summary'!$A$51:$A$67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'Benchmark Result Summary'!$B$51:$B$67</c:f>
              <c:numCache>
                <c:formatCode>0.000</c:formatCode>
                <c:ptCount val="17"/>
                <c:pt idx="0">
                  <c:v>0.31588565000000002</c:v>
                </c:pt>
                <c:pt idx="1">
                  <c:v>2.0470366000000002</c:v>
                </c:pt>
                <c:pt idx="2">
                  <c:v>0.65522038999999999</c:v>
                </c:pt>
                <c:pt idx="3">
                  <c:v>0.68328630999999995</c:v>
                </c:pt>
                <c:pt idx="4">
                  <c:v>0.64221951999999904</c:v>
                </c:pt>
                <c:pt idx="5">
                  <c:v>1.49367714</c:v>
                </c:pt>
                <c:pt idx="6">
                  <c:v>10.116945739999901</c:v>
                </c:pt>
                <c:pt idx="7">
                  <c:v>0.31255078989999902</c:v>
                </c:pt>
                <c:pt idx="8">
                  <c:v>15.710579690199999</c:v>
                </c:pt>
                <c:pt idx="9">
                  <c:v>1.2733521898</c:v>
                </c:pt>
                <c:pt idx="10">
                  <c:v>3.8472585499999901</c:v>
                </c:pt>
                <c:pt idx="11">
                  <c:v>0.38691642999999998</c:v>
                </c:pt>
                <c:pt idx="12">
                  <c:v>0.27687831000000002</c:v>
                </c:pt>
                <c:pt idx="13">
                  <c:v>0.52623774000000001</c:v>
                </c:pt>
                <c:pt idx="14">
                  <c:v>8.3206078599999902</c:v>
                </c:pt>
                <c:pt idx="15">
                  <c:v>1.4276920900000001</c:v>
                </c:pt>
                <c:pt idx="16">
                  <c:v>0.240199989999999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7-4E30-9C0E-8CE6507D1B1B}"/>
            </c:ext>
          </c:extLst>
        </c:ser>
        <c:ser>
          <c:idx val="1"/>
          <c:order val="1"/>
          <c:tx>
            <c:v>Fuseki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'Benchmark Result Summary'!$A$51:$A$67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'Benchmark Result Summary'!$C$51:$C$67</c:f>
              <c:numCache>
                <c:formatCode>0.000</c:formatCode>
                <c:ptCount val="17"/>
                <c:pt idx="0">
                  <c:v>2.4463470000000001E-2</c:v>
                </c:pt>
                <c:pt idx="1">
                  <c:v>0.20320189999999999</c:v>
                </c:pt>
                <c:pt idx="2">
                  <c:v>8.8566829999999999E-2</c:v>
                </c:pt>
                <c:pt idx="3">
                  <c:v>3.3532380000000001E-2</c:v>
                </c:pt>
                <c:pt idx="4">
                  <c:v>3.8954139999999998E-2</c:v>
                </c:pt>
                <c:pt idx="5">
                  <c:v>108.84099999999999</c:v>
                </c:pt>
                <c:pt idx="6">
                  <c:v>26.725318719999901</c:v>
                </c:pt>
                <c:pt idx="7">
                  <c:v>0.1587646201</c:v>
                </c:pt>
                <c:pt idx="8">
                  <c:v>1.1927460600999999</c:v>
                </c:pt>
                <c:pt idx="9">
                  <c:v>12.8086076002</c:v>
                </c:pt>
                <c:pt idx="10">
                  <c:v>5.2473460100000001E-2</c:v>
                </c:pt>
                <c:pt idx="11">
                  <c:v>6.9665640000000001E-2</c:v>
                </c:pt>
                <c:pt idx="12">
                  <c:v>3.7620859999999902E-2</c:v>
                </c:pt>
                <c:pt idx="13">
                  <c:v>0.12038074999999999</c:v>
                </c:pt>
                <c:pt idx="14">
                  <c:v>5.2459809999999898E-2</c:v>
                </c:pt>
                <c:pt idx="15">
                  <c:v>2.90711299999999E-2</c:v>
                </c:pt>
                <c:pt idx="16">
                  <c:v>2.0372689999999999E-2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7-4E30-9C0E-8CE6507D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6579888"/>
        <c:axId val="686580304"/>
      </c:barChart>
      <c:catAx>
        <c:axId val="6865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86580304"/>
        <c:crossesAt val="0"/>
        <c:auto val="1"/>
        <c:lblAlgn val="ctr"/>
        <c:lblOffset val="100"/>
        <c:noMultiLvlLbl val="0"/>
      </c:catAx>
      <c:valAx>
        <c:axId val="6865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layout>
            <c:manualLayout>
              <c:xMode val="edge"/>
              <c:yMode val="edge"/>
              <c:x val="1.6507706891544613E-2"/>
              <c:y val="0.35219250389865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865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36404943557589"/>
          <c:y val="0.89491184414857194"/>
          <c:w val="0.54585570185738397"/>
          <c:h val="7.752419171930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634800</xdr:colOff>
      <xdr:row>4</xdr:row>
      <xdr:rowOff>24218</xdr:rowOff>
    </xdr:from>
    <xdr:to>
      <xdr:col>20</xdr:col>
      <xdr:colOff>338135</xdr:colOff>
      <xdr:row>19</xdr:row>
      <xdr:rowOff>7684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E9298B-05CA-4D67-B6CD-6D349F4E2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640558</xdr:colOff>
      <xdr:row>24</xdr:row>
      <xdr:rowOff>288132</xdr:rowOff>
    </xdr:from>
    <xdr:to>
      <xdr:col>18</xdr:col>
      <xdr:colOff>30958</xdr:colOff>
      <xdr:row>40</xdr:row>
      <xdr:rowOff>21432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EB9F44-BDDD-40AC-8D63-AA55AD297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</xdr:colOff>
      <xdr:row>43</xdr:row>
      <xdr:rowOff>2381</xdr:rowOff>
    </xdr:from>
    <xdr:to>
      <xdr:col>16</xdr:col>
      <xdr:colOff>40481</xdr:colOff>
      <xdr:row>58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36216-3A09-5535-A3B9-90E68824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E982-61E0-4601-81FE-7DA855775159}">
  <dimension ref="A1:U126"/>
  <sheetViews>
    <sheetView tabSelected="1" zoomScale="94" zoomScaleNormal="100" workbookViewId="0">
      <selection activeCell="A3" sqref="A3"/>
    </sheetView>
  </sheetViews>
  <sheetFormatPr defaultRowHeight="14.25" x14ac:dyDescent="0.45"/>
  <cols>
    <col min="1" max="1" width="27.19921875" customWidth="1"/>
    <col min="3" max="3" width="12.3984375" customWidth="1"/>
    <col min="7" max="7" width="11" customWidth="1"/>
  </cols>
  <sheetData>
    <row r="1" spans="1:11" ht="23.25" x14ac:dyDescent="0.7">
      <c r="A1" s="9" t="s">
        <v>25</v>
      </c>
    </row>
    <row r="2" spans="1:11" x14ac:dyDescent="0.45">
      <c r="A2" t="s">
        <v>33</v>
      </c>
    </row>
    <row r="3" spans="1:11" x14ac:dyDescent="0.45">
      <c r="A3" t="s">
        <v>26</v>
      </c>
    </row>
    <row r="4" spans="1:11" x14ac:dyDescent="0.45">
      <c r="A4" t="s">
        <v>10</v>
      </c>
    </row>
    <row r="5" spans="1:11" x14ac:dyDescent="0.45">
      <c r="A5" t="s">
        <v>19</v>
      </c>
    </row>
    <row r="6" spans="1:11" x14ac:dyDescent="0.45">
      <c r="A6" t="s">
        <v>20</v>
      </c>
    </row>
    <row r="7" spans="1:11" x14ac:dyDescent="0.45">
      <c r="A7" t="s">
        <v>21</v>
      </c>
    </row>
    <row r="9" spans="1:11" x14ac:dyDescent="0.45">
      <c r="F9" s="2"/>
    </row>
    <row r="11" spans="1:11" x14ac:dyDescent="0.45">
      <c r="A11" t="s">
        <v>8</v>
      </c>
      <c r="B11" t="s">
        <v>31</v>
      </c>
      <c r="C11" t="s">
        <v>32</v>
      </c>
      <c r="D11" t="s">
        <v>16</v>
      </c>
      <c r="E11" t="s">
        <v>17</v>
      </c>
      <c r="F11" t="s">
        <v>12</v>
      </c>
      <c r="G11" t="s">
        <v>11</v>
      </c>
      <c r="H11" t="s">
        <v>13</v>
      </c>
      <c r="I11" t="s">
        <v>14</v>
      </c>
      <c r="J11" t="s">
        <v>0</v>
      </c>
      <c r="K11" t="s">
        <v>1</v>
      </c>
    </row>
    <row r="12" spans="1:11" x14ac:dyDescent="0.45">
      <c r="A12" s="13" t="s">
        <v>9</v>
      </c>
      <c r="B12">
        <v>0</v>
      </c>
      <c r="C12">
        <v>4</v>
      </c>
      <c r="D12">
        <v>269</v>
      </c>
      <c r="E12">
        <v>269</v>
      </c>
      <c r="F12" s="1">
        <v>0.84233314999999997</v>
      </c>
      <c r="G12" s="1">
        <v>0.15926700999999999</v>
      </c>
      <c r="H12" s="1">
        <v>0.94569185</v>
      </c>
      <c r="I12" s="1">
        <f>G12 + H12</f>
        <v>1.10495886</v>
      </c>
      <c r="J12" s="1">
        <f>F12/I12</f>
        <v>0.76232082522963796</v>
      </c>
      <c r="K12" s="1">
        <f xml:space="preserve"> 1/J12</f>
        <v>1.3117836570957702</v>
      </c>
    </row>
    <row r="13" spans="1:11" x14ac:dyDescent="0.45">
      <c r="A13" s="13"/>
      <c r="B13">
        <v>1</v>
      </c>
      <c r="C13">
        <v>5</v>
      </c>
      <c r="D13">
        <v>348</v>
      </c>
      <c r="E13">
        <v>348</v>
      </c>
      <c r="F13" s="1">
        <v>13.019069719999999</v>
      </c>
      <c r="G13" s="1">
        <v>4.7262537299999998</v>
      </c>
      <c r="H13" s="1">
        <v>0.98635859999999997</v>
      </c>
      <c r="I13" s="1">
        <f>G13 + H13</f>
        <v>5.7126123299999998</v>
      </c>
      <c r="J13" s="1">
        <f>F13/I13</f>
        <v>2.2790045898318465</v>
      </c>
      <c r="K13" s="1">
        <f xml:space="preserve"> 1/J13</f>
        <v>0.43878805881377525</v>
      </c>
    </row>
    <row r="14" spans="1:11" x14ac:dyDescent="0.45">
      <c r="A14" s="13" t="s">
        <v>7</v>
      </c>
      <c r="B14">
        <v>2</v>
      </c>
      <c r="C14">
        <v>6</v>
      </c>
      <c r="D14">
        <v>269</v>
      </c>
      <c r="E14">
        <v>269</v>
      </c>
      <c r="F14">
        <v>0.88665076999999903</v>
      </c>
      <c r="G14">
        <v>0.17255261999999999</v>
      </c>
      <c r="H14">
        <v>1.0976675600000001</v>
      </c>
      <c r="I14" s="1">
        <f>G14 + H14</f>
        <v>1.2702201800000001</v>
      </c>
      <c r="J14" s="1">
        <f>F14/I14</f>
        <v>0.69802919522188578</v>
      </c>
      <c r="K14" s="1">
        <f xml:space="preserve"> 1/J14</f>
        <v>1.4326048349340537</v>
      </c>
    </row>
    <row r="15" spans="1:11" x14ac:dyDescent="0.45">
      <c r="A15" s="13"/>
      <c r="B15">
        <v>3</v>
      </c>
      <c r="C15">
        <v>7</v>
      </c>
      <c r="D15">
        <v>348</v>
      </c>
      <c r="E15">
        <v>348</v>
      </c>
      <c r="F15">
        <v>11.8377869399999</v>
      </c>
      <c r="G15">
        <v>4.6338522499999897</v>
      </c>
      <c r="H15" s="4">
        <v>0.99317062999999906</v>
      </c>
      <c r="I15" s="1">
        <f>G15 + H15</f>
        <v>5.6270228799999886</v>
      </c>
      <c r="J15" s="1">
        <f>F15/I15</f>
        <v>2.1037389028707705</v>
      </c>
      <c r="K15" s="1">
        <f xml:space="preserve"> 1/J15</f>
        <v>0.47534415921833079</v>
      </c>
    </row>
    <row r="16" spans="1:11" x14ac:dyDescent="0.45">
      <c r="A16" s="13" t="s">
        <v>6</v>
      </c>
      <c r="B16">
        <v>4</v>
      </c>
      <c r="C16">
        <v>8</v>
      </c>
      <c r="D16">
        <v>78509</v>
      </c>
      <c r="E16">
        <v>78509</v>
      </c>
      <c r="F16">
        <v>1.61854583</v>
      </c>
      <c r="G16">
        <v>8.5259523700000006</v>
      </c>
      <c r="H16">
        <v>1.0068529799999999</v>
      </c>
      <c r="I16" s="1">
        <f>G16 + H16</f>
        <v>9.5328053500000003</v>
      </c>
      <c r="J16" s="1">
        <f>F16/I16</f>
        <v>0.16978693790280738</v>
      </c>
      <c r="K16" s="1">
        <f xml:space="preserve"> 1/J16</f>
        <v>5.8897345835428085</v>
      </c>
    </row>
    <row r="17" spans="1:21" ht="18" x14ac:dyDescent="0.45">
      <c r="A17" s="13"/>
      <c r="B17">
        <v>5</v>
      </c>
      <c r="C17">
        <v>9</v>
      </c>
      <c r="F17" s="1">
        <v>27.832133850000002</v>
      </c>
      <c r="G17" s="7" t="s">
        <v>15</v>
      </c>
    </row>
    <row r="18" spans="1:21" x14ac:dyDescent="0.45">
      <c r="A18" s="6" t="s">
        <v>23</v>
      </c>
      <c r="B18">
        <v>6</v>
      </c>
      <c r="C18">
        <v>0</v>
      </c>
      <c r="D18">
        <v>5580</v>
      </c>
      <c r="E18">
        <v>5580</v>
      </c>
      <c r="F18" s="1">
        <v>0.45551903999999999</v>
      </c>
      <c r="G18" s="1">
        <v>0.23916111000000001</v>
      </c>
      <c r="H18" s="1">
        <v>0.91289591999999997</v>
      </c>
      <c r="I18" s="1">
        <f>G18 + H18</f>
        <v>1.1520570299999999</v>
      </c>
      <c r="J18" s="1">
        <f>F18/I18</f>
        <v>0.39539625915914944</v>
      </c>
      <c r="K18" s="1">
        <f xml:space="preserve"> 1/J18</f>
        <v>2.5291083990693339</v>
      </c>
    </row>
    <row r="19" spans="1:21" x14ac:dyDescent="0.45">
      <c r="A19" s="6" t="s">
        <v>24</v>
      </c>
      <c r="B19">
        <v>7</v>
      </c>
      <c r="C19">
        <v>1</v>
      </c>
      <c r="D19">
        <v>7314</v>
      </c>
      <c r="E19">
        <v>7314</v>
      </c>
      <c r="F19" s="1">
        <v>0.44061425999999998</v>
      </c>
      <c r="G19" s="1">
        <v>0.27075780999999999</v>
      </c>
      <c r="H19" s="1">
        <v>0.90702698000000004</v>
      </c>
      <c r="I19" s="1">
        <f>G19 + H19</f>
        <v>1.17778479</v>
      </c>
      <c r="J19" s="1">
        <f>F19/I19</f>
        <v>0.37410421983798925</v>
      </c>
      <c r="K19" s="1">
        <f xml:space="preserve"> 1/J19</f>
        <v>2.6730519116653193</v>
      </c>
    </row>
    <row r="20" spans="1:21" x14ac:dyDescent="0.45">
      <c r="A20" s="6" t="s">
        <v>22</v>
      </c>
      <c r="B20">
        <v>8</v>
      </c>
      <c r="C20">
        <v>2</v>
      </c>
      <c r="D20">
        <v>160</v>
      </c>
      <c r="E20">
        <v>160</v>
      </c>
      <c r="F20">
        <v>0.65810307000000001</v>
      </c>
      <c r="G20" s="1">
        <v>0.26692651000000001</v>
      </c>
      <c r="H20" s="1">
        <v>0.93140288000000004</v>
      </c>
      <c r="I20" s="1">
        <f>G20 + H20</f>
        <v>1.19832939</v>
      </c>
      <c r="J20" s="1">
        <f>F20/I20</f>
        <v>0.54918378493579301</v>
      </c>
      <c r="K20" s="1">
        <f xml:space="preserve"> 1/J20</f>
        <v>1.8208840599999023</v>
      </c>
    </row>
    <row r="21" spans="1:21" x14ac:dyDescent="0.45">
      <c r="A21" s="11" t="s">
        <v>18</v>
      </c>
      <c r="B21" s="4">
        <v>9</v>
      </c>
      <c r="C21" s="4">
        <v>3</v>
      </c>
      <c r="D21" s="4">
        <v>11907</v>
      </c>
      <c r="E21" s="4">
        <v>160</v>
      </c>
      <c r="F21" s="12">
        <v>1.44025165</v>
      </c>
      <c r="G21" s="12">
        <v>0.27538615</v>
      </c>
      <c r="H21" s="12">
        <v>1.02830775</v>
      </c>
      <c r="I21" s="12">
        <f>G21 + H21</f>
        <v>1.3036938999999999</v>
      </c>
      <c r="J21" s="12">
        <f>F21/I21</f>
        <v>1.1047467891044056</v>
      </c>
      <c r="K21" s="12">
        <f xml:space="preserve"> 1/J21</f>
        <v>0.90518479878151847</v>
      </c>
    </row>
    <row r="24" spans="1:21" x14ac:dyDescent="0.4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ht="23.25" x14ac:dyDescent="0.7">
      <c r="A25" s="9" t="s">
        <v>27</v>
      </c>
    </row>
    <row r="26" spans="1:21" x14ac:dyDescent="0.45">
      <c r="A26" t="s">
        <v>10</v>
      </c>
    </row>
    <row r="27" spans="1:21" x14ac:dyDescent="0.45">
      <c r="A27" t="s">
        <v>28</v>
      </c>
    </row>
    <row r="28" spans="1:21" x14ac:dyDescent="0.45">
      <c r="A28" t="s">
        <v>29</v>
      </c>
    </row>
    <row r="29" spans="1:21" x14ac:dyDescent="0.45">
      <c r="A29" t="s">
        <v>21</v>
      </c>
    </row>
    <row r="32" spans="1:21" x14ac:dyDescent="0.45">
      <c r="A32" t="s">
        <v>8</v>
      </c>
      <c r="B32" t="s">
        <v>31</v>
      </c>
      <c r="C32" t="s">
        <v>32</v>
      </c>
      <c r="D32" t="s">
        <v>3</v>
      </c>
      <c r="E32" t="s">
        <v>4</v>
      </c>
      <c r="F32" t="s">
        <v>5</v>
      </c>
      <c r="G32" t="s">
        <v>2</v>
      </c>
      <c r="H32" t="s">
        <v>0</v>
      </c>
      <c r="I32" t="s">
        <v>1</v>
      </c>
    </row>
    <row r="33" spans="1:9" x14ac:dyDescent="0.45">
      <c r="A33" s="8" t="s">
        <v>9</v>
      </c>
      <c r="B33">
        <v>0</v>
      </c>
      <c r="C33">
        <v>2</v>
      </c>
      <c r="D33" s="1">
        <v>12.48932926</v>
      </c>
      <c r="E33" s="1">
        <v>4.84584299999999E-2</v>
      </c>
      <c r="F33" s="1">
        <v>1.1210534299999999</v>
      </c>
      <c r="G33" s="1">
        <v>1.1695118600000001</v>
      </c>
      <c r="H33" s="1">
        <f t="shared" ref="H33:H38" si="0">D33/G33</f>
        <v>10.679095857993264</v>
      </c>
      <c r="I33" s="1">
        <f t="shared" ref="I33:I38" si="1" xml:space="preserve"> 1/H33</f>
        <v>9.3640886204004209E-2</v>
      </c>
    </row>
    <row r="34" spans="1:9" x14ac:dyDescent="0.45">
      <c r="A34" s="8"/>
      <c r="B34">
        <v>1</v>
      </c>
      <c r="C34">
        <v>3</v>
      </c>
      <c r="D34" s="1">
        <v>0.44589775999999998</v>
      </c>
      <c r="E34" s="1">
        <v>1.0880900000000001E-2</v>
      </c>
      <c r="F34" s="1">
        <v>1.1095963600000001</v>
      </c>
      <c r="G34" s="1">
        <v>1.1204772599999999</v>
      </c>
      <c r="H34" s="1">
        <f t="shared" si="0"/>
        <v>0.39795342209800849</v>
      </c>
      <c r="I34" s="1">
        <f t="shared" si="1"/>
        <v>2.5128568934726201</v>
      </c>
    </row>
    <row r="35" spans="1:9" x14ac:dyDescent="0.45">
      <c r="A35" s="8" t="s">
        <v>7</v>
      </c>
      <c r="B35">
        <v>2</v>
      </c>
      <c r="C35">
        <v>4</v>
      </c>
      <c r="D35" s="1">
        <v>0.66045288000000002</v>
      </c>
      <c r="E35" s="1">
        <v>3.0030620000000001E-2</v>
      </c>
      <c r="F35" s="1">
        <v>0.90651231999999904</v>
      </c>
      <c r="G35" s="1">
        <v>0.93654293999999905</v>
      </c>
      <c r="H35" s="1">
        <f t="shared" si="0"/>
        <v>0.70520298834349304</v>
      </c>
      <c r="I35" s="1">
        <f t="shared" si="1"/>
        <v>1.4180314271625236</v>
      </c>
    </row>
    <row r="36" spans="1:9" x14ac:dyDescent="0.45">
      <c r="A36" s="8"/>
      <c r="B36">
        <v>3</v>
      </c>
      <c r="C36">
        <v>5</v>
      </c>
      <c r="D36" s="1">
        <v>13.075089449999901</v>
      </c>
      <c r="E36" s="1">
        <v>7.1241689999999996E-2</v>
      </c>
      <c r="F36" s="1">
        <v>0.87457686999999995</v>
      </c>
      <c r="G36" s="1">
        <v>0.94581855999999997</v>
      </c>
      <c r="H36" s="1">
        <f t="shared" si="0"/>
        <v>13.8240990428438</v>
      </c>
      <c r="I36" s="1">
        <f t="shared" si="1"/>
        <v>7.2337444697176206E-2</v>
      </c>
    </row>
    <row r="37" spans="1:9" x14ac:dyDescent="0.45">
      <c r="A37" s="13" t="s">
        <v>6</v>
      </c>
      <c r="B37">
        <v>4</v>
      </c>
      <c r="C37">
        <v>0</v>
      </c>
      <c r="D37" s="1">
        <v>1.97110813</v>
      </c>
      <c r="E37" s="1">
        <v>9.10874703</v>
      </c>
      <c r="F37" s="1">
        <v>1.2753811399999999</v>
      </c>
      <c r="G37" s="1">
        <v>10.38412817</v>
      </c>
      <c r="H37" s="1">
        <f t="shared" si="0"/>
        <v>0.18981931826444318</v>
      </c>
      <c r="I37" s="1">
        <f t="shared" si="1"/>
        <v>5.2681676930630896</v>
      </c>
    </row>
    <row r="38" spans="1:9" x14ac:dyDescent="0.45">
      <c r="A38" s="13"/>
      <c r="B38">
        <v>5</v>
      </c>
      <c r="C38">
        <v>1</v>
      </c>
      <c r="D38" s="1">
        <v>27.832133850000002</v>
      </c>
      <c r="E38" s="1">
        <v>124.5</v>
      </c>
      <c r="F38" s="1">
        <v>2.4039999999999999</v>
      </c>
      <c r="G38" s="1">
        <v>126.90873430999901</v>
      </c>
      <c r="H38" s="1">
        <f t="shared" si="0"/>
        <v>0.21930826117936578</v>
      </c>
      <c r="I38" s="1">
        <f t="shared" si="1"/>
        <v>4.559791749851728</v>
      </c>
    </row>
    <row r="42" spans="1:9" s="10" customFormat="1" x14ac:dyDescent="0.45"/>
    <row r="43" spans="1:9" ht="23.25" x14ac:dyDescent="0.7">
      <c r="A43" s="9" t="s">
        <v>30</v>
      </c>
    </row>
    <row r="44" spans="1:9" x14ac:dyDescent="0.45">
      <c r="A44" t="s">
        <v>10</v>
      </c>
    </row>
    <row r="45" spans="1:9" x14ac:dyDescent="0.45">
      <c r="A45" t="s">
        <v>28</v>
      </c>
    </row>
    <row r="46" spans="1:9" x14ac:dyDescent="0.45">
      <c r="A46" t="s">
        <v>29</v>
      </c>
    </row>
    <row r="47" spans="1:9" x14ac:dyDescent="0.45">
      <c r="A47" t="s">
        <v>21</v>
      </c>
    </row>
    <row r="50" spans="1:7" x14ac:dyDescent="0.45">
      <c r="A50" t="s">
        <v>32</v>
      </c>
      <c r="B50" t="s">
        <v>3</v>
      </c>
      <c r="C50" t="s">
        <v>4</v>
      </c>
      <c r="D50" t="s">
        <v>5</v>
      </c>
      <c r="E50" t="s">
        <v>2</v>
      </c>
      <c r="F50" t="s">
        <v>0</v>
      </c>
      <c r="G50" t="s">
        <v>1</v>
      </c>
    </row>
    <row r="51" spans="1:7" x14ac:dyDescent="0.45">
      <c r="A51">
        <v>0</v>
      </c>
      <c r="B51" s="1">
        <v>0.31588565000000002</v>
      </c>
      <c r="C51" s="1">
        <v>2.4463470000000001E-2</v>
      </c>
      <c r="D51" s="1">
        <v>1.01697492</v>
      </c>
      <c r="E51" s="1">
        <f>C51+D51</f>
        <v>1.0414383899999999</v>
      </c>
      <c r="F51" s="1">
        <f>E51/B51</f>
        <v>3.2968841414606831</v>
      </c>
      <c r="G51" s="1">
        <f>1/F51</f>
        <v>0.30331669451901044</v>
      </c>
    </row>
    <row r="52" spans="1:7" x14ac:dyDescent="0.45">
      <c r="A52">
        <v>1</v>
      </c>
      <c r="B52" s="1">
        <v>2.0470366000000002</v>
      </c>
      <c r="C52" s="1">
        <v>0.20320189999999999</v>
      </c>
      <c r="D52" s="1">
        <v>1.0483323099999999</v>
      </c>
      <c r="E52" s="1">
        <f t="shared" ref="E52:E67" si="2">C52+D52</f>
        <v>1.25153421</v>
      </c>
      <c r="F52" s="1">
        <f t="shared" ref="F52:F67" si="3">E52/B52</f>
        <v>0.61138829173840847</v>
      </c>
      <c r="G52" s="1">
        <f t="shared" ref="G52:G67" si="4">1/F52</f>
        <v>1.6356217701791791</v>
      </c>
    </row>
    <row r="53" spans="1:7" x14ac:dyDescent="0.45">
      <c r="A53">
        <v>2</v>
      </c>
      <c r="B53" s="1">
        <v>0.65522038999999999</v>
      </c>
      <c r="C53" s="1">
        <v>8.8566829999999999E-2</v>
      </c>
      <c r="D53" s="1">
        <v>1.08335783</v>
      </c>
      <c r="E53" s="1">
        <f t="shared" si="2"/>
        <v>1.17192466</v>
      </c>
      <c r="F53" s="1">
        <f t="shared" si="3"/>
        <v>1.78859613938449</v>
      </c>
      <c r="G53" s="1">
        <f t="shared" si="4"/>
        <v>0.55909770684405602</v>
      </c>
    </row>
    <row r="54" spans="1:7" x14ac:dyDescent="0.45">
      <c r="A54">
        <v>3</v>
      </c>
      <c r="B54" s="1">
        <v>0.68328630999999995</v>
      </c>
      <c r="C54" s="1">
        <v>3.3532380000000001E-2</v>
      </c>
      <c r="D54" s="1">
        <v>1.0606047300000001</v>
      </c>
      <c r="E54" s="1">
        <f t="shared" si="2"/>
        <v>1.0941371100000001</v>
      </c>
      <c r="F54" s="1">
        <f t="shared" si="3"/>
        <v>1.6012864504778388</v>
      </c>
      <c r="G54" s="1">
        <f t="shared" si="4"/>
        <v>0.62449788399919992</v>
      </c>
    </row>
    <row r="55" spans="1:7" x14ac:dyDescent="0.45">
      <c r="A55">
        <v>4</v>
      </c>
      <c r="B55" s="1">
        <v>0.64221951999999904</v>
      </c>
      <c r="C55" s="1">
        <v>3.8954139999999998E-2</v>
      </c>
      <c r="D55" s="1">
        <v>1.13854156</v>
      </c>
      <c r="E55" s="1">
        <f t="shared" si="2"/>
        <v>1.1774956999999999</v>
      </c>
      <c r="F55" s="1">
        <f t="shared" si="3"/>
        <v>1.8334785277158838</v>
      </c>
      <c r="G55" s="1">
        <f t="shared" si="4"/>
        <v>0.54541135054675705</v>
      </c>
    </row>
    <row r="56" spans="1:7" x14ac:dyDescent="0.45">
      <c r="A56">
        <v>5</v>
      </c>
      <c r="B56" s="1">
        <v>1.49367714</v>
      </c>
      <c r="C56" s="3">
        <v>108.84099999999999</v>
      </c>
      <c r="D56" s="1">
        <v>1.3240000000000001</v>
      </c>
      <c r="E56" s="1">
        <f t="shared" si="2"/>
        <v>110.16499999999999</v>
      </c>
      <c r="F56" s="1">
        <f t="shared" si="3"/>
        <v>73.754225093114826</v>
      </c>
      <c r="G56" s="1">
        <f t="shared" si="4"/>
        <v>1.3558545272999593E-2</v>
      </c>
    </row>
    <row r="57" spans="1:7" x14ac:dyDescent="0.45">
      <c r="A57">
        <v>6</v>
      </c>
      <c r="B57" s="1">
        <v>10.116945739999901</v>
      </c>
      <c r="C57" s="1">
        <v>26.725318719999901</v>
      </c>
      <c r="D57" s="1">
        <v>1.2042305099999999</v>
      </c>
      <c r="E57" s="1">
        <f t="shared" si="2"/>
        <v>27.9295492299999</v>
      </c>
      <c r="F57" s="1">
        <f t="shared" si="3"/>
        <v>2.7606700626626246</v>
      </c>
      <c r="G57" s="1">
        <f t="shared" si="4"/>
        <v>0.36223089949239173</v>
      </c>
    </row>
    <row r="58" spans="1:7" x14ac:dyDescent="0.45">
      <c r="A58">
        <v>7</v>
      </c>
      <c r="B58" s="1">
        <v>0.31255078989999902</v>
      </c>
      <c r="C58" s="1">
        <v>0.1587646201</v>
      </c>
      <c r="D58" s="1">
        <v>0.91182671019999995</v>
      </c>
      <c r="E58" s="1">
        <f t="shared" si="2"/>
        <v>1.0705913302999999</v>
      </c>
      <c r="F58" s="1">
        <f t="shared" si="3"/>
        <v>3.4253355451206402</v>
      </c>
      <c r="G58" s="1">
        <f t="shared" si="4"/>
        <v>0.29194220152372841</v>
      </c>
    </row>
    <row r="59" spans="1:7" x14ac:dyDescent="0.45">
      <c r="A59">
        <v>8</v>
      </c>
      <c r="B59" s="1">
        <v>15.710579690199999</v>
      </c>
      <c r="C59" s="1">
        <v>1.1927460600999999</v>
      </c>
      <c r="D59" s="1">
        <v>1.18128085989999</v>
      </c>
      <c r="E59" s="1">
        <f t="shared" si="2"/>
        <v>2.3740269199999897</v>
      </c>
      <c r="F59" s="1">
        <f t="shared" si="3"/>
        <v>0.15111007784651437</v>
      </c>
      <c r="G59" s="1">
        <f t="shared" si="4"/>
        <v>6.6176923091504243</v>
      </c>
    </row>
    <row r="60" spans="1:7" x14ac:dyDescent="0.45">
      <c r="A60">
        <v>9</v>
      </c>
      <c r="B60" s="1">
        <v>1.2733521898</v>
      </c>
      <c r="C60" s="1">
        <v>12.8086076002</v>
      </c>
      <c r="D60" s="1">
        <v>1.1001810000999901</v>
      </c>
      <c r="E60" s="1">
        <f t="shared" si="2"/>
        <v>13.908788600299991</v>
      </c>
      <c r="F60" s="1">
        <f t="shared" si="3"/>
        <v>10.922970653142384</v>
      </c>
      <c r="G60" s="1">
        <f t="shared" si="4"/>
        <v>9.1550186460705549E-2</v>
      </c>
    </row>
    <row r="61" spans="1:7" x14ac:dyDescent="0.45">
      <c r="A61">
        <v>10</v>
      </c>
      <c r="B61" s="1">
        <v>3.8472585499999901</v>
      </c>
      <c r="C61" s="1">
        <v>5.2473460100000001E-2</v>
      </c>
      <c r="D61" s="1">
        <v>1.0035248401000001</v>
      </c>
      <c r="E61" s="1">
        <f t="shared" si="2"/>
        <v>1.0559983002000002</v>
      </c>
      <c r="F61" s="1">
        <f t="shared" si="3"/>
        <v>0.27448072087590863</v>
      </c>
      <c r="G61" s="1">
        <f t="shared" si="4"/>
        <v>3.6432431276369863</v>
      </c>
    </row>
    <row r="62" spans="1:7" x14ac:dyDescent="0.45">
      <c r="A62">
        <v>11</v>
      </c>
      <c r="B62" s="1">
        <v>0.38691642999999998</v>
      </c>
      <c r="C62" s="1">
        <v>6.9665640000000001E-2</v>
      </c>
      <c r="D62" s="1">
        <v>1.0649900800000001</v>
      </c>
      <c r="E62" s="1">
        <f t="shared" si="2"/>
        <v>1.13465572</v>
      </c>
      <c r="F62" s="1">
        <f t="shared" si="3"/>
        <v>2.9325601913570849</v>
      </c>
      <c r="G62" s="1">
        <f t="shared" si="4"/>
        <v>0.34099896839192767</v>
      </c>
    </row>
    <row r="63" spans="1:7" x14ac:dyDescent="0.45">
      <c r="A63">
        <v>12</v>
      </c>
      <c r="B63" s="1">
        <v>0.27687831000000002</v>
      </c>
      <c r="C63" s="1">
        <v>3.7620859999999902E-2</v>
      </c>
      <c r="D63" s="1">
        <v>1.19674485</v>
      </c>
      <c r="E63" s="1">
        <f t="shared" si="2"/>
        <v>1.2343657099999998</v>
      </c>
      <c r="F63" s="1">
        <f t="shared" si="3"/>
        <v>4.4581524280468185</v>
      </c>
      <c r="G63" s="1">
        <f t="shared" si="4"/>
        <v>0.22430816714764384</v>
      </c>
    </row>
    <row r="64" spans="1:7" x14ac:dyDescent="0.45">
      <c r="A64">
        <v>13</v>
      </c>
      <c r="B64" s="1">
        <v>0.52623774000000001</v>
      </c>
      <c r="C64" s="1">
        <v>0.12038074999999999</v>
      </c>
      <c r="D64" s="1">
        <v>1.3074503099999999</v>
      </c>
      <c r="E64" s="1">
        <f t="shared" si="2"/>
        <v>1.4278310599999999</v>
      </c>
      <c r="F64" s="1">
        <f t="shared" si="3"/>
        <v>2.7132813773485722</v>
      </c>
      <c r="G64" s="1">
        <f t="shared" si="4"/>
        <v>0.3685574258343981</v>
      </c>
    </row>
    <row r="65" spans="1:7" x14ac:dyDescent="0.45">
      <c r="A65">
        <v>14</v>
      </c>
      <c r="B65" s="1">
        <v>8.3206078599999902</v>
      </c>
      <c r="C65" s="1">
        <v>5.2459809999999898E-2</v>
      </c>
      <c r="D65" s="1">
        <v>1.00199934</v>
      </c>
      <c r="E65" s="1">
        <f t="shared" si="2"/>
        <v>1.05445915</v>
      </c>
      <c r="F65" s="1">
        <f t="shared" si="3"/>
        <v>0.12672861980062131</v>
      </c>
      <c r="G65" s="1">
        <f t="shared" si="4"/>
        <v>7.8908773848659663</v>
      </c>
    </row>
    <row r="66" spans="1:7" x14ac:dyDescent="0.45">
      <c r="A66">
        <v>15</v>
      </c>
      <c r="B66" s="1">
        <v>1.4276920900000001</v>
      </c>
      <c r="C66" s="1">
        <v>2.90711299999999E-2</v>
      </c>
      <c r="D66" s="1">
        <v>0.99034467999999998</v>
      </c>
      <c r="E66" s="1">
        <f t="shared" si="2"/>
        <v>1.0194158099999999</v>
      </c>
      <c r="F66" s="1">
        <f t="shared" si="3"/>
        <v>0.71403057924065394</v>
      </c>
      <c r="G66" s="1">
        <f t="shared" si="4"/>
        <v>1.4005002433697789</v>
      </c>
    </row>
    <row r="67" spans="1:7" x14ac:dyDescent="0.45">
      <c r="A67">
        <v>16</v>
      </c>
      <c r="B67" s="1">
        <v>0.240199989999999</v>
      </c>
      <c r="C67" s="1">
        <v>2.0372689999999999E-2</v>
      </c>
      <c r="D67" s="1">
        <v>1.0250985500000001</v>
      </c>
      <c r="E67" s="1">
        <f t="shared" si="2"/>
        <v>1.0454712400000001</v>
      </c>
      <c r="F67" s="1">
        <f t="shared" si="3"/>
        <v>4.3525032619693471</v>
      </c>
      <c r="G67" s="1">
        <f t="shared" si="4"/>
        <v>0.22975284332068183</v>
      </c>
    </row>
    <row r="126" spans="5:5" x14ac:dyDescent="0.45">
      <c r="E126" s="5"/>
    </row>
  </sheetData>
  <mergeCells count="4">
    <mergeCell ref="A37:A38"/>
    <mergeCell ref="A12:A13"/>
    <mergeCell ref="A14:A15"/>
    <mergeCell ref="A16:A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 Result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Pavlovic</dc:creator>
  <cp:lastModifiedBy>Aleksandar Pavlovic</cp:lastModifiedBy>
  <dcterms:created xsi:type="dcterms:W3CDTF">2021-07-14T08:05:00Z</dcterms:created>
  <dcterms:modified xsi:type="dcterms:W3CDTF">2023-01-30T15:30:50Z</dcterms:modified>
</cp:coreProperties>
</file>