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2.xml" ContentType="application/vnd.openxmlformats-officedocument.drawing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drawings/drawing4.xml" ContentType="application/vnd.openxmlformats-officedocument.drawing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vw/git/n3/sparql2n3/SPARQL-to-N3/SPIN-to-N3/test/run/"/>
    </mc:Choice>
  </mc:AlternateContent>
  <xr:revisionPtr revIDLastSave="0" documentId="13_ncr:1_{DFA03B43-9688-A141-97FF-B320EC95A44C}" xr6:coauthVersionLast="47" xr6:coauthVersionMax="47" xr10:uidLastSave="{00000000-0000-0000-0000-000000000000}"/>
  <bookViews>
    <workbookView xWindow="-20" yWindow="760" windowWidth="34560" windowHeight="20200" activeTab="8" xr2:uid="{94AE5E48-1175-4942-B1A9-4F55D3AD141D}"/>
  </bookViews>
  <sheets>
    <sheet name="gmark-50" sheetId="2" r:id="rId1"/>
    <sheet name="gmark-100" sheetId="4" r:id="rId2"/>
    <sheet name="gmark-500" sheetId="5" r:id="rId3"/>
    <sheet name="lmdb" sheetId="1" r:id="rId4"/>
    <sheet name="yago" sheetId="3" r:id="rId5"/>
    <sheet name="onto" sheetId="6" r:id="rId6"/>
    <sheet name="cmp" sheetId="7" r:id="rId7"/>
    <sheet name="zika" sheetId="8" r:id="rId8"/>
    <sheet name="dt" sheetId="9" r:id="rId9"/>
  </sheets>
  <definedNames>
    <definedName name="gmark_100_eye_forward_noDupl_resultList" localSheetId="1">'gmark-100'!$A$2:$G$42</definedName>
    <definedName name="gmark_100_eye_forward_noDupl_resultList_cnst" localSheetId="1">'gmark-100'!$P$2:$V$42</definedName>
    <definedName name="gmark_100_nmo" localSheetId="1">'gmark-100'!$J$2:$M$42</definedName>
    <definedName name="gmark_100_nmo_cnst" localSheetId="1">'gmark-100'!$Y$2:$AB$42</definedName>
    <definedName name="gmark_50_eye" localSheetId="0">'gmark-50'!$A$40:$E$79</definedName>
    <definedName name="gmark_50_eye_forward" localSheetId="0">'gmark-50'!$H$40:$N$79</definedName>
    <definedName name="gmark_50_eye_forward_noDupl" localSheetId="0">'gmark-50'!$W$40:$AC$79</definedName>
    <definedName name="gmark_50_eye_forward_noDupl_resultList" localSheetId="0">'gmark-50'!$AF$40:$AL$79</definedName>
    <definedName name="gmark_50_nmo" localSheetId="0">'gmark-50'!$Q$40:$T$76</definedName>
    <definedName name="gmark_50_nmo_forward_noDupl_resultPred" localSheetId="0">'gmark-50'!$AO$40:$AR$79</definedName>
    <definedName name="gmark_500_eye_forward_noDupl_resultList" localSheetId="2">'gmark-500'!$D$2:$J$33</definedName>
    <definedName name="lmdb_eye" localSheetId="3">lmdb!$A$40:$I$43</definedName>
    <definedName name="lmdb_eye_1" localSheetId="3">lmdb!$A$47:$I$62</definedName>
    <definedName name="lmdb_recsparql" localSheetId="3">lmdb!$T$47:$V$64</definedName>
    <definedName name="lmdb_recsparql_1" localSheetId="3">lmdb!$T$40:$V$43</definedName>
    <definedName name="lmdb_spin" localSheetId="3">lmdb!$L$40:$P$43</definedName>
    <definedName name="lmdb_spin_1" localSheetId="3">lmdb!$L$47:$P$68</definedName>
    <definedName name="owl2rl_eye" localSheetId="5">onto!$A$2:$H$99</definedName>
    <definedName name="owl2rl_spin" localSheetId="5">onto!$K$2:$O$74</definedName>
    <definedName name="yago_eye" localSheetId="4">yago!$A$32:$J$37</definedName>
    <definedName name="yago_eye_1" localSheetId="4">yago!$A$41:$H$70</definedName>
    <definedName name="yago_recsparql" localSheetId="4">yago!$T$32:$V$37</definedName>
    <definedName name="yago_recsparql_1" localSheetId="4">yago!$T$41:$X$68</definedName>
    <definedName name="yago_spin" localSheetId="4">yago!$L$32:$P$37</definedName>
    <definedName name="yago_spin_1" localSheetId="4">yago!$L$41:$P$78</definedName>
    <definedName name="zika_spin" localSheetId="7">zika!$E$5:$I$10</definedName>
    <definedName name="zika_spin_1" localSheetId="7">zika!$E$17:$I$22</definedName>
    <definedName name="zika_spin_2" localSheetId="7">zika!$P$5:$T$10</definedName>
    <definedName name="zika_spin_3" localSheetId="7">zika!$P$17:$T$22</definedName>
    <definedName name="zika_spin_5" localSheetId="7">zika!#REF!</definedName>
    <definedName name="zika_spin_6" localSheetId="7">zika!$AA$17:$AI$21</definedName>
    <definedName name="zika_spin_7" localSheetId="7">zika!$AA$29:$AI$34</definedName>
    <definedName name="zika_spin_8" localSheetId="7">zika!$AA$5:$AE$10</definedName>
    <definedName name="zika_spin_9" localSheetId="7">zika!$AA$30:$AE$35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9" l="1"/>
  <c r="A9" i="9"/>
  <c r="A12" i="8"/>
  <c r="B12" i="8"/>
  <c r="C12" i="8"/>
  <c r="D12" i="8"/>
  <c r="G12" i="8"/>
  <c r="H12" i="8"/>
  <c r="I12" i="8"/>
  <c r="L12" i="8"/>
  <c r="M12" i="8"/>
  <c r="N12" i="8"/>
  <c r="O12" i="8"/>
  <c r="R12" i="8"/>
  <c r="S12" i="8"/>
  <c r="T12" i="8"/>
  <c r="AE37" i="8"/>
  <c r="AD37" i="8"/>
  <c r="AC37" i="8"/>
  <c r="AD25" i="8"/>
  <c r="AE25" i="8"/>
  <c r="AC25" i="8"/>
  <c r="AD12" i="8"/>
  <c r="AE12" i="8"/>
  <c r="AC12" i="8"/>
  <c r="T24" i="8"/>
  <c r="S24" i="8"/>
  <c r="R24" i="8"/>
  <c r="I24" i="8"/>
  <c r="H24" i="8"/>
  <c r="G24" i="8"/>
  <c r="Z12" i="8"/>
  <c r="Y12" i="8"/>
  <c r="X12" i="8"/>
  <c r="W12" i="8"/>
  <c r="O24" i="8"/>
  <c r="N24" i="8"/>
  <c r="M24" i="8"/>
  <c r="L24" i="8"/>
  <c r="A24" i="8"/>
  <c r="B24" i="8"/>
  <c r="H77" i="3"/>
  <c r="J7" i="7"/>
  <c r="H7" i="7"/>
  <c r="E7" i="7"/>
  <c r="J17" i="7"/>
  <c r="H17" i="7"/>
  <c r="E17" i="7"/>
  <c r="H71" i="3"/>
  <c r="G71" i="3"/>
  <c r="F71" i="3"/>
  <c r="E71" i="3"/>
  <c r="D71" i="3"/>
  <c r="C71" i="3"/>
  <c r="H65" i="3"/>
  <c r="G65" i="3"/>
  <c r="F65" i="3"/>
  <c r="E65" i="3"/>
  <c r="D65" i="3"/>
  <c r="C65" i="3"/>
  <c r="H59" i="3"/>
  <c r="G59" i="3"/>
  <c r="F59" i="3"/>
  <c r="E59" i="3"/>
  <c r="D59" i="3"/>
  <c r="C59" i="3"/>
  <c r="D53" i="3"/>
  <c r="E53" i="3"/>
  <c r="F53" i="3"/>
  <c r="G53" i="3"/>
  <c r="H53" i="3"/>
  <c r="C53" i="3"/>
  <c r="D47" i="3"/>
  <c r="E47" i="3"/>
  <c r="F47" i="3"/>
  <c r="G47" i="3"/>
  <c r="H47" i="3"/>
  <c r="C47" i="3"/>
  <c r="H65" i="1"/>
  <c r="D65" i="1"/>
  <c r="E65" i="1"/>
  <c r="F65" i="1"/>
  <c r="G65" i="1"/>
  <c r="C65" i="1"/>
  <c r="D59" i="1"/>
  <c r="E59" i="1"/>
  <c r="F59" i="1"/>
  <c r="G59" i="1"/>
  <c r="H59" i="1"/>
  <c r="C59" i="1"/>
  <c r="D53" i="1"/>
  <c r="E53" i="1"/>
  <c r="F53" i="1"/>
  <c r="G53" i="1"/>
  <c r="H53" i="1"/>
  <c r="C53" i="1"/>
  <c r="Y47" i="3"/>
  <c r="V74" i="3"/>
  <c r="V68" i="3"/>
  <c r="V61" i="3"/>
  <c r="V54" i="3"/>
  <c r="V47" i="3"/>
  <c r="V65" i="1"/>
  <c r="V59" i="1"/>
  <c r="V53" i="1"/>
  <c r="Z53" i="1"/>
  <c r="N79" i="3" l="1"/>
  <c r="P79" i="3"/>
  <c r="O79" i="3"/>
  <c r="P73" i="3"/>
  <c r="O73" i="3"/>
  <c r="P67" i="3"/>
  <c r="O67" i="3"/>
  <c r="P60" i="3"/>
  <c r="O60" i="3"/>
  <c r="O52" i="3"/>
  <c r="P52" i="3"/>
  <c r="O69" i="1"/>
  <c r="P69" i="1"/>
  <c r="N69" i="1"/>
  <c r="O63" i="1"/>
  <c r="P63" i="1"/>
  <c r="N63" i="1"/>
  <c r="O57" i="1"/>
  <c r="P57" i="1"/>
  <c r="N57" i="1"/>
  <c r="I41" i="1"/>
  <c r="I101" i="6"/>
  <c r="P76" i="6"/>
  <c r="P26" i="6"/>
  <c r="P30" i="6"/>
  <c r="P19" i="6"/>
  <c r="P27" i="6"/>
  <c r="P21" i="6"/>
  <c r="P13" i="6"/>
  <c r="P35" i="6"/>
  <c r="P33" i="6"/>
  <c r="P23" i="6"/>
  <c r="P38" i="6"/>
  <c r="P51" i="6"/>
  <c r="P24" i="6"/>
  <c r="P6" i="6"/>
  <c r="P53" i="6"/>
  <c r="P47" i="6"/>
  <c r="P25" i="6"/>
  <c r="P55" i="6"/>
  <c r="P56" i="6"/>
  <c r="P49" i="6"/>
  <c r="P18" i="6"/>
  <c r="P44" i="6"/>
  <c r="P63" i="6"/>
  <c r="P7" i="6"/>
  <c r="P66" i="6"/>
  <c r="P34" i="6"/>
  <c r="P40" i="6"/>
  <c r="P4" i="6"/>
  <c r="P15" i="6"/>
  <c r="P39" i="6"/>
  <c r="P41" i="6"/>
  <c r="P32" i="6"/>
  <c r="P59" i="6"/>
  <c r="P9" i="6"/>
  <c r="P52" i="6"/>
  <c r="P36" i="6"/>
  <c r="P5" i="6"/>
  <c r="P48" i="6"/>
  <c r="P68" i="6"/>
  <c r="P64" i="6"/>
  <c r="P16" i="6"/>
  <c r="P69" i="6"/>
  <c r="P72" i="6"/>
  <c r="P60" i="6"/>
  <c r="P62" i="6"/>
  <c r="P14" i="6"/>
  <c r="P50" i="6"/>
  <c r="P57" i="6"/>
  <c r="P17" i="6"/>
  <c r="P37" i="6"/>
  <c r="P54" i="6"/>
  <c r="P43" i="6"/>
  <c r="P29" i="6"/>
  <c r="P58" i="6"/>
  <c r="P31" i="6"/>
  <c r="P11" i="6"/>
  <c r="P22" i="6"/>
  <c r="P61" i="6"/>
  <c r="P20" i="6"/>
  <c r="P8" i="6"/>
  <c r="P73" i="6"/>
  <c r="P71" i="6"/>
  <c r="P70" i="6"/>
  <c r="P28" i="6"/>
  <c r="P45" i="6"/>
  <c r="P74" i="6"/>
  <c r="P12" i="6"/>
  <c r="P3" i="6"/>
  <c r="P65" i="6"/>
  <c r="P42" i="6"/>
  <c r="P46" i="6"/>
  <c r="P67" i="6"/>
  <c r="P10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3" i="6"/>
  <c r="N6" i="4"/>
  <c r="N10" i="4"/>
  <c r="K35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" i="5"/>
  <c r="J35" i="5"/>
  <c r="AB44" i="4"/>
  <c r="AC42" i="4"/>
  <c r="AC41" i="4"/>
  <c r="AC40" i="4"/>
  <c r="AC39" i="4"/>
  <c r="AC38" i="4"/>
  <c r="AC37" i="4"/>
  <c r="AC36" i="4"/>
  <c r="AC35" i="4"/>
  <c r="AC34" i="4"/>
  <c r="AC33" i="4"/>
  <c r="AC32" i="4"/>
  <c r="AC31" i="4"/>
  <c r="AC30" i="4"/>
  <c r="AC29" i="4"/>
  <c r="AC28" i="4"/>
  <c r="AC27" i="4"/>
  <c r="AC26" i="4"/>
  <c r="AC25" i="4"/>
  <c r="AC24" i="4"/>
  <c r="AC23" i="4"/>
  <c r="AC22" i="4"/>
  <c r="AC21" i="4"/>
  <c r="AC20" i="4"/>
  <c r="AC19" i="4"/>
  <c r="AC18" i="4"/>
  <c r="AC17" i="4"/>
  <c r="AC16" i="4"/>
  <c r="AC15" i="4"/>
  <c r="AC14" i="4"/>
  <c r="AC13" i="4"/>
  <c r="AC12" i="4"/>
  <c r="AC11" i="4"/>
  <c r="AC10" i="4"/>
  <c r="AC9" i="4"/>
  <c r="AC8" i="4"/>
  <c r="AC7" i="4"/>
  <c r="AC6" i="4"/>
  <c r="AC4" i="4"/>
  <c r="AC3" i="4"/>
  <c r="AC44" i="4" s="1"/>
  <c r="W6" i="4"/>
  <c r="V44" i="4"/>
  <c r="W3" i="4"/>
  <c r="W42" i="4"/>
  <c r="W41" i="4"/>
  <c r="W40" i="4"/>
  <c r="W39" i="4"/>
  <c r="W38" i="4"/>
  <c r="W44" i="4" s="1"/>
  <c r="W37" i="4"/>
  <c r="W36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W8" i="4"/>
  <c r="W7" i="4"/>
  <c r="W4" i="4"/>
  <c r="M44" i="4"/>
  <c r="N4" i="4"/>
  <c r="N7" i="4"/>
  <c r="N8" i="4"/>
  <c r="N9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3" i="4"/>
  <c r="N44" i="4" s="1"/>
  <c r="G44" i="4"/>
  <c r="H4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3" i="4"/>
  <c r="H44" i="4" s="1"/>
  <c r="AS81" i="2"/>
  <c r="AR8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41" i="2"/>
  <c r="AM81" i="2" s="1"/>
  <c r="AL8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2" i="2"/>
  <c r="AD73" i="2"/>
  <c r="AD74" i="2"/>
  <c r="AD75" i="2"/>
  <c r="AD76" i="2"/>
  <c r="AD77" i="2"/>
  <c r="AD78" i="2"/>
  <c r="AD79" i="2"/>
  <c r="AD41" i="2"/>
  <c r="O41" i="2"/>
  <c r="Q42" i="1"/>
  <c r="Q43" i="1"/>
  <c r="Q41" i="1"/>
  <c r="I42" i="1"/>
  <c r="I43" i="1"/>
  <c r="I33" i="3"/>
  <c r="Q34" i="3"/>
  <c r="Q35" i="3"/>
  <c r="Q36" i="3"/>
  <c r="Q37" i="3"/>
  <c r="Q33" i="3"/>
  <c r="I34" i="3"/>
  <c r="I35" i="3"/>
  <c r="I36" i="3"/>
  <c r="I37" i="3"/>
  <c r="J34" i="3"/>
  <c r="J35" i="3"/>
  <c r="J36" i="3"/>
  <c r="J37" i="3"/>
  <c r="J33" i="3"/>
  <c r="J42" i="1"/>
  <c r="J43" i="1"/>
  <c r="J41" i="1"/>
  <c r="W43" i="1"/>
  <c r="X43" i="1" s="1"/>
  <c r="W42" i="1"/>
  <c r="X42" i="1" s="1"/>
  <c r="W41" i="1"/>
  <c r="X41" i="1" s="1"/>
  <c r="W37" i="3"/>
  <c r="X37" i="3" s="1"/>
  <c r="W36" i="3"/>
  <c r="X36" i="3" s="1"/>
  <c r="W35" i="3"/>
  <c r="X35" i="3" s="1"/>
  <c r="W34" i="3"/>
  <c r="X34" i="3" s="1"/>
  <c r="W33" i="3"/>
  <c r="X33" i="3" s="1"/>
  <c r="R34" i="3"/>
  <c r="R35" i="3"/>
  <c r="R36" i="3"/>
  <c r="R37" i="3"/>
  <c r="R33" i="3"/>
  <c r="R42" i="1"/>
  <c r="R43" i="1"/>
  <c r="R41" i="1"/>
  <c r="U42" i="2"/>
  <c r="U43" i="2"/>
  <c r="U44" i="2"/>
  <c r="U45" i="2"/>
  <c r="U46" i="2"/>
  <c r="U47" i="2"/>
  <c r="U49" i="2"/>
  <c r="U50" i="2"/>
  <c r="U52" i="2"/>
  <c r="U53" i="2"/>
  <c r="U54" i="2"/>
  <c r="U55" i="2"/>
  <c r="U57" i="2"/>
  <c r="U59" i="2"/>
  <c r="U60" i="2"/>
  <c r="U61" i="2"/>
  <c r="U62" i="2"/>
  <c r="U63" i="2"/>
  <c r="U64" i="2"/>
  <c r="U66" i="2"/>
  <c r="U67" i="2"/>
  <c r="U69" i="2"/>
  <c r="U70" i="2"/>
  <c r="U72" i="2"/>
  <c r="U73" i="2"/>
  <c r="U74" i="2"/>
  <c r="U75" i="2"/>
  <c r="U76" i="2"/>
  <c r="U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2" i="2"/>
  <c r="O73" i="2"/>
  <c r="O74" i="2"/>
  <c r="O75" i="2"/>
  <c r="O76" i="2"/>
  <c r="O77" i="2"/>
  <c r="O78" i="2"/>
  <c r="O79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2" i="2"/>
  <c r="F73" i="2"/>
  <c r="F74" i="2"/>
  <c r="F75" i="2"/>
  <c r="F76" i="2"/>
  <c r="F77" i="2"/>
  <c r="F78" i="2"/>
  <c r="F79" i="2"/>
  <c r="F41" i="2"/>
  <c r="N70" i="1" l="1"/>
  <c r="AD81" i="2"/>
  <c r="O81" i="2"/>
  <c r="F81" i="2"/>
  <c r="U8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6DFB66-3F6A-944A-A05C-0404C1BA2D76}" name="gmark_100-eye-forward-noDupl-resultList" type="6" refreshedVersion="8" background="1" saveData="1">
    <textPr sourceFile="/Users/wvw/git/n3/sparql2n3/SPARQL-to-N3/SPIN-to-N3/test/run/times/gmark_100-eye-forward-noDupl-resultList.csv" comma="1">
      <textFields count="7">
        <textField/>
        <textField/>
        <textField/>
        <textField/>
        <textField/>
        <textField/>
        <textField/>
      </textFields>
    </textPr>
  </connection>
  <connection id="2" xr16:uid="{28D61BBD-F5B8-554E-AFE8-C561C343A8D1}" name="gmark_100-eye-forward-noDupl-resultList-cnst" type="6" refreshedVersion="8" background="1" saveData="1">
    <textPr sourceFile="/Users/wvw/git/n3/sparql2n3/SPARQL-to-N3/SPIN-to-N3/test/run/times/gmark_100-eye-forward-noDupl-resultList-cnst.csv" comma="1">
      <textFields count="7">
        <textField/>
        <textField/>
        <textField/>
        <textField/>
        <textField/>
        <textField/>
        <textField/>
      </textFields>
    </textPr>
  </connection>
  <connection id="3" xr16:uid="{C63E83DA-FB32-834A-9C64-C2CCD4EEB5DB}" name="gmark_100-nmo" type="6" refreshedVersion="8" background="1" saveData="1">
    <textPr sourceFile="/Users/wvw/git/n3/sparql2n3/SPARQL-to-N3/SPIN-to-N3/test/run/times/gmark_100-nmo.csv" comma="1">
      <textFields count="4">
        <textField/>
        <textField/>
        <textField/>
        <textField/>
      </textFields>
    </textPr>
  </connection>
  <connection id="4" xr16:uid="{36A19E55-06F2-D241-B33F-B7C4C84B4D9B}" name="gmark_100-nmo-cnst" type="6" refreshedVersion="8" background="1" saveData="1">
    <textPr sourceFile="/Users/wvw/git/n3/sparql2n3/SPARQL-to-N3/SPIN-to-N3/test/run/times/gmark_100-nmo-cnst.csv" comma="1">
      <textFields count="4">
        <textField/>
        <textField/>
        <textField/>
        <textField/>
      </textFields>
    </textPr>
  </connection>
  <connection id="5" xr16:uid="{7BABB170-5717-FA47-B763-2B6AADA1D962}" name="gmark_50-eye" type="6" refreshedVersion="8" background="1" saveData="1">
    <textPr sourceFile="/Users/wvw/git/n3/sparql2n3/SPARQL-to-N3/SPIN-to-N3/test/run/gmark_50-eye.csv" comma="1">
      <textFields count="5">
        <textField/>
        <textField/>
        <textField/>
        <textField/>
        <textField/>
      </textFields>
    </textPr>
  </connection>
  <connection id="6" xr16:uid="{9EF3F591-4452-6D40-94F1-9E08EAAD0030}" name="gmark_50-eye-forward" type="6" refreshedVersion="8" background="1" saveData="1">
    <textPr sourceFile="/Users/wvw/git/n3/sparql2n3/SPARQL-to-N3/SPIN-to-N3/test/run/gmark_50-eye-forward.csv" comma="1">
      <textFields count="7">
        <textField/>
        <textField/>
        <textField/>
        <textField/>
        <textField/>
        <textField/>
        <textField/>
      </textFields>
    </textPr>
  </connection>
  <connection id="7" xr16:uid="{9C7E1681-D8E0-E349-8292-F9868915E2A3}" name="gmark_50-eye-forward-noDupl" type="6" refreshedVersion="8" background="1" saveData="1">
    <textPr sourceFile="/Users/wvw/git/n3/sparql2n3/SPARQL-to-N3/SPIN-to-N3/test/run/times/gmark_50-eye-forward-noDupl.csv" comma="1">
      <textFields count="7">
        <textField/>
        <textField/>
        <textField/>
        <textField/>
        <textField/>
        <textField/>
        <textField/>
      </textFields>
    </textPr>
  </connection>
  <connection id="8" xr16:uid="{B9551E0F-88B4-6240-86C6-DEE1E0354E94}" name="gmark_50-eye-forward-noDupl-resultList" type="6" refreshedVersion="8" background="1" saveData="1">
    <textPr sourceFile="/Users/wvw/git/n3/sparql2n3/SPARQL-to-N3/SPIN-to-N3/test/run/times/gmark_50-eye-forward-noDupl-resultList.csv" comma="1">
      <textFields count="7">
        <textField/>
        <textField/>
        <textField/>
        <textField/>
        <textField/>
        <textField/>
        <textField/>
      </textFields>
    </textPr>
  </connection>
  <connection id="9" xr16:uid="{615E2C0E-A7EF-194F-9F76-E4800C6945BF}" name="gmark_50-nmo" type="6" refreshedVersion="8" background="1" saveData="1">
    <textPr sourceFile="/Users/wvw/git/n3/sparql2n3/SPARQL-to-N3/SPIN-to-N3/test/run/gmark_50-nmo.csv" comma="1">
      <textFields count="4">
        <textField/>
        <textField/>
        <textField/>
        <textField/>
      </textFields>
    </textPr>
  </connection>
  <connection id="10" xr16:uid="{B776B1D0-21B4-724C-A069-3064FA48972E}" name="gmark_50-nmo-forward-noDupl-resultPred" type="6" refreshedVersion="8" background="1" saveData="1">
    <textPr sourceFile="/Users/wvw/git/n3/sparql2n3/SPARQL-to-N3/SPIN-to-N3/test/run/times/gmark_50-nmo-forward-noDupl-resultPred.csv" comma="1">
      <textFields count="4">
        <textField/>
        <textField/>
        <textField/>
        <textField/>
      </textFields>
    </textPr>
  </connection>
  <connection id="11" xr16:uid="{1A193A0A-A0A7-E845-840C-5D1CCDFA8726}" name="gmark_500-eye-forward-noDupl-resultList" type="6" refreshedVersion="8" background="1" saveData="1">
    <textPr sourceFile="/Users/wvw/git/n3/sparql2n3/SPARQL-to-N3/SPIN-to-N3/test/run/times/gmark_500-eye-forward-noDupl-resultList.csv" comma="1">
      <textFields count="7">
        <textField/>
        <textField/>
        <textField/>
        <textField/>
        <textField/>
        <textField/>
        <textField/>
      </textFields>
    </textPr>
  </connection>
  <connection id="12" xr16:uid="{39F583D4-93FF-5146-994C-646A963F913B}" name="lmdb-eye" type="6" refreshedVersion="8" background="1" saveData="1">
    <textPr sourceFile="/Users/wvw/git/n3/sparql2n3/SPARQL-to-N3/SPIN-to-N3/test/run/times/lmdb-eye.csv" comma="1">
      <textFields count="5">
        <textField/>
        <textField/>
        <textField/>
        <textField/>
        <textField/>
      </textFields>
    </textPr>
  </connection>
  <connection id="13" xr16:uid="{B9CFD8D9-A1A8-4F42-832B-C8C7C76D5CFA}" name="lmdb-eye1" type="6" refreshedVersion="8" background="1" saveData="1">
    <textPr sourceFile="/Users/wvw/git/n3/sparql2n3/SPARQL-to-N3/SPIN-to-N3/test/run/times/lmdb-eye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FC45E0D5-6402-0341-AB3C-FB00067C91DF}" name="lmdb-recsparql" type="6" refreshedVersion="8" background="1" saveData="1">
    <textPr sourceFile="/Users/wvw/git/n3/sparql2n3/SPARQL-to-N3/SPIN-to-N3/test/run/times/lmdb-recsparql.csv" comma="1">
      <textFields count="3">
        <textField/>
        <textField/>
        <textField/>
      </textFields>
    </textPr>
  </connection>
  <connection id="15" xr16:uid="{7D6EE307-64A7-9342-85C1-950802A4CF91}" name="lmdb-recsparql1" type="6" refreshedVersion="8" background="1" saveData="1">
    <textPr sourceFile="/Users/wvw/git/n3/sparql2n3/SPARQL-to-N3/SPIN-to-N3/test/run/times/lmdb-recsparql.csv" comma="1">
      <textFields count="3">
        <textField/>
        <textField/>
        <textField/>
      </textFields>
    </textPr>
  </connection>
  <connection id="16" xr16:uid="{1E6C00C3-C49D-0A41-B42A-D043CA0AB2F5}" name="lmdb-spin" type="6" refreshedVersion="8" background="1" saveData="1">
    <textPr sourceFile="/Users/wvw/git/n3/sparql2n3/SPARQL-to-N3/SPIN-to-N3/test/run/times/lmdb-spin.csv" comma="1">
      <textFields count="5">
        <textField/>
        <textField/>
        <textField/>
        <textField/>
        <textField/>
      </textFields>
    </textPr>
  </connection>
  <connection id="17" xr16:uid="{0602C752-BB48-7B4C-AE0E-073F02BC6D6E}" name="lmdb-spin1" type="6" refreshedVersion="8" background="1" saveData="1">
    <textPr sourceFile="/Users/wvw/git/n3/sparql2n3/SPARQL-to-N3/SPIN-to-N3/test/run/times/lmdb-spin.csv" comma="1">
      <textFields count="5">
        <textField/>
        <textField/>
        <textField/>
        <textField/>
        <textField/>
      </textFields>
    </textPr>
  </connection>
  <connection id="18" xr16:uid="{23D3B5EE-44BC-0643-992A-0AF98D0B8372}" name="owl2rl_eye" type="6" refreshedVersion="8" background="1" saveData="1">
    <textPr sourceFile="/Users/wvw/git/n3/sparql2n3/SPARQL-to-N3/SPIN-to-N3/test/run/times/owl2rl_eye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19" xr16:uid="{E015DFD1-E5F4-314B-9177-D3861D7EEDF2}" name="owl2rl-spin" type="6" refreshedVersion="8" background="1" saveData="1">
    <textPr sourceFile="/Users/wvw/git/n3/sparql2n3/SPARQL-to-N3/SPIN-to-N3/test/run/times/owl2rl-spin.csv" comma="1">
      <textFields count="5">
        <textField/>
        <textField/>
        <textField/>
        <textField/>
        <textField/>
      </textFields>
    </textPr>
  </connection>
  <connection id="20" xr16:uid="{B55C9681-E85F-7347-9475-C263A669401A}" keepAlive="1" name="Query - gmark_50-eye" description="Connection to the 'gmark_50-eye' query in the workbook." type="5" refreshedVersion="0" background="1">
    <dbPr connection="Provider=Microsoft.Mashup.OleDb.1;Data Source=$Workbook$;Location=gmark_50-eye;Extended Properties=&quot;&quot;" command="SELECT * FROM [gmark_50-eye]"/>
  </connection>
  <connection id="21" xr16:uid="{8E824083-4B73-C34C-B75C-E4C5FD24E1F4}" name="yago-eye" type="6" refreshedVersion="8" background="1" saveData="1">
    <textPr sourceFile="/Users/wvw/git/n3/sparql2n3/SPARQL-to-N3/SPIN-to-N3/test/run/times/yago-eye.csv" comma="1">
      <textFields count="5">
        <textField/>
        <textField/>
        <textField/>
        <textField/>
        <textField/>
      </textFields>
    </textPr>
  </connection>
  <connection id="22" xr16:uid="{16C9C795-8279-FD4B-B76B-1B198530582C}" name="yago-eye1" type="6" refreshedVersion="8" background="1" saveData="1">
    <textPr sourceFile="/Users/wvw/git/n3/sparql2n3/SPARQL-to-N3/SPIN-to-N3/test/run/times/yago-eye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23" xr16:uid="{A383D5A5-B79F-AB49-9812-02B5108CCB77}" name="yago-recsparql" type="6" refreshedVersion="8" background="1" saveData="1">
    <textPr sourceFile="/Users/wvw/git/n3/sparql2n3/SPARQL-to-N3/SPIN-to-N3/test/run/times/yago-recsparql.csv" comma="1">
      <textFields count="3">
        <textField/>
        <textField/>
        <textField/>
      </textFields>
    </textPr>
  </connection>
  <connection id="24" xr16:uid="{AB77350C-9033-EA4E-A740-76635C71DF5A}" name="yago-recsparql1" type="6" refreshedVersion="8" background="1" saveData="1">
    <textPr sourceFile="/Users/wvw/git/n3/sparql2n3/SPARQL-to-N3/SPIN-to-N3/test/run/times/yago-recsparql.csv" comma="1">
      <textFields count="5">
        <textField/>
        <textField/>
        <textField/>
        <textField/>
        <textField/>
      </textFields>
    </textPr>
  </connection>
  <connection id="25" xr16:uid="{8BB0FA84-0301-4F41-98FC-E56B4A9EBBD1}" name="yago-spin" type="6" refreshedVersion="8" background="1" saveData="1">
    <textPr sourceFile="/Users/wvw/git/n3/sparql2n3/SPARQL-to-N3/SPIN-to-N3/test/run/times/yago-spin.csv" comma="1">
      <textFields count="5">
        <textField/>
        <textField/>
        <textField/>
        <textField/>
        <textField/>
      </textFields>
    </textPr>
  </connection>
  <connection id="26" xr16:uid="{1DB80AEC-8DC3-CE47-BF7A-676C73C201EC}" name="yago-spin1" type="6" refreshedVersion="8" background="1" saveData="1">
    <textPr sourceFile="/Users/wvw/git/n3/sparql2n3/SPARQL-to-N3/SPIN-to-N3/test/run/times/yago-spin.csv" comma="1">
      <textFields count="5">
        <textField/>
        <textField/>
        <textField/>
        <textField/>
        <textField/>
      </textFields>
    </textPr>
  </connection>
  <connection id="27" xr16:uid="{117B4C59-22A1-304F-81ED-BE9AD7CFAAB6}" name="zika-spin" type="6" refreshedVersion="8" background="1" saveData="1">
    <textPr sourceFile="/Users/wvw/git/n3/sparql2n3/SPARQL-to-N3/SPIN-to-N3/test/run/times/zika-spin.csv" comma="1">
      <textFields count="5">
        <textField/>
        <textField/>
        <textField/>
        <textField/>
        <textField/>
      </textFields>
    </textPr>
  </connection>
  <connection id="28" xr16:uid="{1ED72F78-A26E-BC4A-91EF-56410A441DA1}" name="zika-spin1" type="6" refreshedVersion="8" background="1" saveData="1">
    <textPr sourceFile="/Users/wvw/git/n3/sparql2n3/SPARQL-to-N3/SPIN-to-N3/test/run/times/zika-spin.csv" comma="1">
      <textFields count="5">
        <textField/>
        <textField/>
        <textField/>
        <textField/>
        <textField/>
      </textFields>
    </textPr>
  </connection>
  <connection id="29" xr16:uid="{F899F0B1-D851-8742-ACAA-86D99FA9A511}" name="zika-spin2" type="6" refreshedVersion="8" background="1" saveData="1">
    <textPr sourceFile="/Users/wvw/git/n3/sparql2n3/SPARQL-to-N3/SPIN-to-N3/test/run/times/zika-spin.csv" comma="1">
      <textFields count="5">
        <textField/>
        <textField/>
        <textField/>
        <textField/>
        <textField/>
      </textFields>
    </textPr>
  </connection>
  <connection id="30" xr16:uid="{DFF503EC-3527-9047-B163-2583CDBA197B}" name="zika-spin3" type="6" refreshedVersion="8" background="1" saveData="1">
    <textPr sourceFile="/Users/wvw/git/n3/sparql2n3/SPARQL-to-N3/SPIN-to-N3/test/run/times/zika-spin.csv" comma="1">
      <textFields count="5">
        <textField/>
        <textField/>
        <textField/>
        <textField/>
        <textField/>
      </textFields>
    </textPr>
  </connection>
  <connection id="31" xr16:uid="{C897FECC-5B61-8342-9B08-18B8C4F09348}" name="zika-spin4" type="6" refreshedVersion="8" background="1" saveData="1">
    <textPr sourceFile="/Users/wvw/git/n3/sparql2n3/SPARQL-to-N3/SPIN-to-N3/test/run/times/zika-spin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2" xr16:uid="{89F5B1E0-A7A4-B749-9384-FA7CFB6CF6DB}" name="zika-spin6" type="6" refreshedVersion="8" background="1" saveData="1">
    <textPr sourceFile="/Users/wvw/git/n3/sparql2n3/SPARQL-to-N3/SPIN-to-N3/test/run/times/zika-spin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3" xr16:uid="{E6D0DFA0-1D2F-D744-9CB2-25DC09D7AE2F}" name="zika-spin7" type="6" refreshedVersion="8" background="1" saveData="1">
    <textPr sourceFile="/Users/wvw/git/n3/sparql2n3/SPARQL-to-N3/SPIN-to-N3/test/run/times/zika-spin.csv" comma="1">
      <textFields count="5">
        <textField/>
        <textField/>
        <textField/>
        <textField/>
        <textField/>
      </textFields>
    </textPr>
  </connection>
  <connection id="34" xr16:uid="{B15A6552-DAD1-7A4F-9D4F-832C5031EF8E}" name="zika-spin8" type="6" refreshedVersion="8" background="1" saveData="1">
    <textPr sourceFile="/Users/wvw/git/n3/sparql2n3/SPARQL-to-N3/SPIN-to-N3/test/run/times/zika-spin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<sst xmlns="http://schemas.openxmlformats.org/spreadsheetml/2006/main" count="1893" uniqueCount="647">
  <si>
    <t>result_file</t>
  </si>
  <si>
    <t>time_gen_spin</t>
  </si>
  <si>
    <t>time_gen_n3</t>
  </si>
  <si>
    <t>time_exec_n3</t>
  </si>
  <si>
    <t>query-0</t>
  </si>
  <si>
    <t>gmark_50-query-0.n3</t>
  </si>
  <si>
    <t>query-1</t>
  </si>
  <si>
    <t>gmark_50-query-1.n3</t>
  </si>
  <si>
    <t>query-10</t>
  </si>
  <si>
    <t>gmark_50-query-10.n3</t>
  </si>
  <si>
    <t>query-11</t>
  </si>
  <si>
    <t>gmark_50-query-11.n3</t>
  </si>
  <si>
    <t>query-12</t>
  </si>
  <si>
    <t>gmark_50-query-12.n3</t>
  </si>
  <si>
    <t>query-13</t>
  </si>
  <si>
    <t>gmark_50-query-13.n3</t>
  </si>
  <si>
    <t>query-14</t>
  </si>
  <si>
    <t>gmark_50-query-14.n3</t>
  </si>
  <si>
    <t>query-16</t>
  </si>
  <si>
    <t>gmark_50-query-16.n3</t>
  </si>
  <si>
    <t>query-17</t>
  </si>
  <si>
    <t>gmark_50-query-17.n3</t>
  </si>
  <si>
    <t>query-19</t>
  </si>
  <si>
    <t>gmark_50-query-19.n3</t>
  </si>
  <si>
    <t>query-2</t>
  </si>
  <si>
    <t>gmark_50-query-2.n3</t>
  </si>
  <si>
    <t>query-20</t>
  </si>
  <si>
    <t>gmark_50-query-20.n3</t>
  </si>
  <si>
    <t>query-21</t>
  </si>
  <si>
    <t>gmark_50-query-21.n3</t>
  </si>
  <si>
    <t>query-22</t>
  </si>
  <si>
    <t>gmark_50-query-22.n3</t>
  </si>
  <si>
    <t>query-23</t>
  </si>
  <si>
    <t>gmark_50-query-23.n3</t>
  </si>
  <si>
    <t>query-24</t>
  </si>
  <si>
    <t>gmark_50-query-24.n3</t>
  </si>
  <si>
    <t>query-25</t>
  </si>
  <si>
    <t>gmark_50-query-25.n3</t>
  </si>
  <si>
    <t>query-27</t>
  </si>
  <si>
    <t>gmark_50-query-27.n3</t>
  </si>
  <si>
    <t>query-28</t>
  </si>
  <si>
    <t>gmark_50-query-28.n3</t>
  </si>
  <si>
    <t>query-29</t>
  </si>
  <si>
    <t>gmark_50-query-29.n3</t>
  </si>
  <si>
    <t>query-32</t>
  </si>
  <si>
    <t>gmark_50-query-32.n3</t>
  </si>
  <si>
    <t>query-35</t>
  </si>
  <si>
    <t>gmark_50-query-35.n3</t>
  </si>
  <si>
    <t>query-36</t>
  </si>
  <si>
    <t>gmark_50-query-36.n3</t>
  </si>
  <si>
    <t>query-37</t>
  </si>
  <si>
    <t>gmark_50-query-37.n3</t>
  </si>
  <si>
    <t>query-38</t>
  </si>
  <si>
    <t>gmark_50-query-38.n3</t>
  </si>
  <si>
    <t>query-39</t>
  </si>
  <si>
    <t>gmark_50-query-39.n3</t>
  </si>
  <si>
    <t>query-4</t>
  </si>
  <si>
    <t>gmark_50-query-4.n3</t>
  </si>
  <si>
    <t>query-40</t>
  </si>
  <si>
    <t>gmark_50-query-40.n3</t>
  </si>
  <si>
    <t>query-43</t>
  </si>
  <si>
    <t>gmark_50-query-43.n3</t>
  </si>
  <si>
    <t>query-44</t>
  </si>
  <si>
    <t>gmark_50-query-44.n3</t>
  </si>
  <si>
    <t>query-45</t>
  </si>
  <si>
    <t>query-46</t>
  </si>
  <si>
    <t>gmark_50-query-46.n3</t>
  </si>
  <si>
    <t>query-47</t>
  </si>
  <si>
    <t>gmark_50-query-47.n3</t>
  </si>
  <si>
    <t>query-48</t>
  </si>
  <si>
    <t>gmark_50-query-48.n3</t>
  </si>
  <si>
    <t>query-49</t>
  </si>
  <si>
    <t>gmark_50-query-49.n3</t>
  </si>
  <si>
    <t>query-5</t>
  </si>
  <si>
    <t>gmark_50-query-5.n3</t>
  </si>
  <si>
    <t>query-6</t>
  </si>
  <si>
    <t>gmark_50-query-6.n3</t>
  </si>
  <si>
    <t>query-7</t>
  </si>
  <si>
    <t>gmark_50-query-7.n3</t>
  </si>
  <si>
    <t>query-8</t>
  </si>
  <si>
    <t>gmark_50-query-8.n3</t>
  </si>
  <si>
    <t>query</t>
  </si>
  <si>
    <t>default</t>
  </si>
  <si>
    <t>time_gen_spin2</t>
  </si>
  <si>
    <t>time_n3_run</t>
  </si>
  <si>
    <t>gmark_50-query-0-forward.n3</t>
  </si>
  <si>
    <t>gmark_50-query-1-forward.n3</t>
  </si>
  <si>
    <t>gmark_50-query-10-forward.n3</t>
  </si>
  <si>
    <t>gmark_50-query-11-forward.n3</t>
  </si>
  <si>
    <t>gmark_50-query-12-forward.n3</t>
  </si>
  <si>
    <t>gmark_50-query-13-forward.n3</t>
  </si>
  <si>
    <t>gmark_50-query-14-forward.n3</t>
  </si>
  <si>
    <t>gmark_50-query-16-forward.n3</t>
  </si>
  <si>
    <t>gmark_50-query-17-forward.n3</t>
  </si>
  <si>
    <t>gmark_50-query-19-forward.n3</t>
  </si>
  <si>
    <t>gmark_50-query-2-forward.n3</t>
  </si>
  <si>
    <t>gmark_50-query-20-forward.n3</t>
  </si>
  <si>
    <t>gmark_50-query-21-forward.n3</t>
  </si>
  <si>
    <t>gmark_50-query-22-forward.n3</t>
  </si>
  <si>
    <t>gmark_50-query-23-forward.n3</t>
  </si>
  <si>
    <t>gmark_50-query-24-forward.n3</t>
  </si>
  <si>
    <t>gmark_50-query-25-forward.n3</t>
  </si>
  <si>
    <t>gmark_50-query-27-forward.n3</t>
  </si>
  <si>
    <t>gmark_50-query-28-forward.n3</t>
  </si>
  <si>
    <t>gmark_50-query-29-forward.n3</t>
  </si>
  <si>
    <t>gmark_50-query-32-forward.n3</t>
  </si>
  <si>
    <t>gmark_50-query-35-forward.n3</t>
  </si>
  <si>
    <t>gmark_50-query-36-forward.n3</t>
  </si>
  <si>
    <t>gmark_50-query-37-forward.n3</t>
  </si>
  <si>
    <t>gmark_50-query-38-forward.n3</t>
  </si>
  <si>
    <t>gmark_50-query-39-forward.n3</t>
  </si>
  <si>
    <t>gmark_50-query-4-forward.n3</t>
  </si>
  <si>
    <t>gmark_50-query-40-forward.n3</t>
  </si>
  <si>
    <t>gmark_50-query-43-forward.n3</t>
  </si>
  <si>
    <t>gmark_50-query-44-forward.n3</t>
  </si>
  <si>
    <t>gmark_50-query-46-forward.n3</t>
  </si>
  <si>
    <t>gmark_50-query-47-forward.n3</t>
  </si>
  <si>
    <t>gmark_50-query-48-forward.n3</t>
  </si>
  <si>
    <t>gmark_50-query-49-forward.n3</t>
  </si>
  <si>
    <t>gmark_50-query-5-forward.n3</t>
  </si>
  <si>
    <t>gmark_50-query-6-forward.n3</t>
  </si>
  <si>
    <t>gmark_50-query-7-forward.n3</t>
  </si>
  <si>
    <t>gmark_50-query-8-forward.n3</t>
  </si>
  <si>
    <t>forward</t>
  </si>
  <si>
    <t>nmo</t>
  </si>
  <si>
    <t>convert_time</t>
  </si>
  <si>
    <t>exec_time</t>
  </si>
  <si>
    <t>gmark_50-query-0.nmo</t>
  </si>
  <si>
    <t>gmark_50-query-1.nmo</t>
  </si>
  <si>
    <t>gmark_50-query-10.nmo</t>
  </si>
  <si>
    <t>gmark_50-query-11.nmo</t>
  </si>
  <si>
    <t>gmark_50-query-12.nmo</t>
  </si>
  <si>
    <t>gmark_50-query-13.nmo</t>
  </si>
  <si>
    <t>gmark_50-query-14.nmo</t>
  </si>
  <si>
    <t>gmark_50-query-17.nmo</t>
  </si>
  <si>
    <t>gmark_50-query-19.nmo</t>
  </si>
  <si>
    <t>gmark_50-query-20.nmo</t>
  </si>
  <si>
    <t>gmark_50-query-21.nmo</t>
  </si>
  <si>
    <t>gmark_50-query-22.nmo</t>
  </si>
  <si>
    <t>gmark_50-query-23.nmo</t>
  </si>
  <si>
    <t>gmark_50-query-25.nmo</t>
  </si>
  <si>
    <t>gmark_50-query-28.nmo</t>
  </si>
  <si>
    <t>gmark_50-query-29.nmo</t>
  </si>
  <si>
    <t>gmark_50-query-32.nmo</t>
  </si>
  <si>
    <t>gmark_50-query-35.nmo</t>
  </si>
  <si>
    <t>gmark_50-query-36.nmo</t>
  </si>
  <si>
    <t>gmark_50-query-37.nmo</t>
  </si>
  <si>
    <t>gmark_50-query-39.nmo</t>
  </si>
  <si>
    <t>gmark_50-query-4.nmo</t>
  </si>
  <si>
    <t>gmark_50-query-43.nmo</t>
  </si>
  <si>
    <t>gmark_50-query-44.nmo</t>
  </si>
  <si>
    <t>gmark_50-query-46.nmo</t>
  </si>
  <si>
    <t>gmark_50-query-47.nmo</t>
  </si>
  <si>
    <t>gmark_50-query-48.nmo</t>
  </si>
  <si>
    <t>gmark_50-query-49.nmo</t>
  </si>
  <si>
    <t>gmark_50-query-5.nmo</t>
  </si>
  <si>
    <t>total</t>
  </si>
  <si>
    <t>query-16.sparql, query-2.sparql, query-24.sparql, query-27.sparql, query-38.sparql, query-40.sparql, query-45.sparql, query-6.sparql, query-7.sparql, query-8.sparql</t>
  </si>
  <si>
    <t>doesn't complete by nmo:</t>
  </si>
  <si>
    <t>lmdb1</t>
  </si>
  <si>
    <t>lmdb_lmdb-lmdb1.n3</t>
  </si>
  <si>
    <t>lmdb2</t>
  </si>
  <si>
    <t>lmdb_lmdb-lmdb2.n3</t>
  </si>
  <si>
    <t>lmdb3</t>
  </si>
  <si>
    <t>lmdb_lmdb-lmdb3.n3</t>
  </si>
  <si>
    <t>lmdb-lmdb1-spin.nt</t>
  </si>
  <si>
    <t>lmdb-lmdb2-spin.nt</t>
  </si>
  <si>
    <t>lmdb-lmdb3-spin.nt</t>
  </si>
  <si>
    <t>spin</t>
  </si>
  <si>
    <t>sin3</t>
  </si>
  <si>
    <t>lmdb-lmdb1-recsparql.txt</t>
  </si>
  <si>
    <t>lmdb-lmdb2-recsparql.txt</t>
  </si>
  <si>
    <t>lmdb-lmdb3-recsparql.txt</t>
  </si>
  <si>
    <t>recsparql</t>
  </si>
  <si>
    <t>load_time</t>
  </si>
  <si>
    <t>yago1</t>
  </si>
  <si>
    <t>yago_yagoFacts-yago1.n3</t>
  </si>
  <si>
    <t>yago2</t>
  </si>
  <si>
    <t>yago_yagoFacts-yago2.n3</t>
  </si>
  <si>
    <t>yago3</t>
  </si>
  <si>
    <t>yago_yagoFacts-yago3.n3</t>
  </si>
  <si>
    <t>yago4</t>
  </si>
  <si>
    <t>yago_yagoFacts-yago4.n3</t>
  </si>
  <si>
    <t>yago5</t>
  </si>
  <si>
    <t>yago_yagoFacts-yago5.n3</t>
  </si>
  <si>
    <t>yago-yago1-spin.nt</t>
  </si>
  <si>
    <t>yago-yago2-spin.nt</t>
  </si>
  <si>
    <t>yago-yago3-spin.nt</t>
  </si>
  <si>
    <t>yago-yago4-spin.nt</t>
  </si>
  <si>
    <t>yago-yago5-spin.nt</t>
  </si>
  <si>
    <t>yago-yago1-recsparql.txt</t>
  </si>
  <si>
    <t>yago-yago2-recsparql.txt</t>
  </si>
  <si>
    <t>yago-yago3-recsparql.txt</t>
  </si>
  <si>
    <t>yago-yago4-recsparql.txt</t>
  </si>
  <si>
    <t>yago-yago5-recsparql.txt</t>
  </si>
  <si>
    <t>recsparql-load</t>
  </si>
  <si>
    <t>load_distrib</t>
  </si>
  <si>
    <t>run_strt_time</t>
  </si>
  <si>
    <t>run_netw_time</t>
  </si>
  <si>
    <t>run_reas_time</t>
  </si>
  <si>
    <t>time_exec_total</t>
  </si>
  <si>
    <t>sum exec</t>
  </si>
  <si>
    <t>gmark_50-query-0-forward-noDupl.n3</t>
  </si>
  <si>
    <t>gmark_50-query-1-forward-noDupl.n3</t>
  </si>
  <si>
    <t>gmark_50-query-10-forward-noDupl.n3</t>
  </si>
  <si>
    <t>gmark_50-query-11-forward-noDupl.n3</t>
  </si>
  <si>
    <t>gmark_50-query-12-forward-noDupl.n3</t>
  </si>
  <si>
    <t>gmark_50-query-13-forward-noDupl.n3</t>
  </si>
  <si>
    <t>gmark_50-query-14-forward-noDupl.n3</t>
  </si>
  <si>
    <t>gmark_50-query-16-forward-noDupl.n3</t>
  </si>
  <si>
    <t>gmark_50-query-17-forward-noDupl.n3</t>
  </si>
  <si>
    <t>gmark_50-query-19-forward-noDupl.n3</t>
  </si>
  <si>
    <t>gmark_50-query-2-forward-noDupl.n3</t>
  </si>
  <si>
    <t>gmark_50-query-20-forward-noDupl.n3</t>
  </si>
  <si>
    <t>gmark_50-query-21-forward-noDupl.n3</t>
  </si>
  <si>
    <t>gmark_50-query-22-forward-noDupl.n3</t>
  </si>
  <si>
    <t>gmark_50-query-23-forward-noDupl.n3</t>
  </si>
  <si>
    <t>gmark_50-query-24-forward-noDupl.n3</t>
  </si>
  <si>
    <t>gmark_50-query-25-forward-noDupl.n3</t>
  </si>
  <si>
    <t>gmark_50-query-27-forward-noDupl.n3</t>
  </si>
  <si>
    <t>gmark_50-query-28-forward-noDupl.n3</t>
  </si>
  <si>
    <t>gmark_50-query-29-forward-noDupl.n3</t>
  </si>
  <si>
    <t>gmark_50-query-32-forward-noDupl.n3</t>
  </si>
  <si>
    <t>gmark_50-query-35-forward-noDupl.n3</t>
  </si>
  <si>
    <t>gmark_50-query-36-forward-noDupl.n3</t>
  </si>
  <si>
    <t>gmark_50-query-37-forward-noDupl.n3</t>
  </si>
  <si>
    <t>gmark_50-query-38-forward-noDupl.n3</t>
  </si>
  <si>
    <t>gmark_50-query-39-forward-noDupl.n3</t>
  </si>
  <si>
    <t>gmark_50-query-4-forward-noDupl.n3</t>
  </si>
  <si>
    <t>gmark_50-query-40-forward-noDupl.n3</t>
  </si>
  <si>
    <t>gmark_50-query-43-forward-noDupl.n3</t>
  </si>
  <si>
    <t>gmark_50-query-44-forward-noDupl.n3</t>
  </si>
  <si>
    <t>gmark_50-query-46-forward-noDupl.n3</t>
  </si>
  <si>
    <t>gmark_50-query-47-forward-noDupl.n3</t>
  </si>
  <si>
    <t>gmark_50-query-48-forward-noDupl.n3</t>
  </si>
  <si>
    <t>gmark_50-query-49-forward-noDupl.n3</t>
  </si>
  <si>
    <t>gmark_50-query-5-forward-noDupl.n3</t>
  </si>
  <si>
    <t>gmark_50-query-6-forward-noDupl.n3</t>
  </si>
  <si>
    <t>gmark_50-query-7-forward-noDupl.n3</t>
  </si>
  <si>
    <t>gmark_50-query-8-forward-noDupl.n3</t>
  </si>
  <si>
    <t>forward-noDupl</t>
  </si>
  <si>
    <t>query-45 (26 min)</t>
  </si>
  <si>
    <t>forward-noDupl-resultList</t>
  </si>
  <si>
    <t>gmark_50-query-0-forward-noDupl-resultList.n3</t>
  </si>
  <si>
    <t>gmark_50-query-1-forward-noDupl-resultList.n3</t>
  </si>
  <si>
    <t>gmark_50-query-10-forward-noDupl-resultList.n3</t>
  </si>
  <si>
    <t>gmark_50-query-11-forward-noDupl-resultList.n3</t>
  </si>
  <si>
    <t>gmark_50-query-12-forward-noDupl-resultList.n3</t>
  </si>
  <si>
    <t>gmark_50-query-13-forward-noDupl-resultList.n3</t>
  </si>
  <si>
    <t>gmark_50-query-14-forward-noDupl-resultList.n3</t>
  </si>
  <si>
    <t>gmark_50-query-16-forward-noDupl-resultList.n3</t>
  </si>
  <si>
    <t>gmark_50-query-17-forward-noDupl-resultList.n3</t>
  </si>
  <si>
    <t>gmark_50-query-19-forward-noDupl-resultList.n3</t>
  </si>
  <si>
    <t>gmark_50-query-2-forward-noDupl-resultList.n3</t>
  </si>
  <si>
    <t>gmark_50-query-20-forward-noDupl-resultList.n3</t>
  </si>
  <si>
    <t>gmark_50-query-21-forward-noDupl-resultList.n3</t>
  </si>
  <si>
    <t>gmark_50-query-22-forward-noDupl-resultList.n3</t>
  </si>
  <si>
    <t>gmark_50-query-23-forward-noDupl-resultList.n3</t>
  </si>
  <si>
    <t>gmark_50-query-24-forward-noDupl-resultList.n3</t>
  </si>
  <si>
    <t>gmark_50-query-25-forward-noDupl-resultList.n3</t>
  </si>
  <si>
    <t>gmark_50-query-27-forward-noDupl-resultList.n3</t>
  </si>
  <si>
    <t>gmark_50-query-28-forward-noDupl-resultList.n3</t>
  </si>
  <si>
    <t>gmark_50-query-29-forward-noDupl-resultList.n3</t>
  </si>
  <si>
    <t>gmark_50-query-32-forward-noDupl-resultList.n3</t>
  </si>
  <si>
    <t>gmark_50-query-35-forward-noDupl-resultList.n3</t>
  </si>
  <si>
    <t>gmark_50-query-36-forward-noDupl-resultList.n3</t>
  </si>
  <si>
    <t>gmark_50-query-37-forward-noDupl-resultList.n3</t>
  </si>
  <si>
    <t>gmark_50-query-38-forward-noDupl-resultList.n3</t>
  </si>
  <si>
    <t>gmark_50-query-39-forward-noDupl-resultList.n3</t>
  </si>
  <si>
    <t>gmark_50-query-4-forward-noDupl-resultList.n3</t>
  </si>
  <si>
    <t>gmark_50-query-40-forward-noDupl-resultList.n3</t>
  </si>
  <si>
    <t>gmark_50-query-43-forward-noDupl-resultList.n3</t>
  </si>
  <si>
    <t>gmark_50-query-44-forward-noDupl-resultList.n3</t>
  </si>
  <si>
    <t>gmark_50-query-46-forward-noDupl-resultList.n3</t>
  </si>
  <si>
    <t>gmark_50-query-47-forward-noDupl-resultList.n3</t>
  </si>
  <si>
    <t>gmark_50-query-48-forward-noDupl-resultList.n3</t>
  </si>
  <si>
    <t>gmark_50-query-49-forward-noDupl-resultList.n3</t>
  </si>
  <si>
    <t>gmark_50-query-5-forward-noDupl-resultList.n3</t>
  </si>
  <si>
    <t>gmark_50-query-6-forward-noDupl-resultList.n3</t>
  </si>
  <si>
    <t>gmark_50-query-7-forward-noDupl-resultList.n3</t>
  </si>
  <si>
    <t>gmark_50-query-8-forward-noDupl-resultList.n3</t>
  </si>
  <si>
    <t>gmark_50-query-45-forward-noDupl-resultList.n3</t>
  </si>
  <si>
    <t>nmo-forward-noDupl-resultPred</t>
  </si>
  <si>
    <t>gmark_50-query-16.nmo</t>
  </si>
  <si>
    <t>gmark_50-query-2.nmo</t>
  </si>
  <si>
    <t>gmark_50-query-24.nmo</t>
  </si>
  <si>
    <t>gmark_50-query-27.nmo</t>
  </si>
  <si>
    <t>gmark_50-query-38.nmo</t>
  </si>
  <si>
    <t>gmark_50-query-40.nmo</t>
  </si>
  <si>
    <t>gmark_50-query-45.nmo</t>
  </si>
  <si>
    <t>gmark_50-query-6.nmo</t>
  </si>
  <si>
    <t>gmark_50-query-7.nmo</t>
  </si>
  <si>
    <t>gmark_50-query-8.nmo</t>
  </si>
  <si>
    <t>gmark_100-query-0-forward-noDupl-resultList.n3</t>
  </si>
  <si>
    <t>gmark_100-query-1-forward-noDupl-resultList.n3</t>
  </si>
  <si>
    <t>gmark_100-query-11-forward-noDupl-resultList.n3</t>
  </si>
  <si>
    <t>gmark_100-query-12-forward-noDupl-resultList.n3</t>
  </si>
  <si>
    <t>gmark_100-query-13-forward-noDupl-resultList.n3</t>
  </si>
  <si>
    <t>gmark_100-query-14-forward-noDupl-resultList.n3</t>
  </si>
  <si>
    <t>query-15</t>
  </si>
  <si>
    <t>gmark_100-query-15-forward-noDupl-resultList.n3</t>
  </si>
  <si>
    <t>gmark_100-query-16-forward-noDupl-resultList.n3</t>
  </si>
  <si>
    <t>gmark_100-query-17-forward-noDupl-resultList.n3</t>
  </si>
  <si>
    <t>query-18</t>
  </si>
  <si>
    <t>gmark_100-query-18-forward-noDupl-resultList.n3</t>
  </si>
  <si>
    <t>gmark_100-query-19-forward-noDupl-resultList.n3</t>
  </si>
  <si>
    <t>gmark_100-query-2-forward-noDupl-resultList.n3</t>
  </si>
  <si>
    <t>gmark_100-query-20-forward-noDupl-resultList.n3</t>
  </si>
  <si>
    <t>gmark_100-query-21-forward-noDupl-resultList.n3</t>
  </si>
  <si>
    <t>gmark_100-query-22-forward-noDupl-resultList.n3</t>
  </si>
  <si>
    <t>gmark_100-query-23-forward-noDupl-resultList.n3</t>
  </si>
  <si>
    <t>gmark_100-query-24-forward-noDupl-resultList.n3</t>
  </si>
  <si>
    <t>gmark_100-query-25-forward-noDupl-resultList.n3</t>
  </si>
  <si>
    <t>query-26</t>
  </si>
  <si>
    <t>gmark_100-query-26-forward-noDupl-resultList.n3</t>
  </si>
  <si>
    <t>gmark_100-query-27-forward-noDupl-resultList.n3</t>
  </si>
  <si>
    <t>gmark_100-query-28-forward-noDupl-resultList.n3</t>
  </si>
  <si>
    <t>query-3</t>
  </si>
  <si>
    <t>gmark_100-query-3-forward-noDupl-resultList.n3</t>
  </si>
  <si>
    <t>query-31</t>
  </si>
  <si>
    <t>gmark_100-query-31-forward-noDupl-resultList.n3</t>
  </si>
  <si>
    <t>gmark_100-query-36-forward-noDupl-resultList.n3</t>
  </si>
  <si>
    <t>gmark_100-query-37-forward-noDupl-resultList.n3</t>
  </si>
  <si>
    <t>gmark_100-query-38-forward-noDupl-resultList.n3</t>
  </si>
  <si>
    <t>gmark_100-query-39-forward-noDupl-resultList.n3</t>
  </si>
  <si>
    <t>gmark_100-query-4-forward-noDupl-resultList.n3</t>
  </si>
  <si>
    <t>gmark_100-query-40-forward-noDupl-resultList.n3</t>
  </si>
  <si>
    <t>query-41</t>
  </si>
  <si>
    <t>gmark_100-query-41-forward-noDupl-resultList.n3</t>
  </si>
  <si>
    <t>gmark_100-query-43-forward-noDupl-resultList.n3</t>
  </si>
  <si>
    <t>gmark_100-query-44-forward-noDupl-resultList.n3</t>
  </si>
  <si>
    <t>gmark_100-query-46-forward-noDupl-resultList.n3</t>
  </si>
  <si>
    <t>gmark_100-query-47-forward-noDupl-resultList.n3</t>
  </si>
  <si>
    <t>gmark_100-query-49-forward-noDupl-resultList.n3</t>
  </si>
  <si>
    <t>gmark_100-query-5-forward-noDupl-resultList.n3</t>
  </si>
  <si>
    <t>gmark_100-query-7-forward-noDupl-resultList.n3</t>
  </si>
  <si>
    <t>gmark_100-query-8-forward-noDupl-resultList.n3</t>
  </si>
  <si>
    <t>query-9</t>
  </si>
  <si>
    <t>gmark_100-query-9-forward-noDupl-resultList.n3</t>
  </si>
  <si>
    <t>query-10 (long time)</t>
  </si>
  <si>
    <t>gmark_100-query-0.nmo</t>
  </si>
  <si>
    <t>gmark_100-query-1.nmo</t>
  </si>
  <si>
    <t>gmark_100-query-11.nmo</t>
  </si>
  <si>
    <t>gmark_100-query-12.nmo</t>
  </si>
  <si>
    <t>gmark_100-query-13.nmo</t>
  </si>
  <si>
    <t>gmark_100-query-14.nmo</t>
  </si>
  <si>
    <t>gmark_100-query-15.nmo</t>
  </si>
  <si>
    <t>gmark_100-query-16.nmo</t>
  </si>
  <si>
    <t>gmark_100-query-17.nmo</t>
  </si>
  <si>
    <t>gmark_100-query-18.nmo</t>
  </si>
  <si>
    <t>gmark_100-query-19.nmo</t>
  </si>
  <si>
    <t>gmark_100-query-2.nmo</t>
  </si>
  <si>
    <t>gmark_100-query-20.nmo</t>
  </si>
  <si>
    <t>gmark_100-query-21.nmo</t>
  </si>
  <si>
    <t>gmark_100-query-22.nmo</t>
  </si>
  <si>
    <t>gmark_100-query-23.nmo</t>
  </si>
  <si>
    <t>gmark_100-query-24.nmo</t>
  </si>
  <si>
    <t>gmark_100-query-25.nmo</t>
  </si>
  <si>
    <t>gmark_100-query-26.nmo</t>
  </si>
  <si>
    <t>gmark_100-query-27.nmo</t>
  </si>
  <si>
    <t>gmark_100-query-28.nmo</t>
  </si>
  <si>
    <t>gmark_100-query-3.nmo</t>
  </si>
  <si>
    <t>gmark_100-query-31.nmo</t>
  </si>
  <si>
    <t>gmark_100-query-36.nmo</t>
  </si>
  <si>
    <t>gmark_100-query-37.nmo</t>
  </si>
  <si>
    <t>gmark_100-query-38.nmo</t>
  </si>
  <si>
    <t>gmark_100-query-39.nmo</t>
  </si>
  <si>
    <t>gmark_100-query-4.nmo</t>
  </si>
  <si>
    <t>gmark_100-query-40.nmo</t>
  </si>
  <si>
    <t>gmark_100-query-41.nmo</t>
  </si>
  <si>
    <t>gmark_100-query-43.nmo</t>
  </si>
  <si>
    <t>gmark_100-query-44.nmo</t>
  </si>
  <si>
    <t>gmark_100-query-46.nmo</t>
  </si>
  <si>
    <t>gmark_100-query-47.nmo</t>
  </si>
  <si>
    <t>gmark_100-query-49.nmo</t>
  </si>
  <si>
    <t>gmark_100-query-5.nmo</t>
  </si>
  <si>
    <t>gmark_100-query-7.nmo</t>
  </si>
  <si>
    <t>gmark_100-query-8.nmo</t>
  </si>
  <si>
    <t>gmark_100-query-9.nmo</t>
  </si>
  <si>
    <t>forward-noDupl-resultList-cnst</t>
  </si>
  <si>
    <t>gmark_100-query-0-forward-noDupl-resultList-cnst.n3</t>
  </si>
  <si>
    <t>gmark_100-query-1-forward-noDupl-resultList-cnst.n3</t>
  </si>
  <si>
    <t>gmark_100-query-11-forward-noDupl-resultList-cnst.n3</t>
  </si>
  <si>
    <t>gmark_100-query-12-forward-noDupl-resultList-cnst.n3</t>
  </si>
  <si>
    <t>gmark_100-query-13-forward-noDupl-resultList-cnst.n3</t>
  </si>
  <si>
    <t>gmark_100-query-14-forward-noDupl-resultList-cnst.n3</t>
  </si>
  <si>
    <t>gmark_100-query-15-forward-noDupl-resultList-cnst.n3</t>
  </si>
  <si>
    <t>gmark_100-query-16-forward-noDupl-resultList-cnst.n3</t>
  </si>
  <si>
    <t>gmark_100-query-17-forward-noDupl-resultList-cnst.n3</t>
  </si>
  <si>
    <t>gmark_100-query-18-forward-noDupl-resultList-cnst.n3</t>
  </si>
  <si>
    <t>gmark_100-query-19-forward-noDupl-resultList-cnst.n3</t>
  </si>
  <si>
    <t>gmark_100-query-2-forward-noDupl-resultList-cnst.n3</t>
  </si>
  <si>
    <t>gmark_100-query-20-forward-noDupl-resultList-cnst.n3</t>
  </si>
  <si>
    <t>gmark_100-query-21-forward-noDupl-resultList-cnst.n3</t>
  </si>
  <si>
    <t>gmark_100-query-22-forward-noDupl-resultList-cnst.n3</t>
  </si>
  <si>
    <t>gmark_100-query-23-forward-noDupl-resultList-cnst.n3</t>
  </si>
  <si>
    <t>gmark_100-query-24-forward-noDupl-resultList-cnst.n3</t>
  </si>
  <si>
    <t>gmark_100-query-25-forward-noDupl-resultList-cnst.n3</t>
  </si>
  <si>
    <t>gmark_100-query-26-forward-noDupl-resultList-cnst.n3</t>
  </si>
  <si>
    <t>gmark_100-query-27-forward-noDupl-resultList-cnst.n3</t>
  </si>
  <si>
    <t>gmark_100-query-28-forward-noDupl-resultList-cnst.n3</t>
  </si>
  <si>
    <t>gmark_100-query-3-forward-noDupl-resultList-cnst.n3</t>
  </si>
  <si>
    <t>gmark_100-query-31-forward-noDupl-resultList-cnst.n3</t>
  </si>
  <si>
    <t>gmark_100-query-36-forward-noDupl-resultList-cnst.n3</t>
  </si>
  <si>
    <t>gmark_100-query-37-forward-noDupl-resultList-cnst.n3</t>
  </si>
  <si>
    <t>gmark_100-query-38-forward-noDupl-resultList-cnst.n3</t>
  </si>
  <si>
    <t>gmark_100-query-39-forward-noDupl-resultList-cnst.n3</t>
  </si>
  <si>
    <t>gmark_100-query-4-forward-noDupl-resultList-cnst.n3</t>
  </si>
  <si>
    <t>gmark_100-query-40-forward-noDupl-resultList-cnst.n3</t>
  </si>
  <si>
    <t>gmark_100-query-41-forward-noDupl-resultList-cnst.n3</t>
  </si>
  <si>
    <t>gmark_100-query-43-forward-noDupl-resultList-cnst.n3</t>
  </si>
  <si>
    <t>gmark_100-query-44-forward-noDupl-resultList-cnst.n3</t>
  </si>
  <si>
    <t>gmark_100-query-46-forward-noDupl-resultList-cnst.n3</t>
  </si>
  <si>
    <t>gmark_100-query-47-forward-noDupl-resultList-cnst.n3</t>
  </si>
  <si>
    <t>gmark_100-query-49-forward-noDupl-resultList-cnst.n3</t>
  </si>
  <si>
    <t>gmark_100-query-5-forward-noDupl-resultList-cnst.n3</t>
  </si>
  <si>
    <t>gmark_100-query-7-forward-noDupl-resultList-cnst.n3</t>
  </si>
  <si>
    <t>gmark_100-query-8-forward-noDupl-resultList-cnst.n3</t>
  </si>
  <si>
    <t>gmark_100-query-9-forward-noDupl-resultList-cnst.n3</t>
  </si>
  <si>
    <t>gmark_100-query-0-cnst.nmo</t>
  </si>
  <si>
    <t>gmark_100-query-1-cnst.nmo</t>
  </si>
  <si>
    <t>gmark_100-query-11-cnst.nmo</t>
  </si>
  <si>
    <t>gmark_100-query-12-cnst.nmo</t>
  </si>
  <si>
    <t>gmark_100-query-13-cnst.nmo</t>
  </si>
  <si>
    <t>gmark_100-query-14-cnst.nmo</t>
  </si>
  <si>
    <t>gmark_100-query-15-cnst.nmo</t>
  </si>
  <si>
    <t>gmark_100-query-16-cnst.nmo</t>
  </si>
  <si>
    <t>gmark_100-query-17-cnst.nmo</t>
  </si>
  <si>
    <t>gmark_100-query-18-cnst.nmo</t>
  </si>
  <si>
    <t>gmark_100-query-19-cnst.nmo</t>
  </si>
  <si>
    <t>gmark_100-query-2-cnst.nmo</t>
  </si>
  <si>
    <t>gmark_100-query-20-cnst.nmo</t>
  </si>
  <si>
    <t>gmark_100-query-21-cnst.nmo</t>
  </si>
  <si>
    <t>gmark_100-query-22-cnst.nmo</t>
  </si>
  <si>
    <t>gmark_100-query-23-cnst.nmo</t>
  </si>
  <si>
    <t>gmark_100-query-24-cnst.nmo</t>
  </si>
  <si>
    <t>gmark_100-query-25-cnst.nmo</t>
  </si>
  <si>
    <t>gmark_100-query-26-cnst.nmo</t>
  </si>
  <si>
    <t>gmark_100-query-27-cnst.nmo</t>
  </si>
  <si>
    <t>gmark_100-query-28-cnst.nmo</t>
  </si>
  <si>
    <t>gmark_100-query-3-cnst.nmo</t>
  </si>
  <si>
    <t>gmark_100-query-31-cnst.nmo</t>
  </si>
  <si>
    <t>gmark_100-query-36-cnst.nmo</t>
  </si>
  <si>
    <t>gmark_100-query-37-cnst.nmo</t>
  </si>
  <si>
    <t>gmark_100-query-38-cnst.nmo</t>
  </si>
  <si>
    <t>gmark_100-query-39-cnst.nmo</t>
  </si>
  <si>
    <t>gmark_100-query-4-cnst.nmo</t>
  </si>
  <si>
    <t>gmark_100-query-40-cnst.nmo</t>
  </si>
  <si>
    <t>gmark_100-query-41-cnst.nmo</t>
  </si>
  <si>
    <t>gmark_100-query-43-cnst.nmo</t>
  </si>
  <si>
    <t>gmark_100-query-44-cnst.nmo</t>
  </si>
  <si>
    <t>gmark_100-query-46-cnst.nmo</t>
  </si>
  <si>
    <t>gmark_100-query-47-cnst.nmo</t>
  </si>
  <si>
    <t>gmark_100-query-49-cnst.nmo</t>
  </si>
  <si>
    <t>gmark_100-query-5-cnst.nmo</t>
  </si>
  <si>
    <t>gmark_100-query-7-cnst.nmo</t>
  </si>
  <si>
    <t>gmark_100-query-8-cnst.nmo</t>
  </si>
  <si>
    <t>gmark_100-query-9-cnst.nmo</t>
  </si>
  <si>
    <t>query-13 (long time)</t>
  </si>
  <si>
    <t>query-19 (long time)</t>
  </si>
  <si>
    <t>query-22 (long time)</t>
  </si>
  <si>
    <t>query-29 (long time)</t>
  </si>
  <si>
    <t>query-3 (long time)</t>
  </si>
  <si>
    <t>query-34 (long time)</t>
  </si>
  <si>
    <t>query-42 (long time)</t>
  </si>
  <si>
    <t>skipped:</t>
  </si>
  <si>
    <t>gmark_500-query-11-forward-noDupl-resultList.n3</t>
  </si>
  <si>
    <t>gmark_500-query-12-forward-noDupl-resultList.n3</t>
  </si>
  <si>
    <t>gmark_500-query-14-forward-noDupl-resultList.n3</t>
  </si>
  <si>
    <t>gmark_500-query-15-forward-noDupl-resultList.n3</t>
  </si>
  <si>
    <t>gmark_500-query-17-forward-noDupl-resultList.n3</t>
  </si>
  <si>
    <t>gmark_500-query-18-forward-noDupl-resultList.n3</t>
  </si>
  <si>
    <t>gmark_500-query-23-forward-noDupl-resultList.n3</t>
  </si>
  <si>
    <t>gmark_500-query-25-forward-noDupl-resultList.n3</t>
  </si>
  <si>
    <t>gmark_500-query-26-forward-noDupl-resultList.n3</t>
  </si>
  <si>
    <t>gmark_500-query-27-forward-noDupl-resultList.n3</t>
  </si>
  <si>
    <t>gmark_500-query-28-forward-noDupl-resultList.n3</t>
  </si>
  <si>
    <t>query-30</t>
  </si>
  <si>
    <t>gmark_500-query-30-forward-noDupl-resultList.n3</t>
  </si>
  <si>
    <t>gmark_500-query-31-forward-noDupl-resultList.n3</t>
  </si>
  <si>
    <t>gmark_500-query-32-forward-noDupl-resultList.n3</t>
  </si>
  <si>
    <t>query-33</t>
  </si>
  <si>
    <t>gmark_500-query-33-forward-noDupl-resultList.n3</t>
  </si>
  <si>
    <t>gmark_500-query-35-forward-noDupl-resultList.n3</t>
  </si>
  <si>
    <t>gmark_500-query-36-forward-noDupl-resultList.n3</t>
  </si>
  <si>
    <t>gmark_500-query-37-forward-noDupl-resultList.n3</t>
  </si>
  <si>
    <t>gmark_500-query-38-forward-noDupl-resultList.n3</t>
  </si>
  <si>
    <t>gmark_500-query-39-forward-noDupl-resultList.n3</t>
  </si>
  <si>
    <t>gmark_500-query-4-forward-noDupl-resultList.n3</t>
  </si>
  <si>
    <t>gmark_500-query-41-forward-noDupl-resultList.n3</t>
  </si>
  <si>
    <t>gmark_500-query-43-forward-noDupl-resultList.n3</t>
  </si>
  <si>
    <t>gmark_500-query-44-forward-noDupl-resultList.n3</t>
  </si>
  <si>
    <t>gmark_500-query-45-forward-noDupl-resultList.n3</t>
  </si>
  <si>
    <t>gmark_500-query-46-forward-noDupl-resultList.n3</t>
  </si>
  <si>
    <t>gmark_500-query-47-forward-noDupl-resultList.n3</t>
  </si>
  <si>
    <t>gmark_500-query-49-forward-noDupl-resultList.n3</t>
  </si>
  <si>
    <t>gmark_500-query-7-forward-noDupl-resultList.n3</t>
  </si>
  <si>
    <t>gmark_500-query-8-forward-noDupl-resultList.n3</t>
  </si>
  <si>
    <t>gmark_500-query-9-forward-noDupl-resultList.n3</t>
  </si>
  <si>
    <t>ontology</t>
  </si>
  <si>
    <t>owl2rl-red</t>
  </si>
  <si>
    <t>ABA-AMB</t>
  </si>
  <si>
    <t>ACVD_ONTOLOGY</t>
  </si>
  <si>
    <t>AGROCYMAC</t>
  </si>
  <si>
    <t>AGROMOP</t>
  </si>
  <si>
    <t>AO</t>
  </si>
  <si>
    <t>ASSAYNODE</t>
  </si>
  <si>
    <t>BCLION</t>
  </si>
  <si>
    <t>BCON</t>
  </si>
  <si>
    <t>BIFO</t>
  </si>
  <si>
    <t>BKO</t>
  </si>
  <si>
    <t>BNO</t>
  </si>
  <si>
    <t>CARELEX</t>
  </si>
  <si>
    <t>CBO</t>
  </si>
  <si>
    <t>CEDARVS</t>
  </si>
  <si>
    <t>CHD</t>
  </si>
  <si>
    <t>CMECS</t>
  </si>
  <si>
    <t>COMODI</t>
  </si>
  <si>
    <t>COVID19</t>
  </si>
  <si>
    <t>COVID19-IBO</t>
  </si>
  <si>
    <t>CPTAC</t>
  </si>
  <si>
    <t>CRYOEM</t>
  </si>
  <si>
    <t>CSO</t>
  </si>
  <si>
    <t>CSSO</t>
  </si>
  <si>
    <t>CTCAE</t>
  </si>
  <si>
    <t>CWD</t>
  </si>
  <si>
    <t>DDIEM</t>
  </si>
  <si>
    <t>DEB</t>
  </si>
  <si>
    <t>DECIDE</t>
  </si>
  <si>
    <t>DISDRIV</t>
  </si>
  <si>
    <t>E-PPO</t>
  </si>
  <si>
    <t>ELIG</t>
  </si>
  <si>
    <t>EPISEM</t>
  </si>
  <si>
    <t>ESO_C</t>
  </si>
  <si>
    <t>EXON</t>
  </si>
  <si>
    <t>FCC1</t>
  </si>
  <si>
    <t>FDSAJFAHSJK</t>
  </si>
  <si>
    <t>FGNHNS</t>
  </si>
  <si>
    <t>FNS-H</t>
  </si>
  <si>
    <t>FOUR-M_VOCABS</t>
  </si>
  <si>
    <t>HAMIDEHSGH</t>
  </si>
  <si>
    <t>HCDR</t>
  </si>
  <si>
    <t>HENEGEO</t>
  </si>
  <si>
    <t>HFO</t>
  </si>
  <si>
    <t>HOM</t>
  </si>
  <si>
    <t>HOME</t>
  </si>
  <si>
    <t>HTO</t>
  </si>
  <si>
    <t>ICD11-BODYSYSTEM</t>
  </si>
  <si>
    <t>IFAR</t>
  </si>
  <si>
    <t>ILLNESSINJURY</t>
  </si>
  <si>
    <t>INSECTH</t>
  </si>
  <si>
    <t>IPD</t>
  </si>
  <si>
    <t>IRD</t>
  </si>
  <si>
    <t>ISPO</t>
  </si>
  <si>
    <t>LONGCOVID</t>
  </si>
  <si>
    <t>MEDO</t>
  </si>
  <si>
    <t>MGBD</t>
  </si>
  <si>
    <t>NCCNEHR</t>
  </si>
  <si>
    <t>NEUMORE</t>
  </si>
  <si>
    <t>NMOSP</t>
  </si>
  <si>
    <t>NRO</t>
  </si>
  <si>
    <t>OBOE</t>
  </si>
  <si>
    <t>OCDM</t>
  </si>
  <si>
    <t>ODHT</t>
  </si>
  <si>
    <t>OGR</t>
  </si>
  <si>
    <t>OMDO</t>
  </si>
  <si>
    <t>ONL-TASKS</t>
  </si>
  <si>
    <t>ONTOPNEUMO</t>
  </si>
  <si>
    <t>PATEL</t>
  </si>
  <si>
    <t>PE</t>
  </si>
  <si>
    <t>PHENX</t>
  </si>
  <si>
    <t>PINO</t>
  </si>
  <si>
    <t>PREGONTO</t>
  </si>
  <si>
    <t>PTRANS</t>
  </si>
  <si>
    <t>RAO</t>
  </si>
  <si>
    <t>REPO</t>
  </si>
  <si>
    <t>RNPRIO</t>
  </si>
  <si>
    <t>RO</t>
  </si>
  <si>
    <t>ROLEO</t>
  </si>
  <si>
    <t>SBO</t>
  </si>
  <si>
    <t>SOCPRES</t>
  </si>
  <si>
    <t>SOS</t>
  </si>
  <si>
    <t>SYMP</t>
  </si>
  <si>
    <t>THREE-ST</t>
  </si>
  <si>
    <t>TM-CONST</t>
  </si>
  <si>
    <t>TM-MER</t>
  </si>
  <si>
    <t>TM-OTHER-FACTORS</t>
  </si>
  <si>
    <t>TM-SIGNS-AND-SYMPTS</t>
  </si>
  <si>
    <t>TMA</t>
  </si>
  <si>
    <t>TML</t>
  </si>
  <si>
    <t>TOP-MENELAS</t>
  </si>
  <si>
    <t>TRIAGE</t>
  </si>
  <si>
    <t>TTO</t>
  </si>
  <si>
    <t>VRD</t>
  </si>
  <si>
    <t>WWECA</t>
  </si>
  <si>
    <t>ZECO</t>
  </si>
  <si>
    <t>LUNGMAP_H_CELL</t>
  </si>
  <si>
    <t>PVONTO</t>
  </si>
  <si>
    <t>owl2rl-reduced</t>
  </si>
  <si>
    <t>Bac1</t>
  </si>
  <si>
    <t>Bac2</t>
  </si>
  <si>
    <t>Bac3</t>
  </si>
  <si>
    <t>Geo</t>
  </si>
  <si>
    <t>MarrUs</t>
  </si>
  <si>
    <t>SiN3</t>
  </si>
  <si>
    <t>recSPARQL</t>
  </si>
  <si>
    <t>Gen SPIN</t>
  </si>
  <si>
    <t>spinrdf</t>
  </si>
  <si>
    <t>Gen N3</t>
  </si>
  <si>
    <t>Exec</t>
  </si>
  <si>
    <t>Load (TDB)</t>
  </si>
  <si>
    <t>Load (Mem)</t>
  </si>
  <si>
    <t>LMDB</t>
  </si>
  <si>
    <t>YAGO</t>
  </si>
  <si>
    <t>ZIKA</t>
  </si>
  <si>
    <t>data^{orig}_{0.2}</t>
  </si>
  <si>
    <t>data^{orig}_{0.1}</t>
  </si>
  <si>
    <t>data^{red}_{0.1}</t>
  </si>
  <si>
    <t>data^{red}_{0.2}</t>
  </si>
  <si>
    <t>data^{subcl}_{0.2}</t>
  </si>
  <si>
    <t>sin3-fwd</t>
  </si>
  <si>
    <t>sin3-bwd</t>
  </si>
  <si>
    <t>lmdb</t>
  </si>
  <si>
    <t>yago</t>
  </si>
  <si>
    <t>data load time:</t>
  </si>
  <si>
    <t>exec_timeyago1</t>
  </si>
  <si>
    <t>py_total_time</t>
  </si>
  <si>
    <t>(outlier)</t>
  </si>
  <si>
    <t>(manual)</t>
  </si>
  <si>
    <t>eye-fwd</t>
  </si>
  <si>
    <t>load</t>
  </si>
  <si>
    <t>exec</t>
  </si>
  <si>
    <t>gen1000_pt1</t>
  </si>
  <si>
    <t>gen1000_pt2</t>
  </si>
  <si>
    <t>FULL</t>
  </si>
  <si>
    <t>RED</t>
  </si>
  <si>
    <t>eye-bwd</t>
  </si>
  <si>
    <t>SUBCLASS</t>
  </si>
  <si>
    <t>zika-queries-all-optim1</t>
  </si>
  <si>
    <t>zika</t>
  </si>
  <si>
    <t>SPIN</t>
  </si>
  <si>
    <t>zika-queries-all-red-optim</t>
  </si>
  <si>
    <t>zika-queries-all-red-optim-sympt</t>
  </si>
  <si>
    <t>gen1000_pt2 (2 extra conditions)</t>
  </si>
  <si>
    <t>gen1000_pt2 (4 extra conditions)</t>
  </si>
  <si>
    <t>gen1000_pt2 (6 extra conditions)</t>
  </si>
  <si>
    <t>gen1000_pt2 (10 extra conditions)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</si>
</sst>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2A00FF"/>
      <name val="Menlo"/>
      <family val="2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default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'gmark-50'!$A$41:$A$79</c:f>
              <c:strCache>
                <c:ptCount val="39"/>
                <c:pt idx="0">
                  <c:v>query-0</c:v>
                </c:pt>
                <c:pt idx="1">
                  <c:v>query-1</c:v>
                </c:pt>
                <c:pt idx="2">
                  <c:v>query-10</c:v>
                </c:pt>
                <c:pt idx="3">
                  <c:v>query-11</c:v>
                </c:pt>
                <c:pt idx="4">
                  <c:v>query-12</c:v>
                </c:pt>
                <c:pt idx="5">
                  <c:v>query-13</c:v>
                </c:pt>
                <c:pt idx="6">
                  <c:v>query-14</c:v>
                </c:pt>
                <c:pt idx="7">
                  <c:v>query-16</c:v>
                </c:pt>
                <c:pt idx="8">
                  <c:v>query-17</c:v>
                </c:pt>
                <c:pt idx="9">
                  <c:v>query-19</c:v>
                </c:pt>
                <c:pt idx="10">
                  <c:v>query-2</c:v>
                </c:pt>
                <c:pt idx="11">
                  <c:v>query-20</c:v>
                </c:pt>
                <c:pt idx="12">
                  <c:v>query-21</c:v>
                </c:pt>
                <c:pt idx="13">
                  <c:v>query-22</c:v>
                </c:pt>
                <c:pt idx="14">
                  <c:v>query-23</c:v>
                </c:pt>
                <c:pt idx="15">
                  <c:v>query-24</c:v>
                </c:pt>
                <c:pt idx="16">
                  <c:v>query-25</c:v>
                </c:pt>
                <c:pt idx="17">
                  <c:v>query-27</c:v>
                </c:pt>
                <c:pt idx="18">
                  <c:v>query-28</c:v>
                </c:pt>
                <c:pt idx="19">
                  <c:v>query-29</c:v>
                </c:pt>
                <c:pt idx="20">
                  <c:v>query-32</c:v>
                </c:pt>
                <c:pt idx="21">
                  <c:v>query-35</c:v>
                </c:pt>
                <c:pt idx="22">
                  <c:v>query-36</c:v>
                </c:pt>
                <c:pt idx="23">
                  <c:v>query-37</c:v>
                </c:pt>
                <c:pt idx="24">
                  <c:v>query-38</c:v>
                </c:pt>
                <c:pt idx="25">
                  <c:v>query-39</c:v>
                </c:pt>
                <c:pt idx="26">
                  <c:v>query-4</c:v>
                </c:pt>
                <c:pt idx="27">
                  <c:v>query-40</c:v>
                </c:pt>
                <c:pt idx="28">
                  <c:v>query-43</c:v>
                </c:pt>
                <c:pt idx="29">
                  <c:v>query-44</c:v>
                </c:pt>
                <c:pt idx="30">
                  <c:v>query-45 (26 min)</c:v>
                </c:pt>
                <c:pt idx="31">
                  <c:v>query-46</c:v>
                </c:pt>
                <c:pt idx="32">
                  <c:v>query-47</c:v>
                </c:pt>
                <c:pt idx="33">
                  <c:v>query-48</c:v>
                </c:pt>
                <c:pt idx="34">
                  <c:v>query-49</c:v>
                </c:pt>
                <c:pt idx="35">
                  <c:v>query-5</c:v>
                </c:pt>
                <c:pt idx="36">
                  <c:v>query-6</c:v>
                </c:pt>
                <c:pt idx="37">
                  <c:v>query-7</c:v>
                </c:pt>
                <c:pt idx="38">
                  <c:v>query-8</c:v>
                </c:pt>
              </c:strCache>
            </c:strRef>
          </c:cat>
          <c:val>
            <c:numRef>
              <c:f>'gmark-50'!$F$41:$F$79</c:f>
              <c:numCache>
                <c:formatCode>General</c:formatCode>
                <c:ptCount val="39"/>
                <c:pt idx="0">
                  <c:v>3.8679999999999999</c:v>
                </c:pt>
                <c:pt idx="1">
                  <c:v>0.83199999999999996</c:v>
                </c:pt>
                <c:pt idx="2">
                  <c:v>0.77699999999999991</c:v>
                </c:pt>
                <c:pt idx="3">
                  <c:v>1.0369999999999999</c:v>
                </c:pt>
                <c:pt idx="4">
                  <c:v>6.9950000000000001</c:v>
                </c:pt>
                <c:pt idx="5">
                  <c:v>0.73299999999999998</c:v>
                </c:pt>
                <c:pt idx="6">
                  <c:v>2.3149999999999999</c:v>
                </c:pt>
                <c:pt idx="7">
                  <c:v>4.9949999999999992</c:v>
                </c:pt>
                <c:pt idx="8">
                  <c:v>0.77199999999999991</c:v>
                </c:pt>
                <c:pt idx="9">
                  <c:v>0.82499999999999996</c:v>
                </c:pt>
                <c:pt idx="10">
                  <c:v>36.057000000000002</c:v>
                </c:pt>
                <c:pt idx="11">
                  <c:v>14.623999999999999</c:v>
                </c:pt>
                <c:pt idx="12">
                  <c:v>0.745</c:v>
                </c:pt>
                <c:pt idx="13">
                  <c:v>1.109</c:v>
                </c:pt>
                <c:pt idx="14">
                  <c:v>2.2149999999999999</c:v>
                </c:pt>
                <c:pt idx="15">
                  <c:v>79.53</c:v>
                </c:pt>
                <c:pt idx="16">
                  <c:v>0.94099999999999995</c:v>
                </c:pt>
                <c:pt idx="17">
                  <c:v>416.49800000000005</c:v>
                </c:pt>
                <c:pt idx="18">
                  <c:v>164.02199999999999</c:v>
                </c:pt>
                <c:pt idx="19">
                  <c:v>1.6589999999999998</c:v>
                </c:pt>
                <c:pt idx="20">
                  <c:v>1.1320000000000001</c:v>
                </c:pt>
                <c:pt idx="21">
                  <c:v>0.81499999999999995</c:v>
                </c:pt>
                <c:pt idx="22">
                  <c:v>2.1069999999999998</c:v>
                </c:pt>
                <c:pt idx="23">
                  <c:v>0.84299999999999997</c:v>
                </c:pt>
                <c:pt idx="24">
                  <c:v>9.3170000000000002</c:v>
                </c:pt>
                <c:pt idx="25">
                  <c:v>0.79399999999999993</c:v>
                </c:pt>
                <c:pt idx="26">
                  <c:v>1.0740000000000001</c:v>
                </c:pt>
                <c:pt idx="27">
                  <c:v>16.429000000000002</c:v>
                </c:pt>
                <c:pt idx="28">
                  <c:v>5.5229999999999997</c:v>
                </c:pt>
                <c:pt idx="29">
                  <c:v>0.76300000000000001</c:v>
                </c:pt>
                <c:pt idx="31">
                  <c:v>0.71799999999999997</c:v>
                </c:pt>
                <c:pt idx="32">
                  <c:v>0.71799999999999997</c:v>
                </c:pt>
                <c:pt idx="33">
                  <c:v>0.73</c:v>
                </c:pt>
                <c:pt idx="34">
                  <c:v>20.317</c:v>
                </c:pt>
                <c:pt idx="35">
                  <c:v>1.17</c:v>
                </c:pt>
                <c:pt idx="36">
                  <c:v>283.65800000000002</c:v>
                </c:pt>
                <c:pt idx="37">
                  <c:v>20.414999999999999</c:v>
                </c:pt>
                <c:pt idx="38">
                  <c:v>82.191000000000003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8F4-BA44-97E5-675121D1B8BB}"/>
            </c:ext>
          </c:extLst>
        </c:ser>
        <c:ser>
          <c:idx val="1"/>
          <c:order val="1"/>
          <c:tx>
            <c:v>forward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'gmark-50'!$O$41:$O$79</c:f>
              <c:numCache>
                <c:formatCode>General</c:formatCode>
                <c:ptCount val="39"/>
                <c:pt idx="0">
                  <c:v>1.2789999999999999</c:v>
                </c:pt>
                <c:pt idx="1">
                  <c:v>0.97599999999999998</c:v>
                </c:pt>
                <c:pt idx="2">
                  <c:v>0.95099999999999985</c:v>
                </c:pt>
                <c:pt idx="3">
                  <c:v>1.0319999999999998</c:v>
                </c:pt>
                <c:pt idx="4">
                  <c:v>1.135</c:v>
                </c:pt>
                <c:pt idx="5">
                  <c:v>0.876</c:v>
                </c:pt>
                <c:pt idx="6">
                  <c:v>1.8739999999999999</c:v>
                </c:pt>
                <c:pt idx="7">
                  <c:v>4.915</c:v>
                </c:pt>
                <c:pt idx="8">
                  <c:v>0.877</c:v>
                </c:pt>
                <c:pt idx="9">
                  <c:v>0.97899999999999998</c:v>
                </c:pt>
                <c:pt idx="10">
                  <c:v>29.137999999999998</c:v>
                </c:pt>
                <c:pt idx="11">
                  <c:v>1.2210000000000001</c:v>
                </c:pt>
                <c:pt idx="12">
                  <c:v>0.90599999999999992</c:v>
                </c:pt>
                <c:pt idx="13">
                  <c:v>0.99599999999999989</c:v>
                </c:pt>
                <c:pt idx="14">
                  <c:v>0.92599999999999982</c:v>
                </c:pt>
                <c:pt idx="15">
                  <c:v>64.875</c:v>
                </c:pt>
                <c:pt idx="16">
                  <c:v>0.95499999999999985</c:v>
                </c:pt>
                <c:pt idx="17">
                  <c:v>90.146999999999991</c:v>
                </c:pt>
                <c:pt idx="18">
                  <c:v>7.0760000000000005</c:v>
                </c:pt>
                <c:pt idx="19">
                  <c:v>0.96199999999999986</c:v>
                </c:pt>
                <c:pt idx="20">
                  <c:v>0.95299999999999985</c:v>
                </c:pt>
                <c:pt idx="21">
                  <c:v>0.94799999999999995</c:v>
                </c:pt>
                <c:pt idx="22">
                  <c:v>0.99699999999999989</c:v>
                </c:pt>
                <c:pt idx="23">
                  <c:v>0.84899999999999998</c:v>
                </c:pt>
                <c:pt idx="24">
                  <c:v>8.1579999999999995</c:v>
                </c:pt>
                <c:pt idx="25">
                  <c:v>0.872</c:v>
                </c:pt>
                <c:pt idx="26">
                  <c:v>1.016</c:v>
                </c:pt>
                <c:pt idx="27">
                  <c:v>11.274000000000001</c:v>
                </c:pt>
                <c:pt idx="28">
                  <c:v>1.1439999999999999</c:v>
                </c:pt>
                <c:pt idx="29">
                  <c:v>0.94</c:v>
                </c:pt>
                <c:pt idx="31">
                  <c:v>0.81899999999999995</c:v>
                </c:pt>
                <c:pt idx="32">
                  <c:v>0.82199999999999995</c:v>
                </c:pt>
                <c:pt idx="33">
                  <c:v>0.83899999999999997</c:v>
                </c:pt>
                <c:pt idx="34">
                  <c:v>1.2729999999999999</c:v>
                </c:pt>
                <c:pt idx="35">
                  <c:v>0.84699999999999986</c:v>
                </c:pt>
                <c:pt idx="36">
                  <c:v>252.65300000000002</c:v>
                </c:pt>
                <c:pt idx="37">
                  <c:v>19.247</c:v>
                </c:pt>
                <c:pt idx="38">
                  <c:v>80.12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8F4-BA44-97E5-675121D1B8BB}"/>
            </c:ext>
          </c:extLst>
        </c:ser>
        <c:ser>
          <c:idx val="2"/>
          <c:order val="2"/>
          <c:tx>
            <c:v>nmo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'gmark-50'!$U$41:$U$76</c:f>
              <c:numCache>
                <c:formatCode>General</c:formatCode>
                <c:ptCount val="36"/>
                <c:pt idx="0">
                  <c:v>1.6106374999999999</c:v>
                </c:pt>
                <c:pt idx="1">
                  <c:v>0.91703208300000005</c:v>
                </c:pt>
                <c:pt idx="2">
                  <c:v>4.8134093330000001</c:v>
                </c:pt>
                <c:pt idx="3">
                  <c:v>1.642786208</c:v>
                </c:pt>
                <c:pt idx="4">
                  <c:v>0.88474666700000004</c:v>
                </c:pt>
                <c:pt idx="5">
                  <c:v>0.93344541599999997</c:v>
                </c:pt>
                <c:pt idx="6">
                  <c:v>268.58956424999997</c:v>
                </c:pt>
                <c:pt idx="8">
                  <c:v>0.88204950000000004</c:v>
                </c:pt>
                <c:pt idx="9">
                  <c:v>3.0853046260000001</c:v>
                </c:pt>
                <c:pt idx="11">
                  <c:v>1.6617014989999999</c:v>
                </c:pt>
                <c:pt idx="12">
                  <c:v>0.86864500099999997</c:v>
                </c:pt>
                <c:pt idx="13">
                  <c:v>1.386723624</c:v>
                </c:pt>
                <c:pt idx="14">
                  <c:v>0.89922341700000008</c:v>
                </c:pt>
                <c:pt idx="16">
                  <c:v>0.93875166700000001</c:v>
                </c:pt>
                <c:pt idx="18">
                  <c:v>1.8858807070000001</c:v>
                </c:pt>
                <c:pt idx="19">
                  <c:v>3.255916042</c:v>
                </c:pt>
                <c:pt idx="20">
                  <c:v>0.98735270799999997</c:v>
                </c:pt>
                <c:pt idx="21">
                  <c:v>0.91344837499999998</c:v>
                </c:pt>
                <c:pt idx="22">
                  <c:v>0.99224574999999993</c:v>
                </c:pt>
                <c:pt idx="23">
                  <c:v>0.82145625100000008</c:v>
                </c:pt>
                <c:pt idx="25">
                  <c:v>0.84588579199999991</c:v>
                </c:pt>
                <c:pt idx="26">
                  <c:v>4.5417310840000003</c:v>
                </c:pt>
                <c:pt idx="28">
                  <c:v>0.95996925</c:v>
                </c:pt>
                <c:pt idx="29">
                  <c:v>8.2905520829999997</c:v>
                </c:pt>
                <c:pt idx="31">
                  <c:v>0.7789143340000001</c:v>
                </c:pt>
                <c:pt idx="32">
                  <c:v>0.82975004200000002</c:v>
                </c:pt>
                <c:pt idx="33">
                  <c:v>0.85052804199999998</c:v>
                </c:pt>
                <c:pt idx="34">
                  <c:v>2.8289343750000002</c:v>
                </c:pt>
                <c:pt idx="35">
                  <c:v>0.82691733199999995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A8F4-BA44-97E5-675121D1B8BB}"/>
            </c:ext>
          </c:extLst>
        </c:ser>
        <c:ser>
          <c:idx val="3"/>
          <c:order val="3"/>
          <c:tx>
            <c:strRef>
              <c:f>'gmark-50'!$W$39</c:f>
              <c:strCache>
                <c:ptCount val="1"/>
                <c:pt idx="0">
                  <c:v>forward-noDupl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'gmark-50'!$AD$41:$AD$79</c:f>
              <c:numCache>
                <c:formatCode>General</c:formatCode>
                <c:ptCount val="39"/>
                <c:pt idx="0">
                  <c:v>1.179</c:v>
                </c:pt>
                <c:pt idx="1">
                  <c:v>0.87399999999999989</c:v>
                </c:pt>
                <c:pt idx="2">
                  <c:v>0.90899999999999992</c:v>
                </c:pt>
                <c:pt idx="3">
                  <c:v>0.92199999999999993</c:v>
                </c:pt>
                <c:pt idx="4">
                  <c:v>1.0049999999999999</c:v>
                </c:pt>
                <c:pt idx="5">
                  <c:v>0.92499999999999993</c:v>
                </c:pt>
                <c:pt idx="6">
                  <c:v>1.3540000000000001</c:v>
                </c:pt>
                <c:pt idx="7">
                  <c:v>1.6549999999999998</c:v>
                </c:pt>
                <c:pt idx="8">
                  <c:v>0.91799999999999993</c:v>
                </c:pt>
                <c:pt idx="9">
                  <c:v>0.99</c:v>
                </c:pt>
                <c:pt idx="10">
                  <c:v>7.7930000000000001</c:v>
                </c:pt>
                <c:pt idx="11">
                  <c:v>0.97599999999999987</c:v>
                </c:pt>
                <c:pt idx="12">
                  <c:v>0.8889999999999999</c:v>
                </c:pt>
                <c:pt idx="13">
                  <c:v>1.008</c:v>
                </c:pt>
                <c:pt idx="14">
                  <c:v>0.92399999999999993</c:v>
                </c:pt>
                <c:pt idx="15">
                  <c:v>17.8</c:v>
                </c:pt>
                <c:pt idx="16">
                  <c:v>0.96</c:v>
                </c:pt>
                <c:pt idx="17">
                  <c:v>24.938000000000002</c:v>
                </c:pt>
                <c:pt idx="18">
                  <c:v>1.3120000000000001</c:v>
                </c:pt>
                <c:pt idx="19">
                  <c:v>0.93899999999999983</c:v>
                </c:pt>
                <c:pt idx="20">
                  <c:v>0.94599999999999995</c:v>
                </c:pt>
                <c:pt idx="21">
                  <c:v>0.93099999999999994</c:v>
                </c:pt>
                <c:pt idx="22">
                  <c:v>0.95699999999999985</c:v>
                </c:pt>
                <c:pt idx="23">
                  <c:v>0.873</c:v>
                </c:pt>
                <c:pt idx="24">
                  <c:v>1.762</c:v>
                </c:pt>
                <c:pt idx="25">
                  <c:v>0.86299999999999999</c:v>
                </c:pt>
                <c:pt idx="26">
                  <c:v>1.024</c:v>
                </c:pt>
                <c:pt idx="27">
                  <c:v>3.7560000000000002</c:v>
                </c:pt>
                <c:pt idx="28">
                  <c:v>0.90599999999999981</c:v>
                </c:pt>
                <c:pt idx="29">
                  <c:v>0.94499999999999995</c:v>
                </c:pt>
                <c:pt idx="31">
                  <c:v>0.84599999999999997</c:v>
                </c:pt>
                <c:pt idx="32">
                  <c:v>0.87</c:v>
                </c:pt>
                <c:pt idx="33">
                  <c:v>0.8829999999999999</c:v>
                </c:pt>
                <c:pt idx="34">
                  <c:v>1.0429999999999999</c:v>
                </c:pt>
                <c:pt idx="35">
                  <c:v>0.93399999999999994</c:v>
                </c:pt>
                <c:pt idx="36">
                  <c:v>108.968</c:v>
                </c:pt>
                <c:pt idx="37">
                  <c:v>4.3879999999999999</c:v>
                </c:pt>
                <c:pt idx="38">
                  <c:v>8.24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F4-8240-BB96-F5891FCD2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9146208"/>
        <c:axId val="317026576"/>
      </c:barChart>
      <c:catAx>
        <c:axId val="177914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26576"/>
        <c:crosses val="autoZero"/>
        <c:auto val="1"/>
        <c:lblAlgn val="ctr"/>
        <c:lblOffset val="100"/>
        <c:noMultiLvlLbl val="0"/>
      </c:catAx>
      <c:valAx>
        <c:axId val="3170265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14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lmdb!$A$39</c:f>
              <c:strCache>
                <c:ptCount val="1"/>
                <c:pt idx="0">
                  <c:v>sin3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lmdb!$J$41:$J$43</c:f>
              <c:numCache>
                <c:formatCode>General</c:formatCode>
                <c:ptCount val="3"/>
                <c:pt idx="0">
                  <c:v>51.350999999999999</c:v>
                </c:pt>
                <c:pt idx="1">
                  <c:v>33.734999999999999</c:v>
                </c:pt>
                <c:pt idx="2">
                  <c:v>40.314999999999998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F-4C42-B3EB-4A829385D3EF}"/>
            </c:ext>
          </c:extLst>
        </c:ser>
        <c:ser>
          <c:idx val="1"/>
          <c:order val="1"/>
          <c:tx>
            <c:strRef>
              <c:f>lmdb!$L$39</c:f>
              <c:strCache>
                <c:ptCount val="1"/>
                <c:pt idx="0">
                  <c:v>spin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lmdb!$R$41:$R$43</c:f>
              <c:numCache>
                <c:formatCode>General</c:formatCode>
                <c:ptCount val="3"/>
                <c:pt idx="0">
                  <c:v>35.820999999999998</c:v>
                </c:pt>
                <c:pt idx="1">
                  <c:v>26.723000000000003</c:v>
                </c:pt>
                <c:pt idx="2">
                  <c:v>38.164999999999999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EF-4C42-B3EB-4A829385D3EF}"/>
            </c:ext>
          </c:extLst>
        </c:ser>
        <c:ser>
          <c:idx val="2"/>
          <c:order val="2"/>
          <c:tx>
            <c:strRef>
              <c:f>lmdb!$T$39</c:f>
              <c:strCache>
                <c:ptCount val="1"/>
                <c:pt idx="0">
                  <c:v>recsparql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lmdb!$X$41:$X$43</c:f>
              <c:numCache>
                <c:formatCode>General</c:formatCode>
                <c:ptCount val="3"/>
                <c:pt idx="0">
                  <c:v>61.304998041666664</c:v>
                </c:pt>
                <c:pt idx="1">
                  <c:v>27.962291499666669</c:v>
                </c:pt>
                <c:pt idx="2">
                  <c:v>32.143806958666666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EF-4C42-B3EB-4A829385D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607984"/>
        <c:axId val="327621552"/>
      </c:barChart>
      <c:catAx>
        <c:axId val="327607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621552"/>
        <c:crosses val="autoZero"/>
        <c:auto val="1"/>
        <c:lblAlgn val="ctr"/>
        <c:lblOffset val="100"/>
        <c:noMultiLvlLbl val="0"/>
      </c:catAx>
      <c:valAx>
        <c:axId val="32762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60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Reasoning</a:t>
            </a:r>
            <a:r>
              <a:rPr lang="en-US" baseline="0"/>
              <a:t> /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lmdb!$A$39</c:f>
              <c:strCache>
                <c:ptCount val="1"/>
                <c:pt idx="0">
                  <c:v>sin3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lmdb!$I$41:$I$43</c:f>
              <c:numCache>
                <c:formatCode>General</c:formatCode>
                <c:ptCount val="3"/>
                <c:pt idx="0">
                  <c:v>20.290999999999997</c:v>
                </c:pt>
                <c:pt idx="1">
                  <c:v>2.8649999999999998</c:v>
                </c:pt>
                <c:pt idx="2">
                  <c:v>9.3350000000000009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4-2F4A-885A-0F6382431ABB}"/>
            </c:ext>
          </c:extLst>
        </c:ser>
        <c:ser>
          <c:idx val="1"/>
          <c:order val="1"/>
          <c:tx>
            <c:strRef>
              <c:f>lmdb!$L$39</c:f>
              <c:strCache>
                <c:ptCount val="1"/>
                <c:pt idx="0">
                  <c:v>spin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lmdb!$Q$41:$Q$43</c:f>
              <c:numCache>
                <c:formatCode>General</c:formatCode>
                <c:ptCount val="3"/>
                <c:pt idx="0">
                  <c:v>12.821000000000002</c:v>
                </c:pt>
                <c:pt idx="1">
                  <c:v>3.7229999999999999</c:v>
                </c:pt>
                <c:pt idx="2">
                  <c:v>15.165000000000001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D4-2F4A-885A-0F6382431ABB}"/>
            </c:ext>
          </c:extLst>
        </c:ser>
        <c:ser>
          <c:idx val="2"/>
          <c:order val="2"/>
          <c:tx>
            <c:strRef>
              <c:f>lmdb!$T$39</c:f>
              <c:strCache>
                <c:ptCount val="1"/>
                <c:pt idx="0">
                  <c:v>recsparql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lmdb!$V$41:$V$43</c:f>
              <c:numCache>
                <c:formatCode>General</c:formatCode>
                <c:ptCount val="3"/>
                <c:pt idx="0">
                  <c:v>50.638331375</c:v>
                </c:pt>
                <c:pt idx="1">
                  <c:v>17.295624833000002</c:v>
                </c:pt>
                <c:pt idx="2">
                  <c:v>21.477140292000001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D4-2F4A-885A-0F6382431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4586736"/>
        <c:axId val="934588448"/>
      </c:barChart>
      <c:catAx>
        <c:axId val="93458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88448"/>
        <c:crosses val="autoZero"/>
        <c:auto val="1"/>
        <c:lblAlgn val="ctr"/>
        <c:lblOffset val="100"/>
        <c:noMultiLvlLbl val="0"/>
      </c:catAx>
      <c:valAx>
        <c:axId val="93458844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8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yago!$A$31</c:f>
              <c:strCache>
                <c:ptCount val="1"/>
                <c:pt idx="0">
                  <c:v>sin3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yago!$J$33:$J$37</c:f>
              <c:numCache>
                <c:formatCode>General</c:formatCode>
                <c:ptCount val="5"/>
                <c:pt idx="0">
                  <c:v>48.415000000000006</c:v>
                </c:pt>
                <c:pt idx="1">
                  <c:v>35.520000000000003</c:v>
                </c:pt>
                <c:pt idx="2">
                  <c:v>39.000999999999998</c:v>
                </c:pt>
                <c:pt idx="3">
                  <c:v>34.798999999999999</c:v>
                </c:pt>
                <c:pt idx="4">
                  <c:v>56.637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6-AB4A-96EA-09F265966B05}"/>
            </c:ext>
          </c:extLst>
        </c:ser>
        <c:ser>
          <c:idx val="1"/>
          <c:order val="1"/>
          <c:tx>
            <c:strRef>
              <c:f>yago!$L$31</c:f>
              <c:strCache>
                <c:ptCount val="1"/>
                <c:pt idx="0">
                  <c:v>spin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yago!$R$33:$R$37</c:f>
              <c:numCache>
                <c:formatCode>General</c:formatCode>
                <c:ptCount val="5"/>
                <c:pt idx="0">
                  <c:v>52.012382290999994</c:v>
                </c:pt>
                <c:pt idx="1">
                  <c:v>41.022273290999998</c:v>
                </c:pt>
                <c:pt idx="2">
                  <c:v>46.510693334000003</c:v>
                </c:pt>
                <c:pt idx="3">
                  <c:v>42.015443165999997</c:v>
                </c:pt>
                <c:pt idx="4">
                  <c:v>46.754125291999998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56-AB4A-96EA-09F265966B05}"/>
            </c:ext>
          </c:extLst>
        </c:ser>
        <c:ser>
          <c:idx val="2"/>
          <c:order val="2"/>
          <c:tx>
            <c:strRef>
              <c:f>yago!$T$31</c:f>
              <c:strCache>
                <c:ptCount val="1"/>
                <c:pt idx="0">
                  <c:v>recsparql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yago!$X$33:$X$37</c:f>
              <c:numCache>
                <c:formatCode>General</c:formatCode>
                <c:ptCount val="5"/>
                <c:pt idx="0">
                  <c:v>60.094626333000001</c:v>
                </c:pt>
                <c:pt idx="1">
                  <c:v>15.166931</c:v>
                </c:pt>
                <c:pt idx="2">
                  <c:v>30.852720667</c:v>
                </c:pt>
                <c:pt idx="3">
                  <c:v>23.513591290999997</c:v>
                </c:pt>
                <c:pt idx="4">
                  <c:v>83.857941166999993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56-AB4A-96EA-09F265966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6039888"/>
        <c:axId val="327667600"/>
      </c:barChart>
      <c:catAx>
        <c:axId val="1896039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667600"/>
        <c:crosses val="autoZero"/>
        <c:auto val="1"/>
        <c:lblAlgn val="ctr"/>
        <c:lblOffset val="100"/>
        <c:noMultiLvlLbl val="0"/>
      </c:catAx>
      <c:valAx>
        <c:axId val="3276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03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yago!$A$31</c:f>
              <c:strCache>
                <c:ptCount val="1"/>
                <c:pt idx="0">
                  <c:v>sin3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yago!$I$33:$I$37</c:f>
              <c:numCache>
                <c:formatCode>General</c:formatCode>
                <c:ptCount val="5"/>
                <c:pt idx="0">
                  <c:v>14.664999999999999</c:v>
                </c:pt>
                <c:pt idx="1">
                  <c:v>2.1399999999999997</c:v>
                </c:pt>
                <c:pt idx="2">
                  <c:v>5.6710000000000003</c:v>
                </c:pt>
                <c:pt idx="3">
                  <c:v>1.119</c:v>
                </c:pt>
                <c:pt idx="4">
                  <c:v>23.266999999999999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9-E04D-99AE-C2CA2EA12571}"/>
            </c:ext>
          </c:extLst>
        </c:ser>
        <c:ser>
          <c:idx val="1"/>
          <c:order val="1"/>
          <c:tx>
            <c:strRef>
              <c:f>yago!$L$31</c:f>
              <c:strCache>
                <c:ptCount val="1"/>
                <c:pt idx="0">
                  <c:v>spin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yago!$Q$33:$Q$37</c:f>
              <c:numCache>
                <c:formatCode>General</c:formatCode>
                <c:ptCount val="5"/>
                <c:pt idx="0">
                  <c:v>10.012382291</c:v>
                </c:pt>
                <c:pt idx="1">
                  <c:v>2.2273291000000001E-2</c:v>
                </c:pt>
                <c:pt idx="2">
                  <c:v>6.5106933339999999</c:v>
                </c:pt>
                <c:pt idx="3">
                  <c:v>1.5443166000000001E-2</c:v>
                </c:pt>
                <c:pt idx="4">
                  <c:v>4.7541252919999994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09-E04D-99AE-C2CA2EA12571}"/>
            </c:ext>
          </c:extLst>
        </c:ser>
        <c:ser>
          <c:idx val="2"/>
          <c:order val="2"/>
          <c:tx>
            <c:strRef>
              <c:f>yago!$T$31</c:f>
              <c:strCache>
                <c:ptCount val="1"/>
                <c:pt idx="0">
                  <c:v>recsparql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yago!$V$33:$V$37</c:f>
              <c:numCache>
                <c:formatCode>General</c:formatCode>
                <c:ptCount val="5"/>
                <c:pt idx="0">
                  <c:v>49.494626332999999</c:v>
                </c:pt>
                <c:pt idx="1">
                  <c:v>4.5669310000000003</c:v>
                </c:pt>
                <c:pt idx="2">
                  <c:v>20.252720666999998</c:v>
                </c:pt>
                <c:pt idx="3">
                  <c:v>12.913591290999999</c:v>
                </c:pt>
                <c:pt idx="4">
                  <c:v>73.257941166999998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09-E04D-99AE-C2CA2EA12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8086127"/>
        <c:axId val="1824676143"/>
      </c:barChart>
      <c:catAx>
        <c:axId val="1848086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676143"/>
        <c:crosses val="autoZero"/>
        <c:auto val="1"/>
        <c:lblAlgn val="ctr"/>
        <c:lblOffset val="100"/>
        <c:noMultiLvlLbl val="0"/>
      </c:catAx>
      <c:valAx>
        <c:axId val="1824676143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08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sin3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(zika!$Z$13,zika!$Z$20,zika!$Z$34,zika!$Z$44,zika!$Z$50)</c:f>
              <c:numCache>
                <c:formatCode>General</c:formatCode>
                <c:ptCount val="5"/>
                <c:pt idx="0">
                  <c:v>0.8</c:v>
                </c:pt>
                <c:pt idx="1">
                  <c:v>1.1000000000000001</c:v>
                </c:pt>
                <c:pt idx="2">
                  <c:v>1.7</c:v>
                </c:pt>
                <c:pt idx="3">
                  <c:v>2.2999999999999998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D-934D-9BEA-DE72C2A33424}"/>
            </c:ext>
          </c:extLst>
        </c:ser>
        <c:ser>
          <c:idx val="1"/>
          <c:order val="1"/>
          <c:tx>
            <c:v>spinrdf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(zika!$AE$12,zika!$AE$25,zika!$AE$37,zika!$AE$43,zika!$AE$49)</c:f>
              <c:numCache>
                <c:formatCode>General</c:formatCode>
                <c:ptCount val="5"/>
                <c:pt idx="0">
                  <c:v>5.9267903834000002</c:v>
                </c:pt>
                <c:pt idx="1">
                  <c:v>6.3693438834000009</c:v>
                </c:pt>
                <c:pt idx="2">
                  <c:v>7.6989804496000005</c:v>
                </c:pt>
                <c:pt idx="3">
                  <c:v>9.6912108339999996</c:v>
                </c:pt>
                <c:pt idx="4">
                  <c:v>11.906339209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0D-934D-9BEA-DE72C2A33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068048"/>
        <c:axId val="712069760"/>
      </c:lineChart>
      <c:catAx>
        <c:axId val="712068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069760"/>
        <c:crosses val="autoZero"/>
        <c:auto val="1"/>
        <c:lblAlgn val="ctr"/>
        <c:lblOffset val="100"/>
        <c:noMultiLvlLbl val="0"/>
      </c:catAx>
      <c:valAx>
        <c:axId val="71206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06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171450</xdr:rowOff>
    </xdr:from>
    <xdr:to>
      <xdr:col>18</xdr:col>
      <xdr:colOff>635000</xdr:colOff>
      <xdr:row>35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80861C-482A-BABF-1209-7AE3C9024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270741</xdr:colOff>
      <xdr:row>1</xdr:row>
      <xdr:rowOff>126423</xdr:rowOff>
    </xdr:from>
    <xdr:to>
      <xdr:col>10</xdr:col>
      <xdr:colOff>484908</xdr:colOff>
      <xdr:row>31</xdr:row>
      <xdr:rowOff>103909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BC3B10-47AA-5807-8931-2F0E78110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80819</xdr:colOff>
      <xdr:row>1</xdr:row>
      <xdr:rowOff>158173</xdr:rowOff>
    </xdr:from>
    <xdr:to>
      <xdr:col>22</xdr:col>
      <xdr:colOff>207818</xdr:colOff>
      <xdr:row>31</xdr:row>
      <xdr:rowOff>103909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A316DB-ADDF-D85C-C5E0-F25834043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232642</xdr:colOff>
      <xdr:row>1</xdr:row>
      <xdr:rowOff>88323</xdr:rowOff>
    </xdr:from>
    <xdr:to>
      <xdr:col>9</xdr:col>
      <xdr:colOff>785091</xdr:colOff>
      <xdr:row>25</xdr:row>
      <xdr:rowOff>107372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8DFDF8-F19D-5A24-2D3D-EA703B5C4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819727</xdr:colOff>
      <xdr:row>1</xdr:row>
      <xdr:rowOff>65809</xdr:rowOff>
    </xdr:from>
    <xdr:to>
      <xdr:col>20</xdr:col>
      <xdr:colOff>900546</xdr:colOff>
      <xdr:row>25</xdr:row>
      <xdr:rowOff>69272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E78030-85C0-20DB-988D-7F9BF62CE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923192</xdr:colOff>
      <xdr:row>3</xdr:row>
      <xdr:rowOff>976</xdr:rowOff>
    </xdr:from>
    <xdr:to>
      <xdr:col>38</xdr:col>
      <xdr:colOff>376115</xdr:colOff>
      <xdr:row>16</xdr:row>
      <xdr:rowOff>77176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8ECCD3-6E95-5E9A-3137-DCBB6C73D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mark_50-eye-forward" connectionId="6" xr16:uid="{DD555A69-605C-4846-A691-4BE700C2572F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mark_100-eye-forward-noDupl-resultList" connectionId="1" xr16:uid="{E1D5B883-CD8D-9748-A882-6344BD91672C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mark_500-eye-forward-noDupl-resultList" connectionId="11" xr16:uid="{6D8FD6ED-4032-7D4A-8F6D-3784707532CD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mdb-eye" connectionId="12" xr16:uid="{ADC41410-6788-9143-8CF5-2CAA91DF4846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mdb_recsparql_1" connectionId="14" xr16:uid="{2A698B41-D615-404D-8337-6C2818CFDAE3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mdb_eye_1" connectionId="13" xr16:uid="{3D6F8494-08AC-8B4F-BFE2-413FA3F48786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mdb-spin" connectionId="16" xr16:uid="{4463E946-FA3D-6D40-AD0A-56D24E5E34B2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mdb-recsparql" connectionId="15" xr16:uid="{360EB3FC-F1AA-DD46-B053-BE0CA8973F6C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mdb_spin_1" connectionId="17" xr16:uid="{4F218573-9E55-1C45-902D-4BEC71408E69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yago_recsparql_1" connectionId="24" xr16:uid="{31900917-82D5-A44C-A7A9-CAA85B8F5555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yago_eye_1" connectionId="22" xr16:uid="{DD08B35E-7E1F-1949-B2D3-AAADC27A758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mark_50-nmo" connectionId="9" xr16:uid="{36FE3CBF-7CFB-144F-BD3C-F99FBC1279EB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yago-spin" connectionId="25" xr16:uid="{663FA744-5A49-E04A-B4DA-4074CBDB55A9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yago_spin_1" connectionId="26" xr16:uid="{618EA0EE-4303-9844-96CA-0C592A1ABE89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yago-eye" connectionId="21" xr16:uid="{EAF114E9-9722-4042-AF04-EFDCB19275B4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yago-recsparql" connectionId="23" xr16:uid="{2ECA2510-95FC-0E49-A0C0-572203E357D6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wl2rl-spin" connectionId="19" xr16:uid="{C62B511E-30A4-6A4D-9883-AD4BE8FE0D72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wl2rl_eye" connectionId="18" xr16:uid="{5ED76186-EAAC-BB43-A972-C13CD126248C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ika_spin_6" connectionId="31" xr16:uid="{6B2CDAD2-69BF-8145-AF96-540C61BF6E70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ika_spin_3" connectionId="30" xr16:uid="{BA603AA5-E821-5B40-9932-0C4110E1B49B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ika_spin_2" connectionId="29" xr16:uid="{E2706558-5778-8649-AA8D-19470951E055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ika_spin_9" connectionId="34" xr16:uid="{2680075E-0FE6-914E-BCF1-9B8EA1DA1B6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mark_50-eye" connectionId="5" xr16:uid="{B28165AC-629A-FD46-BA9E-572113DC25B6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ika_spin_8" connectionId="33" xr16:uid="{38A9C34C-6FFA-464A-A156-AEAB70F12BF8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ika_spin_1" connectionId="28" xr16:uid="{F3D63AB9-DF1F-0141-8C76-4148A0216DF5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ika_spin_7" connectionId="32" xr16:uid="{35E00072-0B94-544B-98C2-8A99BCBE1A7E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ika-spin" connectionId="27" xr16:uid="{9B602903-8CEB-AB43-A2D6-BF7A7200EDE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mark_50-eye-forward-noDupl" connectionId="7" xr16:uid="{E198AD8C-E518-384B-AE3D-AAE2BCC7D909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mark_50-eye-forward-noDupl-resultList" connectionId="8" xr16:uid="{9288756C-4130-404A-ABA8-4A7C61B439A7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mark_50-nmo-forward-noDupl-resultPred" connectionId="10" xr16:uid="{75D6F480-C9B6-F54F-BC7D-4EDFA8EF684A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mark_100-nmo-cnst" connectionId="4" xr16:uid="{2B4A541C-6204-1440-925A-1AE9E0EF838F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mark_100-eye-forward-noDupl-resultList-cnst" connectionId="2" xr16:uid="{1A1E911C-3D2C-7F46-8FD1-4B2DFD3A6018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mark_100-nmo" connectionId="3" xr16:uid="{CECCB2E0-31F9-C44B-AB87-2D7BCC37CDA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Relationship Id="rId4" Type="http://schemas.openxmlformats.org/officeDocument/2006/relationships/queryTable" Target="../queryTables/queryTable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7" Type="http://schemas.openxmlformats.org/officeDocument/2006/relationships/queryTable" Target="../queryTables/queryTable17.xml"/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16.xml"/><Relationship Id="rId5" Type="http://schemas.openxmlformats.org/officeDocument/2006/relationships/queryTable" Target="../queryTables/queryTable15.xml"/><Relationship Id="rId4" Type="http://schemas.openxmlformats.org/officeDocument/2006/relationships/queryTable" Target="../queryTables/queryTable1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7" Type="http://schemas.openxmlformats.org/officeDocument/2006/relationships/queryTable" Target="../queryTables/queryTable23.xml"/><Relationship Id="rId2" Type="http://schemas.openxmlformats.org/officeDocument/2006/relationships/queryTable" Target="../queryTables/queryTable18.xml"/><Relationship Id="rId1" Type="http://schemas.openxmlformats.org/officeDocument/2006/relationships/drawing" Target="../drawings/drawing3.xml"/><Relationship Id="rId6" Type="http://schemas.openxmlformats.org/officeDocument/2006/relationships/queryTable" Target="../queryTables/queryTable22.xml"/><Relationship Id="rId5" Type="http://schemas.openxmlformats.org/officeDocument/2006/relationships/queryTable" Target="../queryTables/queryTable21.xml"/><Relationship Id="rId4" Type="http://schemas.openxmlformats.org/officeDocument/2006/relationships/queryTable" Target="../queryTables/queryTable2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5.xml"/><Relationship Id="rId1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32.xml"/><Relationship Id="rId3" Type="http://schemas.openxmlformats.org/officeDocument/2006/relationships/queryTable" Target="../queryTables/queryTable27.xml"/><Relationship Id="rId7" Type="http://schemas.openxmlformats.org/officeDocument/2006/relationships/queryTable" Target="../queryTables/queryTable31.xml"/><Relationship Id="rId2" Type="http://schemas.openxmlformats.org/officeDocument/2006/relationships/queryTable" Target="../queryTables/queryTable26.xml"/><Relationship Id="rId1" Type="http://schemas.openxmlformats.org/officeDocument/2006/relationships/drawing" Target="../drawings/drawing4.xml"/><Relationship Id="rId6" Type="http://schemas.openxmlformats.org/officeDocument/2006/relationships/queryTable" Target="../queryTables/queryTable30.xml"/><Relationship Id="rId5" Type="http://schemas.openxmlformats.org/officeDocument/2006/relationships/queryTable" Target="../queryTables/queryTable29.xml"/><Relationship Id="rId4" Type="http://schemas.openxmlformats.org/officeDocument/2006/relationships/queryTable" Target="../queryTables/queryTable28.xml"/><Relationship Id="rId9" Type="http://schemas.openxmlformats.org/officeDocument/2006/relationships/queryTable" Target="../queryTables/queryTable3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8BC1D-CD5B-B047-94E4-45C8752186BC}">
  <dimension ref="A6:AS81"/>
  <sheetViews>
    <sheetView topLeftCell="A33" zoomScale="120" zoomScaleNormal="120" workbookViewId="0">
      <selection activeCell="V76" sqref="V76"/>
    </sheetView>
  </sheetViews>
  <sheetFormatPr baseColWidth="10" defaultRowHeight="16" x14ac:dyDescent="0.2"/>
  <cols>
    <col min="1" max="1" width="8.33203125" bestFit="1" customWidth="1"/>
    <col min="2" max="2" width="19.33203125" bestFit="1" customWidth="1"/>
    <col min="3" max="3" width="12.6640625" bestFit="1" customWidth="1"/>
    <col min="4" max="4" width="11.33203125" bestFit="1" customWidth="1"/>
    <col min="5" max="5" width="12.33203125" bestFit="1" customWidth="1"/>
    <col min="8" max="8" width="8.33203125" bestFit="1" customWidth="1"/>
    <col min="9" max="9" width="26.33203125" hidden="1" customWidth="1"/>
    <col min="10" max="10" width="12.6640625" bestFit="1" customWidth="1"/>
    <col min="11" max="11" width="13.6640625" bestFit="1" customWidth="1"/>
    <col min="12" max="12" width="11.33203125" bestFit="1" customWidth="1"/>
    <col min="13" max="13" width="11.1640625" bestFit="1" customWidth="1"/>
    <col min="14" max="14" width="12.33203125" bestFit="1" customWidth="1"/>
    <col min="17" max="17" width="8.33203125" bestFit="1" customWidth="1"/>
    <col min="18" max="18" width="20.83203125" hidden="1" customWidth="1"/>
    <col min="19" max="20" width="12.1640625" bestFit="1" customWidth="1"/>
    <col min="23" max="23" width="8.33203125" bestFit="1" customWidth="1"/>
    <col min="24" max="24" width="33.1640625" bestFit="1" customWidth="1"/>
    <col min="25" max="25" width="12.6640625" bestFit="1" customWidth="1"/>
    <col min="26" max="26" width="13.6640625" bestFit="1" customWidth="1"/>
    <col min="27" max="27" width="11.33203125" bestFit="1" customWidth="1"/>
    <col min="28" max="28" width="11.1640625" bestFit="1" customWidth="1"/>
    <col min="29" max="29" width="12.33203125" bestFit="1" customWidth="1"/>
    <col min="32" max="32" width="8.33203125" bestFit="1" customWidth="1"/>
    <col min="33" max="33" width="41.5" bestFit="1" customWidth="1"/>
    <col min="34" max="34" width="12.6640625" bestFit="1" customWidth="1"/>
    <col min="35" max="35" width="13.6640625" bestFit="1" customWidth="1"/>
    <col min="36" max="36" width="11.33203125" bestFit="1" customWidth="1"/>
    <col min="37" max="37" width="11.1640625" bestFit="1" customWidth="1"/>
    <col min="38" max="38" width="12.33203125" bestFit="1" customWidth="1"/>
    <col min="41" max="41" width="8.33203125" bestFit="1" customWidth="1"/>
    <col min="42" max="42" width="20.83203125" bestFit="1" customWidth="1"/>
    <col min="43" max="44" width="12.1640625" bestFit="1" customWidth="1"/>
  </cols>
  <sheetData>
    <row r="6" spans="21:21" x14ac:dyDescent="0.2">
      <c r="U6" t="s">
        <v>158</v>
      </c>
    </row>
    <row r="7" spans="21:21" x14ac:dyDescent="0.2">
      <c r="U7" t="s">
        <v>157</v>
      </c>
    </row>
    <row r="8" spans="21:21" x14ac:dyDescent="0.2">
      <c r="U8" s="1"/>
    </row>
    <row r="9" spans="21:21" x14ac:dyDescent="0.2">
      <c r="U9" s="1"/>
    </row>
    <row r="39" spans="1:45" x14ac:dyDescent="0.2">
      <c r="A39" t="s">
        <v>82</v>
      </c>
      <c r="H39" t="s">
        <v>123</v>
      </c>
      <c r="Q39" t="s">
        <v>124</v>
      </c>
      <c r="W39" t="s">
        <v>240</v>
      </c>
      <c r="AF39" t="s">
        <v>242</v>
      </c>
      <c r="AO39" t="s">
        <v>282</v>
      </c>
    </row>
    <row r="40" spans="1:45" x14ac:dyDescent="0.2">
      <c r="A40" t="s">
        <v>81</v>
      </c>
      <c r="B40" t="s">
        <v>0</v>
      </c>
      <c r="C40" t="s">
        <v>1</v>
      </c>
      <c r="D40" t="s">
        <v>2</v>
      </c>
      <c r="E40" t="s">
        <v>3</v>
      </c>
      <c r="F40" t="s">
        <v>156</v>
      </c>
      <c r="H40" t="s">
        <v>81</v>
      </c>
      <c r="I40" t="s">
        <v>0</v>
      </c>
      <c r="J40" t="s">
        <v>1</v>
      </c>
      <c r="K40" t="s">
        <v>83</v>
      </c>
      <c r="L40" t="s">
        <v>2</v>
      </c>
      <c r="M40" t="s">
        <v>84</v>
      </c>
      <c r="N40" t="s">
        <v>3</v>
      </c>
      <c r="O40" t="s">
        <v>156</v>
      </c>
      <c r="Q40" t="s">
        <v>81</v>
      </c>
      <c r="R40" t="s">
        <v>0</v>
      </c>
      <c r="S40" t="s">
        <v>125</v>
      </c>
      <c r="T40" t="s">
        <v>126</v>
      </c>
      <c r="U40" t="s">
        <v>156</v>
      </c>
      <c r="W40" t="s">
        <v>81</v>
      </c>
      <c r="X40" t="s">
        <v>0</v>
      </c>
      <c r="Y40" t="s">
        <v>1</v>
      </c>
      <c r="Z40" t="s">
        <v>83</v>
      </c>
      <c r="AA40" t="s">
        <v>2</v>
      </c>
      <c r="AB40" t="s">
        <v>84</v>
      </c>
      <c r="AC40" t="s">
        <v>3</v>
      </c>
      <c r="AD40" t="s">
        <v>156</v>
      </c>
      <c r="AF40" t="s">
        <v>81</v>
      </c>
      <c r="AG40" t="s">
        <v>0</v>
      </c>
      <c r="AH40" t="s">
        <v>1</v>
      </c>
      <c r="AI40" t="s">
        <v>83</v>
      </c>
      <c r="AJ40" t="s">
        <v>2</v>
      </c>
      <c r="AK40" t="s">
        <v>84</v>
      </c>
      <c r="AL40" t="s">
        <v>3</v>
      </c>
      <c r="AM40" t="s">
        <v>156</v>
      </c>
      <c r="AO40" t="s">
        <v>81</v>
      </c>
      <c r="AP40" t="s">
        <v>0</v>
      </c>
      <c r="AQ40" t="s">
        <v>125</v>
      </c>
      <c r="AR40" t="s">
        <v>126</v>
      </c>
    </row>
    <row r="41" spans="1:45" x14ac:dyDescent="0.2">
      <c r="A41" t="s">
        <v>4</v>
      </c>
      <c r="B41" t="s">
        <v>5</v>
      </c>
      <c r="C41">
        <v>0.60599999999999998</v>
      </c>
      <c r="D41">
        <v>0.1</v>
      </c>
      <c r="E41">
        <v>3.1619999999999999</v>
      </c>
      <c r="F41">
        <f>SUM(C41:E41)</f>
        <v>3.8679999999999999</v>
      </c>
      <c r="H41" t="s">
        <v>4</v>
      </c>
      <c r="I41" t="s">
        <v>85</v>
      </c>
      <c r="J41">
        <v>0.58499999999999996</v>
      </c>
      <c r="K41">
        <v>9.9000000000000005E-2</v>
      </c>
      <c r="L41">
        <v>0.09</v>
      </c>
      <c r="M41">
        <v>8.6999999999999994E-2</v>
      </c>
      <c r="N41">
        <v>0.41799999999999998</v>
      </c>
      <c r="O41">
        <f>SUM(J41:N41)</f>
        <v>1.2789999999999999</v>
      </c>
      <c r="Q41" t="s">
        <v>4</v>
      </c>
      <c r="R41" t="s">
        <v>127</v>
      </c>
      <c r="S41">
        <v>0.925262959</v>
      </c>
      <c r="T41">
        <v>0.68537454099999995</v>
      </c>
      <c r="U41">
        <f>SUM(S41:T41)</f>
        <v>1.6106374999999999</v>
      </c>
      <c r="W41" t="s">
        <v>4</v>
      </c>
      <c r="X41" t="s">
        <v>202</v>
      </c>
      <c r="Y41">
        <v>0.624</v>
      </c>
      <c r="Z41">
        <v>6.9000000000000006E-2</v>
      </c>
      <c r="AA41">
        <v>8.7999999999999995E-2</v>
      </c>
      <c r="AB41">
        <v>8.3000000000000004E-2</v>
      </c>
      <c r="AC41">
        <v>0.315</v>
      </c>
      <c r="AD41">
        <f>SUM(Y41:AC41)</f>
        <v>1.179</v>
      </c>
      <c r="AF41" t="s">
        <v>4</v>
      </c>
      <c r="AG41" t="s">
        <v>243</v>
      </c>
      <c r="AH41">
        <v>0.59099999999999997</v>
      </c>
      <c r="AI41">
        <v>7.0000000000000007E-2</v>
      </c>
      <c r="AJ41">
        <v>8.8999999999999996E-2</v>
      </c>
      <c r="AK41">
        <v>8.6999999999999994E-2</v>
      </c>
      <c r="AL41">
        <v>0.17399999999999999</v>
      </c>
      <c r="AM41">
        <f>SUM(AH41:AL41)</f>
        <v>1.0109999999999999</v>
      </c>
      <c r="AO41" t="s">
        <v>4</v>
      </c>
      <c r="AP41" t="s">
        <v>127</v>
      </c>
      <c r="AQ41">
        <v>1.0092404589999999</v>
      </c>
      <c r="AR41">
        <v>0.11200470799999999</v>
      </c>
      <c r="AS41">
        <f>SUM(AQ41,AR41)</f>
        <v>1.1212451669999999</v>
      </c>
    </row>
    <row r="42" spans="1:45" x14ac:dyDescent="0.2">
      <c r="A42" t="s">
        <v>6</v>
      </c>
      <c r="B42" t="s">
        <v>7</v>
      </c>
      <c r="C42">
        <v>0.58899999999999997</v>
      </c>
      <c r="D42">
        <v>0.12</v>
      </c>
      <c r="E42">
        <v>0.123</v>
      </c>
      <c r="F42">
        <f t="shared" ref="F42:F79" si="0">SUM(C42:E42)</f>
        <v>0.83199999999999996</v>
      </c>
      <c r="H42" t="s">
        <v>6</v>
      </c>
      <c r="I42" t="s">
        <v>86</v>
      </c>
      <c r="J42">
        <v>0.65400000000000003</v>
      </c>
      <c r="K42">
        <v>8.7999999999999995E-2</v>
      </c>
      <c r="L42">
        <v>8.7999999999999995E-2</v>
      </c>
      <c r="M42">
        <v>8.7999999999999995E-2</v>
      </c>
      <c r="N42">
        <v>5.8000000000000003E-2</v>
      </c>
      <c r="O42">
        <f t="shared" ref="O42:O79" si="1">SUM(J42:N42)</f>
        <v>0.97599999999999998</v>
      </c>
      <c r="Q42" t="s">
        <v>6</v>
      </c>
      <c r="R42" t="s">
        <v>128</v>
      </c>
      <c r="S42">
        <v>0.84741825000000004</v>
      </c>
      <c r="T42">
        <v>6.9613833E-2</v>
      </c>
      <c r="U42">
        <f t="shared" ref="U42:U47" si="2">SUM(S42:T42)</f>
        <v>0.91703208300000005</v>
      </c>
      <c r="W42" t="s">
        <v>6</v>
      </c>
      <c r="X42" t="s">
        <v>203</v>
      </c>
      <c r="Y42">
        <v>0.56599999999999995</v>
      </c>
      <c r="Z42">
        <v>8.8999999999999996E-2</v>
      </c>
      <c r="AA42">
        <v>8.8999999999999996E-2</v>
      </c>
      <c r="AB42">
        <v>8.5000000000000006E-2</v>
      </c>
      <c r="AC42">
        <v>4.4999999999999998E-2</v>
      </c>
      <c r="AD42">
        <f t="shared" ref="AD42:AD70" si="3">SUM(Y42:AC42)</f>
        <v>0.87399999999999989</v>
      </c>
      <c r="AF42" t="s">
        <v>6</v>
      </c>
      <c r="AG42" t="s">
        <v>244</v>
      </c>
      <c r="AH42">
        <v>0.65800000000000003</v>
      </c>
      <c r="AI42">
        <v>9.6000000000000002E-2</v>
      </c>
      <c r="AJ42">
        <v>9.1999999999999998E-2</v>
      </c>
      <c r="AK42">
        <v>9.0999999999999998E-2</v>
      </c>
      <c r="AL42">
        <v>4.5999999999999999E-2</v>
      </c>
      <c r="AM42">
        <f t="shared" ref="AM42:AM79" si="4">SUM(AH42:AL42)</f>
        <v>0.98299999999999998</v>
      </c>
      <c r="AO42" t="s">
        <v>6</v>
      </c>
      <c r="AP42" t="s">
        <v>128</v>
      </c>
      <c r="AQ42">
        <v>0.931020458</v>
      </c>
      <c r="AR42">
        <v>2.4625207999999999E-2</v>
      </c>
      <c r="AS42">
        <f t="shared" ref="AS42:AS79" si="5">SUM(AQ42,AR42)</f>
        <v>0.955645666</v>
      </c>
    </row>
    <row r="43" spans="1:45" x14ac:dyDescent="0.2">
      <c r="A43" t="s">
        <v>8</v>
      </c>
      <c r="B43" t="s">
        <v>9</v>
      </c>
      <c r="C43">
        <v>0.57899999999999996</v>
      </c>
      <c r="D43">
        <v>0.122</v>
      </c>
      <c r="E43">
        <v>7.5999999999999998E-2</v>
      </c>
      <c r="F43">
        <f t="shared" si="0"/>
        <v>0.77699999999999991</v>
      </c>
      <c r="H43" t="s">
        <v>8</v>
      </c>
      <c r="I43" t="s">
        <v>87</v>
      </c>
      <c r="J43">
        <v>0.59099999999999997</v>
      </c>
      <c r="K43">
        <v>9.6000000000000002E-2</v>
      </c>
      <c r="L43">
        <v>0.105</v>
      </c>
      <c r="M43">
        <v>9.9000000000000005E-2</v>
      </c>
      <c r="N43">
        <v>0.06</v>
      </c>
      <c r="O43">
        <f t="shared" si="1"/>
        <v>0.95099999999999985</v>
      </c>
      <c r="Q43" t="s">
        <v>8</v>
      </c>
      <c r="R43" t="s">
        <v>129</v>
      </c>
      <c r="S43">
        <v>0.86668887500000003</v>
      </c>
      <c r="T43">
        <v>3.9467204580000002</v>
      </c>
      <c r="U43">
        <f t="shared" si="2"/>
        <v>4.8134093330000001</v>
      </c>
      <c r="W43" t="s">
        <v>8</v>
      </c>
      <c r="X43" t="s">
        <v>204</v>
      </c>
      <c r="Y43">
        <v>0.57799999999999996</v>
      </c>
      <c r="Z43">
        <v>8.7999999999999995E-2</v>
      </c>
      <c r="AA43">
        <v>0.10199999999999999</v>
      </c>
      <c r="AB43">
        <v>9.7000000000000003E-2</v>
      </c>
      <c r="AC43">
        <v>4.3999999999999997E-2</v>
      </c>
      <c r="AD43">
        <f t="shared" si="3"/>
        <v>0.90899999999999992</v>
      </c>
      <c r="AF43" t="s">
        <v>8</v>
      </c>
      <c r="AG43" t="s">
        <v>245</v>
      </c>
      <c r="AH43">
        <v>0.63200000000000001</v>
      </c>
      <c r="AI43">
        <v>9.6000000000000002E-2</v>
      </c>
      <c r="AJ43">
        <v>0.106</v>
      </c>
      <c r="AK43">
        <v>9.9000000000000005E-2</v>
      </c>
      <c r="AL43">
        <v>4.3999999999999997E-2</v>
      </c>
      <c r="AM43">
        <f t="shared" si="4"/>
        <v>0.97699999999999998</v>
      </c>
      <c r="AO43" t="s">
        <v>8</v>
      </c>
      <c r="AP43" t="s">
        <v>129</v>
      </c>
      <c r="AQ43">
        <v>0.95944645799999995</v>
      </c>
      <c r="AR43">
        <v>0.15527629100000001</v>
      </c>
      <c r="AS43">
        <f t="shared" si="5"/>
        <v>1.114722749</v>
      </c>
    </row>
    <row r="44" spans="1:45" x14ac:dyDescent="0.2">
      <c r="A44" t="s">
        <v>10</v>
      </c>
      <c r="B44" t="s">
        <v>11</v>
      </c>
      <c r="C44">
        <v>0.59599999999999997</v>
      </c>
      <c r="D44">
        <v>0.11700000000000001</v>
      </c>
      <c r="E44">
        <v>0.32400000000000001</v>
      </c>
      <c r="F44">
        <f t="shared" si="0"/>
        <v>1.0369999999999999</v>
      </c>
      <c r="H44" t="s">
        <v>10</v>
      </c>
      <c r="I44" t="s">
        <v>88</v>
      </c>
      <c r="J44">
        <v>0.57599999999999996</v>
      </c>
      <c r="K44">
        <v>7.9000000000000001E-2</v>
      </c>
      <c r="L44">
        <v>9.8000000000000004E-2</v>
      </c>
      <c r="M44">
        <v>9.4E-2</v>
      </c>
      <c r="N44">
        <v>0.185</v>
      </c>
      <c r="O44">
        <f t="shared" si="1"/>
        <v>1.0319999999999998</v>
      </c>
      <c r="Q44" t="s">
        <v>10</v>
      </c>
      <c r="R44" t="s">
        <v>130</v>
      </c>
      <c r="S44">
        <v>0.83713483300000002</v>
      </c>
      <c r="T44">
        <v>0.80565137499999995</v>
      </c>
      <c r="U44">
        <f t="shared" si="2"/>
        <v>1.642786208</v>
      </c>
      <c r="W44" t="s">
        <v>10</v>
      </c>
      <c r="X44" t="s">
        <v>205</v>
      </c>
      <c r="Y44">
        <v>0.57999999999999996</v>
      </c>
      <c r="Z44">
        <v>8.1000000000000003E-2</v>
      </c>
      <c r="AA44">
        <v>0.1</v>
      </c>
      <c r="AB44">
        <v>9.1999999999999998E-2</v>
      </c>
      <c r="AC44">
        <v>6.9000000000000006E-2</v>
      </c>
      <c r="AD44">
        <f t="shared" si="3"/>
        <v>0.92199999999999993</v>
      </c>
      <c r="AF44" t="s">
        <v>10</v>
      </c>
      <c r="AG44" t="s">
        <v>246</v>
      </c>
      <c r="AH44">
        <v>0.624</v>
      </c>
      <c r="AI44">
        <v>8.4000000000000005E-2</v>
      </c>
      <c r="AJ44">
        <v>0.1</v>
      </c>
      <c r="AK44">
        <v>9.4E-2</v>
      </c>
      <c r="AL44">
        <v>5.1999999999999998E-2</v>
      </c>
      <c r="AM44">
        <f t="shared" si="4"/>
        <v>0.95399999999999996</v>
      </c>
      <c r="AO44" t="s">
        <v>10</v>
      </c>
      <c r="AP44" t="s">
        <v>130</v>
      </c>
      <c r="AQ44">
        <v>0.92699829099999997</v>
      </c>
      <c r="AR44">
        <v>2.4090707999999999E-2</v>
      </c>
      <c r="AS44">
        <f t="shared" si="5"/>
        <v>0.95108899899999999</v>
      </c>
    </row>
    <row r="45" spans="1:45" x14ac:dyDescent="0.2">
      <c r="A45" t="s">
        <v>12</v>
      </c>
      <c r="B45" t="s">
        <v>13</v>
      </c>
      <c r="C45">
        <v>0.57699999999999996</v>
      </c>
      <c r="D45">
        <v>0.191</v>
      </c>
      <c r="E45">
        <v>6.2270000000000003</v>
      </c>
      <c r="F45">
        <f t="shared" si="0"/>
        <v>6.9950000000000001</v>
      </c>
      <c r="H45" t="s">
        <v>12</v>
      </c>
      <c r="I45" t="s">
        <v>89</v>
      </c>
      <c r="J45">
        <v>0.58899999999999997</v>
      </c>
      <c r="K45">
        <v>6.8000000000000005E-2</v>
      </c>
      <c r="L45">
        <v>9.0999999999999998E-2</v>
      </c>
      <c r="M45">
        <v>9.1999999999999998E-2</v>
      </c>
      <c r="N45">
        <v>0.29499999999999998</v>
      </c>
      <c r="O45">
        <f t="shared" si="1"/>
        <v>1.135</v>
      </c>
      <c r="Q45" t="s">
        <v>12</v>
      </c>
      <c r="R45" t="s">
        <v>131</v>
      </c>
      <c r="S45">
        <v>0.79931375000000005</v>
      </c>
      <c r="T45">
        <v>8.5432916999999997E-2</v>
      </c>
      <c r="U45">
        <f t="shared" si="2"/>
        <v>0.88474666700000004</v>
      </c>
      <c r="W45" t="s">
        <v>12</v>
      </c>
      <c r="X45" t="s">
        <v>206</v>
      </c>
      <c r="Y45">
        <v>0.59399999999999997</v>
      </c>
      <c r="Z45">
        <v>6.9000000000000006E-2</v>
      </c>
      <c r="AA45">
        <v>0.09</v>
      </c>
      <c r="AB45">
        <v>8.5999999999999993E-2</v>
      </c>
      <c r="AC45">
        <v>0.16600000000000001</v>
      </c>
      <c r="AD45">
        <f t="shared" si="3"/>
        <v>1.0049999999999999</v>
      </c>
      <c r="AF45" t="s">
        <v>12</v>
      </c>
      <c r="AG45" t="s">
        <v>247</v>
      </c>
      <c r="AH45">
        <v>0.65900000000000003</v>
      </c>
      <c r="AI45">
        <v>7.1999999999999995E-2</v>
      </c>
      <c r="AJ45">
        <v>9.6000000000000002E-2</v>
      </c>
      <c r="AK45">
        <v>9.4E-2</v>
      </c>
      <c r="AL45">
        <v>0.128</v>
      </c>
      <c r="AM45">
        <f t="shared" si="4"/>
        <v>1.0489999999999999</v>
      </c>
      <c r="AO45" t="s">
        <v>12</v>
      </c>
      <c r="AP45" t="s">
        <v>131</v>
      </c>
      <c r="AQ45">
        <v>0.91342524999999997</v>
      </c>
      <c r="AR45">
        <v>3.9421333000000003E-2</v>
      </c>
      <c r="AS45">
        <f t="shared" si="5"/>
        <v>0.95284658299999991</v>
      </c>
    </row>
    <row r="46" spans="1:45" x14ac:dyDescent="0.2">
      <c r="A46" t="s">
        <v>14</v>
      </c>
      <c r="B46" t="s">
        <v>15</v>
      </c>
      <c r="C46">
        <v>0.57999999999999996</v>
      </c>
      <c r="D46">
        <v>9.9000000000000005E-2</v>
      </c>
      <c r="E46">
        <v>5.3999999999999999E-2</v>
      </c>
      <c r="F46">
        <f t="shared" si="0"/>
        <v>0.73299999999999998</v>
      </c>
      <c r="H46" t="s">
        <v>14</v>
      </c>
      <c r="I46" t="s">
        <v>90</v>
      </c>
      <c r="J46">
        <v>0.57799999999999996</v>
      </c>
      <c r="K46">
        <v>6.9000000000000006E-2</v>
      </c>
      <c r="L46">
        <v>9.0999999999999998E-2</v>
      </c>
      <c r="M46">
        <v>9.1999999999999998E-2</v>
      </c>
      <c r="N46">
        <v>4.5999999999999999E-2</v>
      </c>
      <c r="O46">
        <f t="shared" si="1"/>
        <v>0.876</v>
      </c>
      <c r="Q46" t="s">
        <v>14</v>
      </c>
      <c r="R46" t="s">
        <v>132</v>
      </c>
      <c r="S46">
        <v>0.81251812499999998</v>
      </c>
      <c r="T46">
        <v>0.12092729100000001</v>
      </c>
      <c r="U46">
        <f t="shared" si="2"/>
        <v>0.93344541599999997</v>
      </c>
      <c r="W46" t="s">
        <v>14</v>
      </c>
      <c r="X46" t="s">
        <v>207</v>
      </c>
      <c r="Y46">
        <v>0.63200000000000001</v>
      </c>
      <c r="Z46">
        <v>6.8000000000000005E-2</v>
      </c>
      <c r="AA46">
        <v>9.4E-2</v>
      </c>
      <c r="AB46">
        <v>0.09</v>
      </c>
      <c r="AC46">
        <v>4.1000000000000002E-2</v>
      </c>
      <c r="AD46">
        <f t="shared" si="3"/>
        <v>0.92499999999999993</v>
      </c>
      <c r="AF46" t="s">
        <v>14</v>
      </c>
      <c r="AG46" t="s">
        <v>248</v>
      </c>
      <c r="AH46">
        <v>0.623</v>
      </c>
      <c r="AI46">
        <v>7.0000000000000007E-2</v>
      </c>
      <c r="AJ46">
        <v>9.5000000000000001E-2</v>
      </c>
      <c r="AK46">
        <v>9.4E-2</v>
      </c>
      <c r="AL46">
        <v>4.3999999999999997E-2</v>
      </c>
      <c r="AM46">
        <f t="shared" si="4"/>
        <v>0.92600000000000005</v>
      </c>
      <c r="AO46" t="s">
        <v>14</v>
      </c>
      <c r="AP46" t="s">
        <v>132</v>
      </c>
      <c r="AQ46">
        <v>0.90920229200000002</v>
      </c>
      <c r="AR46">
        <v>4.5524292000000001E-2</v>
      </c>
      <c r="AS46">
        <f t="shared" si="5"/>
        <v>0.95472658399999999</v>
      </c>
    </row>
    <row r="47" spans="1:45" x14ac:dyDescent="0.2">
      <c r="A47" t="s">
        <v>16</v>
      </c>
      <c r="B47" t="s">
        <v>17</v>
      </c>
      <c r="C47">
        <v>0.59499999999999997</v>
      </c>
      <c r="D47">
        <v>8.8999999999999996E-2</v>
      </c>
      <c r="E47">
        <v>1.631</v>
      </c>
      <c r="F47">
        <f t="shared" si="0"/>
        <v>2.3149999999999999</v>
      </c>
      <c r="H47" t="s">
        <v>16</v>
      </c>
      <c r="I47" t="s">
        <v>91</v>
      </c>
      <c r="J47">
        <v>0.58899999999999997</v>
      </c>
      <c r="K47">
        <v>5.2999999999999999E-2</v>
      </c>
      <c r="L47">
        <v>8.1000000000000003E-2</v>
      </c>
      <c r="M47">
        <v>8.2000000000000003E-2</v>
      </c>
      <c r="N47">
        <v>1.069</v>
      </c>
      <c r="O47">
        <f t="shared" si="1"/>
        <v>1.8739999999999999</v>
      </c>
      <c r="Q47" t="s">
        <v>16</v>
      </c>
      <c r="R47" t="s">
        <v>133</v>
      </c>
      <c r="S47">
        <v>0.76001074999999996</v>
      </c>
      <c r="T47">
        <v>267.82955349999997</v>
      </c>
      <c r="U47">
        <f t="shared" si="2"/>
        <v>268.58956424999997</v>
      </c>
      <c r="W47" t="s">
        <v>16</v>
      </c>
      <c r="X47" t="s">
        <v>208</v>
      </c>
      <c r="Y47">
        <v>0.59099999999999997</v>
      </c>
      <c r="Z47">
        <v>5.0999999999999997E-2</v>
      </c>
      <c r="AA47">
        <v>8.2000000000000003E-2</v>
      </c>
      <c r="AB47">
        <v>7.9000000000000001E-2</v>
      </c>
      <c r="AC47">
        <v>0.55100000000000005</v>
      </c>
      <c r="AD47">
        <f t="shared" si="3"/>
        <v>1.3540000000000001</v>
      </c>
      <c r="AF47" t="s">
        <v>16</v>
      </c>
      <c r="AG47" t="s">
        <v>249</v>
      </c>
      <c r="AH47">
        <v>0.64400000000000002</v>
      </c>
      <c r="AI47">
        <v>6.0999999999999999E-2</v>
      </c>
      <c r="AJ47">
        <v>8.5999999999999993E-2</v>
      </c>
      <c r="AK47">
        <v>8.4000000000000005E-2</v>
      </c>
      <c r="AL47">
        <v>7.5999999999999998E-2</v>
      </c>
      <c r="AM47">
        <f t="shared" si="4"/>
        <v>0.95099999999999996</v>
      </c>
      <c r="AO47" t="s">
        <v>16</v>
      </c>
      <c r="AP47" t="s">
        <v>133</v>
      </c>
      <c r="AQ47">
        <v>0.89448741700000001</v>
      </c>
      <c r="AR47">
        <v>2.6584416999999999E-2</v>
      </c>
      <c r="AS47">
        <f t="shared" si="5"/>
        <v>0.92107183400000003</v>
      </c>
    </row>
    <row r="48" spans="1:45" x14ac:dyDescent="0.2">
      <c r="A48" t="s">
        <v>18</v>
      </c>
      <c r="B48" t="s">
        <v>19</v>
      </c>
      <c r="C48">
        <v>0.57599999999999996</v>
      </c>
      <c r="D48">
        <v>0.109</v>
      </c>
      <c r="E48">
        <v>4.3099999999999996</v>
      </c>
      <c r="F48">
        <f t="shared" si="0"/>
        <v>4.9949999999999992</v>
      </c>
      <c r="H48" t="s">
        <v>18</v>
      </c>
      <c r="I48" t="s">
        <v>92</v>
      </c>
      <c r="J48">
        <v>0.61199999999999999</v>
      </c>
      <c r="K48">
        <v>7.6999999999999999E-2</v>
      </c>
      <c r="L48">
        <v>0.10299999999999999</v>
      </c>
      <c r="M48">
        <v>9.7000000000000003E-2</v>
      </c>
      <c r="N48">
        <v>4.0259999999999998</v>
      </c>
      <c r="O48">
        <f t="shared" si="1"/>
        <v>4.915</v>
      </c>
      <c r="W48" t="s">
        <v>18</v>
      </c>
      <c r="X48" t="s">
        <v>209</v>
      </c>
      <c r="Y48">
        <v>0.58599999999999997</v>
      </c>
      <c r="Z48">
        <v>7.4999999999999997E-2</v>
      </c>
      <c r="AA48">
        <v>0.10199999999999999</v>
      </c>
      <c r="AB48">
        <v>9.2999999999999999E-2</v>
      </c>
      <c r="AC48">
        <v>0.79900000000000004</v>
      </c>
      <c r="AD48">
        <f t="shared" si="3"/>
        <v>1.6549999999999998</v>
      </c>
      <c r="AF48" t="s">
        <v>18</v>
      </c>
      <c r="AG48" t="s">
        <v>250</v>
      </c>
      <c r="AH48">
        <v>0.625</v>
      </c>
      <c r="AI48">
        <v>8.3000000000000004E-2</v>
      </c>
      <c r="AJ48">
        <v>9.6000000000000002E-2</v>
      </c>
      <c r="AK48">
        <v>9.7000000000000003E-2</v>
      </c>
      <c r="AL48">
        <v>0.13</v>
      </c>
      <c r="AM48">
        <f t="shared" si="4"/>
        <v>1.0309999999999999</v>
      </c>
      <c r="AO48" t="s">
        <v>18</v>
      </c>
      <c r="AP48" t="s">
        <v>283</v>
      </c>
      <c r="AQ48">
        <v>0.92458483300000005</v>
      </c>
      <c r="AR48">
        <v>3.1828084E-2</v>
      </c>
      <c r="AS48">
        <f t="shared" si="5"/>
        <v>0.95641291700000008</v>
      </c>
    </row>
    <row r="49" spans="1:45" x14ac:dyDescent="0.2">
      <c r="A49" t="s">
        <v>20</v>
      </c>
      <c r="B49" t="s">
        <v>21</v>
      </c>
      <c r="C49">
        <v>0.57999999999999996</v>
      </c>
      <c r="D49">
        <v>0.108</v>
      </c>
      <c r="E49">
        <v>8.4000000000000005E-2</v>
      </c>
      <c r="F49">
        <f t="shared" si="0"/>
        <v>0.77199999999999991</v>
      </c>
      <c r="H49" t="s">
        <v>20</v>
      </c>
      <c r="I49" t="s">
        <v>93</v>
      </c>
      <c r="J49">
        <v>0.57799999999999996</v>
      </c>
      <c r="K49">
        <v>6.9000000000000006E-2</v>
      </c>
      <c r="L49">
        <v>9.1999999999999998E-2</v>
      </c>
      <c r="M49">
        <v>8.8999999999999996E-2</v>
      </c>
      <c r="N49">
        <v>4.9000000000000002E-2</v>
      </c>
      <c r="O49">
        <f t="shared" si="1"/>
        <v>0.877</v>
      </c>
      <c r="Q49" t="s">
        <v>20</v>
      </c>
      <c r="R49" t="s">
        <v>134</v>
      </c>
      <c r="S49">
        <v>0.81154787500000003</v>
      </c>
      <c r="T49">
        <v>7.0501624999999998E-2</v>
      </c>
      <c r="U49">
        <f>SUM(S49:T49)</f>
        <v>0.88204950000000004</v>
      </c>
      <c r="W49" t="s">
        <v>20</v>
      </c>
      <c r="X49" t="s">
        <v>210</v>
      </c>
      <c r="Y49">
        <v>0.61599999999999999</v>
      </c>
      <c r="Z49">
        <v>7.2999999999999995E-2</v>
      </c>
      <c r="AA49">
        <v>9.2999999999999999E-2</v>
      </c>
      <c r="AB49">
        <v>8.7999999999999995E-2</v>
      </c>
      <c r="AC49">
        <v>4.8000000000000001E-2</v>
      </c>
      <c r="AD49">
        <f t="shared" si="3"/>
        <v>0.91799999999999993</v>
      </c>
      <c r="AF49" t="s">
        <v>20</v>
      </c>
      <c r="AG49" t="s">
        <v>251</v>
      </c>
      <c r="AH49">
        <v>0.64300000000000002</v>
      </c>
      <c r="AI49">
        <v>7.1999999999999995E-2</v>
      </c>
      <c r="AJ49">
        <v>9.1999999999999998E-2</v>
      </c>
      <c r="AK49">
        <v>8.8999999999999996E-2</v>
      </c>
      <c r="AL49">
        <v>4.5999999999999999E-2</v>
      </c>
      <c r="AM49">
        <f t="shared" si="4"/>
        <v>0.94199999999999995</v>
      </c>
      <c r="AO49" t="s">
        <v>20</v>
      </c>
      <c r="AP49" t="s">
        <v>134</v>
      </c>
      <c r="AQ49">
        <v>0.90340108399999997</v>
      </c>
      <c r="AR49">
        <v>4.7374208000000001E-2</v>
      </c>
      <c r="AS49">
        <f t="shared" si="5"/>
        <v>0.95077529199999999</v>
      </c>
    </row>
    <row r="50" spans="1:45" x14ac:dyDescent="0.2">
      <c r="A50" t="s">
        <v>22</v>
      </c>
      <c r="B50" t="s">
        <v>23</v>
      </c>
      <c r="C50">
        <v>0.60199999999999998</v>
      </c>
      <c r="D50">
        <v>0.14599999999999999</v>
      </c>
      <c r="E50">
        <v>7.6999999999999999E-2</v>
      </c>
      <c r="F50">
        <f t="shared" si="0"/>
        <v>0.82499999999999996</v>
      </c>
      <c r="H50" t="s">
        <v>22</v>
      </c>
      <c r="I50" t="s">
        <v>94</v>
      </c>
      <c r="J50">
        <v>0.59399999999999997</v>
      </c>
      <c r="K50">
        <v>0.112</v>
      </c>
      <c r="L50">
        <v>0.111</v>
      </c>
      <c r="M50">
        <v>0.105</v>
      </c>
      <c r="N50">
        <v>5.7000000000000002E-2</v>
      </c>
      <c r="O50">
        <f t="shared" si="1"/>
        <v>0.97899999999999998</v>
      </c>
      <c r="Q50" t="s">
        <v>22</v>
      </c>
      <c r="R50" t="s">
        <v>135</v>
      </c>
      <c r="S50">
        <v>0.86264254200000001</v>
      </c>
      <c r="T50">
        <v>2.222662084</v>
      </c>
      <c r="U50">
        <f>SUM(S50:T50)</f>
        <v>3.0853046260000001</v>
      </c>
      <c r="W50" t="s">
        <v>22</v>
      </c>
      <c r="X50" t="s">
        <v>211</v>
      </c>
      <c r="Y50">
        <v>0.61499999999999999</v>
      </c>
      <c r="Z50">
        <v>0.115</v>
      </c>
      <c r="AA50">
        <v>0.112</v>
      </c>
      <c r="AB50">
        <v>0.108</v>
      </c>
      <c r="AC50">
        <v>0.04</v>
      </c>
      <c r="AD50">
        <f t="shared" si="3"/>
        <v>0.99</v>
      </c>
      <c r="AF50" t="s">
        <v>22</v>
      </c>
      <c r="AG50" t="s">
        <v>252</v>
      </c>
      <c r="AH50">
        <v>0.63700000000000001</v>
      </c>
      <c r="AI50">
        <v>0.115</v>
      </c>
      <c r="AJ50">
        <v>0.112</v>
      </c>
      <c r="AK50">
        <v>0.10299999999999999</v>
      </c>
      <c r="AL50">
        <v>4.2999999999999997E-2</v>
      </c>
      <c r="AM50">
        <f t="shared" si="4"/>
        <v>1.01</v>
      </c>
      <c r="AO50" t="s">
        <v>22</v>
      </c>
      <c r="AP50" t="s">
        <v>135</v>
      </c>
      <c r="AQ50">
        <v>0.96096033300000006</v>
      </c>
      <c r="AR50">
        <v>0.136132166</v>
      </c>
      <c r="AS50">
        <f t="shared" si="5"/>
        <v>1.0970924989999999</v>
      </c>
    </row>
    <row r="51" spans="1:45" x14ac:dyDescent="0.2">
      <c r="A51" t="s">
        <v>24</v>
      </c>
      <c r="B51" t="s">
        <v>25</v>
      </c>
      <c r="C51">
        <v>0.58399999999999996</v>
      </c>
      <c r="D51">
        <v>0.14499999999999999</v>
      </c>
      <c r="E51">
        <v>35.328000000000003</v>
      </c>
      <c r="F51">
        <f t="shared" si="0"/>
        <v>36.057000000000002</v>
      </c>
      <c r="H51" t="s">
        <v>24</v>
      </c>
      <c r="I51" t="s">
        <v>95</v>
      </c>
      <c r="J51">
        <v>0.61499999999999999</v>
      </c>
      <c r="K51">
        <v>0.112</v>
      </c>
      <c r="L51">
        <v>0.126</v>
      </c>
      <c r="M51">
        <v>0.114</v>
      </c>
      <c r="N51">
        <v>28.170999999999999</v>
      </c>
      <c r="O51">
        <f t="shared" si="1"/>
        <v>29.137999999999998</v>
      </c>
      <c r="W51" t="s">
        <v>24</v>
      </c>
      <c r="X51" t="s">
        <v>212</v>
      </c>
      <c r="Y51">
        <v>0.59599999999999997</v>
      </c>
      <c r="Z51">
        <v>0.112</v>
      </c>
      <c r="AA51">
        <v>0.126</v>
      </c>
      <c r="AB51">
        <v>0.111</v>
      </c>
      <c r="AC51">
        <v>6.8479999999999999</v>
      </c>
      <c r="AD51">
        <f t="shared" si="3"/>
        <v>7.7930000000000001</v>
      </c>
      <c r="AF51" t="s">
        <v>24</v>
      </c>
      <c r="AG51" t="s">
        <v>253</v>
      </c>
      <c r="AH51">
        <v>0.622</v>
      </c>
      <c r="AI51">
        <v>0.11600000000000001</v>
      </c>
      <c r="AJ51">
        <v>0.126</v>
      </c>
      <c r="AK51">
        <v>0.111</v>
      </c>
      <c r="AL51">
        <v>0.32500000000000001</v>
      </c>
      <c r="AM51">
        <f t="shared" si="4"/>
        <v>1.3</v>
      </c>
      <c r="AO51" t="s">
        <v>24</v>
      </c>
      <c r="AP51" t="s">
        <v>284</v>
      </c>
      <c r="AQ51">
        <v>1.001130917</v>
      </c>
      <c r="AR51">
        <v>0.38460383399999998</v>
      </c>
      <c r="AS51">
        <f t="shared" si="5"/>
        <v>1.385734751</v>
      </c>
    </row>
    <row r="52" spans="1:45" x14ac:dyDescent="0.2">
      <c r="A52" t="s">
        <v>26</v>
      </c>
      <c r="B52" t="s">
        <v>27</v>
      </c>
      <c r="C52">
        <v>0.59199999999999997</v>
      </c>
      <c r="D52">
        <v>0.14899999999999999</v>
      </c>
      <c r="E52">
        <v>13.882999999999999</v>
      </c>
      <c r="F52">
        <f t="shared" si="0"/>
        <v>14.623999999999999</v>
      </c>
      <c r="H52" t="s">
        <v>26</v>
      </c>
      <c r="I52" t="s">
        <v>96</v>
      </c>
      <c r="J52">
        <v>0.68600000000000005</v>
      </c>
      <c r="K52">
        <v>0.114</v>
      </c>
      <c r="L52">
        <v>9.7000000000000003E-2</v>
      </c>
      <c r="M52">
        <v>9.4E-2</v>
      </c>
      <c r="N52">
        <v>0.23</v>
      </c>
      <c r="O52">
        <f t="shared" si="1"/>
        <v>1.2210000000000001</v>
      </c>
      <c r="Q52" t="s">
        <v>26</v>
      </c>
      <c r="R52" t="s">
        <v>136</v>
      </c>
      <c r="S52">
        <v>0.83709633299999997</v>
      </c>
      <c r="T52">
        <v>0.824605166</v>
      </c>
      <c r="U52">
        <f>SUM(S52:T52)</f>
        <v>1.6617014989999999</v>
      </c>
      <c r="W52" t="s">
        <v>26</v>
      </c>
      <c r="X52" t="s">
        <v>213</v>
      </c>
      <c r="Y52">
        <v>0.58799999999999997</v>
      </c>
      <c r="Z52">
        <v>0.11</v>
      </c>
      <c r="AA52">
        <v>9.9000000000000005E-2</v>
      </c>
      <c r="AB52">
        <v>9.5000000000000001E-2</v>
      </c>
      <c r="AC52">
        <v>8.4000000000000005E-2</v>
      </c>
      <c r="AD52">
        <f t="shared" si="3"/>
        <v>0.97599999999999987</v>
      </c>
      <c r="AF52" t="s">
        <v>26</v>
      </c>
      <c r="AG52" t="s">
        <v>254</v>
      </c>
      <c r="AH52">
        <v>0.63</v>
      </c>
      <c r="AI52">
        <v>0.112</v>
      </c>
      <c r="AJ52">
        <v>9.7000000000000003E-2</v>
      </c>
      <c r="AK52">
        <v>9.0999999999999998E-2</v>
      </c>
      <c r="AL52">
        <v>8.1000000000000003E-2</v>
      </c>
      <c r="AM52">
        <f t="shared" si="4"/>
        <v>1.0109999999999999</v>
      </c>
      <c r="AO52" t="s">
        <v>26</v>
      </c>
      <c r="AP52" t="s">
        <v>136</v>
      </c>
      <c r="AQ52">
        <v>0.94298824999999997</v>
      </c>
      <c r="AR52">
        <v>0.41442716699999999</v>
      </c>
      <c r="AS52">
        <f t="shared" si="5"/>
        <v>1.3574154169999999</v>
      </c>
    </row>
    <row r="53" spans="1:45" x14ac:dyDescent="0.2">
      <c r="A53" t="s">
        <v>28</v>
      </c>
      <c r="B53" t="s">
        <v>29</v>
      </c>
      <c r="C53">
        <v>0.57099999999999995</v>
      </c>
      <c r="D53">
        <v>0.12</v>
      </c>
      <c r="E53">
        <v>5.3999999999999999E-2</v>
      </c>
      <c r="F53">
        <f t="shared" si="0"/>
        <v>0.745</v>
      </c>
      <c r="H53" t="s">
        <v>28</v>
      </c>
      <c r="I53" t="s">
        <v>97</v>
      </c>
      <c r="J53">
        <v>0.59799999999999998</v>
      </c>
      <c r="K53">
        <v>9.2999999999999999E-2</v>
      </c>
      <c r="L53">
        <v>8.5000000000000006E-2</v>
      </c>
      <c r="M53">
        <v>8.6999999999999994E-2</v>
      </c>
      <c r="N53">
        <v>4.2999999999999997E-2</v>
      </c>
      <c r="O53">
        <f t="shared" si="1"/>
        <v>0.90599999999999992</v>
      </c>
      <c r="Q53" t="s">
        <v>28</v>
      </c>
      <c r="R53" t="s">
        <v>137</v>
      </c>
      <c r="S53">
        <v>0.80226929199999997</v>
      </c>
      <c r="T53">
        <v>6.6375709000000005E-2</v>
      </c>
      <c r="U53">
        <f>SUM(S53:T53)</f>
        <v>0.86864500099999997</v>
      </c>
      <c r="W53" t="s">
        <v>28</v>
      </c>
      <c r="X53" t="s">
        <v>214</v>
      </c>
      <c r="Y53">
        <v>0.58699999999999997</v>
      </c>
      <c r="Z53">
        <v>8.8999999999999996E-2</v>
      </c>
      <c r="AA53">
        <v>8.5999999999999993E-2</v>
      </c>
      <c r="AB53">
        <v>8.5999999999999993E-2</v>
      </c>
      <c r="AC53">
        <v>4.1000000000000002E-2</v>
      </c>
      <c r="AD53">
        <f t="shared" si="3"/>
        <v>0.8889999999999999</v>
      </c>
      <c r="AF53" t="s">
        <v>28</v>
      </c>
      <c r="AG53" t="s">
        <v>255</v>
      </c>
      <c r="AH53">
        <v>0.61699999999999999</v>
      </c>
      <c r="AI53">
        <v>9.4E-2</v>
      </c>
      <c r="AJ53">
        <v>8.5000000000000006E-2</v>
      </c>
      <c r="AK53">
        <v>8.6999999999999994E-2</v>
      </c>
      <c r="AL53">
        <v>4.1000000000000002E-2</v>
      </c>
      <c r="AM53">
        <f t="shared" si="4"/>
        <v>0.92399999999999993</v>
      </c>
      <c r="AO53" t="s">
        <v>28</v>
      </c>
      <c r="AP53" t="s">
        <v>137</v>
      </c>
      <c r="AQ53">
        <v>0.89300704200000003</v>
      </c>
      <c r="AR53">
        <v>3.7385166999999997E-2</v>
      </c>
      <c r="AS53">
        <f t="shared" si="5"/>
        <v>0.93039220900000008</v>
      </c>
    </row>
    <row r="54" spans="1:45" x14ac:dyDescent="0.2">
      <c r="A54" t="s">
        <v>30</v>
      </c>
      <c r="B54" t="s">
        <v>31</v>
      </c>
      <c r="C54">
        <v>0.625</v>
      </c>
      <c r="D54">
        <v>0.17</v>
      </c>
      <c r="E54">
        <v>0.314</v>
      </c>
      <c r="F54">
        <f t="shared" si="0"/>
        <v>1.109</v>
      </c>
      <c r="H54" t="s">
        <v>30</v>
      </c>
      <c r="I54" t="s">
        <v>98</v>
      </c>
      <c r="J54">
        <v>0.58199999999999996</v>
      </c>
      <c r="K54">
        <v>0.13400000000000001</v>
      </c>
      <c r="L54">
        <v>0.108</v>
      </c>
      <c r="M54">
        <v>0.1</v>
      </c>
      <c r="N54">
        <v>7.1999999999999995E-2</v>
      </c>
      <c r="O54">
        <f t="shared" si="1"/>
        <v>0.99599999999999989</v>
      </c>
      <c r="Q54" t="s">
        <v>30</v>
      </c>
      <c r="R54" t="s">
        <v>138</v>
      </c>
      <c r="S54">
        <v>0.877928916</v>
      </c>
      <c r="T54">
        <v>0.50879470800000004</v>
      </c>
      <c r="U54">
        <f>SUM(S54:T54)</f>
        <v>1.386723624</v>
      </c>
      <c r="W54" t="s">
        <v>30</v>
      </c>
      <c r="X54" t="s">
        <v>215</v>
      </c>
      <c r="Y54">
        <v>0.59499999999999997</v>
      </c>
      <c r="Z54">
        <v>0.14499999999999999</v>
      </c>
      <c r="AA54">
        <v>0.107</v>
      </c>
      <c r="AB54">
        <v>0.10100000000000001</v>
      </c>
      <c r="AC54">
        <v>0.06</v>
      </c>
      <c r="AD54">
        <f t="shared" si="3"/>
        <v>1.008</v>
      </c>
      <c r="AF54" t="s">
        <v>30</v>
      </c>
      <c r="AG54" t="s">
        <v>256</v>
      </c>
      <c r="AH54">
        <v>0.63</v>
      </c>
      <c r="AI54">
        <v>0.14099999999999999</v>
      </c>
      <c r="AJ54">
        <v>0.112</v>
      </c>
      <c r="AK54">
        <v>0.10199999999999999</v>
      </c>
      <c r="AL54">
        <v>5.5E-2</v>
      </c>
      <c r="AM54">
        <f t="shared" si="4"/>
        <v>1.04</v>
      </c>
      <c r="AO54" t="s">
        <v>30</v>
      </c>
      <c r="AP54" t="s">
        <v>138</v>
      </c>
      <c r="AQ54">
        <v>1.0068440830000001</v>
      </c>
      <c r="AR54">
        <v>0.25229795799999999</v>
      </c>
      <c r="AS54">
        <f t="shared" si="5"/>
        <v>1.259142041</v>
      </c>
    </row>
    <row r="55" spans="1:45" x14ac:dyDescent="0.2">
      <c r="A55" t="s">
        <v>32</v>
      </c>
      <c r="B55" t="s">
        <v>33</v>
      </c>
      <c r="C55">
        <v>0.59199999999999997</v>
      </c>
      <c r="D55">
        <v>0.114</v>
      </c>
      <c r="E55">
        <v>1.5089999999999999</v>
      </c>
      <c r="F55">
        <f t="shared" si="0"/>
        <v>2.2149999999999999</v>
      </c>
      <c r="H55" t="s">
        <v>32</v>
      </c>
      <c r="I55" t="s">
        <v>99</v>
      </c>
      <c r="J55">
        <v>0.58399999999999996</v>
      </c>
      <c r="K55">
        <v>7.5999999999999998E-2</v>
      </c>
      <c r="L55">
        <v>8.7999999999999995E-2</v>
      </c>
      <c r="M55">
        <v>8.5000000000000006E-2</v>
      </c>
      <c r="N55">
        <v>9.2999999999999999E-2</v>
      </c>
      <c r="O55">
        <f t="shared" si="1"/>
        <v>0.92599999999999982</v>
      </c>
      <c r="Q55" t="s">
        <v>32</v>
      </c>
      <c r="R55" t="s">
        <v>139</v>
      </c>
      <c r="S55">
        <v>0.81883462500000004</v>
      </c>
      <c r="T55">
        <v>8.0388792000000001E-2</v>
      </c>
      <c r="U55">
        <f>SUM(S55:T55)</f>
        <v>0.89922341700000008</v>
      </c>
      <c r="W55" t="s">
        <v>32</v>
      </c>
      <c r="X55" t="s">
        <v>216</v>
      </c>
      <c r="Y55">
        <v>0.60699999999999998</v>
      </c>
      <c r="Z55">
        <v>7.9000000000000001E-2</v>
      </c>
      <c r="AA55">
        <v>9.4E-2</v>
      </c>
      <c r="AB55">
        <v>8.6999999999999994E-2</v>
      </c>
      <c r="AC55">
        <v>5.7000000000000002E-2</v>
      </c>
      <c r="AD55">
        <f t="shared" si="3"/>
        <v>0.92399999999999993</v>
      </c>
      <c r="AF55" t="s">
        <v>32</v>
      </c>
      <c r="AG55" t="s">
        <v>257</v>
      </c>
      <c r="AH55">
        <v>0.61499999999999999</v>
      </c>
      <c r="AI55">
        <v>7.8E-2</v>
      </c>
      <c r="AJ55">
        <v>9.2999999999999999E-2</v>
      </c>
      <c r="AK55">
        <v>8.6999999999999994E-2</v>
      </c>
      <c r="AL55">
        <v>5.6000000000000001E-2</v>
      </c>
      <c r="AM55">
        <f t="shared" si="4"/>
        <v>0.92899999999999994</v>
      </c>
      <c r="AO55" t="s">
        <v>32</v>
      </c>
      <c r="AP55" t="s">
        <v>139</v>
      </c>
      <c r="AQ55">
        <v>0.91612800000000005</v>
      </c>
      <c r="AR55">
        <v>3.6933582999999999E-2</v>
      </c>
      <c r="AS55">
        <f t="shared" si="5"/>
        <v>0.9530615830000001</v>
      </c>
    </row>
    <row r="56" spans="1:45" x14ac:dyDescent="0.2">
      <c r="A56" t="s">
        <v>34</v>
      </c>
      <c r="B56" t="s">
        <v>35</v>
      </c>
      <c r="C56">
        <v>0.58499999999999996</v>
      </c>
      <c r="D56">
        <v>0.14699999999999999</v>
      </c>
      <c r="E56">
        <v>78.798000000000002</v>
      </c>
      <c r="F56">
        <f t="shared" si="0"/>
        <v>79.53</v>
      </c>
      <c r="H56" t="s">
        <v>34</v>
      </c>
      <c r="I56" t="s">
        <v>100</v>
      </c>
      <c r="J56">
        <v>0.58199999999999996</v>
      </c>
      <c r="K56">
        <v>0.114</v>
      </c>
      <c r="L56">
        <v>0.11700000000000001</v>
      </c>
      <c r="M56">
        <v>0.105</v>
      </c>
      <c r="N56">
        <v>63.957000000000001</v>
      </c>
      <c r="O56">
        <f t="shared" si="1"/>
        <v>64.875</v>
      </c>
      <c r="W56" t="s">
        <v>34</v>
      </c>
      <c r="X56" t="s">
        <v>217</v>
      </c>
      <c r="Y56">
        <v>0.6</v>
      </c>
      <c r="Z56">
        <v>0.11799999999999999</v>
      </c>
      <c r="AA56">
        <v>0.11899999999999999</v>
      </c>
      <c r="AB56">
        <v>0.106</v>
      </c>
      <c r="AC56">
        <v>16.856999999999999</v>
      </c>
      <c r="AD56">
        <f t="shared" si="3"/>
        <v>17.8</v>
      </c>
      <c r="AF56" t="s">
        <v>34</v>
      </c>
      <c r="AG56" t="s">
        <v>258</v>
      </c>
      <c r="AH56">
        <v>0.64500000000000002</v>
      </c>
      <c r="AI56">
        <v>0.114</v>
      </c>
      <c r="AJ56">
        <v>0.11</v>
      </c>
      <c r="AK56">
        <v>0.10299999999999999</v>
      </c>
      <c r="AL56">
        <v>0.68100000000000005</v>
      </c>
      <c r="AM56">
        <f t="shared" si="4"/>
        <v>1.653</v>
      </c>
      <c r="AO56" t="s">
        <v>34</v>
      </c>
      <c r="AP56" t="s">
        <v>285</v>
      </c>
      <c r="AQ56">
        <v>1.0095935</v>
      </c>
      <c r="AR56">
        <v>0.166171125</v>
      </c>
      <c r="AS56">
        <f t="shared" si="5"/>
        <v>1.175764625</v>
      </c>
    </row>
    <row r="57" spans="1:45" x14ac:dyDescent="0.2">
      <c r="A57" t="s">
        <v>36</v>
      </c>
      <c r="B57" t="s">
        <v>37</v>
      </c>
      <c r="C57">
        <v>0.57999999999999996</v>
      </c>
      <c r="D57">
        <v>0.14699999999999999</v>
      </c>
      <c r="E57">
        <v>0.214</v>
      </c>
      <c r="F57">
        <f t="shared" si="0"/>
        <v>0.94099999999999995</v>
      </c>
      <c r="H57" t="s">
        <v>36</v>
      </c>
      <c r="I57" t="s">
        <v>101</v>
      </c>
      <c r="J57">
        <v>0.59399999999999997</v>
      </c>
      <c r="K57">
        <v>8.8999999999999996E-2</v>
      </c>
      <c r="L57">
        <v>0.10199999999999999</v>
      </c>
      <c r="M57">
        <v>9.7000000000000003E-2</v>
      </c>
      <c r="N57">
        <v>7.2999999999999995E-2</v>
      </c>
      <c r="O57">
        <f t="shared" si="1"/>
        <v>0.95499999999999985</v>
      </c>
      <c r="Q57" t="s">
        <v>36</v>
      </c>
      <c r="R57" t="s">
        <v>140</v>
      </c>
      <c r="S57">
        <v>0.82156050000000003</v>
      </c>
      <c r="T57">
        <v>0.117191167</v>
      </c>
      <c r="U57">
        <f>SUM(S57:T57)</f>
        <v>0.93875166700000001</v>
      </c>
      <c r="W57" t="s">
        <v>36</v>
      </c>
      <c r="X57" t="s">
        <v>218</v>
      </c>
      <c r="Y57">
        <v>0.621</v>
      </c>
      <c r="Z57">
        <v>9.0999999999999998E-2</v>
      </c>
      <c r="AA57">
        <v>0.105</v>
      </c>
      <c r="AB57">
        <v>9.9000000000000005E-2</v>
      </c>
      <c r="AC57">
        <v>4.3999999999999997E-2</v>
      </c>
      <c r="AD57">
        <f t="shared" si="3"/>
        <v>0.96</v>
      </c>
      <c r="AF57" t="s">
        <v>36</v>
      </c>
      <c r="AG57" t="s">
        <v>259</v>
      </c>
      <c r="AH57">
        <v>0.60299999999999998</v>
      </c>
      <c r="AI57">
        <v>9.6000000000000002E-2</v>
      </c>
      <c r="AJ57">
        <v>0.10299999999999999</v>
      </c>
      <c r="AK57">
        <v>9.7000000000000003E-2</v>
      </c>
      <c r="AL57">
        <v>4.4999999999999998E-2</v>
      </c>
      <c r="AM57">
        <f t="shared" si="4"/>
        <v>0.94399999999999995</v>
      </c>
      <c r="AO57" t="s">
        <v>36</v>
      </c>
      <c r="AP57" t="s">
        <v>140</v>
      </c>
      <c r="AQ57">
        <v>0.92022554199999995</v>
      </c>
      <c r="AR57">
        <v>2.6736584000000001E-2</v>
      </c>
      <c r="AS57">
        <f t="shared" si="5"/>
        <v>0.94696212599999996</v>
      </c>
    </row>
    <row r="58" spans="1:45" x14ac:dyDescent="0.2">
      <c r="A58" t="s">
        <v>38</v>
      </c>
      <c r="B58" t="s">
        <v>39</v>
      </c>
      <c r="C58">
        <v>0.61199999999999999</v>
      </c>
      <c r="D58">
        <v>0.113</v>
      </c>
      <c r="E58">
        <v>415.77300000000002</v>
      </c>
      <c r="F58">
        <f t="shared" si="0"/>
        <v>416.49800000000005</v>
      </c>
      <c r="H58" t="s">
        <v>38</v>
      </c>
      <c r="I58" t="s">
        <v>102</v>
      </c>
      <c r="J58">
        <v>0.59199999999999997</v>
      </c>
      <c r="K58">
        <v>0.08</v>
      </c>
      <c r="L58">
        <v>9.4E-2</v>
      </c>
      <c r="M58">
        <v>8.6999999999999994E-2</v>
      </c>
      <c r="N58">
        <v>89.293999999999997</v>
      </c>
      <c r="O58">
        <f t="shared" si="1"/>
        <v>90.146999999999991</v>
      </c>
      <c r="W58" t="s">
        <v>38</v>
      </c>
      <c r="X58" t="s">
        <v>219</v>
      </c>
      <c r="Y58">
        <v>0.59199999999999997</v>
      </c>
      <c r="Z58">
        <v>8.3000000000000004E-2</v>
      </c>
      <c r="AA58">
        <v>9.4E-2</v>
      </c>
      <c r="AB58">
        <v>9.1999999999999998E-2</v>
      </c>
      <c r="AC58">
        <v>24.077000000000002</v>
      </c>
      <c r="AD58">
        <f t="shared" si="3"/>
        <v>24.938000000000002</v>
      </c>
      <c r="AF58" t="s">
        <v>38</v>
      </c>
      <c r="AG58" t="s">
        <v>260</v>
      </c>
      <c r="AH58">
        <v>0.61299999999999999</v>
      </c>
      <c r="AI58">
        <v>8.4000000000000005E-2</v>
      </c>
      <c r="AJ58">
        <v>9.4E-2</v>
      </c>
      <c r="AK58">
        <v>8.6999999999999994E-2</v>
      </c>
      <c r="AL58">
        <v>4.0819999999999999</v>
      </c>
      <c r="AM58">
        <f t="shared" si="4"/>
        <v>4.96</v>
      </c>
      <c r="AO58" t="s">
        <v>38</v>
      </c>
      <c r="AP58" t="s">
        <v>286</v>
      </c>
      <c r="AQ58">
        <v>0.89767937499999995</v>
      </c>
      <c r="AR58">
        <v>3.0148131249999999</v>
      </c>
      <c r="AS58">
        <f t="shared" si="5"/>
        <v>3.9124924999999999</v>
      </c>
    </row>
    <row r="59" spans="1:45" x14ac:dyDescent="0.2">
      <c r="A59" t="s">
        <v>40</v>
      </c>
      <c r="B59" t="s">
        <v>41</v>
      </c>
      <c r="C59">
        <v>0.59499999999999997</v>
      </c>
      <c r="D59">
        <v>0.14099999999999999</v>
      </c>
      <c r="E59">
        <v>163.286</v>
      </c>
      <c r="F59">
        <f t="shared" si="0"/>
        <v>164.02199999999999</v>
      </c>
      <c r="H59" t="s">
        <v>40</v>
      </c>
      <c r="I59" t="s">
        <v>103</v>
      </c>
      <c r="J59">
        <v>0.58199999999999996</v>
      </c>
      <c r="K59">
        <v>0.112</v>
      </c>
      <c r="L59">
        <v>0.14399999999999999</v>
      </c>
      <c r="M59">
        <v>0.123</v>
      </c>
      <c r="N59">
        <v>6.1150000000000002</v>
      </c>
      <c r="O59">
        <f t="shared" si="1"/>
        <v>7.0760000000000005</v>
      </c>
      <c r="Q59" t="s">
        <v>40</v>
      </c>
      <c r="R59" t="s">
        <v>141</v>
      </c>
      <c r="S59">
        <v>0.90139504100000001</v>
      </c>
      <c r="T59">
        <v>0.98448566599999998</v>
      </c>
      <c r="U59">
        <f t="shared" ref="U59:U64" si="6">SUM(S59:T59)</f>
        <v>1.8858807070000001</v>
      </c>
      <c r="W59" t="s">
        <v>40</v>
      </c>
      <c r="X59" t="s">
        <v>220</v>
      </c>
      <c r="Y59">
        <v>0.59499999999999997</v>
      </c>
      <c r="Z59">
        <v>0.11600000000000001</v>
      </c>
      <c r="AA59">
        <v>0.14799999999999999</v>
      </c>
      <c r="AB59">
        <v>0.123</v>
      </c>
      <c r="AC59">
        <v>0.33</v>
      </c>
      <c r="AD59">
        <f t="shared" si="3"/>
        <v>1.3120000000000001</v>
      </c>
      <c r="AF59" t="s">
        <v>40</v>
      </c>
      <c r="AG59" t="s">
        <v>261</v>
      </c>
      <c r="AH59">
        <v>0.60499999999999998</v>
      </c>
      <c r="AI59">
        <v>0.11799999999999999</v>
      </c>
      <c r="AJ59">
        <v>0.14399999999999999</v>
      </c>
      <c r="AK59">
        <v>0.123</v>
      </c>
      <c r="AL59">
        <v>0.33300000000000002</v>
      </c>
      <c r="AM59">
        <f t="shared" si="4"/>
        <v>1.323</v>
      </c>
      <c r="AO59" t="s">
        <v>40</v>
      </c>
      <c r="AP59" t="s">
        <v>141</v>
      </c>
      <c r="AQ59">
        <v>1.0608577079999999</v>
      </c>
      <c r="AR59">
        <v>8.0647582999999995E-2</v>
      </c>
      <c r="AS59">
        <f t="shared" si="5"/>
        <v>1.1415052909999999</v>
      </c>
    </row>
    <row r="60" spans="1:45" x14ac:dyDescent="0.2">
      <c r="A60" t="s">
        <v>42</v>
      </c>
      <c r="B60" t="s">
        <v>43</v>
      </c>
      <c r="C60">
        <v>0.57899999999999996</v>
      </c>
      <c r="D60">
        <v>0.122</v>
      </c>
      <c r="E60">
        <v>0.95799999999999996</v>
      </c>
      <c r="F60">
        <f t="shared" si="0"/>
        <v>1.6589999999999998</v>
      </c>
      <c r="H60" t="s">
        <v>42</v>
      </c>
      <c r="I60" t="s">
        <v>104</v>
      </c>
      <c r="J60">
        <v>0.58699999999999997</v>
      </c>
      <c r="K60">
        <v>8.5000000000000006E-2</v>
      </c>
      <c r="L60">
        <v>9.9000000000000005E-2</v>
      </c>
      <c r="M60">
        <v>9.1999999999999998E-2</v>
      </c>
      <c r="N60">
        <v>9.9000000000000005E-2</v>
      </c>
      <c r="O60">
        <f t="shared" si="1"/>
        <v>0.96199999999999986</v>
      </c>
      <c r="Q60" t="s">
        <v>42</v>
      </c>
      <c r="R60" t="s">
        <v>142</v>
      </c>
      <c r="S60">
        <v>0.82591416699999998</v>
      </c>
      <c r="T60">
        <v>2.4300018749999999</v>
      </c>
      <c r="U60">
        <f t="shared" si="6"/>
        <v>3.255916042</v>
      </c>
      <c r="W60" t="s">
        <v>42</v>
      </c>
      <c r="X60" t="s">
        <v>221</v>
      </c>
      <c r="Y60">
        <v>0.58599999999999997</v>
      </c>
      <c r="Z60">
        <v>8.6999999999999994E-2</v>
      </c>
      <c r="AA60">
        <v>9.8000000000000004E-2</v>
      </c>
      <c r="AB60">
        <v>9.2999999999999999E-2</v>
      </c>
      <c r="AC60">
        <v>7.4999999999999997E-2</v>
      </c>
      <c r="AD60">
        <f t="shared" si="3"/>
        <v>0.93899999999999983</v>
      </c>
      <c r="AF60" t="s">
        <v>42</v>
      </c>
      <c r="AG60" t="s">
        <v>262</v>
      </c>
      <c r="AH60">
        <v>0.63400000000000001</v>
      </c>
      <c r="AI60">
        <v>8.5999999999999993E-2</v>
      </c>
      <c r="AJ60">
        <v>9.8000000000000004E-2</v>
      </c>
      <c r="AK60">
        <v>9.4E-2</v>
      </c>
      <c r="AL60">
        <v>6.8000000000000005E-2</v>
      </c>
      <c r="AM60">
        <f t="shared" si="4"/>
        <v>0.98</v>
      </c>
      <c r="AO60" t="s">
        <v>42</v>
      </c>
      <c r="AP60" t="s">
        <v>142</v>
      </c>
      <c r="AQ60">
        <v>0.93110000000000004</v>
      </c>
      <c r="AR60">
        <v>0.55786975000000005</v>
      </c>
      <c r="AS60">
        <f t="shared" si="5"/>
        <v>1.4889697500000001</v>
      </c>
    </row>
    <row r="61" spans="1:45" x14ac:dyDescent="0.2">
      <c r="A61" t="s">
        <v>44</v>
      </c>
      <c r="B61" t="s">
        <v>45</v>
      </c>
      <c r="C61">
        <v>0.59499999999999997</v>
      </c>
      <c r="D61">
        <v>0.13400000000000001</v>
      </c>
      <c r="E61">
        <v>0.40300000000000002</v>
      </c>
      <c r="F61">
        <f t="shared" si="0"/>
        <v>1.1320000000000001</v>
      </c>
      <c r="H61" t="s">
        <v>44</v>
      </c>
      <c r="I61" t="s">
        <v>105</v>
      </c>
      <c r="J61">
        <v>0.59</v>
      </c>
      <c r="K61">
        <v>0.10100000000000001</v>
      </c>
      <c r="L61">
        <v>0.104</v>
      </c>
      <c r="M61">
        <v>9.8000000000000004E-2</v>
      </c>
      <c r="N61">
        <v>0.06</v>
      </c>
      <c r="O61">
        <f t="shared" si="1"/>
        <v>0.95299999999999985</v>
      </c>
      <c r="Q61" t="s">
        <v>44</v>
      </c>
      <c r="R61" t="s">
        <v>143</v>
      </c>
      <c r="S61">
        <v>0.83284329099999999</v>
      </c>
      <c r="T61">
        <v>0.15450941700000001</v>
      </c>
      <c r="U61">
        <f t="shared" si="6"/>
        <v>0.98735270799999997</v>
      </c>
      <c r="W61" t="s">
        <v>44</v>
      </c>
      <c r="X61" t="s">
        <v>222</v>
      </c>
      <c r="Y61">
        <v>0.59599999999999997</v>
      </c>
      <c r="Z61">
        <v>0.10199999999999999</v>
      </c>
      <c r="AA61">
        <v>0.106</v>
      </c>
      <c r="AB61">
        <v>0.10100000000000001</v>
      </c>
      <c r="AC61">
        <v>4.1000000000000002E-2</v>
      </c>
      <c r="AD61">
        <f t="shared" si="3"/>
        <v>0.94599999999999995</v>
      </c>
      <c r="AF61" t="s">
        <v>44</v>
      </c>
      <c r="AG61" t="s">
        <v>263</v>
      </c>
      <c r="AH61">
        <v>0.623</v>
      </c>
      <c r="AI61">
        <v>0.10299999999999999</v>
      </c>
      <c r="AJ61">
        <v>0.108</v>
      </c>
      <c r="AK61">
        <v>9.4E-2</v>
      </c>
      <c r="AL61">
        <v>4.2000000000000003E-2</v>
      </c>
      <c r="AM61">
        <f t="shared" si="4"/>
        <v>0.97</v>
      </c>
      <c r="AO61" t="s">
        <v>44</v>
      </c>
      <c r="AP61" t="s">
        <v>143</v>
      </c>
      <c r="AQ61">
        <v>0.95306287499999998</v>
      </c>
      <c r="AR61">
        <v>3.1798082999999998E-2</v>
      </c>
      <c r="AS61">
        <f t="shared" si="5"/>
        <v>0.98486095799999995</v>
      </c>
    </row>
    <row r="62" spans="1:45" x14ac:dyDescent="0.2">
      <c r="A62" t="s">
        <v>46</v>
      </c>
      <c r="B62" t="s">
        <v>47</v>
      </c>
      <c r="C62">
        <v>0.59199999999999997</v>
      </c>
      <c r="D62">
        <v>0.124</v>
      </c>
      <c r="E62">
        <v>9.9000000000000005E-2</v>
      </c>
      <c r="F62">
        <f t="shared" si="0"/>
        <v>0.81499999999999995</v>
      </c>
      <c r="H62" t="s">
        <v>46</v>
      </c>
      <c r="I62" t="s">
        <v>106</v>
      </c>
      <c r="J62">
        <v>0.61399999999999999</v>
      </c>
      <c r="K62">
        <v>9.1999999999999998E-2</v>
      </c>
      <c r="L62">
        <v>9.6000000000000002E-2</v>
      </c>
      <c r="M62">
        <v>9.2999999999999999E-2</v>
      </c>
      <c r="N62">
        <v>5.2999999999999999E-2</v>
      </c>
      <c r="O62">
        <f t="shared" si="1"/>
        <v>0.94799999999999995</v>
      </c>
      <c r="Q62" t="s">
        <v>46</v>
      </c>
      <c r="R62" t="s">
        <v>144</v>
      </c>
      <c r="S62">
        <v>0.79981629200000004</v>
      </c>
      <c r="T62">
        <v>0.11363208299999999</v>
      </c>
      <c r="U62">
        <f t="shared" si="6"/>
        <v>0.91344837499999998</v>
      </c>
      <c r="W62" t="s">
        <v>46</v>
      </c>
      <c r="X62" t="s">
        <v>223</v>
      </c>
      <c r="Y62">
        <v>0.58599999999999997</v>
      </c>
      <c r="Z62">
        <v>0.11700000000000001</v>
      </c>
      <c r="AA62">
        <v>9.7000000000000003E-2</v>
      </c>
      <c r="AB62">
        <v>0.09</v>
      </c>
      <c r="AC62">
        <v>4.1000000000000002E-2</v>
      </c>
      <c r="AD62">
        <f t="shared" si="3"/>
        <v>0.93099999999999994</v>
      </c>
      <c r="AF62" t="s">
        <v>46</v>
      </c>
      <c r="AG62" t="s">
        <v>264</v>
      </c>
      <c r="AH62">
        <v>0.61399999999999999</v>
      </c>
      <c r="AI62">
        <v>0.09</v>
      </c>
      <c r="AJ62">
        <v>9.4E-2</v>
      </c>
      <c r="AK62">
        <v>9.2999999999999999E-2</v>
      </c>
      <c r="AL62">
        <v>4.2000000000000003E-2</v>
      </c>
      <c r="AM62">
        <f t="shared" si="4"/>
        <v>0.93299999999999994</v>
      </c>
      <c r="AO62" t="s">
        <v>46</v>
      </c>
      <c r="AP62" t="s">
        <v>144</v>
      </c>
      <c r="AQ62">
        <v>0.92445412500000002</v>
      </c>
      <c r="AR62">
        <v>2.6512417E-2</v>
      </c>
      <c r="AS62">
        <f t="shared" si="5"/>
        <v>0.95096654199999997</v>
      </c>
    </row>
    <row r="63" spans="1:45" x14ac:dyDescent="0.2">
      <c r="A63" t="s">
        <v>48</v>
      </c>
      <c r="B63" t="s">
        <v>49</v>
      </c>
      <c r="C63">
        <v>0.59499999999999997</v>
      </c>
      <c r="D63">
        <v>0.108</v>
      </c>
      <c r="E63">
        <v>1.4039999999999999</v>
      </c>
      <c r="F63">
        <f t="shared" si="0"/>
        <v>2.1069999999999998</v>
      </c>
      <c r="H63" t="s">
        <v>48</v>
      </c>
      <c r="I63" t="s">
        <v>107</v>
      </c>
      <c r="J63">
        <v>0.59699999999999998</v>
      </c>
      <c r="K63">
        <v>7.6999999999999999E-2</v>
      </c>
      <c r="L63">
        <v>9.4E-2</v>
      </c>
      <c r="M63">
        <v>9.0999999999999998E-2</v>
      </c>
      <c r="N63">
        <v>0.13800000000000001</v>
      </c>
      <c r="O63">
        <f t="shared" si="1"/>
        <v>0.99699999999999989</v>
      </c>
      <c r="Q63" t="s">
        <v>48</v>
      </c>
      <c r="R63" t="s">
        <v>145</v>
      </c>
      <c r="S63">
        <v>0.80330212499999998</v>
      </c>
      <c r="T63">
        <v>0.188943625</v>
      </c>
      <c r="U63">
        <f t="shared" si="6"/>
        <v>0.99224574999999993</v>
      </c>
      <c r="W63" t="s">
        <v>48</v>
      </c>
      <c r="X63" t="s">
        <v>224</v>
      </c>
      <c r="Y63">
        <v>0.60099999999999998</v>
      </c>
      <c r="Z63">
        <v>7.9000000000000001E-2</v>
      </c>
      <c r="AA63">
        <v>9.5000000000000001E-2</v>
      </c>
      <c r="AB63">
        <v>9.1999999999999998E-2</v>
      </c>
      <c r="AC63">
        <v>0.09</v>
      </c>
      <c r="AD63">
        <f t="shared" si="3"/>
        <v>0.95699999999999985</v>
      </c>
      <c r="AF63" t="s">
        <v>48</v>
      </c>
      <c r="AG63" t="s">
        <v>265</v>
      </c>
      <c r="AH63">
        <v>0.622</v>
      </c>
      <c r="AI63">
        <v>7.8E-2</v>
      </c>
      <c r="AJ63">
        <v>9.6000000000000002E-2</v>
      </c>
      <c r="AK63">
        <v>9.0999999999999998E-2</v>
      </c>
      <c r="AL63">
        <v>7.2999999999999995E-2</v>
      </c>
      <c r="AM63">
        <f t="shared" si="4"/>
        <v>0.95999999999999985</v>
      </c>
      <c r="AO63" t="s">
        <v>48</v>
      </c>
      <c r="AP63" t="s">
        <v>145</v>
      </c>
      <c r="AQ63">
        <v>0.94435424999999995</v>
      </c>
      <c r="AR63">
        <v>7.4452624999999995E-2</v>
      </c>
      <c r="AS63">
        <f t="shared" si="5"/>
        <v>1.0188068749999999</v>
      </c>
    </row>
    <row r="64" spans="1:45" x14ac:dyDescent="0.2">
      <c r="A64" t="s">
        <v>50</v>
      </c>
      <c r="B64" t="s">
        <v>51</v>
      </c>
      <c r="C64">
        <v>0.60899999999999999</v>
      </c>
      <c r="D64">
        <v>9.0999999999999998E-2</v>
      </c>
      <c r="E64">
        <v>0.14299999999999999</v>
      </c>
      <c r="F64">
        <f t="shared" si="0"/>
        <v>0.84299999999999997</v>
      </c>
      <c r="H64" t="s">
        <v>50</v>
      </c>
      <c r="I64" t="s">
        <v>108</v>
      </c>
      <c r="J64">
        <v>0.58099999999999996</v>
      </c>
      <c r="K64">
        <v>5.5E-2</v>
      </c>
      <c r="L64">
        <v>8.5999999999999993E-2</v>
      </c>
      <c r="M64">
        <v>8.3000000000000004E-2</v>
      </c>
      <c r="N64">
        <v>4.3999999999999997E-2</v>
      </c>
      <c r="O64">
        <f t="shared" si="1"/>
        <v>0.84899999999999998</v>
      </c>
      <c r="Q64" t="s">
        <v>50</v>
      </c>
      <c r="R64" t="s">
        <v>146</v>
      </c>
      <c r="S64">
        <v>0.77139304200000003</v>
      </c>
      <c r="T64">
        <v>5.0063208999999997E-2</v>
      </c>
      <c r="U64">
        <f t="shared" si="6"/>
        <v>0.82145625100000008</v>
      </c>
      <c r="W64" t="s">
        <v>50</v>
      </c>
      <c r="X64" t="s">
        <v>225</v>
      </c>
      <c r="Y64">
        <v>0.60399999999999998</v>
      </c>
      <c r="Z64">
        <v>5.8999999999999997E-2</v>
      </c>
      <c r="AA64">
        <v>8.4000000000000005E-2</v>
      </c>
      <c r="AB64">
        <v>8.4000000000000005E-2</v>
      </c>
      <c r="AC64">
        <v>4.2000000000000003E-2</v>
      </c>
      <c r="AD64">
        <f t="shared" si="3"/>
        <v>0.873</v>
      </c>
      <c r="AF64" t="s">
        <v>50</v>
      </c>
      <c r="AG64" t="s">
        <v>266</v>
      </c>
      <c r="AH64">
        <v>0.64900000000000002</v>
      </c>
      <c r="AI64">
        <v>5.6000000000000001E-2</v>
      </c>
      <c r="AJ64">
        <v>8.3000000000000004E-2</v>
      </c>
      <c r="AK64">
        <v>8.5999999999999993E-2</v>
      </c>
      <c r="AL64">
        <v>0.04</v>
      </c>
      <c r="AM64">
        <f t="shared" si="4"/>
        <v>0.91400000000000003</v>
      </c>
      <c r="AO64" t="s">
        <v>50</v>
      </c>
      <c r="AP64" t="s">
        <v>146</v>
      </c>
      <c r="AQ64">
        <v>0.85782687499999999</v>
      </c>
      <c r="AR64">
        <v>2.1169083000000002E-2</v>
      </c>
      <c r="AS64">
        <f t="shared" si="5"/>
        <v>0.87899595799999997</v>
      </c>
    </row>
    <row r="65" spans="1:45" x14ac:dyDescent="0.2">
      <c r="A65" t="s">
        <v>52</v>
      </c>
      <c r="B65" t="s">
        <v>53</v>
      </c>
      <c r="C65">
        <v>0.62</v>
      </c>
      <c r="D65">
        <v>0.124</v>
      </c>
      <c r="E65">
        <v>8.5730000000000004</v>
      </c>
      <c r="F65">
        <f t="shared" si="0"/>
        <v>9.3170000000000002</v>
      </c>
      <c r="H65" t="s">
        <v>52</v>
      </c>
      <c r="I65" t="s">
        <v>109</v>
      </c>
      <c r="J65">
        <v>0.59299999999999997</v>
      </c>
      <c r="K65">
        <v>9.6000000000000002E-2</v>
      </c>
      <c r="L65">
        <v>9.2999999999999999E-2</v>
      </c>
      <c r="M65">
        <v>0.09</v>
      </c>
      <c r="N65">
        <v>7.2859999999999996</v>
      </c>
      <c r="O65">
        <f t="shared" si="1"/>
        <v>8.1579999999999995</v>
      </c>
      <c r="W65" t="s">
        <v>52</v>
      </c>
      <c r="X65" t="s">
        <v>226</v>
      </c>
      <c r="Y65">
        <v>0.60199999999999998</v>
      </c>
      <c r="Z65">
        <v>9.2999999999999999E-2</v>
      </c>
      <c r="AA65">
        <v>9.4E-2</v>
      </c>
      <c r="AB65">
        <v>9.1999999999999998E-2</v>
      </c>
      <c r="AC65">
        <v>0.88100000000000001</v>
      </c>
      <c r="AD65">
        <f t="shared" si="3"/>
        <v>1.762</v>
      </c>
      <c r="AF65" t="s">
        <v>52</v>
      </c>
      <c r="AG65" t="s">
        <v>267</v>
      </c>
      <c r="AH65">
        <v>0.628</v>
      </c>
      <c r="AI65">
        <v>9.4E-2</v>
      </c>
      <c r="AJ65">
        <v>9.4E-2</v>
      </c>
      <c r="AK65">
        <v>9.0999999999999998E-2</v>
      </c>
      <c r="AL65">
        <v>9.4E-2</v>
      </c>
      <c r="AM65">
        <f t="shared" si="4"/>
        <v>1.0009999999999999</v>
      </c>
      <c r="AO65" t="s">
        <v>52</v>
      </c>
      <c r="AP65" t="s">
        <v>287</v>
      </c>
      <c r="AQ65">
        <v>0.90674991599999999</v>
      </c>
      <c r="AR65">
        <v>2.8431125000000002E-2</v>
      </c>
      <c r="AS65">
        <f t="shared" si="5"/>
        <v>0.93518104099999999</v>
      </c>
    </row>
    <row r="66" spans="1:45" x14ac:dyDescent="0.2">
      <c r="A66" t="s">
        <v>54</v>
      </c>
      <c r="B66" t="s">
        <v>55</v>
      </c>
      <c r="C66">
        <v>0.57599999999999996</v>
      </c>
      <c r="D66">
        <v>9.5000000000000001E-2</v>
      </c>
      <c r="E66">
        <v>0.123</v>
      </c>
      <c r="F66">
        <f t="shared" si="0"/>
        <v>0.79399999999999993</v>
      </c>
      <c r="H66" t="s">
        <v>54</v>
      </c>
      <c r="I66" t="s">
        <v>110</v>
      </c>
      <c r="J66">
        <v>0.57699999999999996</v>
      </c>
      <c r="K66">
        <v>6.4000000000000001E-2</v>
      </c>
      <c r="L66">
        <v>9.0999999999999998E-2</v>
      </c>
      <c r="M66">
        <v>9.0999999999999998E-2</v>
      </c>
      <c r="N66">
        <v>4.9000000000000002E-2</v>
      </c>
      <c r="O66">
        <f t="shared" si="1"/>
        <v>0.872</v>
      </c>
      <c r="Q66" t="s">
        <v>54</v>
      </c>
      <c r="R66" t="s">
        <v>147</v>
      </c>
      <c r="S66">
        <v>0.79697237499999996</v>
      </c>
      <c r="T66">
        <v>4.8913417000000001E-2</v>
      </c>
      <c r="U66">
        <f>SUM(S66:T66)</f>
        <v>0.84588579199999991</v>
      </c>
      <c r="W66" t="s">
        <v>54</v>
      </c>
      <c r="X66" t="s">
        <v>227</v>
      </c>
      <c r="Y66">
        <v>0.57899999999999996</v>
      </c>
      <c r="Z66">
        <v>6.8000000000000005E-2</v>
      </c>
      <c r="AA66">
        <v>0.09</v>
      </c>
      <c r="AB66">
        <v>8.5000000000000006E-2</v>
      </c>
      <c r="AC66">
        <v>4.1000000000000002E-2</v>
      </c>
      <c r="AD66">
        <f t="shared" si="3"/>
        <v>0.86299999999999999</v>
      </c>
      <c r="AF66" t="s">
        <v>54</v>
      </c>
      <c r="AG66" t="s">
        <v>268</v>
      </c>
      <c r="AH66">
        <v>0.61899999999999999</v>
      </c>
      <c r="AI66">
        <v>6.7000000000000004E-2</v>
      </c>
      <c r="AJ66">
        <v>9.1999999999999998E-2</v>
      </c>
      <c r="AK66">
        <v>9.0999999999999998E-2</v>
      </c>
      <c r="AL66">
        <v>4.2000000000000003E-2</v>
      </c>
      <c r="AM66">
        <f t="shared" si="4"/>
        <v>0.91099999999999992</v>
      </c>
      <c r="AO66" t="s">
        <v>54</v>
      </c>
      <c r="AP66" t="s">
        <v>147</v>
      </c>
      <c r="AQ66">
        <v>0.86594037499999998</v>
      </c>
      <c r="AR66">
        <v>2.0220792000000001E-2</v>
      </c>
      <c r="AS66">
        <f t="shared" si="5"/>
        <v>0.88616116700000003</v>
      </c>
    </row>
    <row r="67" spans="1:45" x14ac:dyDescent="0.2">
      <c r="A67" t="s">
        <v>56</v>
      </c>
      <c r="B67" t="s">
        <v>57</v>
      </c>
      <c r="C67">
        <v>0.58299999999999996</v>
      </c>
      <c r="D67">
        <v>0.159</v>
      </c>
      <c r="E67">
        <v>0.33200000000000002</v>
      </c>
      <c r="F67">
        <f t="shared" si="0"/>
        <v>1.0740000000000001</v>
      </c>
      <c r="H67" t="s">
        <v>56</v>
      </c>
      <c r="I67" t="s">
        <v>111</v>
      </c>
      <c r="J67">
        <v>0.58699999999999997</v>
      </c>
      <c r="K67">
        <v>0.13100000000000001</v>
      </c>
      <c r="L67">
        <v>0.104</v>
      </c>
      <c r="M67">
        <v>9.8000000000000004E-2</v>
      </c>
      <c r="N67">
        <v>9.6000000000000002E-2</v>
      </c>
      <c r="O67">
        <f t="shared" si="1"/>
        <v>1.016</v>
      </c>
      <c r="Q67" t="s">
        <v>56</v>
      </c>
      <c r="R67" t="s">
        <v>148</v>
      </c>
      <c r="S67">
        <v>0.86832679199999996</v>
      </c>
      <c r="T67">
        <v>3.6734042919999998</v>
      </c>
      <c r="U67">
        <f>SUM(S67:T67)</f>
        <v>4.5417310840000003</v>
      </c>
      <c r="W67" t="s">
        <v>56</v>
      </c>
      <c r="X67" t="s">
        <v>228</v>
      </c>
      <c r="Y67">
        <v>0.60199999999999998</v>
      </c>
      <c r="Z67">
        <v>0.13700000000000001</v>
      </c>
      <c r="AA67">
        <v>0.107</v>
      </c>
      <c r="AB67">
        <v>0.10199999999999999</v>
      </c>
      <c r="AC67">
        <v>7.5999999999999998E-2</v>
      </c>
      <c r="AD67">
        <f t="shared" si="3"/>
        <v>1.024</v>
      </c>
      <c r="AF67" t="s">
        <v>56</v>
      </c>
      <c r="AG67" t="s">
        <v>269</v>
      </c>
      <c r="AH67">
        <v>0.627</v>
      </c>
      <c r="AI67">
        <v>0.13400000000000001</v>
      </c>
      <c r="AJ67">
        <v>0.105</v>
      </c>
      <c r="AK67">
        <v>9.9000000000000005E-2</v>
      </c>
      <c r="AL67">
        <v>5.6000000000000001E-2</v>
      </c>
      <c r="AM67">
        <f t="shared" si="4"/>
        <v>1.0209999999999999</v>
      </c>
      <c r="AO67" t="s">
        <v>56</v>
      </c>
      <c r="AP67" t="s">
        <v>148</v>
      </c>
      <c r="AQ67">
        <v>0.99087929200000002</v>
      </c>
      <c r="AR67">
        <v>0.12991908399999999</v>
      </c>
      <c r="AS67">
        <f t="shared" si="5"/>
        <v>1.120798376</v>
      </c>
    </row>
    <row r="68" spans="1:45" x14ac:dyDescent="0.2">
      <c r="A68" t="s">
        <v>58</v>
      </c>
      <c r="B68" t="s">
        <v>59</v>
      </c>
      <c r="C68">
        <v>0.58099999999999996</v>
      </c>
      <c r="D68">
        <v>0.106</v>
      </c>
      <c r="E68">
        <v>15.742000000000001</v>
      </c>
      <c r="F68">
        <f t="shared" si="0"/>
        <v>16.429000000000002</v>
      </c>
      <c r="H68" t="s">
        <v>58</v>
      </c>
      <c r="I68" t="s">
        <v>112</v>
      </c>
      <c r="J68">
        <v>0.58099999999999996</v>
      </c>
      <c r="K68">
        <v>7.3999999999999996E-2</v>
      </c>
      <c r="L68">
        <v>0.09</v>
      </c>
      <c r="M68">
        <v>8.6999999999999994E-2</v>
      </c>
      <c r="N68">
        <v>10.442</v>
      </c>
      <c r="O68">
        <f t="shared" si="1"/>
        <v>11.274000000000001</v>
      </c>
      <c r="W68" t="s">
        <v>58</v>
      </c>
      <c r="X68" t="s">
        <v>229</v>
      </c>
      <c r="Y68">
        <v>0.63400000000000001</v>
      </c>
      <c r="Z68">
        <v>0.08</v>
      </c>
      <c r="AA68">
        <v>8.7999999999999995E-2</v>
      </c>
      <c r="AB68">
        <v>8.5000000000000006E-2</v>
      </c>
      <c r="AC68">
        <v>2.8690000000000002</v>
      </c>
      <c r="AD68">
        <f t="shared" si="3"/>
        <v>3.7560000000000002</v>
      </c>
      <c r="AF68" t="s">
        <v>58</v>
      </c>
      <c r="AG68" t="s">
        <v>270</v>
      </c>
      <c r="AH68">
        <v>0.61499999999999999</v>
      </c>
      <c r="AI68">
        <v>7.5999999999999998E-2</v>
      </c>
      <c r="AJ68">
        <v>8.5000000000000006E-2</v>
      </c>
      <c r="AK68">
        <v>8.3000000000000004E-2</v>
      </c>
      <c r="AL68">
        <v>0.19600000000000001</v>
      </c>
      <c r="AM68">
        <f t="shared" si="4"/>
        <v>1.0549999999999999</v>
      </c>
      <c r="AO68" t="s">
        <v>58</v>
      </c>
      <c r="AP68" t="s">
        <v>288</v>
      </c>
      <c r="AQ68">
        <v>0.92214145800000002</v>
      </c>
      <c r="AR68">
        <v>3.7020167E-2</v>
      </c>
      <c r="AS68">
        <f t="shared" si="5"/>
        <v>0.95916162500000002</v>
      </c>
    </row>
    <row r="69" spans="1:45" x14ac:dyDescent="0.2">
      <c r="A69" t="s">
        <v>60</v>
      </c>
      <c r="B69" t="s">
        <v>61</v>
      </c>
      <c r="C69">
        <v>0.57399999999999995</v>
      </c>
      <c r="D69">
        <v>9.0999999999999998E-2</v>
      </c>
      <c r="E69">
        <v>4.8579999999999997</v>
      </c>
      <c r="F69">
        <f t="shared" si="0"/>
        <v>5.5229999999999997</v>
      </c>
      <c r="H69" t="s">
        <v>60</v>
      </c>
      <c r="I69" t="s">
        <v>113</v>
      </c>
      <c r="J69">
        <v>0.59299999999999997</v>
      </c>
      <c r="K69">
        <v>6.3E-2</v>
      </c>
      <c r="L69">
        <v>9.0999999999999998E-2</v>
      </c>
      <c r="M69">
        <v>8.7999999999999995E-2</v>
      </c>
      <c r="N69">
        <v>0.309</v>
      </c>
      <c r="O69">
        <f t="shared" si="1"/>
        <v>1.1439999999999999</v>
      </c>
      <c r="Q69" t="s">
        <v>60</v>
      </c>
      <c r="R69" t="s">
        <v>149</v>
      </c>
      <c r="S69">
        <v>0.788181417</v>
      </c>
      <c r="T69">
        <v>0.171787833</v>
      </c>
      <c r="U69">
        <f>SUM(S69:T69)</f>
        <v>0.95996925</v>
      </c>
      <c r="W69" t="s">
        <v>60</v>
      </c>
      <c r="X69" t="s">
        <v>230</v>
      </c>
      <c r="Y69">
        <v>0.58699999999999997</v>
      </c>
      <c r="Z69">
        <v>6.3E-2</v>
      </c>
      <c r="AA69">
        <v>9.4E-2</v>
      </c>
      <c r="AB69">
        <v>0.09</v>
      </c>
      <c r="AC69">
        <v>7.1999999999999995E-2</v>
      </c>
      <c r="AD69">
        <f t="shared" si="3"/>
        <v>0.90599999999999981</v>
      </c>
      <c r="AF69" t="s">
        <v>60</v>
      </c>
      <c r="AG69" t="s">
        <v>271</v>
      </c>
      <c r="AH69">
        <v>0.61499999999999999</v>
      </c>
      <c r="AI69">
        <v>6.3E-2</v>
      </c>
      <c r="AJ69">
        <v>9.2999999999999999E-2</v>
      </c>
      <c r="AK69">
        <v>9.5000000000000001E-2</v>
      </c>
      <c r="AL69">
        <v>7.5999999999999998E-2</v>
      </c>
      <c r="AM69">
        <f t="shared" si="4"/>
        <v>0.94199999999999984</v>
      </c>
      <c r="AO69" t="s">
        <v>60</v>
      </c>
      <c r="AP69" t="s">
        <v>149</v>
      </c>
      <c r="AQ69">
        <v>0.88141104100000001</v>
      </c>
      <c r="AR69">
        <v>3.0911999999999999E-2</v>
      </c>
      <c r="AS69">
        <f t="shared" si="5"/>
        <v>0.91232304100000006</v>
      </c>
    </row>
    <row r="70" spans="1:45" x14ac:dyDescent="0.2">
      <c r="A70" t="s">
        <v>62</v>
      </c>
      <c r="B70" t="s">
        <v>63</v>
      </c>
      <c r="C70">
        <v>0.57099999999999995</v>
      </c>
      <c r="D70">
        <v>0.13600000000000001</v>
      </c>
      <c r="E70">
        <v>5.6000000000000001E-2</v>
      </c>
      <c r="F70">
        <f t="shared" si="0"/>
        <v>0.76300000000000001</v>
      </c>
      <c r="H70" t="s">
        <v>62</v>
      </c>
      <c r="I70" t="s">
        <v>114</v>
      </c>
      <c r="J70">
        <v>0.58399999999999996</v>
      </c>
      <c r="K70">
        <v>0.109</v>
      </c>
      <c r="L70">
        <v>0.10100000000000001</v>
      </c>
      <c r="M70">
        <v>9.5000000000000001E-2</v>
      </c>
      <c r="N70">
        <v>5.0999999999999997E-2</v>
      </c>
      <c r="O70">
        <f t="shared" si="1"/>
        <v>0.94</v>
      </c>
      <c r="Q70" t="s">
        <v>62</v>
      </c>
      <c r="R70" t="s">
        <v>150</v>
      </c>
      <c r="S70">
        <v>0.83296495800000003</v>
      </c>
      <c r="T70">
        <v>7.4575871249999999</v>
      </c>
      <c r="U70">
        <f>SUM(S70:T70)</f>
        <v>8.2905520829999997</v>
      </c>
      <c r="W70" t="s">
        <v>62</v>
      </c>
      <c r="X70" t="s">
        <v>231</v>
      </c>
      <c r="Y70">
        <v>0.59</v>
      </c>
      <c r="Z70">
        <v>0.112</v>
      </c>
      <c r="AA70">
        <v>0.10199999999999999</v>
      </c>
      <c r="AB70">
        <v>9.6000000000000002E-2</v>
      </c>
      <c r="AC70">
        <v>4.4999999999999998E-2</v>
      </c>
      <c r="AD70">
        <f t="shared" si="3"/>
        <v>0.94499999999999995</v>
      </c>
      <c r="AF70" t="s">
        <v>62</v>
      </c>
      <c r="AG70" t="s">
        <v>272</v>
      </c>
      <c r="AH70">
        <v>0.624</v>
      </c>
      <c r="AI70">
        <v>0.11700000000000001</v>
      </c>
      <c r="AJ70">
        <v>0.10199999999999999</v>
      </c>
      <c r="AK70">
        <v>9.5000000000000001E-2</v>
      </c>
      <c r="AL70">
        <v>6.2E-2</v>
      </c>
      <c r="AM70">
        <f t="shared" si="4"/>
        <v>1</v>
      </c>
      <c r="AO70" t="s">
        <v>62</v>
      </c>
      <c r="AP70" t="s">
        <v>150</v>
      </c>
      <c r="AQ70">
        <v>0.93617525000000001</v>
      </c>
      <c r="AR70">
        <v>0.15806475</v>
      </c>
      <c r="AS70">
        <f t="shared" si="5"/>
        <v>1.0942400000000001</v>
      </c>
    </row>
    <row r="71" spans="1:45" x14ac:dyDescent="0.2">
      <c r="A71" t="s">
        <v>241</v>
      </c>
      <c r="AF71" t="s">
        <v>64</v>
      </c>
      <c r="AG71" t="s">
        <v>281</v>
      </c>
      <c r="AH71">
        <v>0.61299999999999999</v>
      </c>
      <c r="AI71">
        <v>0.105</v>
      </c>
      <c r="AJ71">
        <v>0.104</v>
      </c>
      <c r="AK71">
        <v>9.6000000000000002E-2</v>
      </c>
      <c r="AL71">
        <v>17.594000000000001</v>
      </c>
      <c r="AM71">
        <f t="shared" si="4"/>
        <v>18.512</v>
      </c>
      <c r="AO71" t="s">
        <v>64</v>
      </c>
      <c r="AP71" t="s">
        <v>289</v>
      </c>
      <c r="AQ71">
        <v>0.95463500000000001</v>
      </c>
      <c r="AR71">
        <v>0.82897416700000004</v>
      </c>
      <c r="AS71">
        <f t="shared" si="5"/>
        <v>1.7836091670000001</v>
      </c>
    </row>
    <row r="72" spans="1:45" x14ac:dyDescent="0.2">
      <c r="A72" t="s">
        <v>65</v>
      </c>
      <c r="B72" t="s">
        <v>66</v>
      </c>
      <c r="C72">
        <v>0.58499999999999996</v>
      </c>
      <c r="D72">
        <v>8.5000000000000006E-2</v>
      </c>
      <c r="E72">
        <v>4.8000000000000001E-2</v>
      </c>
      <c r="F72">
        <f t="shared" si="0"/>
        <v>0.71799999999999997</v>
      </c>
      <c r="H72" t="s">
        <v>65</v>
      </c>
      <c r="I72" t="s">
        <v>115</v>
      </c>
      <c r="J72">
        <v>0.57499999999999996</v>
      </c>
      <c r="K72">
        <v>0.05</v>
      </c>
      <c r="L72">
        <v>7.5999999999999998E-2</v>
      </c>
      <c r="M72">
        <v>7.8E-2</v>
      </c>
      <c r="N72">
        <v>0.04</v>
      </c>
      <c r="O72">
        <f t="shared" si="1"/>
        <v>0.81899999999999995</v>
      </c>
      <c r="Q72" t="s">
        <v>65</v>
      </c>
      <c r="R72" t="s">
        <v>151</v>
      </c>
      <c r="S72">
        <v>0.74988362500000005</v>
      </c>
      <c r="T72">
        <v>2.9030708999999998E-2</v>
      </c>
      <c r="U72">
        <f>SUM(S72:T72)</f>
        <v>0.7789143340000001</v>
      </c>
      <c r="W72" t="s">
        <v>65</v>
      </c>
      <c r="X72" t="s">
        <v>232</v>
      </c>
      <c r="Y72">
        <v>0.59</v>
      </c>
      <c r="Z72">
        <v>5.1999999999999998E-2</v>
      </c>
      <c r="AA72">
        <v>8.1000000000000003E-2</v>
      </c>
      <c r="AB72">
        <v>0.08</v>
      </c>
      <c r="AC72">
        <v>4.2999999999999997E-2</v>
      </c>
      <c r="AD72">
        <f t="shared" ref="AD72:AD79" si="7">SUM(Y72:AC72)</f>
        <v>0.84599999999999997</v>
      </c>
      <c r="AF72" t="s">
        <v>65</v>
      </c>
      <c r="AG72" t="s">
        <v>273</v>
      </c>
      <c r="AH72">
        <v>0.6</v>
      </c>
      <c r="AI72">
        <v>5.3999999999999999E-2</v>
      </c>
      <c r="AJ72">
        <v>8.5000000000000006E-2</v>
      </c>
      <c r="AK72">
        <v>8.5999999999999993E-2</v>
      </c>
      <c r="AL72">
        <v>4.3999999999999997E-2</v>
      </c>
      <c r="AM72">
        <f t="shared" si="4"/>
        <v>0.86899999999999999</v>
      </c>
      <c r="AO72" t="s">
        <v>65</v>
      </c>
      <c r="AP72" t="s">
        <v>151</v>
      </c>
      <c r="AQ72">
        <v>0.85800641700000002</v>
      </c>
      <c r="AR72">
        <v>2.1421833000000001E-2</v>
      </c>
      <c r="AS72">
        <f t="shared" si="5"/>
        <v>0.87942825000000002</v>
      </c>
    </row>
    <row r="73" spans="1:45" x14ac:dyDescent="0.2">
      <c r="A73" t="s">
        <v>67</v>
      </c>
      <c r="B73" t="s">
        <v>68</v>
      </c>
      <c r="C73">
        <v>0.58899999999999997</v>
      </c>
      <c r="D73">
        <v>8.4000000000000005E-2</v>
      </c>
      <c r="E73">
        <v>4.4999999999999998E-2</v>
      </c>
      <c r="F73">
        <f t="shared" si="0"/>
        <v>0.71799999999999997</v>
      </c>
      <c r="H73" t="s">
        <v>67</v>
      </c>
      <c r="I73" t="s">
        <v>116</v>
      </c>
      <c r="J73">
        <v>0.57199999999999995</v>
      </c>
      <c r="K73">
        <v>5.0999999999999997E-2</v>
      </c>
      <c r="L73">
        <v>0.08</v>
      </c>
      <c r="M73">
        <v>7.9000000000000001E-2</v>
      </c>
      <c r="N73">
        <v>0.04</v>
      </c>
      <c r="O73">
        <f t="shared" si="1"/>
        <v>0.82199999999999995</v>
      </c>
      <c r="Q73" t="s">
        <v>67</v>
      </c>
      <c r="R73" t="s">
        <v>152</v>
      </c>
      <c r="S73">
        <v>0.76439299999999999</v>
      </c>
      <c r="T73">
        <v>6.5357042000000004E-2</v>
      </c>
      <c r="U73">
        <f>SUM(S73:T73)</f>
        <v>0.82975004200000002</v>
      </c>
      <c r="W73" t="s">
        <v>67</v>
      </c>
      <c r="X73" t="s">
        <v>233</v>
      </c>
      <c r="Y73">
        <v>0.60199999999999998</v>
      </c>
      <c r="Z73">
        <v>5.6000000000000001E-2</v>
      </c>
      <c r="AA73">
        <v>8.4000000000000005E-2</v>
      </c>
      <c r="AB73">
        <v>8.4000000000000005E-2</v>
      </c>
      <c r="AC73">
        <v>4.3999999999999997E-2</v>
      </c>
      <c r="AD73">
        <f t="shared" si="7"/>
        <v>0.87</v>
      </c>
      <c r="AF73" t="s">
        <v>67</v>
      </c>
      <c r="AG73" t="s">
        <v>274</v>
      </c>
      <c r="AH73">
        <v>0.62</v>
      </c>
      <c r="AI73">
        <v>5.6000000000000001E-2</v>
      </c>
      <c r="AJ73">
        <v>8.3000000000000004E-2</v>
      </c>
      <c r="AK73">
        <v>0.08</v>
      </c>
      <c r="AL73">
        <v>0.04</v>
      </c>
      <c r="AM73">
        <f t="shared" si="4"/>
        <v>0.879</v>
      </c>
      <c r="AO73" t="s">
        <v>67</v>
      </c>
      <c r="AP73" t="s">
        <v>152</v>
      </c>
      <c r="AQ73">
        <v>0.89868983300000005</v>
      </c>
      <c r="AR73">
        <v>2.1846500000000001E-2</v>
      </c>
      <c r="AS73">
        <f t="shared" si="5"/>
        <v>0.92053633300000004</v>
      </c>
    </row>
    <row r="74" spans="1:45" x14ac:dyDescent="0.2">
      <c r="A74" t="s">
        <v>69</v>
      </c>
      <c r="B74" t="s">
        <v>70</v>
      </c>
      <c r="C74">
        <v>0.57799999999999996</v>
      </c>
      <c r="D74">
        <v>9.6000000000000002E-2</v>
      </c>
      <c r="E74">
        <v>5.6000000000000001E-2</v>
      </c>
      <c r="F74">
        <f t="shared" si="0"/>
        <v>0.73</v>
      </c>
      <c r="H74" t="s">
        <v>69</v>
      </c>
      <c r="I74" t="s">
        <v>117</v>
      </c>
      <c r="J74">
        <v>0.56999999999999995</v>
      </c>
      <c r="K74">
        <v>6.3E-2</v>
      </c>
      <c r="L74">
        <v>8.3000000000000004E-2</v>
      </c>
      <c r="M74">
        <v>8.2000000000000003E-2</v>
      </c>
      <c r="N74">
        <v>4.1000000000000002E-2</v>
      </c>
      <c r="O74">
        <f t="shared" si="1"/>
        <v>0.83899999999999997</v>
      </c>
      <c r="Q74" t="s">
        <v>69</v>
      </c>
      <c r="R74" t="s">
        <v>153</v>
      </c>
      <c r="S74">
        <v>0.81260937499999997</v>
      </c>
      <c r="T74">
        <v>3.7918667000000003E-2</v>
      </c>
      <c r="U74">
        <f>SUM(S74:T74)</f>
        <v>0.85052804199999998</v>
      </c>
      <c r="W74" t="s">
        <v>69</v>
      </c>
      <c r="X74" t="s">
        <v>234</v>
      </c>
      <c r="Y74">
        <v>0.6</v>
      </c>
      <c r="Z74">
        <v>6.8000000000000005E-2</v>
      </c>
      <c r="AA74">
        <v>8.5999999999999993E-2</v>
      </c>
      <c r="AB74">
        <v>8.6999999999999994E-2</v>
      </c>
      <c r="AC74">
        <v>4.2000000000000003E-2</v>
      </c>
      <c r="AD74">
        <f t="shared" si="7"/>
        <v>0.8829999999999999</v>
      </c>
      <c r="AF74" t="s">
        <v>69</v>
      </c>
      <c r="AG74" t="s">
        <v>275</v>
      </c>
      <c r="AH74">
        <v>0.60899999999999999</v>
      </c>
      <c r="AI74">
        <v>6.7000000000000004E-2</v>
      </c>
      <c r="AJ74">
        <v>9.1999999999999998E-2</v>
      </c>
      <c r="AK74">
        <v>8.7999999999999995E-2</v>
      </c>
      <c r="AL74">
        <v>4.2000000000000003E-2</v>
      </c>
      <c r="AM74">
        <f t="shared" si="4"/>
        <v>0.89799999999999991</v>
      </c>
      <c r="AO74" t="s">
        <v>69</v>
      </c>
      <c r="AP74" t="s">
        <v>153</v>
      </c>
      <c r="AQ74">
        <v>0.88057712499999996</v>
      </c>
      <c r="AR74">
        <v>2.8261999999999999E-2</v>
      </c>
      <c r="AS74">
        <f t="shared" si="5"/>
        <v>0.90883912499999997</v>
      </c>
    </row>
    <row r="75" spans="1:45" x14ac:dyDescent="0.2">
      <c r="A75" t="s">
        <v>71</v>
      </c>
      <c r="B75" t="s">
        <v>72</v>
      </c>
      <c r="C75">
        <v>0.58399999999999996</v>
      </c>
      <c r="D75">
        <v>0.14399999999999999</v>
      </c>
      <c r="E75">
        <v>19.588999999999999</v>
      </c>
      <c r="F75">
        <f t="shared" si="0"/>
        <v>20.317</v>
      </c>
      <c r="H75" t="s">
        <v>71</v>
      </c>
      <c r="I75" t="s">
        <v>118</v>
      </c>
      <c r="J75">
        <v>0.57599999999999996</v>
      </c>
      <c r="K75">
        <v>0.11600000000000001</v>
      </c>
      <c r="L75">
        <v>0.13</v>
      </c>
      <c r="M75">
        <v>0.112</v>
      </c>
      <c r="N75">
        <v>0.33900000000000002</v>
      </c>
      <c r="O75">
        <f t="shared" si="1"/>
        <v>1.2729999999999999</v>
      </c>
      <c r="Q75" t="s">
        <v>71</v>
      </c>
      <c r="R75" t="s">
        <v>154</v>
      </c>
      <c r="S75">
        <v>0.96779379200000004</v>
      </c>
      <c r="T75">
        <v>1.8611405830000001</v>
      </c>
      <c r="U75">
        <f>SUM(S75:T75)</f>
        <v>2.8289343750000002</v>
      </c>
      <c r="W75" t="s">
        <v>71</v>
      </c>
      <c r="X75" t="s">
        <v>235</v>
      </c>
      <c r="Y75">
        <v>0.60099999999999998</v>
      </c>
      <c r="Z75">
        <v>0.124</v>
      </c>
      <c r="AA75">
        <v>0.13700000000000001</v>
      </c>
      <c r="AB75">
        <v>0.113</v>
      </c>
      <c r="AC75">
        <v>6.8000000000000005E-2</v>
      </c>
      <c r="AD75">
        <f t="shared" si="7"/>
        <v>1.0429999999999999</v>
      </c>
      <c r="AF75" t="s">
        <v>71</v>
      </c>
      <c r="AG75" t="s">
        <v>276</v>
      </c>
      <c r="AH75">
        <v>0.621</v>
      </c>
      <c r="AI75">
        <v>0.124</v>
      </c>
      <c r="AJ75">
        <v>0.13200000000000001</v>
      </c>
      <c r="AK75">
        <v>0.108</v>
      </c>
      <c r="AL75">
        <v>6.8000000000000005E-2</v>
      </c>
      <c r="AM75">
        <f t="shared" si="4"/>
        <v>1.0529999999999999</v>
      </c>
      <c r="AO75" t="s">
        <v>71</v>
      </c>
      <c r="AP75" t="s">
        <v>154</v>
      </c>
      <c r="AQ75">
        <v>1.030145125</v>
      </c>
      <c r="AR75">
        <v>0.16204275000000001</v>
      </c>
      <c r="AS75">
        <f t="shared" si="5"/>
        <v>1.1921878750000001</v>
      </c>
    </row>
    <row r="76" spans="1:45" x14ac:dyDescent="0.2">
      <c r="A76" t="s">
        <v>73</v>
      </c>
      <c r="B76" t="s">
        <v>74</v>
      </c>
      <c r="C76">
        <v>0.57799999999999996</v>
      </c>
      <c r="D76">
        <v>0.1</v>
      </c>
      <c r="E76">
        <v>0.49199999999999999</v>
      </c>
      <c r="F76">
        <f t="shared" si="0"/>
        <v>1.17</v>
      </c>
      <c r="H76" t="s">
        <v>73</v>
      </c>
      <c r="I76" t="s">
        <v>119</v>
      </c>
      <c r="J76">
        <v>0.56899999999999995</v>
      </c>
      <c r="K76">
        <v>6.7000000000000004E-2</v>
      </c>
      <c r="L76">
        <v>8.4000000000000005E-2</v>
      </c>
      <c r="M76">
        <v>8.4000000000000005E-2</v>
      </c>
      <c r="N76">
        <v>4.2999999999999997E-2</v>
      </c>
      <c r="O76">
        <f t="shared" si="1"/>
        <v>0.84699999999999986</v>
      </c>
      <c r="Q76" t="s">
        <v>73</v>
      </c>
      <c r="R76" t="s">
        <v>155</v>
      </c>
      <c r="S76">
        <v>0.78399529099999998</v>
      </c>
      <c r="T76">
        <v>4.2922041000000001E-2</v>
      </c>
      <c r="U76">
        <f>SUM(S76:T76)</f>
        <v>0.82691733199999995</v>
      </c>
      <c r="W76" t="s">
        <v>73</v>
      </c>
      <c r="X76" t="s">
        <v>236</v>
      </c>
      <c r="Y76">
        <v>0.65200000000000002</v>
      </c>
      <c r="Z76">
        <v>7.1999999999999995E-2</v>
      </c>
      <c r="AA76">
        <v>8.5000000000000006E-2</v>
      </c>
      <c r="AB76">
        <v>8.4000000000000005E-2</v>
      </c>
      <c r="AC76">
        <v>4.1000000000000002E-2</v>
      </c>
      <c r="AD76">
        <f t="shared" si="7"/>
        <v>0.93399999999999994</v>
      </c>
      <c r="AF76" t="s">
        <v>73</v>
      </c>
      <c r="AG76" t="s">
        <v>277</v>
      </c>
      <c r="AH76">
        <v>0.61099999999999999</v>
      </c>
      <c r="AI76">
        <v>7.1999999999999995E-2</v>
      </c>
      <c r="AJ76">
        <v>8.8999999999999996E-2</v>
      </c>
      <c r="AK76">
        <v>8.6999999999999994E-2</v>
      </c>
      <c r="AL76">
        <v>4.2999999999999997E-2</v>
      </c>
      <c r="AM76">
        <f t="shared" si="4"/>
        <v>0.90199999999999991</v>
      </c>
      <c r="AO76" t="s">
        <v>73</v>
      </c>
      <c r="AP76" t="s">
        <v>155</v>
      </c>
      <c r="AQ76">
        <v>0.89383487500000003</v>
      </c>
      <c r="AR76">
        <v>2.3718666999999999E-2</v>
      </c>
      <c r="AS76">
        <f t="shared" si="5"/>
        <v>0.91755354200000006</v>
      </c>
    </row>
    <row r="77" spans="1:45" x14ac:dyDescent="0.2">
      <c r="A77" t="s">
        <v>75</v>
      </c>
      <c r="B77" t="s">
        <v>76</v>
      </c>
      <c r="C77">
        <v>0.58199999999999996</v>
      </c>
      <c r="D77">
        <v>0.10100000000000001</v>
      </c>
      <c r="E77">
        <v>282.97500000000002</v>
      </c>
      <c r="F77">
        <f t="shared" si="0"/>
        <v>283.65800000000002</v>
      </c>
      <c r="H77" t="s">
        <v>75</v>
      </c>
      <c r="I77" t="s">
        <v>120</v>
      </c>
      <c r="J77">
        <v>0.57599999999999996</v>
      </c>
      <c r="K77">
        <v>7.0000000000000007E-2</v>
      </c>
      <c r="L77">
        <v>9.5000000000000001E-2</v>
      </c>
      <c r="M77">
        <v>8.8999999999999996E-2</v>
      </c>
      <c r="N77">
        <v>251.82300000000001</v>
      </c>
      <c r="O77">
        <f t="shared" si="1"/>
        <v>252.65300000000002</v>
      </c>
      <c r="W77" t="s">
        <v>75</v>
      </c>
      <c r="X77" t="s">
        <v>237</v>
      </c>
      <c r="Y77">
        <v>0.59599999999999997</v>
      </c>
      <c r="Z77">
        <v>7.3999999999999996E-2</v>
      </c>
      <c r="AA77">
        <v>0.1</v>
      </c>
      <c r="AB77">
        <v>9.0999999999999998E-2</v>
      </c>
      <c r="AC77">
        <v>108.107</v>
      </c>
      <c r="AD77">
        <f t="shared" si="7"/>
        <v>108.968</v>
      </c>
      <c r="AF77" t="s">
        <v>75</v>
      </c>
      <c r="AG77" t="s">
        <v>278</v>
      </c>
      <c r="AH77">
        <v>0.64200000000000002</v>
      </c>
      <c r="AI77">
        <v>7.3999999999999996E-2</v>
      </c>
      <c r="AJ77">
        <v>9.7000000000000003E-2</v>
      </c>
      <c r="AK77">
        <v>9.2999999999999999E-2</v>
      </c>
      <c r="AL77">
        <v>4.0220000000000002</v>
      </c>
      <c r="AM77">
        <f t="shared" si="4"/>
        <v>4.9279999999999999</v>
      </c>
      <c r="AO77" t="s">
        <v>75</v>
      </c>
      <c r="AP77" t="s">
        <v>290</v>
      </c>
      <c r="AQ77">
        <v>0.91822120900000004</v>
      </c>
      <c r="AR77">
        <v>0.23629745799999999</v>
      </c>
      <c r="AS77">
        <f t="shared" si="5"/>
        <v>1.1545186670000001</v>
      </c>
    </row>
    <row r="78" spans="1:45" x14ac:dyDescent="0.2">
      <c r="A78" t="s">
        <v>77</v>
      </c>
      <c r="B78" t="s">
        <v>78</v>
      </c>
      <c r="C78">
        <v>0.58599999999999997</v>
      </c>
      <c r="D78">
        <v>0.112</v>
      </c>
      <c r="E78">
        <v>19.716999999999999</v>
      </c>
      <c r="F78">
        <f t="shared" si="0"/>
        <v>20.414999999999999</v>
      </c>
      <c r="H78" t="s">
        <v>77</v>
      </c>
      <c r="I78" t="s">
        <v>121</v>
      </c>
      <c r="J78">
        <v>0.57599999999999996</v>
      </c>
      <c r="K78">
        <v>0.08</v>
      </c>
      <c r="L78">
        <v>0.105</v>
      </c>
      <c r="M78">
        <v>9.7000000000000003E-2</v>
      </c>
      <c r="N78">
        <v>18.388999999999999</v>
      </c>
      <c r="O78">
        <f t="shared" si="1"/>
        <v>19.247</v>
      </c>
      <c r="W78" t="s">
        <v>77</v>
      </c>
      <c r="X78" t="s">
        <v>238</v>
      </c>
      <c r="Y78">
        <v>0.60599999999999998</v>
      </c>
      <c r="Z78">
        <v>8.6999999999999994E-2</v>
      </c>
      <c r="AA78">
        <v>0.111</v>
      </c>
      <c r="AB78">
        <v>0.10100000000000001</v>
      </c>
      <c r="AC78">
        <v>3.4830000000000001</v>
      </c>
      <c r="AD78">
        <f t="shared" si="7"/>
        <v>4.3879999999999999</v>
      </c>
      <c r="AF78" t="s">
        <v>77</v>
      </c>
      <c r="AG78" t="s">
        <v>279</v>
      </c>
      <c r="AH78">
        <v>0.60499999999999998</v>
      </c>
      <c r="AI78">
        <v>8.5000000000000006E-2</v>
      </c>
      <c r="AJ78">
        <v>0.107</v>
      </c>
      <c r="AK78">
        <v>9.7000000000000003E-2</v>
      </c>
      <c r="AL78">
        <v>0.23599999999999999</v>
      </c>
      <c r="AM78">
        <f t="shared" si="4"/>
        <v>1.1299999999999999</v>
      </c>
      <c r="AO78" t="s">
        <v>77</v>
      </c>
      <c r="AP78" t="s">
        <v>291</v>
      </c>
      <c r="AQ78">
        <v>0.96942375000000003</v>
      </c>
      <c r="AR78">
        <v>0.101994916</v>
      </c>
      <c r="AS78">
        <f t="shared" si="5"/>
        <v>1.071418666</v>
      </c>
    </row>
    <row r="79" spans="1:45" x14ac:dyDescent="0.2">
      <c r="A79" t="s">
        <v>79</v>
      </c>
      <c r="B79" t="s">
        <v>80</v>
      </c>
      <c r="C79">
        <v>0.58199999999999996</v>
      </c>
      <c r="D79">
        <v>0.115</v>
      </c>
      <c r="E79">
        <v>81.494</v>
      </c>
      <c r="F79">
        <f t="shared" si="0"/>
        <v>82.191000000000003</v>
      </c>
      <c r="H79" t="s">
        <v>79</v>
      </c>
      <c r="I79" t="s">
        <v>122</v>
      </c>
      <c r="J79">
        <v>0.57099999999999995</v>
      </c>
      <c r="K79">
        <v>8.3000000000000004E-2</v>
      </c>
      <c r="L79">
        <v>9.8000000000000004E-2</v>
      </c>
      <c r="M79">
        <v>9.2999999999999999E-2</v>
      </c>
      <c r="N79">
        <v>79.275000000000006</v>
      </c>
      <c r="O79">
        <f t="shared" si="1"/>
        <v>80.12</v>
      </c>
      <c r="W79" t="s">
        <v>79</v>
      </c>
      <c r="X79" t="s">
        <v>239</v>
      </c>
      <c r="Y79">
        <v>0.60199999999999998</v>
      </c>
      <c r="Z79">
        <v>0.09</v>
      </c>
      <c r="AA79">
        <v>0.10199999999999999</v>
      </c>
      <c r="AB79">
        <v>9.8000000000000004E-2</v>
      </c>
      <c r="AC79">
        <v>7.3479999999999999</v>
      </c>
      <c r="AD79">
        <f t="shared" si="7"/>
        <v>8.24</v>
      </c>
      <c r="AF79" t="s">
        <v>79</v>
      </c>
      <c r="AG79" t="s">
        <v>280</v>
      </c>
      <c r="AH79">
        <v>0.60599999999999998</v>
      </c>
      <c r="AI79">
        <v>0.09</v>
      </c>
      <c r="AJ79">
        <v>0.10100000000000001</v>
      </c>
      <c r="AK79">
        <v>9.1999999999999998E-2</v>
      </c>
      <c r="AL79">
        <v>0.35899999999999999</v>
      </c>
      <c r="AM79">
        <f t="shared" si="4"/>
        <v>1.2479999999999998</v>
      </c>
      <c r="AO79" t="s">
        <v>79</v>
      </c>
      <c r="AP79" t="s">
        <v>292</v>
      </c>
      <c r="AQ79">
        <v>0.93023508300000002</v>
      </c>
      <c r="AR79">
        <v>3.2677541999999997E-2</v>
      </c>
      <c r="AS79">
        <f t="shared" si="5"/>
        <v>0.96291262499999997</v>
      </c>
    </row>
    <row r="81" spans="6:45" x14ac:dyDescent="0.2">
      <c r="F81">
        <f>AVERAGE(F41:F79)</f>
        <v>31.296394736842103</v>
      </c>
      <c r="O81">
        <f>AVERAGE(O41:O79)</f>
        <v>15.680710526315789</v>
      </c>
      <c r="U81">
        <f>AVERAGE(U40:U76)</f>
        <v>10.990465619241377</v>
      </c>
      <c r="AD81">
        <f>AVERAGE(AD41:AD79)</f>
        <v>5.4580263157894739</v>
      </c>
      <c r="AL81">
        <f>AVERAGE(AL41:AL79)</f>
        <v>0.76207692307692321</v>
      </c>
      <c r="AM81">
        <f>AVERAGE(AM41:AM79)</f>
        <v>1.6672820512820512</v>
      </c>
      <c r="AR81">
        <f>AVERAGE(AR41:AR79)</f>
        <v>0.19565341666666664</v>
      </c>
      <c r="AS81">
        <f>AVERAGE(AS41:AS79)</f>
        <v>1.1297325234871793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DAF9D-0A48-4D4E-AB4B-A7D5E1A3F927}">
  <dimension ref="A1:AC44"/>
  <sheetViews>
    <sheetView zoomScale="120" zoomScaleNormal="120" workbookViewId="0">
      <selection activeCell="L10" sqref="L10"/>
    </sheetView>
  </sheetViews>
  <sheetFormatPr baseColWidth="10" defaultRowHeight="16" x14ac:dyDescent="0.2"/>
  <cols>
    <col min="1" max="1" width="8.33203125" bestFit="1" customWidth="1"/>
    <col min="2" max="2" width="42.6640625" bestFit="1" customWidth="1"/>
    <col min="3" max="3" width="12.6640625" bestFit="1" customWidth="1"/>
    <col min="4" max="4" width="13.6640625" bestFit="1" customWidth="1"/>
    <col min="5" max="5" width="11.33203125" bestFit="1" customWidth="1"/>
    <col min="6" max="6" width="11.1640625" bestFit="1" customWidth="1"/>
    <col min="7" max="7" width="12.33203125" bestFit="1" customWidth="1"/>
    <col min="10" max="10" width="8.33203125" bestFit="1" customWidth="1"/>
    <col min="11" max="11" width="22" bestFit="1" customWidth="1"/>
    <col min="12" max="13" width="12.1640625" bestFit="1" customWidth="1"/>
    <col min="16" max="16" width="8.33203125" bestFit="1" customWidth="1"/>
    <col min="17" max="17" width="46.83203125" bestFit="1" customWidth="1"/>
    <col min="18" max="18" width="12.6640625" bestFit="1" customWidth="1"/>
    <col min="19" max="19" width="13.6640625" bestFit="1" customWidth="1"/>
    <col min="20" max="20" width="11.33203125" bestFit="1" customWidth="1"/>
    <col min="21" max="21" width="11.1640625" bestFit="1" customWidth="1"/>
    <col min="22" max="22" width="12.33203125" bestFit="1" customWidth="1"/>
    <col min="25" max="25" width="8.33203125" bestFit="1" customWidth="1"/>
    <col min="26" max="26" width="26.1640625" bestFit="1" customWidth="1"/>
    <col min="27" max="28" width="12.1640625" bestFit="1" customWidth="1"/>
  </cols>
  <sheetData>
    <row r="1" spans="1:29" x14ac:dyDescent="0.2">
      <c r="A1" t="s">
        <v>242</v>
      </c>
      <c r="J1" t="s">
        <v>282</v>
      </c>
      <c r="P1" t="s">
        <v>379</v>
      </c>
      <c r="Y1" t="s">
        <v>282</v>
      </c>
    </row>
    <row r="2" spans="1:29" x14ac:dyDescent="0.2">
      <c r="A2" t="s">
        <v>81</v>
      </c>
      <c r="B2" t="s">
        <v>0</v>
      </c>
      <c r="C2" t="s">
        <v>1</v>
      </c>
      <c r="D2" t="s">
        <v>83</v>
      </c>
      <c r="E2" t="s">
        <v>2</v>
      </c>
      <c r="F2" t="s">
        <v>84</v>
      </c>
      <c r="G2" t="s">
        <v>3</v>
      </c>
      <c r="H2" t="s">
        <v>156</v>
      </c>
      <c r="J2" t="s">
        <v>81</v>
      </c>
      <c r="K2" t="s">
        <v>0</v>
      </c>
      <c r="L2" t="s">
        <v>125</v>
      </c>
      <c r="M2" t="s">
        <v>126</v>
      </c>
      <c r="N2" t="s">
        <v>156</v>
      </c>
      <c r="P2" t="s">
        <v>81</v>
      </c>
      <c r="Q2" t="s">
        <v>0</v>
      </c>
      <c r="R2" t="s">
        <v>1</v>
      </c>
      <c r="S2" t="s">
        <v>83</v>
      </c>
      <c r="T2" t="s">
        <v>2</v>
      </c>
      <c r="U2" t="s">
        <v>84</v>
      </c>
      <c r="V2" t="s">
        <v>3</v>
      </c>
      <c r="W2" t="s">
        <v>156</v>
      </c>
      <c r="Y2" t="s">
        <v>81</v>
      </c>
      <c r="Z2" t="s">
        <v>0</v>
      </c>
      <c r="AA2" t="s">
        <v>125</v>
      </c>
      <c r="AB2" t="s">
        <v>126</v>
      </c>
      <c r="AC2" t="s">
        <v>156</v>
      </c>
    </row>
    <row r="3" spans="1:29" x14ac:dyDescent="0.2">
      <c r="A3" t="s">
        <v>4</v>
      </c>
      <c r="B3" t="s">
        <v>293</v>
      </c>
      <c r="C3">
        <v>0.60899999999999999</v>
      </c>
      <c r="D3">
        <v>8.2000000000000003E-2</v>
      </c>
      <c r="E3">
        <v>8.8999999999999996E-2</v>
      </c>
      <c r="F3">
        <v>8.6999999999999994E-2</v>
      </c>
      <c r="G3">
        <v>5.6000000000000001E-2</v>
      </c>
      <c r="H3">
        <f>SUM(C3:G3)</f>
        <v>0.92299999999999993</v>
      </c>
      <c r="J3" t="s">
        <v>4</v>
      </c>
      <c r="K3" t="s">
        <v>340</v>
      </c>
      <c r="L3">
        <v>1.0823026250000001</v>
      </c>
      <c r="M3">
        <v>0.156721166</v>
      </c>
      <c r="N3">
        <f>SUM(L3:M3)</f>
        <v>1.2390237910000002</v>
      </c>
      <c r="P3" t="s">
        <v>4</v>
      </c>
      <c r="Q3" t="s">
        <v>380</v>
      </c>
      <c r="R3">
        <v>0.63300000000000001</v>
      </c>
      <c r="S3">
        <v>8.6999999999999994E-2</v>
      </c>
      <c r="T3">
        <v>8.2000000000000003E-2</v>
      </c>
      <c r="U3">
        <v>0.08</v>
      </c>
      <c r="V3">
        <v>5.3999999999999999E-2</v>
      </c>
      <c r="W3">
        <f>SUM(R3:V3)</f>
        <v>0.93599999999999994</v>
      </c>
      <c r="Y3" t="s">
        <v>4</v>
      </c>
      <c r="Z3" t="s">
        <v>419</v>
      </c>
      <c r="AA3">
        <v>1.080226291</v>
      </c>
      <c r="AB3">
        <v>0.14469262499999999</v>
      </c>
      <c r="AC3">
        <f>SUM(AA3:AB3)</f>
        <v>1.224918916</v>
      </c>
    </row>
    <row r="4" spans="1:29" x14ac:dyDescent="0.2">
      <c r="A4" t="s">
        <v>6</v>
      </c>
      <c r="B4" t="s">
        <v>294</v>
      </c>
      <c r="C4">
        <v>0.61599999999999999</v>
      </c>
      <c r="D4">
        <v>0.114</v>
      </c>
      <c r="E4">
        <v>0.106</v>
      </c>
      <c r="F4">
        <v>9.9000000000000005E-2</v>
      </c>
      <c r="G4">
        <v>1.254</v>
      </c>
      <c r="H4">
        <f t="shared" ref="H4:H42" si="0">SUM(C4:G4)</f>
        <v>2.1890000000000001</v>
      </c>
      <c r="J4" t="s">
        <v>6</v>
      </c>
      <c r="K4" t="s">
        <v>341</v>
      </c>
      <c r="L4">
        <v>0.97729279099999999</v>
      </c>
      <c r="M4">
        <v>6.6832917000000006E-2</v>
      </c>
      <c r="N4">
        <f t="shared" ref="N4" si="1">SUM(L4:M4)</f>
        <v>1.0441257079999999</v>
      </c>
      <c r="P4" t="s">
        <v>6</v>
      </c>
      <c r="Q4" t="s">
        <v>381</v>
      </c>
      <c r="R4">
        <v>0.61</v>
      </c>
      <c r="S4">
        <v>0.11600000000000001</v>
      </c>
      <c r="T4">
        <v>0.11</v>
      </c>
      <c r="U4">
        <v>0.10100000000000001</v>
      </c>
      <c r="V4">
        <v>1.22</v>
      </c>
      <c r="W4">
        <f t="shared" ref="W4:W6" si="2">SUM(R4:V4)</f>
        <v>2.157</v>
      </c>
      <c r="Y4" t="s">
        <v>6</v>
      </c>
      <c r="Z4" t="s">
        <v>420</v>
      </c>
      <c r="AA4">
        <v>1.0646896669999999</v>
      </c>
      <c r="AB4">
        <v>6.8030040999999999E-2</v>
      </c>
      <c r="AC4">
        <f t="shared" ref="AC4" si="3">SUM(AA4:AB4)</f>
        <v>1.132719708</v>
      </c>
    </row>
    <row r="5" spans="1:29" x14ac:dyDescent="0.2">
      <c r="A5" t="s">
        <v>339</v>
      </c>
    </row>
    <row r="6" spans="1:29" x14ac:dyDescent="0.2">
      <c r="A6" t="s">
        <v>10</v>
      </c>
      <c r="B6" t="s">
        <v>295</v>
      </c>
      <c r="C6">
        <v>0.63200000000000001</v>
      </c>
      <c r="D6">
        <v>0.151</v>
      </c>
      <c r="E6">
        <v>0.121</v>
      </c>
      <c r="F6">
        <v>0.105</v>
      </c>
      <c r="G6">
        <v>15.218999999999999</v>
      </c>
      <c r="H6">
        <f t="shared" si="0"/>
        <v>16.227999999999998</v>
      </c>
      <c r="J6" t="s">
        <v>10</v>
      </c>
      <c r="K6" t="s">
        <v>342</v>
      </c>
      <c r="L6">
        <v>1.0522408750000001</v>
      </c>
      <c r="M6">
        <v>156.53602529200001</v>
      </c>
      <c r="N6">
        <f t="shared" ref="N6:N42" si="4">SUM(L6:M6)</f>
        <v>157.588266167</v>
      </c>
      <c r="P6" t="s">
        <v>10</v>
      </c>
      <c r="Q6" t="s">
        <v>382</v>
      </c>
      <c r="R6">
        <v>0.60499999999999998</v>
      </c>
      <c r="S6">
        <v>0.14000000000000001</v>
      </c>
      <c r="T6">
        <v>0.11600000000000001</v>
      </c>
      <c r="U6">
        <v>0.10100000000000001</v>
      </c>
      <c r="V6">
        <v>14.951000000000001</v>
      </c>
      <c r="W6">
        <f t="shared" si="2"/>
        <v>15.913</v>
      </c>
      <c r="Y6" t="s">
        <v>10</v>
      </c>
      <c r="Z6" t="s">
        <v>421</v>
      </c>
      <c r="AA6">
        <v>1.0534556669999999</v>
      </c>
      <c r="AB6">
        <v>156.17742537500001</v>
      </c>
      <c r="AC6">
        <f t="shared" ref="AC6:AC42" si="5">SUM(AA6:AB6)</f>
        <v>157.23088104200002</v>
      </c>
    </row>
    <row r="7" spans="1:29" x14ac:dyDescent="0.2">
      <c r="A7" t="s">
        <v>12</v>
      </c>
      <c r="B7" t="s">
        <v>296</v>
      </c>
      <c r="C7">
        <v>0.61899999999999999</v>
      </c>
      <c r="D7">
        <v>6.6000000000000003E-2</v>
      </c>
      <c r="E7">
        <v>8.5000000000000006E-2</v>
      </c>
      <c r="F7">
        <v>8.2000000000000003E-2</v>
      </c>
      <c r="G7">
        <v>4.2000000000000003E-2</v>
      </c>
      <c r="H7">
        <f t="shared" si="0"/>
        <v>0.89400000000000002</v>
      </c>
      <c r="J7" t="s">
        <v>12</v>
      </c>
      <c r="K7" t="s">
        <v>343</v>
      </c>
      <c r="L7">
        <v>0.96108495900000002</v>
      </c>
      <c r="M7">
        <v>3.6728749999999998E-2</v>
      </c>
      <c r="N7">
        <f t="shared" si="4"/>
        <v>0.99781370899999999</v>
      </c>
      <c r="P7" t="s">
        <v>12</v>
      </c>
      <c r="Q7" t="s">
        <v>383</v>
      </c>
      <c r="R7">
        <v>0.59299999999999997</v>
      </c>
      <c r="S7">
        <v>6.0999999999999999E-2</v>
      </c>
      <c r="T7">
        <v>0.08</v>
      </c>
      <c r="U7">
        <v>0.08</v>
      </c>
      <c r="V7">
        <v>3.9E-2</v>
      </c>
      <c r="W7">
        <f t="shared" ref="W7:W42" si="6">SUM(R7:V7)</f>
        <v>0.85299999999999987</v>
      </c>
      <c r="Y7" t="s">
        <v>12</v>
      </c>
      <c r="Z7" t="s">
        <v>422</v>
      </c>
      <c r="AA7">
        <v>0.89184062500000005</v>
      </c>
      <c r="AB7">
        <v>3.5810000000000002E-2</v>
      </c>
      <c r="AC7">
        <f t="shared" si="5"/>
        <v>0.92765062500000006</v>
      </c>
    </row>
    <row r="8" spans="1:29" x14ac:dyDescent="0.2">
      <c r="A8" t="s">
        <v>14</v>
      </c>
      <c r="B8" t="s">
        <v>297</v>
      </c>
      <c r="C8">
        <v>0.65100000000000002</v>
      </c>
      <c r="D8">
        <v>7.8E-2</v>
      </c>
      <c r="E8">
        <v>9.0999999999999998E-2</v>
      </c>
      <c r="F8">
        <v>8.6999999999999994E-2</v>
      </c>
      <c r="G8">
        <v>0.28799999999999998</v>
      </c>
      <c r="H8">
        <f t="shared" si="0"/>
        <v>1.1949999999999998</v>
      </c>
      <c r="J8" t="s">
        <v>14</v>
      </c>
      <c r="K8" t="s">
        <v>344</v>
      </c>
      <c r="L8">
        <v>0.94910962499999996</v>
      </c>
      <c r="M8">
        <v>7.8866249999999999E-2</v>
      </c>
      <c r="N8">
        <f t="shared" si="4"/>
        <v>1.0279758749999999</v>
      </c>
      <c r="P8" t="s">
        <v>14</v>
      </c>
      <c r="Q8" t="s">
        <v>384</v>
      </c>
      <c r="R8">
        <v>0.60899999999999999</v>
      </c>
      <c r="S8">
        <v>7.0999999999999994E-2</v>
      </c>
      <c r="T8">
        <v>8.5999999999999993E-2</v>
      </c>
      <c r="U8">
        <v>8.6999999999999994E-2</v>
      </c>
      <c r="V8">
        <v>0.32</v>
      </c>
      <c r="W8">
        <f t="shared" si="6"/>
        <v>1.1729999999999998</v>
      </c>
      <c r="Y8" t="s">
        <v>14</v>
      </c>
      <c r="Z8" t="s">
        <v>423</v>
      </c>
      <c r="AA8">
        <v>0.90040641600000004</v>
      </c>
      <c r="AB8">
        <v>7.5795500000000002E-2</v>
      </c>
      <c r="AC8">
        <f t="shared" si="5"/>
        <v>0.97620191600000006</v>
      </c>
    </row>
    <row r="9" spans="1:29" x14ac:dyDescent="0.2">
      <c r="A9" t="s">
        <v>16</v>
      </c>
      <c r="B9" t="s">
        <v>298</v>
      </c>
      <c r="C9">
        <v>0.61299999999999999</v>
      </c>
      <c r="D9">
        <v>9.6000000000000002E-2</v>
      </c>
      <c r="E9">
        <v>0.106</v>
      </c>
      <c r="F9">
        <v>9.5000000000000001E-2</v>
      </c>
      <c r="G9">
        <v>0.60899999999999999</v>
      </c>
      <c r="H9">
        <f t="shared" si="0"/>
        <v>1.5189999999999999</v>
      </c>
      <c r="J9" t="s">
        <v>16</v>
      </c>
      <c r="K9" t="s">
        <v>345</v>
      </c>
      <c r="L9">
        <v>1.015495834</v>
      </c>
      <c r="M9">
        <v>0.16991937500000001</v>
      </c>
      <c r="N9">
        <f t="shared" si="4"/>
        <v>1.1854152090000001</v>
      </c>
      <c r="P9" t="s">
        <v>16</v>
      </c>
      <c r="Q9" t="s">
        <v>385</v>
      </c>
      <c r="R9">
        <v>0.60499999999999998</v>
      </c>
      <c r="S9">
        <v>9.0999999999999998E-2</v>
      </c>
      <c r="T9">
        <v>0.1</v>
      </c>
      <c r="U9">
        <v>9.0999999999999998E-2</v>
      </c>
      <c r="V9">
        <v>0.59699999999999998</v>
      </c>
      <c r="W9">
        <f t="shared" si="6"/>
        <v>1.484</v>
      </c>
      <c r="Y9" t="s">
        <v>16</v>
      </c>
      <c r="Z9" t="s">
        <v>424</v>
      </c>
      <c r="AA9">
        <v>0.95650475000000001</v>
      </c>
      <c r="AB9">
        <v>0.16800045899999999</v>
      </c>
      <c r="AC9">
        <f t="shared" si="5"/>
        <v>1.1245052090000001</v>
      </c>
    </row>
    <row r="10" spans="1:29" x14ac:dyDescent="0.2">
      <c r="A10" t="s">
        <v>299</v>
      </c>
      <c r="B10" t="s">
        <v>300</v>
      </c>
      <c r="C10">
        <v>0.60399999999999998</v>
      </c>
      <c r="D10">
        <v>0.14099999999999999</v>
      </c>
      <c r="E10">
        <v>0.122</v>
      </c>
      <c r="F10">
        <v>0.109</v>
      </c>
      <c r="G10">
        <v>14.763</v>
      </c>
      <c r="H10">
        <f t="shared" si="0"/>
        <v>15.739000000000001</v>
      </c>
      <c r="J10" t="s">
        <v>299</v>
      </c>
      <c r="K10" t="s">
        <v>346</v>
      </c>
      <c r="L10">
        <v>1.0274489170000001</v>
      </c>
      <c r="M10">
        <v>127.955611625</v>
      </c>
      <c r="N10">
        <f t="shared" si="4"/>
        <v>128.983060542</v>
      </c>
      <c r="P10" t="s">
        <v>299</v>
      </c>
      <c r="Q10" t="s">
        <v>386</v>
      </c>
      <c r="R10">
        <v>0.58899999999999997</v>
      </c>
      <c r="S10">
        <v>0.13800000000000001</v>
      </c>
      <c r="T10">
        <v>0.11799999999999999</v>
      </c>
      <c r="U10">
        <v>0.106</v>
      </c>
      <c r="V10">
        <v>14.616</v>
      </c>
      <c r="W10">
        <f t="shared" si="6"/>
        <v>15.567</v>
      </c>
      <c r="Y10" t="s">
        <v>299</v>
      </c>
      <c r="Z10" t="s">
        <v>425</v>
      </c>
      <c r="AA10">
        <v>1.0659412500000001</v>
      </c>
      <c r="AB10">
        <v>126.429618167</v>
      </c>
      <c r="AC10">
        <f t="shared" si="5"/>
        <v>127.495559417</v>
      </c>
    </row>
    <row r="11" spans="1:29" x14ac:dyDescent="0.2">
      <c r="A11" t="s">
        <v>18</v>
      </c>
      <c r="B11" t="s">
        <v>301</v>
      </c>
      <c r="C11">
        <v>0.60799999999999998</v>
      </c>
      <c r="D11">
        <v>9.7000000000000003E-2</v>
      </c>
      <c r="E11">
        <v>9.5000000000000001E-2</v>
      </c>
      <c r="F11">
        <v>8.7999999999999995E-2</v>
      </c>
      <c r="G11">
        <v>4.5999999999999999E-2</v>
      </c>
      <c r="H11">
        <f t="shared" si="0"/>
        <v>0.93399999999999994</v>
      </c>
      <c r="J11" t="s">
        <v>18</v>
      </c>
      <c r="K11" t="s">
        <v>347</v>
      </c>
      <c r="L11">
        <v>1.0465445</v>
      </c>
      <c r="M11">
        <v>4.4517000000000001E-2</v>
      </c>
      <c r="N11">
        <f t="shared" si="4"/>
        <v>1.0910614999999999</v>
      </c>
      <c r="P11" t="s">
        <v>18</v>
      </c>
      <c r="Q11" t="s">
        <v>387</v>
      </c>
      <c r="R11">
        <v>0.58299999999999996</v>
      </c>
      <c r="S11">
        <v>8.4000000000000005E-2</v>
      </c>
      <c r="T11">
        <v>8.6999999999999994E-2</v>
      </c>
      <c r="U11">
        <v>8.5999999999999993E-2</v>
      </c>
      <c r="V11">
        <v>4.3999999999999997E-2</v>
      </c>
      <c r="W11">
        <f t="shared" si="6"/>
        <v>0.8839999999999999</v>
      </c>
      <c r="Y11" t="s">
        <v>18</v>
      </c>
      <c r="Z11" t="s">
        <v>426</v>
      </c>
      <c r="AA11">
        <v>0.94277512500000005</v>
      </c>
      <c r="AB11">
        <v>4.1957709000000003E-2</v>
      </c>
      <c r="AC11">
        <f t="shared" si="5"/>
        <v>0.984732834</v>
      </c>
    </row>
    <row r="12" spans="1:29" x14ac:dyDescent="0.2">
      <c r="A12" t="s">
        <v>20</v>
      </c>
      <c r="B12" t="s">
        <v>302</v>
      </c>
      <c r="C12">
        <v>0.60899999999999999</v>
      </c>
      <c r="D12">
        <v>0.13900000000000001</v>
      </c>
      <c r="E12">
        <v>0.17499999999999999</v>
      </c>
      <c r="F12">
        <v>0.14199999999999999</v>
      </c>
      <c r="G12">
        <v>6.7000000000000004E-2</v>
      </c>
      <c r="H12">
        <f t="shared" si="0"/>
        <v>1.1319999999999999</v>
      </c>
      <c r="J12" t="s">
        <v>20</v>
      </c>
      <c r="K12" t="s">
        <v>348</v>
      </c>
      <c r="L12">
        <v>1.230091209</v>
      </c>
      <c r="M12">
        <v>3.8829781670000001</v>
      </c>
      <c r="N12">
        <f t="shared" si="4"/>
        <v>5.1130693760000003</v>
      </c>
      <c r="P12" t="s">
        <v>20</v>
      </c>
      <c r="Q12" t="s">
        <v>388</v>
      </c>
      <c r="R12">
        <v>0.60099999999999998</v>
      </c>
      <c r="S12">
        <v>0.13700000000000001</v>
      </c>
      <c r="T12">
        <v>0.17100000000000001</v>
      </c>
      <c r="U12">
        <v>0.13300000000000001</v>
      </c>
      <c r="V12">
        <v>4.3999999999999997E-2</v>
      </c>
      <c r="W12">
        <f t="shared" si="6"/>
        <v>1.0860000000000001</v>
      </c>
      <c r="Y12" t="s">
        <v>20</v>
      </c>
      <c r="Z12" t="s">
        <v>427</v>
      </c>
      <c r="AA12">
        <v>1.147351875</v>
      </c>
      <c r="AB12">
        <v>3.8030130419999999</v>
      </c>
      <c r="AC12">
        <f t="shared" si="5"/>
        <v>4.9503649169999999</v>
      </c>
    </row>
    <row r="13" spans="1:29" x14ac:dyDescent="0.2">
      <c r="A13" t="s">
        <v>303</v>
      </c>
      <c r="B13" t="s">
        <v>304</v>
      </c>
      <c r="C13">
        <v>0.61599999999999999</v>
      </c>
      <c r="D13">
        <v>5.8999999999999997E-2</v>
      </c>
      <c r="E13">
        <v>8.4000000000000005E-2</v>
      </c>
      <c r="F13">
        <v>8.6999999999999994E-2</v>
      </c>
      <c r="G13">
        <v>0.14799999999999999</v>
      </c>
      <c r="H13">
        <f t="shared" si="0"/>
        <v>0.99399999999999999</v>
      </c>
      <c r="J13" t="s">
        <v>303</v>
      </c>
      <c r="K13" t="s">
        <v>349</v>
      </c>
      <c r="L13">
        <v>0.96306729199999996</v>
      </c>
      <c r="M13">
        <v>3.7220583000000002E-2</v>
      </c>
      <c r="N13">
        <f t="shared" si="4"/>
        <v>1.0002878749999999</v>
      </c>
      <c r="P13" t="s">
        <v>303</v>
      </c>
      <c r="Q13" t="s">
        <v>389</v>
      </c>
      <c r="R13">
        <v>0.58399999999999996</v>
      </c>
      <c r="S13">
        <v>5.1999999999999998E-2</v>
      </c>
      <c r="T13">
        <v>8.2000000000000003E-2</v>
      </c>
      <c r="U13">
        <v>7.8E-2</v>
      </c>
      <c r="V13">
        <v>0.13900000000000001</v>
      </c>
      <c r="W13">
        <f t="shared" si="6"/>
        <v>0.93499999999999994</v>
      </c>
      <c r="Y13" t="s">
        <v>303</v>
      </c>
      <c r="Z13" t="s">
        <v>428</v>
      </c>
      <c r="AA13">
        <v>0.97758445900000002</v>
      </c>
      <c r="AB13">
        <v>5.4597791999999999E-2</v>
      </c>
      <c r="AC13">
        <f t="shared" si="5"/>
        <v>1.0321822510000001</v>
      </c>
    </row>
    <row r="14" spans="1:29" x14ac:dyDescent="0.2">
      <c r="A14" t="s">
        <v>22</v>
      </c>
      <c r="B14" t="s">
        <v>305</v>
      </c>
      <c r="C14">
        <v>0.60099999999999998</v>
      </c>
      <c r="D14">
        <v>6.0999999999999999E-2</v>
      </c>
      <c r="E14">
        <v>8.6999999999999994E-2</v>
      </c>
      <c r="F14">
        <v>8.5999999999999993E-2</v>
      </c>
      <c r="G14">
        <v>5.0999999999999997E-2</v>
      </c>
      <c r="H14">
        <f t="shared" si="0"/>
        <v>0.8859999999999999</v>
      </c>
      <c r="J14" t="s">
        <v>22</v>
      </c>
      <c r="K14" t="s">
        <v>350</v>
      </c>
      <c r="L14">
        <v>1.000756</v>
      </c>
      <c r="M14">
        <v>4.2019500000000001E-2</v>
      </c>
      <c r="N14">
        <f t="shared" si="4"/>
        <v>1.0427755000000001</v>
      </c>
      <c r="P14" t="s">
        <v>22</v>
      </c>
      <c r="Q14" t="s">
        <v>390</v>
      </c>
      <c r="R14">
        <v>0.6</v>
      </c>
      <c r="S14">
        <v>5.6000000000000001E-2</v>
      </c>
      <c r="T14">
        <v>7.9000000000000001E-2</v>
      </c>
      <c r="U14">
        <v>0.08</v>
      </c>
      <c r="V14">
        <v>4.5999999999999999E-2</v>
      </c>
      <c r="W14">
        <f t="shared" si="6"/>
        <v>0.86099999999999999</v>
      </c>
      <c r="Y14" t="s">
        <v>22</v>
      </c>
      <c r="Z14" t="s">
        <v>429</v>
      </c>
      <c r="AA14">
        <v>0.915978709</v>
      </c>
      <c r="AB14">
        <v>4.1101917000000002E-2</v>
      </c>
      <c r="AC14">
        <f t="shared" si="5"/>
        <v>0.95708062599999999</v>
      </c>
    </row>
    <row r="15" spans="1:29" x14ac:dyDescent="0.2">
      <c r="A15" t="s">
        <v>24</v>
      </c>
      <c r="B15" t="s">
        <v>306</v>
      </c>
      <c r="C15">
        <v>0.64500000000000002</v>
      </c>
      <c r="D15">
        <v>0.12</v>
      </c>
      <c r="E15">
        <v>0.10100000000000001</v>
      </c>
      <c r="F15">
        <v>9.5000000000000001E-2</v>
      </c>
      <c r="G15">
        <v>4.3999999999999997E-2</v>
      </c>
      <c r="H15">
        <f t="shared" si="0"/>
        <v>1.0049999999999999</v>
      </c>
      <c r="J15" t="s">
        <v>24</v>
      </c>
      <c r="K15" t="s">
        <v>351</v>
      </c>
      <c r="L15">
        <v>1.032488791</v>
      </c>
      <c r="M15">
        <v>6.6753167000000002E-2</v>
      </c>
      <c r="N15">
        <f t="shared" si="4"/>
        <v>1.0992419579999999</v>
      </c>
      <c r="P15" t="s">
        <v>24</v>
      </c>
      <c r="Q15" t="s">
        <v>391</v>
      </c>
      <c r="R15">
        <v>0.59899999999999998</v>
      </c>
      <c r="S15">
        <v>0.111</v>
      </c>
      <c r="T15">
        <v>0.104</v>
      </c>
      <c r="U15">
        <v>0.09</v>
      </c>
      <c r="V15">
        <v>0.04</v>
      </c>
      <c r="W15">
        <f t="shared" si="6"/>
        <v>0.94399999999999995</v>
      </c>
      <c r="Y15" t="s">
        <v>24</v>
      </c>
      <c r="Z15" t="s">
        <v>430</v>
      </c>
      <c r="AA15">
        <v>1.0095630840000001</v>
      </c>
      <c r="AB15">
        <v>6.5061499999999994E-2</v>
      </c>
      <c r="AC15">
        <f t="shared" si="5"/>
        <v>1.0746245839999999</v>
      </c>
    </row>
    <row r="16" spans="1:29" x14ac:dyDescent="0.2">
      <c r="A16" t="s">
        <v>26</v>
      </c>
      <c r="B16" t="s">
        <v>307</v>
      </c>
      <c r="C16">
        <v>0.629</v>
      </c>
      <c r="D16">
        <v>6.9000000000000006E-2</v>
      </c>
      <c r="E16">
        <v>9.4E-2</v>
      </c>
      <c r="F16">
        <v>8.6999999999999994E-2</v>
      </c>
      <c r="G16">
        <v>0.35499999999999998</v>
      </c>
      <c r="H16">
        <f t="shared" si="0"/>
        <v>1.234</v>
      </c>
      <c r="J16" t="s">
        <v>26</v>
      </c>
      <c r="K16" t="s">
        <v>352</v>
      </c>
      <c r="L16">
        <v>0.98392658300000002</v>
      </c>
      <c r="M16">
        <v>1.9068441249999999</v>
      </c>
      <c r="N16">
        <f t="shared" si="4"/>
        <v>2.8907707079999998</v>
      </c>
      <c r="P16" t="s">
        <v>26</v>
      </c>
      <c r="Q16" t="s">
        <v>392</v>
      </c>
      <c r="R16">
        <v>0.63400000000000001</v>
      </c>
      <c r="S16">
        <v>6.4000000000000001E-2</v>
      </c>
      <c r="T16">
        <v>8.1000000000000003E-2</v>
      </c>
      <c r="U16">
        <v>8.4000000000000005E-2</v>
      </c>
      <c r="V16">
        <v>0.34499999999999997</v>
      </c>
      <c r="W16">
        <f t="shared" si="6"/>
        <v>1.2079999999999997</v>
      </c>
      <c r="Y16" t="s">
        <v>26</v>
      </c>
      <c r="Z16" t="s">
        <v>431</v>
      </c>
      <c r="AA16">
        <v>0.88679600000000003</v>
      </c>
      <c r="AB16">
        <v>1.854755208</v>
      </c>
      <c r="AC16">
        <f t="shared" si="5"/>
        <v>2.7415512080000002</v>
      </c>
    </row>
    <row r="17" spans="1:29" x14ac:dyDescent="0.2">
      <c r="A17" t="s">
        <v>28</v>
      </c>
      <c r="B17" t="s">
        <v>308</v>
      </c>
      <c r="C17">
        <v>0.63600000000000001</v>
      </c>
      <c r="D17">
        <v>0.109</v>
      </c>
      <c r="E17">
        <v>0.108</v>
      </c>
      <c r="F17">
        <v>0.1</v>
      </c>
      <c r="G17">
        <v>0.745</v>
      </c>
      <c r="H17">
        <f t="shared" si="0"/>
        <v>1.698</v>
      </c>
      <c r="J17" t="s">
        <v>28</v>
      </c>
      <c r="K17" t="s">
        <v>353</v>
      </c>
      <c r="L17">
        <v>1.062798041</v>
      </c>
      <c r="M17">
        <v>11.062238167</v>
      </c>
      <c r="N17">
        <f t="shared" si="4"/>
        <v>12.125036208000001</v>
      </c>
      <c r="P17" t="s">
        <v>28</v>
      </c>
      <c r="Q17" t="s">
        <v>393</v>
      </c>
      <c r="R17">
        <v>0.60699999999999998</v>
      </c>
      <c r="S17">
        <v>0.10100000000000001</v>
      </c>
      <c r="T17">
        <v>9.8000000000000004E-2</v>
      </c>
      <c r="U17">
        <v>9.1999999999999998E-2</v>
      </c>
      <c r="V17">
        <v>0.71299999999999997</v>
      </c>
      <c r="W17">
        <f t="shared" si="6"/>
        <v>1.6109999999999998</v>
      </c>
      <c r="Y17" t="s">
        <v>28</v>
      </c>
      <c r="Z17" t="s">
        <v>432</v>
      </c>
      <c r="AA17">
        <v>1.020854583</v>
      </c>
      <c r="AB17">
        <v>11.012101040999999</v>
      </c>
      <c r="AC17">
        <f t="shared" si="5"/>
        <v>12.032955624</v>
      </c>
    </row>
    <row r="18" spans="1:29" x14ac:dyDescent="0.2">
      <c r="A18" t="s">
        <v>30</v>
      </c>
      <c r="B18" t="s">
        <v>309</v>
      </c>
      <c r="C18">
        <v>0.59199999999999997</v>
      </c>
      <c r="D18">
        <v>7.8E-2</v>
      </c>
      <c r="E18">
        <v>8.2000000000000003E-2</v>
      </c>
      <c r="F18">
        <v>8.6999999999999994E-2</v>
      </c>
      <c r="G18">
        <v>22.518999999999998</v>
      </c>
      <c r="H18">
        <f t="shared" si="0"/>
        <v>23.357999999999997</v>
      </c>
      <c r="J18" t="s">
        <v>30</v>
      </c>
      <c r="K18" t="s">
        <v>354</v>
      </c>
      <c r="L18">
        <v>0.90368404199999997</v>
      </c>
      <c r="M18">
        <v>0.16796391699999999</v>
      </c>
      <c r="N18">
        <f t="shared" si="4"/>
        <v>1.0716479589999999</v>
      </c>
      <c r="P18" t="s">
        <v>30</v>
      </c>
      <c r="Q18" t="s">
        <v>394</v>
      </c>
      <c r="R18">
        <v>0.58599999999999997</v>
      </c>
      <c r="S18">
        <v>7.5999999999999998E-2</v>
      </c>
      <c r="T18">
        <v>8.1000000000000003E-2</v>
      </c>
      <c r="U18">
        <v>0.08</v>
      </c>
      <c r="V18">
        <v>25.994</v>
      </c>
      <c r="W18">
        <f t="shared" si="6"/>
        <v>26.817</v>
      </c>
      <c r="Y18" t="s">
        <v>30</v>
      </c>
      <c r="Z18" t="s">
        <v>433</v>
      </c>
      <c r="AA18">
        <v>0.95714333299999999</v>
      </c>
      <c r="AB18">
        <v>0.16039424999999999</v>
      </c>
      <c r="AC18">
        <f t="shared" si="5"/>
        <v>1.1175375830000001</v>
      </c>
    </row>
    <row r="19" spans="1:29" x14ac:dyDescent="0.2">
      <c r="A19" t="s">
        <v>32</v>
      </c>
      <c r="B19" t="s">
        <v>310</v>
      </c>
      <c r="C19">
        <v>0.61099999999999999</v>
      </c>
      <c r="D19">
        <v>7.3999999999999996E-2</v>
      </c>
      <c r="E19">
        <v>8.4000000000000005E-2</v>
      </c>
      <c r="F19">
        <v>8.4000000000000005E-2</v>
      </c>
      <c r="G19">
        <v>5.6000000000000001E-2</v>
      </c>
      <c r="H19">
        <f t="shared" si="0"/>
        <v>0.90899999999999992</v>
      </c>
      <c r="J19" t="s">
        <v>32</v>
      </c>
      <c r="K19" t="s">
        <v>355</v>
      </c>
      <c r="L19">
        <v>0.91107775000000002</v>
      </c>
      <c r="M19">
        <v>6.4837515840000002</v>
      </c>
      <c r="N19">
        <f t="shared" si="4"/>
        <v>7.3948293340000006</v>
      </c>
      <c r="P19" t="s">
        <v>32</v>
      </c>
      <c r="Q19" t="s">
        <v>395</v>
      </c>
      <c r="R19">
        <v>0.64</v>
      </c>
      <c r="S19">
        <v>0.10100000000000001</v>
      </c>
      <c r="T19">
        <v>8.5000000000000006E-2</v>
      </c>
      <c r="U19">
        <v>8.8999999999999996E-2</v>
      </c>
      <c r="V19">
        <v>5.8999999999999997E-2</v>
      </c>
      <c r="W19">
        <f t="shared" si="6"/>
        <v>0.97399999999999998</v>
      </c>
      <c r="Y19" t="s">
        <v>32</v>
      </c>
      <c r="Z19" t="s">
        <v>434</v>
      </c>
      <c r="AA19">
        <v>0.90574312499999998</v>
      </c>
      <c r="AB19">
        <v>6.310340042</v>
      </c>
      <c r="AC19">
        <f t="shared" si="5"/>
        <v>7.2160831669999999</v>
      </c>
    </row>
    <row r="20" spans="1:29" x14ac:dyDescent="0.2">
      <c r="A20" t="s">
        <v>34</v>
      </c>
      <c r="B20" t="s">
        <v>311</v>
      </c>
      <c r="C20">
        <v>0.59099999999999997</v>
      </c>
      <c r="D20">
        <v>8.5999999999999993E-2</v>
      </c>
      <c r="E20">
        <v>8.4000000000000005E-2</v>
      </c>
      <c r="F20">
        <v>8.5999999999999993E-2</v>
      </c>
      <c r="G20">
        <v>8.5000000000000006E-2</v>
      </c>
      <c r="H20">
        <f t="shared" si="0"/>
        <v>0.93199999999999983</v>
      </c>
      <c r="J20" t="s">
        <v>34</v>
      </c>
      <c r="K20" t="s">
        <v>356</v>
      </c>
      <c r="L20">
        <v>0.97024595800000002</v>
      </c>
      <c r="M20">
        <v>0.11452433300000001</v>
      </c>
      <c r="N20">
        <f t="shared" si="4"/>
        <v>1.0847702910000001</v>
      </c>
      <c r="P20" t="s">
        <v>34</v>
      </c>
      <c r="Q20" t="s">
        <v>396</v>
      </c>
      <c r="R20">
        <v>0.60199999999999998</v>
      </c>
      <c r="S20">
        <v>8.5000000000000006E-2</v>
      </c>
      <c r="T20">
        <v>8.3000000000000004E-2</v>
      </c>
      <c r="U20">
        <v>8.5999999999999993E-2</v>
      </c>
      <c r="V20">
        <v>8.3000000000000004E-2</v>
      </c>
      <c r="W20">
        <f t="shared" si="6"/>
        <v>0.93899999999999983</v>
      </c>
      <c r="Y20" t="s">
        <v>34</v>
      </c>
      <c r="Z20" t="s">
        <v>435</v>
      </c>
      <c r="AA20">
        <v>0.94541045800000001</v>
      </c>
      <c r="AB20">
        <v>0.109452167</v>
      </c>
      <c r="AC20">
        <f t="shared" si="5"/>
        <v>1.0548626249999999</v>
      </c>
    </row>
    <row r="21" spans="1:29" x14ac:dyDescent="0.2">
      <c r="A21" t="s">
        <v>36</v>
      </c>
      <c r="B21" t="s">
        <v>312</v>
      </c>
      <c r="C21">
        <v>0.60699999999999998</v>
      </c>
      <c r="D21">
        <v>9.4E-2</v>
      </c>
      <c r="E21">
        <v>0.13700000000000001</v>
      </c>
      <c r="F21">
        <v>0.11600000000000001</v>
      </c>
      <c r="G21">
        <v>0.76900000000000002</v>
      </c>
      <c r="H21">
        <f t="shared" si="0"/>
        <v>1.7229999999999999</v>
      </c>
      <c r="J21" t="s">
        <v>36</v>
      </c>
      <c r="K21" t="s">
        <v>357</v>
      </c>
      <c r="L21">
        <v>1.059110583</v>
      </c>
      <c r="M21">
        <v>0.40747424999999998</v>
      </c>
      <c r="N21">
        <f t="shared" si="4"/>
        <v>1.466584833</v>
      </c>
      <c r="P21" t="s">
        <v>36</v>
      </c>
      <c r="Q21" t="s">
        <v>397</v>
      </c>
      <c r="R21">
        <v>0.60599999999999998</v>
      </c>
      <c r="S21">
        <v>8.5000000000000006E-2</v>
      </c>
      <c r="T21">
        <v>0.13500000000000001</v>
      </c>
      <c r="U21">
        <v>0.114</v>
      </c>
      <c r="V21">
        <v>0.76200000000000001</v>
      </c>
      <c r="W21">
        <f t="shared" si="6"/>
        <v>1.702</v>
      </c>
      <c r="Y21" t="s">
        <v>36</v>
      </c>
      <c r="Z21" t="s">
        <v>436</v>
      </c>
      <c r="AA21">
        <v>1.1100073340000001</v>
      </c>
      <c r="AB21">
        <v>0.40930791599999999</v>
      </c>
      <c r="AC21">
        <f t="shared" si="5"/>
        <v>1.51931525</v>
      </c>
    </row>
    <row r="22" spans="1:29" x14ac:dyDescent="0.2">
      <c r="A22" t="s">
        <v>313</v>
      </c>
      <c r="B22" t="s">
        <v>314</v>
      </c>
      <c r="C22">
        <v>0.59699999999999998</v>
      </c>
      <c r="D22">
        <v>4.9000000000000002E-2</v>
      </c>
      <c r="E22">
        <v>7.9000000000000001E-2</v>
      </c>
      <c r="F22">
        <v>8.1000000000000003E-2</v>
      </c>
      <c r="G22">
        <v>0.153</v>
      </c>
      <c r="H22">
        <f t="shared" si="0"/>
        <v>0.95899999999999996</v>
      </c>
      <c r="J22" t="s">
        <v>313</v>
      </c>
      <c r="K22" t="s">
        <v>358</v>
      </c>
      <c r="L22">
        <v>0.89409824999999998</v>
      </c>
      <c r="M22">
        <v>0.22195937499999999</v>
      </c>
      <c r="N22">
        <f t="shared" si="4"/>
        <v>1.1160576250000001</v>
      </c>
      <c r="P22" t="s">
        <v>313</v>
      </c>
      <c r="Q22" t="s">
        <v>398</v>
      </c>
      <c r="R22">
        <v>0.59</v>
      </c>
      <c r="S22">
        <v>5.0999999999999997E-2</v>
      </c>
      <c r="T22">
        <v>8.1000000000000003E-2</v>
      </c>
      <c r="U22">
        <v>7.9000000000000001E-2</v>
      </c>
      <c r="V22">
        <v>0.15</v>
      </c>
      <c r="W22">
        <f t="shared" si="6"/>
        <v>0.95099999999999996</v>
      </c>
      <c r="Y22" t="s">
        <v>313</v>
      </c>
      <c r="Z22" t="s">
        <v>437</v>
      </c>
      <c r="AA22">
        <v>0.87850170900000002</v>
      </c>
      <c r="AB22">
        <v>0.215754416</v>
      </c>
      <c r="AC22">
        <f t="shared" si="5"/>
        <v>1.094256125</v>
      </c>
    </row>
    <row r="23" spans="1:29" x14ac:dyDescent="0.2">
      <c r="A23" t="s">
        <v>38</v>
      </c>
      <c r="B23" t="s">
        <v>315</v>
      </c>
      <c r="C23">
        <v>0.58899999999999997</v>
      </c>
      <c r="D23">
        <v>7.9000000000000001E-2</v>
      </c>
      <c r="E23">
        <v>8.5000000000000006E-2</v>
      </c>
      <c r="F23">
        <v>8.4000000000000005E-2</v>
      </c>
      <c r="G23">
        <v>4.3999999999999997E-2</v>
      </c>
      <c r="H23">
        <f t="shared" si="0"/>
        <v>0.88099999999999989</v>
      </c>
      <c r="J23" t="s">
        <v>38</v>
      </c>
      <c r="K23" t="s">
        <v>359</v>
      </c>
      <c r="L23">
        <v>1.052178125</v>
      </c>
      <c r="M23">
        <v>0.28907379100000002</v>
      </c>
      <c r="N23">
        <f t="shared" si="4"/>
        <v>1.341251916</v>
      </c>
      <c r="P23" t="s">
        <v>38</v>
      </c>
      <c r="Q23" t="s">
        <v>399</v>
      </c>
      <c r="R23">
        <v>0.59699999999999998</v>
      </c>
      <c r="S23">
        <v>7.0999999999999994E-2</v>
      </c>
      <c r="T23">
        <v>8.4000000000000005E-2</v>
      </c>
      <c r="U23">
        <v>8.5000000000000006E-2</v>
      </c>
      <c r="V23">
        <v>4.7E-2</v>
      </c>
      <c r="W23">
        <f t="shared" si="6"/>
        <v>0.8839999999999999</v>
      </c>
      <c r="Y23" t="s">
        <v>38</v>
      </c>
      <c r="Z23" t="s">
        <v>438</v>
      </c>
      <c r="AA23">
        <v>0.90935787499999998</v>
      </c>
      <c r="AB23">
        <v>6.8200750000000004E-2</v>
      </c>
      <c r="AC23">
        <f t="shared" si="5"/>
        <v>0.97755862500000001</v>
      </c>
    </row>
    <row r="24" spans="1:29" x14ac:dyDescent="0.2">
      <c r="A24" t="s">
        <v>40</v>
      </c>
      <c r="B24" t="s">
        <v>316</v>
      </c>
      <c r="C24">
        <v>0.59499999999999997</v>
      </c>
      <c r="D24">
        <v>5.7000000000000002E-2</v>
      </c>
      <c r="E24">
        <v>0.10100000000000001</v>
      </c>
      <c r="F24">
        <v>8.2000000000000003E-2</v>
      </c>
      <c r="G24">
        <v>0.18099999999999999</v>
      </c>
      <c r="H24">
        <f t="shared" si="0"/>
        <v>1.016</v>
      </c>
      <c r="J24" t="s">
        <v>40</v>
      </c>
      <c r="K24" t="s">
        <v>360</v>
      </c>
      <c r="L24">
        <v>1.2319397919999999</v>
      </c>
      <c r="M24">
        <v>5.9714250000000003E-2</v>
      </c>
      <c r="N24">
        <f t="shared" si="4"/>
        <v>1.291654042</v>
      </c>
      <c r="P24" t="s">
        <v>40</v>
      </c>
      <c r="Q24" t="s">
        <v>400</v>
      </c>
      <c r="R24">
        <v>0.60499999999999998</v>
      </c>
      <c r="S24">
        <v>5.2999999999999999E-2</v>
      </c>
      <c r="T24">
        <v>8.1000000000000003E-2</v>
      </c>
      <c r="U24">
        <v>8.5000000000000006E-2</v>
      </c>
      <c r="V24">
        <v>0.17799999999999999</v>
      </c>
      <c r="W24">
        <f t="shared" si="6"/>
        <v>1.002</v>
      </c>
      <c r="Y24" t="s">
        <v>40</v>
      </c>
      <c r="Z24" t="s">
        <v>439</v>
      </c>
      <c r="AA24">
        <v>0.90964666599999999</v>
      </c>
      <c r="AB24">
        <v>5.9224125000000002E-2</v>
      </c>
      <c r="AC24">
        <f t="shared" si="5"/>
        <v>0.96887079099999995</v>
      </c>
    </row>
    <row r="25" spans="1:29" x14ac:dyDescent="0.2">
      <c r="A25" t="s">
        <v>317</v>
      </c>
      <c r="B25" t="s">
        <v>318</v>
      </c>
      <c r="C25">
        <v>0.59699999999999998</v>
      </c>
      <c r="D25">
        <v>0.106</v>
      </c>
      <c r="E25">
        <v>9.1999999999999998E-2</v>
      </c>
      <c r="F25">
        <v>9.0999999999999998E-2</v>
      </c>
      <c r="G25">
        <v>0.251</v>
      </c>
      <c r="H25">
        <f t="shared" si="0"/>
        <v>1.137</v>
      </c>
      <c r="J25" t="s">
        <v>317</v>
      </c>
      <c r="K25" t="s">
        <v>361</v>
      </c>
      <c r="L25">
        <v>0.99025762500000003</v>
      </c>
      <c r="M25">
        <v>0.115941792</v>
      </c>
      <c r="N25">
        <f t="shared" si="4"/>
        <v>1.106199417</v>
      </c>
      <c r="P25" t="s">
        <v>317</v>
      </c>
      <c r="Q25" t="s">
        <v>401</v>
      </c>
      <c r="R25">
        <v>0.59499999999999997</v>
      </c>
      <c r="S25">
        <v>9.8000000000000004E-2</v>
      </c>
      <c r="T25">
        <v>8.5999999999999993E-2</v>
      </c>
      <c r="U25">
        <v>8.5000000000000006E-2</v>
      </c>
      <c r="V25">
        <v>0.251</v>
      </c>
      <c r="W25">
        <f t="shared" si="6"/>
        <v>1.1149999999999998</v>
      </c>
      <c r="Y25" t="s">
        <v>317</v>
      </c>
      <c r="Z25" t="s">
        <v>440</v>
      </c>
      <c r="AA25">
        <v>0.96002687499999995</v>
      </c>
      <c r="AB25">
        <v>0.110915583</v>
      </c>
      <c r="AC25">
        <f t="shared" si="5"/>
        <v>1.070942458</v>
      </c>
    </row>
    <row r="26" spans="1:29" x14ac:dyDescent="0.2">
      <c r="A26" t="s">
        <v>319</v>
      </c>
      <c r="B26" t="s">
        <v>320</v>
      </c>
      <c r="C26">
        <v>0.59699999999999998</v>
      </c>
      <c r="D26">
        <v>0.13500000000000001</v>
      </c>
      <c r="E26">
        <v>0.106</v>
      </c>
      <c r="F26">
        <v>0.1</v>
      </c>
      <c r="G26">
        <v>0.15</v>
      </c>
      <c r="H26">
        <f t="shared" si="0"/>
        <v>1.0879999999999999</v>
      </c>
      <c r="J26" t="s">
        <v>319</v>
      </c>
      <c r="K26" t="s">
        <v>362</v>
      </c>
      <c r="L26">
        <v>1.1915450000000001</v>
      </c>
      <c r="M26">
        <v>0.56279083299999999</v>
      </c>
      <c r="N26">
        <f t="shared" si="4"/>
        <v>1.7543358330000001</v>
      </c>
      <c r="P26" t="s">
        <v>319</v>
      </c>
      <c r="Q26" t="s">
        <v>402</v>
      </c>
      <c r="R26">
        <v>0.59799999999999998</v>
      </c>
      <c r="S26">
        <v>0.14099999999999999</v>
      </c>
      <c r="T26">
        <v>0.109</v>
      </c>
      <c r="U26">
        <v>9.7000000000000003E-2</v>
      </c>
      <c r="V26">
        <v>0.15</v>
      </c>
      <c r="W26">
        <f t="shared" si="6"/>
        <v>1.095</v>
      </c>
      <c r="Y26" t="s">
        <v>319</v>
      </c>
      <c r="Z26" t="s">
        <v>441</v>
      </c>
      <c r="AA26">
        <v>1.009165208</v>
      </c>
      <c r="AB26">
        <v>0.54097358299999998</v>
      </c>
      <c r="AC26">
        <f t="shared" si="5"/>
        <v>1.550138791</v>
      </c>
    </row>
    <row r="27" spans="1:29" x14ac:dyDescent="0.2">
      <c r="A27" t="s">
        <v>48</v>
      </c>
      <c r="B27" t="s">
        <v>321</v>
      </c>
      <c r="C27">
        <v>0.59499999999999997</v>
      </c>
      <c r="D27">
        <v>0.06</v>
      </c>
      <c r="E27">
        <v>8.4000000000000005E-2</v>
      </c>
      <c r="F27">
        <v>8.3000000000000004E-2</v>
      </c>
      <c r="G27">
        <v>4.2999999999999997E-2</v>
      </c>
      <c r="H27">
        <f t="shared" si="0"/>
        <v>0.86499999999999999</v>
      </c>
      <c r="J27" t="s">
        <v>48</v>
      </c>
      <c r="K27" t="s">
        <v>363</v>
      </c>
      <c r="L27">
        <v>0.98958258300000002</v>
      </c>
      <c r="M27">
        <v>7.51835E-2</v>
      </c>
      <c r="N27">
        <f t="shared" si="4"/>
        <v>1.0647660830000001</v>
      </c>
      <c r="P27" t="s">
        <v>48</v>
      </c>
      <c r="Q27" t="s">
        <v>403</v>
      </c>
      <c r="R27">
        <v>0.59099999999999997</v>
      </c>
      <c r="S27">
        <v>0.06</v>
      </c>
      <c r="T27">
        <v>0.08</v>
      </c>
      <c r="U27">
        <v>8.3000000000000004E-2</v>
      </c>
      <c r="V27">
        <v>4.1000000000000002E-2</v>
      </c>
      <c r="W27">
        <f t="shared" si="6"/>
        <v>0.85499999999999998</v>
      </c>
      <c r="Y27" t="s">
        <v>48</v>
      </c>
      <c r="Z27" t="s">
        <v>442</v>
      </c>
      <c r="AA27">
        <v>0.90864641700000004</v>
      </c>
      <c r="AB27">
        <v>7.0165000000000005E-2</v>
      </c>
      <c r="AC27">
        <f t="shared" si="5"/>
        <v>0.97881141700000007</v>
      </c>
    </row>
    <row r="28" spans="1:29" x14ac:dyDescent="0.2">
      <c r="A28" t="s">
        <v>50</v>
      </c>
      <c r="B28" t="s">
        <v>322</v>
      </c>
      <c r="C28">
        <v>0.59599999999999997</v>
      </c>
      <c r="D28">
        <v>7.0999999999999994E-2</v>
      </c>
      <c r="E28">
        <v>8.2000000000000003E-2</v>
      </c>
      <c r="F28">
        <v>8.3000000000000004E-2</v>
      </c>
      <c r="G28">
        <v>0.35</v>
      </c>
      <c r="H28">
        <f t="shared" si="0"/>
        <v>1.1819999999999999</v>
      </c>
      <c r="J28" t="s">
        <v>50</v>
      </c>
      <c r="K28" t="s">
        <v>364</v>
      </c>
      <c r="L28">
        <v>0.92174587500000005</v>
      </c>
      <c r="M28">
        <v>5.0491000000000001E-2</v>
      </c>
      <c r="N28">
        <f t="shared" si="4"/>
        <v>0.972236875</v>
      </c>
      <c r="P28" t="s">
        <v>50</v>
      </c>
      <c r="Q28" t="s">
        <v>404</v>
      </c>
      <c r="R28">
        <v>0.624</v>
      </c>
      <c r="S28">
        <v>6.8000000000000005E-2</v>
      </c>
      <c r="T28">
        <v>0.08</v>
      </c>
      <c r="U28">
        <v>8.4000000000000005E-2</v>
      </c>
      <c r="V28">
        <v>0.38800000000000001</v>
      </c>
      <c r="W28">
        <f t="shared" si="6"/>
        <v>1.2439999999999998</v>
      </c>
      <c r="Y28" t="s">
        <v>50</v>
      </c>
      <c r="Z28" t="s">
        <v>443</v>
      </c>
      <c r="AA28">
        <v>0.87313079100000002</v>
      </c>
      <c r="AB28">
        <v>4.8376458999999997E-2</v>
      </c>
      <c r="AC28">
        <f t="shared" si="5"/>
        <v>0.92150725</v>
      </c>
    </row>
    <row r="29" spans="1:29" x14ac:dyDescent="0.2">
      <c r="A29" t="s">
        <v>52</v>
      </c>
      <c r="B29" t="s">
        <v>323</v>
      </c>
      <c r="C29">
        <v>0.58899999999999997</v>
      </c>
      <c r="D29">
        <v>9.2999999999999999E-2</v>
      </c>
      <c r="E29">
        <v>9.0999999999999998E-2</v>
      </c>
      <c r="F29">
        <v>8.4000000000000005E-2</v>
      </c>
      <c r="G29">
        <v>0.24</v>
      </c>
      <c r="H29">
        <f t="shared" si="0"/>
        <v>1.097</v>
      </c>
      <c r="J29" t="s">
        <v>52</v>
      </c>
      <c r="K29" t="s">
        <v>365</v>
      </c>
      <c r="L29">
        <v>0.97897841699999999</v>
      </c>
      <c r="M29">
        <v>8.1762625000000005E-2</v>
      </c>
      <c r="N29">
        <f t="shared" si="4"/>
        <v>1.0607410420000001</v>
      </c>
      <c r="P29" t="s">
        <v>52</v>
      </c>
      <c r="Q29" t="s">
        <v>405</v>
      </c>
      <c r="R29">
        <v>0.60099999999999998</v>
      </c>
      <c r="S29">
        <v>8.6999999999999994E-2</v>
      </c>
      <c r="T29">
        <v>8.6999999999999994E-2</v>
      </c>
      <c r="U29">
        <v>8.4000000000000005E-2</v>
      </c>
      <c r="V29">
        <v>0.26200000000000001</v>
      </c>
      <c r="W29">
        <f t="shared" si="6"/>
        <v>1.121</v>
      </c>
      <c r="Y29" t="s">
        <v>52</v>
      </c>
      <c r="Z29" t="s">
        <v>444</v>
      </c>
      <c r="AA29">
        <v>0.8904955</v>
      </c>
      <c r="AB29">
        <v>7.4456459000000003E-2</v>
      </c>
      <c r="AC29">
        <f t="shared" si="5"/>
        <v>0.96495195899999997</v>
      </c>
    </row>
    <row r="30" spans="1:29" x14ac:dyDescent="0.2">
      <c r="A30" t="s">
        <v>54</v>
      </c>
      <c r="B30" t="s">
        <v>324</v>
      </c>
      <c r="C30">
        <v>0.63</v>
      </c>
      <c r="D30">
        <v>0.10100000000000001</v>
      </c>
      <c r="E30">
        <v>9.6000000000000002E-2</v>
      </c>
      <c r="F30">
        <v>8.7999999999999995E-2</v>
      </c>
      <c r="G30">
        <v>0.105</v>
      </c>
      <c r="H30">
        <f t="shared" si="0"/>
        <v>1.02</v>
      </c>
      <c r="J30" t="s">
        <v>54</v>
      </c>
      <c r="K30" t="s">
        <v>366</v>
      </c>
      <c r="L30">
        <v>0.95965008299999999</v>
      </c>
      <c r="M30">
        <v>0.13217020900000001</v>
      </c>
      <c r="N30">
        <f t="shared" si="4"/>
        <v>1.091820292</v>
      </c>
      <c r="P30" t="s">
        <v>54</v>
      </c>
      <c r="Q30" t="s">
        <v>406</v>
      </c>
      <c r="R30">
        <v>0.59699999999999998</v>
      </c>
      <c r="S30">
        <v>9.9000000000000005E-2</v>
      </c>
      <c r="T30">
        <v>9.2999999999999999E-2</v>
      </c>
      <c r="U30">
        <v>8.6999999999999994E-2</v>
      </c>
      <c r="V30">
        <v>0.106</v>
      </c>
      <c r="W30">
        <f t="shared" si="6"/>
        <v>0.98199999999999987</v>
      </c>
      <c r="Y30" t="s">
        <v>54</v>
      </c>
      <c r="Z30" t="s">
        <v>445</v>
      </c>
      <c r="AA30">
        <v>0.93661099999999997</v>
      </c>
      <c r="AB30">
        <v>0.13108520900000001</v>
      </c>
      <c r="AC30">
        <f t="shared" si="5"/>
        <v>1.067696209</v>
      </c>
    </row>
    <row r="31" spans="1:29" x14ac:dyDescent="0.2">
      <c r="A31" t="s">
        <v>56</v>
      </c>
      <c r="B31" t="s">
        <v>325</v>
      </c>
      <c r="C31">
        <v>0.59199999999999997</v>
      </c>
      <c r="D31">
        <v>8.5000000000000006E-2</v>
      </c>
      <c r="E31">
        <v>0.12</v>
      </c>
      <c r="F31">
        <v>0.104</v>
      </c>
      <c r="G31">
        <v>2.6309999999999998</v>
      </c>
      <c r="H31">
        <f t="shared" si="0"/>
        <v>3.5319999999999996</v>
      </c>
      <c r="J31" t="s">
        <v>56</v>
      </c>
      <c r="K31" t="s">
        <v>367</v>
      </c>
      <c r="L31">
        <v>0.993169792</v>
      </c>
      <c r="M31">
        <v>0.320662167</v>
      </c>
      <c r="N31">
        <f t="shared" si="4"/>
        <v>1.313831959</v>
      </c>
      <c r="P31" t="s">
        <v>56</v>
      </c>
      <c r="Q31" t="s">
        <v>407</v>
      </c>
      <c r="R31">
        <v>0.59199999999999997</v>
      </c>
      <c r="S31">
        <v>8.3000000000000004E-2</v>
      </c>
      <c r="T31">
        <v>0.11899999999999999</v>
      </c>
      <c r="U31">
        <v>0.104</v>
      </c>
      <c r="V31">
        <v>2.6269999999999998</v>
      </c>
      <c r="W31">
        <f t="shared" si="6"/>
        <v>3.5249999999999995</v>
      </c>
      <c r="Y31" t="s">
        <v>56</v>
      </c>
      <c r="Z31" t="s">
        <v>446</v>
      </c>
      <c r="AA31">
        <v>1.0013597919999999</v>
      </c>
      <c r="AB31">
        <v>0.32981954200000002</v>
      </c>
      <c r="AC31">
        <f t="shared" si="5"/>
        <v>1.331179334</v>
      </c>
    </row>
    <row r="32" spans="1:29" x14ac:dyDescent="0.2">
      <c r="A32" t="s">
        <v>58</v>
      </c>
      <c r="B32" t="s">
        <v>326</v>
      </c>
      <c r="C32">
        <v>0.59899999999999998</v>
      </c>
      <c r="D32">
        <v>9.4E-2</v>
      </c>
      <c r="E32">
        <v>9.8000000000000004E-2</v>
      </c>
      <c r="F32">
        <v>9.1999999999999998E-2</v>
      </c>
      <c r="G32">
        <v>28.555</v>
      </c>
      <c r="H32">
        <f t="shared" si="0"/>
        <v>29.437999999999999</v>
      </c>
      <c r="J32" t="s">
        <v>58</v>
      </c>
      <c r="K32" t="s">
        <v>368</v>
      </c>
      <c r="L32">
        <v>0.98720254100000004</v>
      </c>
      <c r="M32">
        <v>24.913778292</v>
      </c>
      <c r="N32">
        <f t="shared" si="4"/>
        <v>25.900980832999998</v>
      </c>
      <c r="P32" t="s">
        <v>58</v>
      </c>
      <c r="Q32" t="s">
        <v>408</v>
      </c>
      <c r="R32">
        <v>0.58499999999999996</v>
      </c>
      <c r="S32">
        <v>7.8E-2</v>
      </c>
      <c r="T32">
        <v>9.6000000000000002E-2</v>
      </c>
      <c r="U32">
        <v>8.8999999999999996E-2</v>
      </c>
      <c r="V32">
        <v>27.263999999999999</v>
      </c>
      <c r="W32">
        <f t="shared" si="6"/>
        <v>28.111999999999998</v>
      </c>
      <c r="Y32" t="s">
        <v>58</v>
      </c>
      <c r="Z32" t="s">
        <v>447</v>
      </c>
      <c r="AA32">
        <v>0.94312945800000003</v>
      </c>
      <c r="AB32">
        <v>24.850124417</v>
      </c>
      <c r="AC32">
        <f t="shared" si="5"/>
        <v>25.793253875000001</v>
      </c>
    </row>
    <row r="33" spans="1:29" x14ac:dyDescent="0.2">
      <c r="A33" t="s">
        <v>327</v>
      </c>
      <c r="B33" t="s">
        <v>328</v>
      </c>
      <c r="C33">
        <v>0.58799999999999997</v>
      </c>
      <c r="D33">
        <v>8.3000000000000004E-2</v>
      </c>
      <c r="E33">
        <v>9.7000000000000003E-2</v>
      </c>
      <c r="F33">
        <v>9.6000000000000002E-2</v>
      </c>
      <c r="G33">
        <v>0.193</v>
      </c>
      <c r="H33">
        <f t="shared" si="0"/>
        <v>1.0569999999999999</v>
      </c>
      <c r="J33" t="s">
        <v>327</v>
      </c>
      <c r="K33" t="s">
        <v>369</v>
      </c>
      <c r="L33">
        <v>0.955413917</v>
      </c>
      <c r="M33">
        <v>0.271838625</v>
      </c>
      <c r="N33">
        <f t="shared" si="4"/>
        <v>1.227252542</v>
      </c>
      <c r="P33" t="s">
        <v>327</v>
      </c>
      <c r="Q33" t="s">
        <v>409</v>
      </c>
      <c r="R33">
        <v>0.57899999999999996</v>
      </c>
      <c r="S33">
        <v>8.6999999999999994E-2</v>
      </c>
      <c r="T33">
        <v>0.104</v>
      </c>
      <c r="U33">
        <v>8.8999999999999996E-2</v>
      </c>
      <c r="V33">
        <v>0.19500000000000001</v>
      </c>
      <c r="W33">
        <f t="shared" si="6"/>
        <v>1.0539999999999998</v>
      </c>
      <c r="Y33" t="s">
        <v>327</v>
      </c>
      <c r="Z33" t="s">
        <v>448</v>
      </c>
      <c r="AA33">
        <v>0.95773258299999997</v>
      </c>
      <c r="AB33">
        <v>0.269644041</v>
      </c>
      <c r="AC33">
        <f t="shared" si="5"/>
        <v>1.2273766239999999</v>
      </c>
    </row>
    <row r="34" spans="1:29" x14ac:dyDescent="0.2">
      <c r="A34" t="s">
        <v>60</v>
      </c>
      <c r="B34" t="s">
        <v>329</v>
      </c>
      <c r="C34">
        <v>0.59399999999999997</v>
      </c>
      <c r="D34">
        <v>0.112</v>
      </c>
      <c r="E34">
        <v>0.10299999999999999</v>
      </c>
      <c r="F34">
        <v>9.5000000000000001E-2</v>
      </c>
      <c r="G34">
        <v>3.7050000000000001</v>
      </c>
      <c r="H34">
        <f t="shared" si="0"/>
        <v>4.609</v>
      </c>
      <c r="J34" t="s">
        <v>60</v>
      </c>
      <c r="K34" t="s">
        <v>370</v>
      </c>
      <c r="L34">
        <v>0.98319416599999998</v>
      </c>
      <c r="M34">
        <v>15.021102542</v>
      </c>
      <c r="N34">
        <f t="shared" si="4"/>
        <v>16.004296707999998</v>
      </c>
      <c r="P34" t="s">
        <v>60</v>
      </c>
      <c r="Q34" t="s">
        <v>410</v>
      </c>
      <c r="R34">
        <v>0.60299999999999998</v>
      </c>
      <c r="S34">
        <v>0.108</v>
      </c>
      <c r="T34">
        <v>0.1</v>
      </c>
      <c r="U34">
        <v>9.8000000000000004E-2</v>
      </c>
      <c r="V34">
        <v>3.661</v>
      </c>
      <c r="W34">
        <f t="shared" si="6"/>
        <v>4.57</v>
      </c>
      <c r="Y34" t="s">
        <v>60</v>
      </c>
      <c r="Z34" t="s">
        <v>449</v>
      </c>
      <c r="AA34">
        <v>0.98360608400000005</v>
      </c>
      <c r="AB34">
        <v>14.403670792</v>
      </c>
      <c r="AC34">
        <f t="shared" si="5"/>
        <v>15.387276876</v>
      </c>
    </row>
    <row r="35" spans="1:29" x14ac:dyDescent="0.2">
      <c r="A35" t="s">
        <v>62</v>
      </c>
      <c r="B35" t="s">
        <v>330</v>
      </c>
      <c r="C35">
        <v>0.58099999999999996</v>
      </c>
      <c r="D35">
        <v>5.0999999999999997E-2</v>
      </c>
      <c r="E35">
        <v>7.5999999999999998E-2</v>
      </c>
      <c r="F35">
        <v>8.1000000000000003E-2</v>
      </c>
      <c r="G35">
        <v>0.04</v>
      </c>
      <c r="H35">
        <f t="shared" si="0"/>
        <v>0.82899999999999996</v>
      </c>
      <c r="J35" t="s">
        <v>62</v>
      </c>
      <c r="K35" t="s">
        <v>371</v>
      </c>
      <c r="L35">
        <v>0.96351541699999999</v>
      </c>
      <c r="M35">
        <v>0.302041167</v>
      </c>
      <c r="N35">
        <f t="shared" si="4"/>
        <v>1.265556584</v>
      </c>
      <c r="P35" t="s">
        <v>62</v>
      </c>
      <c r="Q35" t="s">
        <v>411</v>
      </c>
      <c r="R35">
        <v>0.58199999999999996</v>
      </c>
      <c r="S35">
        <v>5.1999999999999998E-2</v>
      </c>
      <c r="T35">
        <v>7.5999999999999998E-2</v>
      </c>
      <c r="U35">
        <v>7.8E-2</v>
      </c>
      <c r="V35">
        <v>0.04</v>
      </c>
      <c r="W35">
        <f t="shared" si="6"/>
        <v>0.82799999999999996</v>
      </c>
      <c r="Y35" t="s">
        <v>62</v>
      </c>
      <c r="Z35" t="s">
        <v>450</v>
      </c>
      <c r="AA35">
        <v>0.87589033299999997</v>
      </c>
      <c r="AB35">
        <v>0.29624545899999999</v>
      </c>
      <c r="AC35">
        <f t="shared" si="5"/>
        <v>1.172135792</v>
      </c>
    </row>
    <row r="36" spans="1:29" x14ac:dyDescent="0.2">
      <c r="A36" t="s">
        <v>65</v>
      </c>
      <c r="B36" t="s">
        <v>331</v>
      </c>
      <c r="C36">
        <v>0.59099999999999997</v>
      </c>
      <c r="D36">
        <v>8.6999999999999994E-2</v>
      </c>
      <c r="E36">
        <v>9.0999999999999998E-2</v>
      </c>
      <c r="F36">
        <v>9.1999999999999998E-2</v>
      </c>
      <c r="G36">
        <v>1.2310000000000001</v>
      </c>
      <c r="H36">
        <f t="shared" si="0"/>
        <v>2.0920000000000001</v>
      </c>
      <c r="J36" t="s">
        <v>65</v>
      </c>
      <c r="K36" t="s">
        <v>372</v>
      </c>
      <c r="L36">
        <v>0.99170674999999997</v>
      </c>
      <c r="M36">
        <v>4.2088151250000001</v>
      </c>
      <c r="N36">
        <f t="shared" si="4"/>
        <v>5.2005218749999997</v>
      </c>
      <c r="P36" t="s">
        <v>65</v>
      </c>
      <c r="Q36" t="s">
        <v>412</v>
      </c>
      <c r="R36">
        <v>0.60499999999999998</v>
      </c>
      <c r="S36">
        <v>9.0999999999999998E-2</v>
      </c>
      <c r="T36">
        <v>9.2999999999999999E-2</v>
      </c>
      <c r="U36">
        <v>9.1999999999999998E-2</v>
      </c>
      <c r="V36">
        <v>1.234</v>
      </c>
      <c r="W36">
        <f t="shared" si="6"/>
        <v>2.1149999999999998</v>
      </c>
      <c r="Y36" t="s">
        <v>65</v>
      </c>
      <c r="Z36" t="s">
        <v>451</v>
      </c>
      <c r="AA36">
        <v>0.97859237499999996</v>
      </c>
      <c r="AB36">
        <v>4.1469027919999997</v>
      </c>
      <c r="AC36">
        <f t="shared" si="5"/>
        <v>5.1254951669999995</v>
      </c>
    </row>
    <row r="37" spans="1:29" x14ac:dyDescent="0.2">
      <c r="A37" t="s">
        <v>67</v>
      </c>
      <c r="B37" t="s">
        <v>332</v>
      </c>
      <c r="C37">
        <v>0.60099999999999998</v>
      </c>
      <c r="D37">
        <v>6.3E-2</v>
      </c>
      <c r="E37">
        <v>0.08</v>
      </c>
      <c r="F37">
        <v>0.08</v>
      </c>
      <c r="G37">
        <v>0.223</v>
      </c>
      <c r="H37">
        <f t="shared" si="0"/>
        <v>1.0469999999999999</v>
      </c>
      <c r="J37" t="s">
        <v>67</v>
      </c>
      <c r="K37" t="s">
        <v>373</v>
      </c>
      <c r="L37">
        <v>0.92229758299999998</v>
      </c>
      <c r="M37">
        <v>1.8801437910000001</v>
      </c>
      <c r="N37">
        <f t="shared" si="4"/>
        <v>2.8024413739999998</v>
      </c>
      <c r="P37" t="s">
        <v>67</v>
      </c>
      <c r="Q37" t="s">
        <v>413</v>
      </c>
      <c r="R37">
        <v>0.60399999999999998</v>
      </c>
      <c r="S37">
        <v>6.7000000000000004E-2</v>
      </c>
      <c r="T37">
        <v>8.1000000000000003E-2</v>
      </c>
      <c r="U37">
        <v>0.08</v>
      </c>
      <c r="V37">
        <v>0.223</v>
      </c>
      <c r="W37">
        <f t="shared" si="6"/>
        <v>1.0549999999999999</v>
      </c>
      <c r="Y37" t="s">
        <v>67</v>
      </c>
      <c r="Z37" t="s">
        <v>452</v>
      </c>
      <c r="AA37">
        <v>0.89623112500000002</v>
      </c>
      <c r="AB37">
        <v>1.842313208</v>
      </c>
      <c r="AC37">
        <f t="shared" si="5"/>
        <v>2.7385443330000001</v>
      </c>
    </row>
    <row r="38" spans="1:29" x14ac:dyDescent="0.2">
      <c r="A38" t="s">
        <v>71</v>
      </c>
      <c r="B38" t="s">
        <v>333</v>
      </c>
      <c r="C38">
        <v>0.624</v>
      </c>
      <c r="D38">
        <v>5.7000000000000002E-2</v>
      </c>
      <c r="E38">
        <v>8.5000000000000006E-2</v>
      </c>
      <c r="F38">
        <v>8.1000000000000003E-2</v>
      </c>
      <c r="G38">
        <v>3.9940000000000002</v>
      </c>
      <c r="H38">
        <f t="shared" si="0"/>
        <v>4.8410000000000002</v>
      </c>
      <c r="J38" t="s">
        <v>71</v>
      </c>
      <c r="K38" t="s">
        <v>374</v>
      </c>
      <c r="L38">
        <v>0.94841770800000003</v>
      </c>
      <c r="M38">
        <v>0.111201416</v>
      </c>
      <c r="N38">
        <f t="shared" si="4"/>
        <v>1.0596191240000001</v>
      </c>
      <c r="P38" t="s">
        <v>71</v>
      </c>
      <c r="Q38" t="s">
        <v>414</v>
      </c>
      <c r="R38">
        <v>0.60399999999999998</v>
      </c>
      <c r="S38">
        <v>0.06</v>
      </c>
      <c r="T38">
        <v>8.6999999999999994E-2</v>
      </c>
      <c r="U38">
        <v>8.2000000000000003E-2</v>
      </c>
      <c r="V38">
        <v>4.5819999999999999</v>
      </c>
      <c r="W38">
        <f t="shared" si="6"/>
        <v>5.415</v>
      </c>
      <c r="Y38" t="s">
        <v>71</v>
      </c>
      <c r="Z38" t="s">
        <v>453</v>
      </c>
      <c r="AA38">
        <v>0.9210275</v>
      </c>
      <c r="AB38">
        <v>9.5876249999999996E-2</v>
      </c>
      <c r="AC38">
        <f t="shared" si="5"/>
        <v>1.01690375</v>
      </c>
    </row>
    <row r="39" spans="1:29" x14ac:dyDescent="0.2">
      <c r="A39" t="s">
        <v>73</v>
      </c>
      <c r="B39" t="s">
        <v>334</v>
      </c>
      <c r="C39">
        <v>0.58399999999999996</v>
      </c>
      <c r="D39">
        <v>0.125</v>
      </c>
      <c r="E39">
        <v>9.7000000000000003E-2</v>
      </c>
      <c r="F39">
        <v>9.2999999999999999E-2</v>
      </c>
      <c r="G39">
        <v>4.4999999999999998E-2</v>
      </c>
      <c r="H39">
        <f t="shared" si="0"/>
        <v>0.94399999999999995</v>
      </c>
      <c r="J39" t="s">
        <v>73</v>
      </c>
      <c r="K39" t="s">
        <v>375</v>
      </c>
      <c r="L39">
        <v>1.023849792</v>
      </c>
      <c r="M39">
        <v>0.74136479200000005</v>
      </c>
      <c r="N39">
        <f t="shared" si="4"/>
        <v>1.7652145840000002</v>
      </c>
      <c r="P39" t="s">
        <v>73</v>
      </c>
      <c r="Q39" t="s">
        <v>415</v>
      </c>
      <c r="R39">
        <v>0.58499999999999996</v>
      </c>
      <c r="S39">
        <v>0.123</v>
      </c>
      <c r="T39">
        <v>0.1</v>
      </c>
      <c r="U39">
        <v>9.4E-2</v>
      </c>
      <c r="V39">
        <v>4.2999999999999997E-2</v>
      </c>
      <c r="W39">
        <f t="shared" si="6"/>
        <v>0.94499999999999995</v>
      </c>
      <c r="Y39" t="s">
        <v>73</v>
      </c>
      <c r="Z39" t="s">
        <v>454</v>
      </c>
      <c r="AA39">
        <v>1.0120932499999999</v>
      </c>
      <c r="AB39">
        <v>0.74356387499999999</v>
      </c>
      <c r="AC39">
        <f t="shared" si="5"/>
        <v>1.7556571249999999</v>
      </c>
    </row>
    <row r="40" spans="1:29" x14ac:dyDescent="0.2">
      <c r="A40" t="s">
        <v>77</v>
      </c>
      <c r="B40" t="s">
        <v>335</v>
      </c>
      <c r="C40">
        <v>0.60099999999999998</v>
      </c>
      <c r="D40">
        <v>7.0000000000000007E-2</v>
      </c>
      <c r="E40">
        <v>8.6999999999999994E-2</v>
      </c>
      <c r="F40">
        <v>8.7999999999999995E-2</v>
      </c>
      <c r="G40">
        <v>0.245</v>
      </c>
      <c r="H40">
        <f t="shared" si="0"/>
        <v>1.091</v>
      </c>
      <c r="J40" t="s">
        <v>77</v>
      </c>
      <c r="K40" t="s">
        <v>376</v>
      </c>
      <c r="L40">
        <v>0.95367800000000003</v>
      </c>
      <c r="M40">
        <v>5.1138834000000001E-2</v>
      </c>
      <c r="N40">
        <f t="shared" si="4"/>
        <v>1.0048168340000001</v>
      </c>
      <c r="P40" t="s">
        <v>77</v>
      </c>
      <c r="Q40" t="s">
        <v>416</v>
      </c>
      <c r="R40">
        <v>0.59799999999999998</v>
      </c>
      <c r="S40">
        <v>6.6000000000000003E-2</v>
      </c>
      <c r="T40">
        <v>8.8999999999999996E-2</v>
      </c>
      <c r="U40">
        <v>8.8999999999999996E-2</v>
      </c>
      <c r="V40">
        <v>0.27200000000000002</v>
      </c>
      <c r="W40">
        <f t="shared" si="6"/>
        <v>1.1139999999999999</v>
      </c>
      <c r="Y40" t="s">
        <v>77</v>
      </c>
      <c r="Z40" t="s">
        <v>455</v>
      </c>
      <c r="AA40">
        <v>0.88849429199999996</v>
      </c>
      <c r="AB40">
        <v>4.8044249999999997E-2</v>
      </c>
      <c r="AC40">
        <f t="shared" si="5"/>
        <v>0.93653854199999997</v>
      </c>
    </row>
    <row r="41" spans="1:29" x14ac:dyDescent="0.2">
      <c r="A41" t="s">
        <v>79</v>
      </c>
      <c r="B41" t="s">
        <v>336</v>
      </c>
      <c r="C41">
        <v>0.58799999999999997</v>
      </c>
      <c r="D41">
        <v>9.2999999999999999E-2</v>
      </c>
      <c r="E41">
        <v>9.8000000000000004E-2</v>
      </c>
      <c r="F41">
        <v>8.7999999999999995E-2</v>
      </c>
      <c r="G41">
        <v>4.9000000000000002E-2</v>
      </c>
      <c r="H41">
        <f t="shared" si="0"/>
        <v>0.91599999999999993</v>
      </c>
      <c r="J41" t="s">
        <v>79</v>
      </c>
      <c r="K41" t="s">
        <v>377</v>
      </c>
      <c r="L41">
        <v>0.99391612500000004</v>
      </c>
      <c r="M41">
        <v>7.6707499999999998E-2</v>
      </c>
      <c r="N41">
        <f t="shared" si="4"/>
        <v>1.0706236250000001</v>
      </c>
      <c r="P41" t="s">
        <v>79</v>
      </c>
      <c r="Q41" t="s">
        <v>417</v>
      </c>
      <c r="R41">
        <v>0.59399999999999997</v>
      </c>
      <c r="S41">
        <v>0.11600000000000001</v>
      </c>
      <c r="T41">
        <v>9.4E-2</v>
      </c>
      <c r="U41">
        <v>8.7999999999999995E-2</v>
      </c>
      <c r="V41">
        <v>5.1999999999999998E-2</v>
      </c>
      <c r="W41">
        <f t="shared" si="6"/>
        <v>0.94399999999999995</v>
      </c>
      <c r="Y41" t="s">
        <v>79</v>
      </c>
      <c r="Z41" t="s">
        <v>456</v>
      </c>
      <c r="AA41">
        <v>0.92440879099999995</v>
      </c>
      <c r="AB41">
        <v>7.5236458000000006E-2</v>
      </c>
      <c r="AC41">
        <f t="shared" si="5"/>
        <v>0.99964524899999996</v>
      </c>
    </row>
    <row r="42" spans="1:29" x14ac:dyDescent="0.2">
      <c r="A42" t="s">
        <v>337</v>
      </c>
      <c r="B42" t="s">
        <v>338</v>
      </c>
      <c r="C42">
        <v>0.63300000000000001</v>
      </c>
      <c r="D42">
        <v>8.2000000000000003E-2</v>
      </c>
      <c r="E42">
        <v>9.1999999999999998E-2</v>
      </c>
      <c r="F42">
        <v>8.6999999999999994E-2</v>
      </c>
      <c r="G42">
        <v>6.8000000000000005E-2</v>
      </c>
      <c r="H42">
        <f t="shared" si="0"/>
        <v>0.96199999999999997</v>
      </c>
      <c r="J42" t="s">
        <v>337</v>
      </c>
      <c r="K42" t="s">
        <v>378</v>
      </c>
      <c r="L42">
        <v>0.96716875000000002</v>
      </c>
      <c r="M42">
        <v>9.0817208999999996E-2</v>
      </c>
      <c r="N42">
        <f t="shared" si="4"/>
        <v>1.057985959</v>
      </c>
      <c r="P42" t="s">
        <v>337</v>
      </c>
      <c r="Q42" t="s">
        <v>418</v>
      </c>
      <c r="R42">
        <v>0.61299999999999999</v>
      </c>
      <c r="S42">
        <v>8.3000000000000004E-2</v>
      </c>
      <c r="T42">
        <v>9.2999999999999999E-2</v>
      </c>
      <c r="U42">
        <v>9.1999999999999998E-2</v>
      </c>
      <c r="V42">
        <v>6.8000000000000005E-2</v>
      </c>
      <c r="W42">
        <f t="shared" si="6"/>
        <v>0.94899999999999984</v>
      </c>
      <c r="Y42" t="s">
        <v>337</v>
      </c>
      <c r="Z42" t="s">
        <v>457</v>
      </c>
      <c r="AA42">
        <v>0.91446845799999998</v>
      </c>
      <c r="AB42">
        <v>6.8899292000000001E-2</v>
      </c>
      <c r="AC42">
        <f t="shared" si="5"/>
        <v>0.98336774999999998</v>
      </c>
    </row>
    <row r="44" spans="1:29" x14ac:dyDescent="0.2">
      <c r="G44">
        <f>AVERAGE(G3:G42)</f>
        <v>2.554153846153846</v>
      </c>
      <c r="H44">
        <f>AVERAGE(H3:H42)</f>
        <v>3.4383333333333326</v>
      </c>
      <c r="M44">
        <f>AVERAGE(M3:M42)</f>
        <v>9.1998894616153883</v>
      </c>
      <c r="N44">
        <f>AVERAGE(N3:N42)</f>
        <v>10.203024658179491</v>
      </c>
      <c r="V44">
        <f>AVERAGE(V3:V42)</f>
        <v>2.6128205128205124</v>
      </c>
      <c r="W44">
        <f>AVERAGE(W3:W42)</f>
        <v>3.4851025641025637</v>
      </c>
      <c r="AB44">
        <f>AVERAGE(AB3:AB42)</f>
        <v>9.1141268387435854</v>
      </c>
      <c r="AC44">
        <f>AVERAGE(AC3:AC42)</f>
        <v>10.073226552410256</v>
      </c>
    </row>
  </sheetData>
  <conditionalFormatting sqref="H1:H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7CCDA-C905-1942-8C4C-D235006E2DD1}">
  <dimension ref="A1:K35"/>
  <sheetViews>
    <sheetView zoomScale="120" zoomScaleNormal="120" workbookViewId="0">
      <selection activeCell="K35" sqref="K35"/>
    </sheetView>
  </sheetViews>
  <sheetFormatPr baseColWidth="10" defaultRowHeight="16" x14ac:dyDescent="0.2"/>
  <cols>
    <col min="4" max="4" width="8.33203125" bestFit="1" customWidth="1"/>
    <col min="5" max="5" width="42.6640625" bestFit="1" customWidth="1"/>
    <col min="6" max="6" width="12.6640625" bestFit="1" customWidth="1"/>
    <col min="7" max="7" width="13.6640625" bestFit="1" customWidth="1"/>
    <col min="8" max="8" width="11.33203125" bestFit="1" customWidth="1"/>
    <col min="9" max="9" width="11.1640625" bestFit="1" customWidth="1"/>
    <col min="10" max="10" width="12.33203125" bestFit="1" customWidth="1"/>
  </cols>
  <sheetData>
    <row r="1" spans="1:11" x14ac:dyDescent="0.2">
      <c r="A1" t="s">
        <v>465</v>
      </c>
      <c r="D1" t="s">
        <v>242</v>
      </c>
    </row>
    <row r="2" spans="1:11" x14ac:dyDescent="0.2">
      <c r="A2" t="s">
        <v>339</v>
      </c>
      <c r="D2" t="s">
        <v>81</v>
      </c>
      <c r="E2" t="s">
        <v>0</v>
      </c>
      <c r="F2" t="s">
        <v>1</v>
      </c>
      <c r="G2" t="s">
        <v>83</v>
      </c>
      <c r="H2" t="s">
        <v>2</v>
      </c>
      <c r="I2" t="s">
        <v>84</v>
      </c>
      <c r="J2" t="s">
        <v>3</v>
      </c>
      <c r="K2" t="s">
        <v>156</v>
      </c>
    </row>
    <row r="3" spans="1:11" x14ac:dyDescent="0.2">
      <c r="A3" t="s">
        <v>458</v>
      </c>
      <c r="D3" t="s">
        <v>10</v>
      </c>
      <c r="E3" t="s">
        <v>466</v>
      </c>
      <c r="F3">
        <v>0.60299999999999998</v>
      </c>
      <c r="G3">
        <v>9.8000000000000004E-2</v>
      </c>
      <c r="H3">
        <v>0.105</v>
      </c>
      <c r="I3">
        <v>9.6000000000000002E-2</v>
      </c>
      <c r="J3">
        <v>9.7629999999999999</v>
      </c>
      <c r="K3">
        <f>SUM(F3:J3)</f>
        <v>10.664999999999999</v>
      </c>
    </row>
    <row r="4" spans="1:11" x14ac:dyDescent="0.2">
      <c r="A4" t="s">
        <v>459</v>
      </c>
      <c r="D4" t="s">
        <v>12</v>
      </c>
      <c r="E4" t="s">
        <v>467</v>
      </c>
      <c r="F4">
        <v>0.60199999999999998</v>
      </c>
      <c r="G4">
        <v>0.13500000000000001</v>
      </c>
      <c r="H4">
        <v>0.151</v>
      </c>
      <c r="I4">
        <v>0.124</v>
      </c>
      <c r="J4">
        <v>32.116999999999997</v>
      </c>
      <c r="K4">
        <f t="shared" ref="K4:K33" si="0">SUM(F4:J4)</f>
        <v>33.128999999999998</v>
      </c>
    </row>
    <row r="5" spans="1:11" x14ac:dyDescent="0.2">
      <c r="A5" t="s">
        <v>460</v>
      </c>
      <c r="D5" t="s">
        <v>16</v>
      </c>
      <c r="E5" t="s">
        <v>468</v>
      </c>
      <c r="F5">
        <v>0.59299999999999997</v>
      </c>
      <c r="G5">
        <v>5.8000000000000003E-2</v>
      </c>
      <c r="H5">
        <v>8.2000000000000003E-2</v>
      </c>
      <c r="I5">
        <v>8.5000000000000006E-2</v>
      </c>
      <c r="J5">
        <v>5.0999999999999997E-2</v>
      </c>
      <c r="K5">
        <f t="shared" si="0"/>
        <v>0.86899999999999999</v>
      </c>
    </row>
    <row r="6" spans="1:11" x14ac:dyDescent="0.2">
      <c r="A6" t="s">
        <v>461</v>
      </c>
      <c r="D6" t="s">
        <v>299</v>
      </c>
      <c r="E6" t="s">
        <v>469</v>
      </c>
      <c r="F6">
        <v>0.61099999999999999</v>
      </c>
      <c r="G6">
        <v>9.9000000000000005E-2</v>
      </c>
      <c r="H6">
        <v>0.10199999999999999</v>
      </c>
      <c r="I6">
        <v>9.8000000000000004E-2</v>
      </c>
      <c r="J6">
        <v>2.774</v>
      </c>
      <c r="K6">
        <f t="shared" si="0"/>
        <v>3.6840000000000002</v>
      </c>
    </row>
    <row r="7" spans="1:11" x14ac:dyDescent="0.2">
      <c r="A7" t="s">
        <v>462</v>
      </c>
      <c r="D7" t="s">
        <v>20</v>
      </c>
      <c r="E7" t="s">
        <v>470</v>
      </c>
      <c r="F7">
        <v>0.59799999999999998</v>
      </c>
      <c r="G7">
        <v>7.5999999999999998E-2</v>
      </c>
      <c r="H7">
        <v>8.8999999999999996E-2</v>
      </c>
      <c r="I7">
        <v>9.2999999999999999E-2</v>
      </c>
      <c r="J7">
        <v>1.4810000000000001</v>
      </c>
      <c r="K7">
        <f t="shared" si="0"/>
        <v>2.3369999999999997</v>
      </c>
    </row>
    <row r="8" spans="1:11" x14ac:dyDescent="0.2">
      <c r="A8" t="s">
        <v>463</v>
      </c>
      <c r="D8" t="s">
        <v>303</v>
      </c>
      <c r="E8" t="s">
        <v>471</v>
      </c>
      <c r="F8">
        <v>0.58799999999999997</v>
      </c>
      <c r="G8">
        <v>6.9000000000000006E-2</v>
      </c>
      <c r="H8">
        <v>8.7999999999999995E-2</v>
      </c>
      <c r="I8">
        <v>8.5999999999999993E-2</v>
      </c>
      <c r="J8">
        <v>22.884</v>
      </c>
      <c r="K8">
        <f t="shared" si="0"/>
        <v>23.715</v>
      </c>
    </row>
    <row r="9" spans="1:11" x14ac:dyDescent="0.2">
      <c r="A9" t="s">
        <v>464</v>
      </c>
      <c r="D9" t="s">
        <v>32</v>
      </c>
      <c r="E9" t="s">
        <v>472</v>
      </c>
      <c r="F9">
        <v>0.59399999999999997</v>
      </c>
      <c r="G9">
        <v>6.7000000000000004E-2</v>
      </c>
      <c r="H9">
        <v>8.3000000000000004E-2</v>
      </c>
      <c r="I9">
        <v>8.2000000000000003E-2</v>
      </c>
      <c r="J9">
        <v>0.38</v>
      </c>
      <c r="K9">
        <f t="shared" si="0"/>
        <v>1.206</v>
      </c>
    </row>
    <row r="10" spans="1:11" x14ac:dyDescent="0.2">
      <c r="D10" t="s">
        <v>36</v>
      </c>
      <c r="E10" t="s">
        <v>473</v>
      </c>
      <c r="F10">
        <v>0.58499999999999996</v>
      </c>
      <c r="G10">
        <v>6.7000000000000004E-2</v>
      </c>
      <c r="H10">
        <v>8.6999999999999994E-2</v>
      </c>
      <c r="I10">
        <v>0.09</v>
      </c>
      <c r="J10">
        <v>1.2230000000000001</v>
      </c>
      <c r="K10">
        <f t="shared" si="0"/>
        <v>2.052</v>
      </c>
    </row>
    <row r="11" spans="1:11" x14ac:dyDescent="0.2">
      <c r="D11" t="s">
        <v>313</v>
      </c>
      <c r="E11" t="s">
        <v>474</v>
      </c>
      <c r="F11">
        <v>0.61099999999999999</v>
      </c>
      <c r="G11">
        <v>9.5000000000000001E-2</v>
      </c>
      <c r="H11">
        <v>9.4E-2</v>
      </c>
      <c r="I11">
        <v>9.0999999999999998E-2</v>
      </c>
      <c r="J11">
        <v>0.42899999999999999</v>
      </c>
      <c r="K11">
        <f t="shared" si="0"/>
        <v>1.3199999999999998</v>
      </c>
    </row>
    <row r="12" spans="1:11" x14ac:dyDescent="0.2">
      <c r="D12" t="s">
        <v>38</v>
      </c>
      <c r="E12" t="s">
        <v>475</v>
      </c>
      <c r="F12">
        <v>0.59299999999999997</v>
      </c>
      <c r="G12">
        <v>8.6999999999999994E-2</v>
      </c>
      <c r="H12">
        <v>9.6000000000000002E-2</v>
      </c>
      <c r="I12">
        <v>9.0999999999999998E-2</v>
      </c>
      <c r="J12">
        <v>7.0999999999999994E-2</v>
      </c>
      <c r="K12">
        <f t="shared" si="0"/>
        <v>0.93799999999999983</v>
      </c>
    </row>
    <row r="13" spans="1:11" x14ac:dyDescent="0.2">
      <c r="D13" t="s">
        <v>40</v>
      </c>
      <c r="E13" t="s">
        <v>476</v>
      </c>
      <c r="F13">
        <v>0.60499999999999998</v>
      </c>
      <c r="G13">
        <v>5.2999999999999999E-2</v>
      </c>
      <c r="H13">
        <v>8.1000000000000003E-2</v>
      </c>
      <c r="I13">
        <v>8.5000000000000006E-2</v>
      </c>
      <c r="J13">
        <v>0.97199999999999998</v>
      </c>
      <c r="K13">
        <f t="shared" si="0"/>
        <v>1.7959999999999998</v>
      </c>
    </row>
    <row r="14" spans="1:11" x14ac:dyDescent="0.2">
      <c r="D14" t="s">
        <v>477</v>
      </c>
      <c r="E14" t="s">
        <v>478</v>
      </c>
      <c r="F14">
        <v>0.59499999999999997</v>
      </c>
      <c r="G14">
        <v>8.5000000000000006E-2</v>
      </c>
      <c r="H14">
        <v>0.09</v>
      </c>
      <c r="I14">
        <v>0.09</v>
      </c>
      <c r="J14">
        <v>70.945999999999998</v>
      </c>
      <c r="K14">
        <f t="shared" si="0"/>
        <v>71.805999999999997</v>
      </c>
    </row>
    <row r="15" spans="1:11" x14ac:dyDescent="0.2">
      <c r="D15" t="s">
        <v>319</v>
      </c>
      <c r="E15" t="s">
        <v>479</v>
      </c>
      <c r="F15">
        <v>0.59099999999999997</v>
      </c>
      <c r="G15">
        <v>5.2999999999999999E-2</v>
      </c>
      <c r="H15">
        <v>8.2000000000000003E-2</v>
      </c>
      <c r="I15">
        <v>8.1000000000000003E-2</v>
      </c>
      <c r="J15">
        <v>4.2000000000000003E-2</v>
      </c>
      <c r="K15">
        <f t="shared" si="0"/>
        <v>0.84899999999999998</v>
      </c>
    </row>
    <row r="16" spans="1:11" x14ac:dyDescent="0.2">
      <c r="D16" t="s">
        <v>44</v>
      </c>
      <c r="E16" t="s">
        <v>480</v>
      </c>
      <c r="F16">
        <v>0.626</v>
      </c>
      <c r="G16">
        <v>0.11899999999999999</v>
      </c>
      <c r="H16">
        <v>0.123</v>
      </c>
      <c r="I16">
        <v>0.112</v>
      </c>
      <c r="J16">
        <v>0.71499999999999997</v>
      </c>
      <c r="K16">
        <f t="shared" si="0"/>
        <v>1.6949999999999998</v>
      </c>
    </row>
    <row r="17" spans="4:11" x14ac:dyDescent="0.2">
      <c r="D17" t="s">
        <v>481</v>
      </c>
      <c r="E17" t="s">
        <v>482</v>
      </c>
      <c r="F17">
        <v>0.59</v>
      </c>
      <c r="G17">
        <v>5.8999999999999997E-2</v>
      </c>
      <c r="H17">
        <v>0.08</v>
      </c>
      <c r="I17">
        <v>8.1000000000000003E-2</v>
      </c>
      <c r="J17">
        <v>2.181</v>
      </c>
      <c r="K17">
        <f t="shared" si="0"/>
        <v>2.9910000000000001</v>
      </c>
    </row>
    <row r="18" spans="4:11" x14ac:dyDescent="0.2">
      <c r="D18" t="s">
        <v>46</v>
      </c>
      <c r="E18" t="s">
        <v>483</v>
      </c>
      <c r="F18">
        <v>0.6</v>
      </c>
      <c r="G18">
        <v>6.2E-2</v>
      </c>
      <c r="H18">
        <v>8.2000000000000003E-2</v>
      </c>
      <c r="I18">
        <v>0.106</v>
      </c>
      <c r="J18">
        <v>168.001</v>
      </c>
      <c r="K18">
        <f t="shared" si="0"/>
        <v>168.851</v>
      </c>
    </row>
    <row r="19" spans="4:11" x14ac:dyDescent="0.2">
      <c r="D19" t="s">
        <v>48</v>
      </c>
      <c r="E19" t="s">
        <v>484</v>
      </c>
      <c r="F19">
        <v>0.59</v>
      </c>
      <c r="G19">
        <v>6.6000000000000003E-2</v>
      </c>
      <c r="H19">
        <v>8.4000000000000005E-2</v>
      </c>
      <c r="I19">
        <v>8.4000000000000005E-2</v>
      </c>
      <c r="J19">
        <v>25.702999999999999</v>
      </c>
      <c r="K19">
        <f t="shared" si="0"/>
        <v>26.527000000000001</v>
      </c>
    </row>
    <row r="20" spans="4:11" x14ac:dyDescent="0.2">
      <c r="D20" t="s">
        <v>50</v>
      </c>
      <c r="E20" t="s">
        <v>485</v>
      </c>
      <c r="F20">
        <v>0.59799999999999998</v>
      </c>
      <c r="G20">
        <v>6.3E-2</v>
      </c>
      <c r="H20">
        <v>8.4000000000000005E-2</v>
      </c>
      <c r="I20">
        <v>8.5999999999999993E-2</v>
      </c>
      <c r="J20">
        <v>0.193</v>
      </c>
      <c r="K20">
        <f t="shared" si="0"/>
        <v>1.024</v>
      </c>
    </row>
    <row r="21" spans="4:11" x14ac:dyDescent="0.2">
      <c r="D21" t="s">
        <v>52</v>
      </c>
      <c r="E21" t="s">
        <v>486</v>
      </c>
      <c r="F21">
        <v>0.65</v>
      </c>
      <c r="G21">
        <v>0.112</v>
      </c>
      <c r="H21">
        <v>0.126</v>
      </c>
      <c r="I21">
        <v>0.113</v>
      </c>
      <c r="J21">
        <v>1.7170000000000001</v>
      </c>
      <c r="K21">
        <f t="shared" si="0"/>
        <v>2.718</v>
      </c>
    </row>
    <row r="22" spans="4:11" x14ac:dyDescent="0.2">
      <c r="D22" t="s">
        <v>54</v>
      </c>
      <c r="E22" t="s">
        <v>487</v>
      </c>
      <c r="F22">
        <v>0.60499999999999998</v>
      </c>
      <c r="G22">
        <v>4.9000000000000002E-2</v>
      </c>
      <c r="H22">
        <v>7.8E-2</v>
      </c>
      <c r="I22">
        <v>8.1000000000000003E-2</v>
      </c>
      <c r="J22">
        <v>4.8000000000000001E-2</v>
      </c>
      <c r="K22">
        <f t="shared" si="0"/>
        <v>0.86099999999999999</v>
      </c>
    </row>
    <row r="23" spans="4:11" x14ac:dyDescent="0.2">
      <c r="D23" t="s">
        <v>56</v>
      </c>
      <c r="E23" t="s">
        <v>488</v>
      </c>
      <c r="F23">
        <v>0.61899999999999999</v>
      </c>
      <c r="G23">
        <v>7.4999999999999997E-2</v>
      </c>
      <c r="H23">
        <v>0.09</v>
      </c>
      <c r="I23">
        <v>0.09</v>
      </c>
      <c r="J23">
        <v>0.76400000000000001</v>
      </c>
      <c r="K23">
        <f t="shared" si="0"/>
        <v>1.6379999999999999</v>
      </c>
    </row>
    <row r="24" spans="4:11" x14ac:dyDescent="0.2">
      <c r="D24" t="s">
        <v>327</v>
      </c>
      <c r="E24" t="s">
        <v>489</v>
      </c>
      <c r="F24">
        <v>0.59399999999999997</v>
      </c>
      <c r="G24">
        <v>8.6999999999999994E-2</v>
      </c>
      <c r="H24">
        <v>8.5999999999999993E-2</v>
      </c>
      <c r="I24">
        <v>8.6999999999999994E-2</v>
      </c>
      <c r="J24">
        <v>0.31</v>
      </c>
      <c r="K24">
        <f t="shared" si="0"/>
        <v>1.1639999999999999</v>
      </c>
    </row>
    <row r="25" spans="4:11" x14ac:dyDescent="0.2">
      <c r="D25" t="s">
        <v>60</v>
      </c>
      <c r="E25" t="s">
        <v>490</v>
      </c>
      <c r="F25">
        <v>0.61299999999999999</v>
      </c>
      <c r="G25">
        <v>8.6999999999999994E-2</v>
      </c>
      <c r="H25">
        <v>0.113</v>
      </c>
      <c r="I25">
        <v>0.10199999999999999</v>
      </c>
      <c r="J25">
        <v>25.568000000000001</v>
      </c>
      <c r="K25">
        <f t="shared" si="0"/>
        <v>26.483000000000001</v>
      </c>
    </row>
    <row r="26" spans="4:11" x14ac:dyDescent="0.2">
      <c r="D26" t="s">
        <v>62</v>
      </c>
      <c r="E26" t="s">
        <v>491</v>
      </c>
      <c r="F26">
        <v>0.6</v>
      </c>
      <c r="G26">
        <v>0.26500000000000001</v>
      </c>
      <c r="H26">
        <v>8.1000000000000003E-2</v>
      </c>
      <c r="I26">
        <v>8.6999999999999994E-2</v>
      </c>
      <c r="J26">
        <v>4.1000000000000002E-2</v>
      </c>
      <c r="K26">
        <f t="shared" si="0"/>
        <v>1.0739999999999998</v>
      </c>
    </row>
    <row r="27" spans="4:11" x14ac:dyDescent="0.2">
      <c r="D27" t="s">
        <v>64</v>
      </c>
      <c r="E27" t="s">
        <v>492</v>
      </c>
      <c r="F27">
        <v>0.60899999999999999</v>
      </c>
      <c r="G27">
        <v>4.8000000000000001E-2</v>
      </c>
      <c r="H27">
        <v>8.2000000000000003E-2</v>
      </c>
      <c r="I27">
        <v>8.3000000000000004E-2</v>
      </c>
      <c r="J27">
        <v>32.036000000000001</v>
      </c>
      <c r="K27">
        <f t="shared" si="0"/>
        <v>32.858000000000004</v>
      </c>
    </row>
    <row r="28" spans="4:11" x14ac:dyDescent="0.2">
      <c r="D28" t="s">
        <v>65</v>
      </c>
      <c r="E28" t="s">
        <v>493</v>
      </c>
      <c r="F28">
        <v>0.59099999999999997</v>
      </c>
      <c r="G28">
        <v>0.08</v>
      </c>
      <c r="H28">
        <v>8.1000000000000003E-2</v>
      </c>
      <c r="I28">
        <v>8.5999999999999993E-2</v>
      </c>
      <c r="J28">
        <v>6.7000000000000004E-2</v>
      </c>
      <c r="K28">
        <f t="shared" si="0"/>
        <v>0.9049999999999998</v>
      </c>
    </row>
    <row r="29" spans="4:11" x14ac:dyDescent="0.2">
      <c r="D29" t="s">
        <v>67</v>
      </c>
      <c r="E29" t="s">
        <v>494</v>
      </c>
      <c r="F29">
        <v>0.63100000000000001</v>
      </c>
      <c r="G29">
        <v>8.3000000000000004E-2</v>
      </c>
      <c r="H29">
        <v>0.1</v>
      </c>
      <c r="I29">
        <v>9.5000000000000001E-2</v>
      </c>
      <c r="J29">
        <v>0.14299999999999999</v>
      </c>
      <c r="K29">
        <f t="shared" si="0"/>
        <v>1.0519999999999998</v>
      </c>
    </row>
    <row r="30" spans="4:11" x14ac:dyDescent="0.2">
      <c r="D30" t="s">
        <v>71</v>
      </c>
      <c r="E30" t="s">
        <v>495</v>
      </c>
      <c r="F30">
        <v>0.66500000000000004</v>
      </c>
      <c r="G30">
        <v>0.13100000000000001</v>
      </c>
      <c r="H30">
        <v>0.121</v>
      </c>
      <c r="I30">
        <v>0.11</v>
      </c>
      <c r="J30">
        <v>11</v>
      </c>
      <c r="K30">
        <f t="shared" si="0"/>
        <v>12.027000000000001</v>
      </c>
    </row>
    <row r="31" spans="4:11" x14ac:dyDescent="0.2">
      <c r="D31" t="s">
        <v>77</v>
      </c>
      <c r="E31" t="s">
        <v>496</v>
      </c>
      <c r="F31">
        <v>0.58399999999999996</v>
      </c>
      <c r="G31">
        <v>0.09</v>
      </c>
      <c r="H31">
        <v>0.112</v>
      </c>
      <c r="I31">
        <v>0.10199999999999999</v>
      </c>
      <c r="J31">
        <v>6.8000000000000005E-2</v>
      </c>
      <c r="K31">
        <f t="shared" si="0"/>
        <v>0.95599999999999996</v>
      </c>
    </row>
    <row r="32" spans="4:11" x14ac:dyDescent="0.2">
      <c r="D32" t="s">
        <v>79</v>
      </c>
      <c r="E32" t="s">
        <v>497</v>
      </c>
      <c r="F32">
        <v>0.624</v>
      </c>
      <c r="G32">
        <v>0.129</v>
      </c>
      <c r="H32">
        <v>0.108</v>
      </c>
      <c r="I32">
        <v>0.10299999999999999</v>
      </c>
      <c r="J32">
        <v>78.516000000000005</v>
      </c>
      <c r="K32">
        <f t="shared" si="0"/>
        <v>79.48</v>
      </c>
    </row>
    <row r="33" spans="4:11" x14ac:dyDescent="0.2">
      <c r="D33" t="s">
        <v>337</v>
      </c>
      <c r="E33" t="s">
        <v>498</v>
      </c>
      <c r="F33">
        <v>0.59099999999999997</v>
      </c>
      <c r="G33">
        <v>8.5999999999999993E-2</v>
      </c>
      <c r="H33">
        <v>9.1999999999999998E-2</v>
      </c>
      <c r="I33">
        <v>8.5999999999999993E-2</v>
      </c>
      <c r="J33">
        <v>20.192</v>
      </c>
      <c r="K33">
        <f t="shared" si="0"/>
        <v>21.047000000000001</v>
      </c>
    </row>
    <row r="35" spans="4:11" x14ac:dyDescent="0.2">
      <c r="J35">
        <f>AVERAGE(J3:J33)</f>
        <v>16.464387096774189</v>
      </c>
      <c r="K35">
        <f>AVERAGE(K3:K33)</f>
        <v>17.345709677419354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D665C-2534-3847-B454-D62D9ED4F32D}">
  <dimension ref="A39:Z70"/>
  <sheetViews>
    <sheetView topLeftCell="A34" zoomScale="130" zoomScaleNormal="130" workbookViewId="0">
      <selection activeCell="G45" sqref="G45"/>
    </sheetView>
  </sheetViews>
  <sheetFormatPr baseColWidth="10" defaultRowHeight="16" x14ac:dyDescent="0.2"/>
  <cols>
    <col min="1" max="1" width="6.1640625" bestFit="1" customWidth="1"/>
    <col min="2" max="2" width="18.83203125" bestFit="1" customWidth="1"/>
    <col min="3" max="3" width="13" bestFit="1" customWidth="1"/>
    <col min="4" max="4" width="11.5" bestFit="1" customWidth="1"/>
    <col min="5" max="5" width="12.1640625" bestFit="1" customWidth="1"/>
    <col min="6" max="6" width="13.33203125" bestFit="1" customWidth="1"/>
    <col min="7" max="7" width="12.83203125" bestFit="1" customWidth="1"/>
    <col min="8" max="8" width="14.33203125" bestFit="1" customWidth="1"/>
    <col min="9" max="9" width="12.33203125" bestFit="1" customWidth="1"/>
    <col min="12" max="12" width="6.1640625" bestFit="1" customWidth="1"/>
    <col min="13" max="13" width="9.1640625" bestFit="1" customWidth="1"/>
    <col min="14" max="16" width="12.1640625" bestFit="1" customWidth="1"/>
    <col min="19" max="19" width="6.1640625" bestFit="1" customWidth="1"/>
    <col min="20" max="20" width="13.33203125" bestFit="1" customWidth="1"/>
    <col min="21" max="21" width="22.33203125" bestFit="1" customWidth="1"/>
    <col min="22" max="22" width="12.1640625" bestFit="1" customWidth="1"/>
  </cols>
  <sheetData>
    <row r="39" spans="1:26" x14ac:dyDescent="0.2">
      <c r="A39" t="s">
        <v>169</v>
      </c>
      <c r="L39" t="s">
        <v>168</v>
      </c>
      <c r="T39" t="s">
        <v>173</v>
      </c>
      <c r="Z39" t="s">
        <v>195</v>
      </c>
    </row>
    <row r="40" spans="1:26" x14ac:dyDescent="0.2">
      <c r="A40" t="s">
        <v>81</v>
      </c>
      <c r="B40" t="s">
        <v>0</v>
      </c>
      <c r="C40" t="s">
        <v>1</v>
      </c>
      <c r="D40" t="s">
        <v>2</v>
      </c>
      <c r="E40" t="s">
        <v>197</v>
      </c>
      <c r="F40" t="s">
        <v>198</v>
      </c>
      <c r="G40" t="s">
        <v>199</v>
      </c>
      <c r="H40" t="s">
        <v>200</v>
      </c>
      <c r="I40" t="s">
        <v>201</v>
      </c>
      <c r="J40" t="s">
        <v>156</v>
      </c>
      <c r="L40" t="s">
        <v>81</v>
      </c>
      <c r="M40" t="s">
        <v>0</v>
      </c>
      <c r="N40" t="s">
        <v>174</v>
      </c>
      <c r="O40" t="s">
        <v>125</v>
      </c>
      <c r="P40" t="s">
        <v>126</v>
      </c>
      <c r="Q40" t="s">
        <v>201</v>
      </c>
      <c r="R40" t="s">
        <v>156</v>
      </c>
      <c r="T40" t="s">
        <v>81</v>
      </c>
      <c r="U40" t="s">
        <v>0</v>
      </c>
      <c r="V40" t="s">
        <v>126</v>
      </c>
      <c r="W40" t="s">
        <v>196</v>
      </c>
      <c r="X40" t="s">
        <v>156</v>
      </c>
      <c r="Z40" t="s">
        <v>156</v>
      </c>
    </row>
    <row r="41" spans="1:26" x14ac:dyDescent="0.2">
      <c r="A41" t="s">
        <v>159</v>
      </c>
      <c r="B41" t="s">
        <v>160</v>
      </c>
      <c r="C41">
        <v>0.61399999999999999</v>
      </c>
      <c r="D41">
        <v>7.6999999999999999E-2</v>
      </c>
      <c r="E41">
        <v>0.02</v>
      </c>
      <c r="F41">
        <v>31.06</v>
      </c>
      <c r="G41">
        <v>19.579999999999998</v>
      </c>
      <c r="H41">
        <v>50.71</v>
      </c>
      <c r="I41">
        <f>SUM(C41:E41,G41)</f>
        <v>20.290999999999997</v>
      </c>
      <c r="J41">
        <f>SUM(C41:G41)</f>
        <v>51.350999999999999</v>
      </c>
      <c r="L41" t="s">
        <v>159</v>
      </c>
      <c r="M41" t="s">
        <v>165</v>
      </c>
      <c r="N41">
        <v>23</v>
      </c>
      <c r="O41">
        <v>0.10100000000000001</v>
      </c>
      <c r="P41">
        <v>12.72</v>
      </c>
      <c r="Q41">
        <f>SUM(O41:P41)</f>
        <v>12.821000000000002</v>
      </c>
      <c r="R41">
        <f>SUM(N41:P41)</f>
        <v>35.820999999999998</v>
      </c>
      <c r="T41" t="s">
        <v>159</v>
      </c>
      <c r="U41" t="s">
        <v>170</v>
      </c>
      <c r="V41">
        <v>50.638331375</v>
      </c>
      <c r="W41">
        <f>Z41/3</f>
        <v>10.666666666666666</v>
      </c>
      <c r="X41">
        <f>SUM(V41:W41)</f>
        <v>61.304998041666664</v>
      </c>
      <c r="Z41">
        <v>32</v>
      </c>
    </row>
    <row r="42" spans="1:26" x14ac:dyDescent="0.2">
      <c r="A42" t="s">
        <v>161</v>
      </c>
      <c r="B42" t="s">
        <v>162</v>
      </c>
      <c r="C42">
        <v>0.61699999999999999</v>
      </c>
      <c r="D42">
        <v>7.8E-2</v>
      </c>
      <c r="E42">
        <v>0.02</v>
      </c>
      <c r="F42">
        <v>30.87</v>
      </c>
      <c r="G42">
        <v>2.15</v>
      </c>
      <c r="H42">
        <v>33.090000000000003</v>
      </c>
      <c r="I42">
        <f t="shared" ref="I42:I43" si="0">SUM(C42:E42,G42)</f>
        <v>2.8649999999999998</v>
      </c>
      <c r="J42">
        <f t="shared" ref="J42:J43" si="1">SUM(C42:G42)</f>
        <v>33.734999999999999</v>
      </c>
      <c r="L42" t="s">
        <v>161</v>
      </c>
      <c r="M42" t="s">
        <v>166</v>
      </c>
      <c r="N42">
        <v>23</v>
      </c>
      <c r="O42">
        <v>4.0000000000000001E-3</v>
      </c>
      <c r="P42">
        <v>3.7189999999999999</v>
      </c>
      <c r="Q42">
        <f t="shared" ref="Q42:Q43" si="2">SUM(O42:P42)</f>
        <v>3.7229999999999999</v>
      </c>
      <c r="R42">
        <f>SUM(N42:P42)</f>
        <v>26.723000000000003</v>
      </c>
      <c r="T42" t="s">
        <v>161</v>
      </c>
      <c r="U42" t="s">
        <v>171</v>
      </c>
      <c r="V42">
        <v>17.295624833000002</v>
      </c>
      <c r="W42">
        <f>Z41/3</f>
        <v>10.666666666666666</v>
      </c>
      <c r="X42">
        <f t="shared" ref="X42:X43" si="3">SUM(V42:W42)</f>
        <v>27.962291499666669</v>
      </c>
    </row>
    <row r="43" spans="1:26" x14ac:dyDescent="0.2">
      <c r="A43" t="s">
        <v>163</v>
      </c>
      <c r="B43" t="s">
        <v>164</v>
      </c>
      <c r="C43">
        <v>0.66200000000000003</v>
      </c>
      <c r="D43">
        <v>8.3000000000000004E-2</v>
      </c>
      <c r="E43">
        <v>0.02</v>
      </c>
      <c r="F43">
        <v>30.98</v>
      </c>
      <c r="G43">
        <v>8.57</v>
      </c>
      <c r="H43">
        <v>39.619999999999997</v>
      </c>
      <c r="I43">
        <f t="shared" si="0"/>
        <v>9.3350000000000009</v>
      </c>
      <c r="J43">
        <f t="shared" si="1"/>
        <v>40.314999999999998</v>
      </c>
      <c r="L43" t="s">
        <v>163</v>
      </c>
      <c r="M43" t="s">
        <v>167</v>
      </c>
      <c r="N43">
        <v>23</v>
      </c>
      <c r="O43">
        <v>3.0000000000000001E-3</v>
      </c>
      <c r="P43">
        <v>15.162000000000001</v>
      </c>
      <c r="Q43">
        <f t="shared" si="2"/>
        <v>15.165000000000001</v>
      </c>
      <c r="R43">
        <f>SUM(N43:P43)</f>
        <v>38.164999999999999</v>
      </c>
      <c r="T43" t="s">
        <v>163</v>
      </c>
      <c r="U43" t="s">
        <v>172</v>
      </c>
      <c r="V43">
        <v>21.477140292000001</v>
      </c>
      <c r="W43">
        <f>Z41/3</f>
        <v>10.666666666666666</v>
      </c>
      <c r="X43">
        <f t="shared" si="3"/>
        <v>32.143806958666666</v>
      </c>
    </row>
    <row r="47" spans="1:26" x14ac:dyDescent="0.2">
      <c r="A47" t="s">
        <v>81</v>
      </c>
      <c r="B47" t="s">
        <v>0</v>
      </c>
      <c r="C47" t="s">
        <v>1</v>
      </c>
      <c r="D47" t="s">
        <v>2</v>
      </c>
      <c r="E47" t="s">
        <v>197</v>
      </c>
      <c r="F47" t="s">
        <v>198</v>
      </c>
      <c r="G47" t="s">
        <v>199</v>
      </c>
      <c r="H47" t="s">
        <v>200</v>
      </c>
      <c r="I47" t="s">
        <v>626</v>
      </c>
      <c r="L47" t="s">
        <v>81</v>
      </c>
      <c r="M47" t="s">
        <v>0</v>
      </c>
      <c r="N47" t="s">
        <v>174</v>
      </c>
      <c r="O47" t="s">
        <v>125</v>
      </c>
      <c r="P47" t="s">
        <v>126</v>
      </c>
      <c r="T47" t="s">
        <v>81</v>
      </c>
      <c r="U47" t="s">
        <v>0</v>
      </c>
      <c r="V47" t="s">
        <v>126</v>
      </c>
    </row>
    <row r="48" spans="1:26" x14ac:dyDescent="0.2">
      <c r="A48" t="s">
        <v>159</v>
      </c>
      <c r="B48" t="s">
        <v>160</v>
      </c>
      <c r="C48">
        <v>0.61</v>
      </c>
      <c r="D48">
        <v>0.20599999999999999</v>
      </c>
      <c r="E48">
        <v>0.02</v>
      </c>
      <c r="F48">
        <v>32.07</v>
      </c>
      <c r="G48">
        <v>20.010000000000002</v>
      </c>
      <c r="H48">
        <v>52.15</v>
      </c>
      <c r="L48" t="s">
        <v>159</v>
      </c>
      <c r="M48" t="s">
        <v>622</v>
      </c>
      <c r="N48">
        <v>26.063099208000001</v>
      </c>
      <c r="O48">
        <v>0.1062985</v>
      </c>
      <c r="P48">
        <v>13.695410667000001</v>
      </c>
      <c r="T48" t="s">
        <v>159</v>
      </c>
      <c r="U48" t="s">
        <v>170</v>
      </c>
      <c r="V48">
        <v>70.691487457999997</v>
      </c>
      <c r="Z48">
        <v>74758</v>
      </c>
    </row>
    <row r="49" spans="1:26" x14ac:dyDescent="0.2">
      <c r="A49" t="s">
        <v>159</v>
      </c>
      <c r="B49" t="s">
        <v>160</v>
      </c>
      <c r="C49">
        <v>0.57499999999999996</v>
      </c>
      <c r="D49">
        <v>7.2999999999999995E-2</v>
      </c>
      <c r="E49">
        <v>0.02</v>
      </c>
      <c r="F49">
        <v>31.93</v>
      </c>
      <c r="G49">
        <v>20.239999999999998</v>
      </c>
      <c r="H49">
        <v>52.24</v>
      </c>
      <c r="L49" t="s">
        <v>159</v>
      </c>
      <c r="M49" t="s">
        <v>622</v>
      </c>
      <c r="N49">
        <v>28.418313416</v>
      </c>
      <c r="O49">
        <v>0.103557291</v>
      </c>
      <c r="P49">
        <v>11.769951499999999</v>
      </c>
      <c r="T49" t="s">
        <v>159</v>
      </c>
      <c r="U49" t="s">
        <v>170</v>
      </c>
      <c r="V49">
        <v>64.892954165999996</v>
      </c>
      <c r="Z49">
        <v>75867</v>
      </c>
    </row>
    <row r="50" spans="1:26" x14ac:dyDescent="0.2">
      <c r="A50" t="s">
        <v>159</v>
      </c>
      <c r="B50" t="s">
        <v>160</v>
      </c>
      <c r="C50">
        <v>0.57599999999999996</v>
      </c>
      <c r="D50">
        <v>7.2999999999999995E-2</v>
      </c>
      <c r="E50">
        <v>0.02</v>
      </c>
      <c r="F50">
        <v>31.81</v>
      </c>
      <c r="G50">
        <v>20.149999999999999</v>
      </c>
      <c r="H50">
        <v>52.03</v>
      </c>
      <c r="L50" t="s">
        <v>159</v>
      </c>
      <c r="M50" t="s">
        <v>622</v>
      </c>
      <c r="N50">
        <v>26.607389874999999</v>
      </c>
      <c r="O50">
        <v>9.8630291999999994E-2</v>
      </c>
      <c r="P50">
        <v>14.282021</v>
      </c>
      <c r="T50" t="s">
        <v>159</v>
      </c>
      <c r="U50" t="s">
        <v>170</v>
      </c>
      <c r="V50">
        <v>64.269060459000002</v>
      </c>
      <c r="Z50">
        <v>75472</v>
      </c>
    </row>
    <row r="51" spans="1:26" x14ac:dyDescent="0.2">
      <c r="A51" t="s">
        <v>159</v>
      </c>
      <c r="B51" t="s">
        <v>160</v>
      </c>
      <c r="C51">
        <v>0.58299999999999996</v>
      </c>
      <c r="D51">
        <v>7.3999999999999996E-2</v>
      </c>
      <c r="E51">
        <v>0.02</v>
      </c>
      <c r="F51">
        <v>32.18</v>
      </c>
      <c r="G51">
        <v>20.420000000000002</v>
      </c>
      <c r="H51">
        <v>52.66</v>
      </c>
      <c r="L51" t="s">
        <v>159</v>
      </c>
      <c r="M51" t="s">
        <v>622</v>
      </c>
      <c r="N51">
        <v>29.136740916000001</v>
      </c>
      <c r="O51">
        <v>9.8961584000000005E-2</v>
      </c>
      <c r="P51">
        <v>11.655512874999999</v>
      </c>
      <c r="T51" t="s">
        <v>159</v>
      </c>
      <c r="U51" t="s">
        <v>170</v>
      </c>
      <c r="V51">
        <v>64.413821749999997</v>
      </c>
      <c r="Z51">
        <v>74636</v>
      </c>
    </row>
    <row r="52" spans="1:26" x14ac:dyDescent="0.2">
      <c r="A52" t="s">
        <v>159</v>
      </c>
      <c r="B52" t="s">
        <v>160</v>
      </c>
      <c r="C52">
        <v>0.56999999999999995</v>
      </c>
      <c r="D52">
        <v>7.2999999999999995E-2</v>
      </c>
      <c r="E52">
        <v>0.02</v>
      </c>
      <c r="F52">
        <v>31.61</v>
      </c>
      <c r="G52">
        <v>19.87</v>
      </c>
      <c r="H52">
        <v>51.54</v>
      </c>
      <c r="L52" t="s">
        <v>159</v>
      </c>
      <c r="M52" t="s">
        <v>622</v>
      </c>
      <c r="N52">
        <v>28.549337000000001</v>
      </c>
      <c r="O52">
        <v>0.1023645</v>
      </c>
      <c r="P52">
        <v>11.573409542</v>
      </c>
      <c r="T52" t="s">
        <v>159</v>
      </c>
      <c r="U52" t="s">
        <v>170</v>
      </c>
      <c r="V52">
        <v>64.441914874999995</v>
      </c>
      <c r="Z52">
        <v>76099</v>
      </c>
    </row>
    <row r="53" spans="1:26" x14ac:dyDescent="0.2">
      <c r="C53">
        <f>AVERAGE(C48:C52)</f>
        <v>0.58279999999999998</v>
      </c>
      <c r="D53">
        <f t="shared" ref="D53:H53" si="4">AVERAGE(D48:D52)</f>
        <v>9.98E-2</v>
      </c>
      <c r="E53">
        <f t="shared" si="4"/>
        <v>0.02</v>
      </c>
      <c r="F53">
        <f t="shared" si="4"/>
        <v>31.920000000000005</v>
      </c>
      <c r="G53">
        <f t="shared" si="4"/>
        <v>20.137999999999998</v>
      </c>
      <c r="H53">
        <f t="shared" si="4"/>
        <v>52.124000000000002</v>
      </c>
      <c r="L53" t="s">
        <v>159</v>
      </c>
      <c r="M53" t="s">
        <v>622</v>
      </c>
      <c r="N53">
        <v>26.954017833000002</v>
      </c>
      <c r="O53">
        <v>3.6440000000000001E-3</v>
      </c>
      <c r="P53">
        <v>11.850361041999999</v>
      </c>
      <c r="V53">
        <f>AVERAGE(V48:V52)</f>
        <v>65.741847741599997</v>
      </c>
      <c r="Z53">
        <f>AVERAGE(Z48:Z52)</f>
        <v>75366.399999999994</v>
      </c>
    </row>
    <row r="54" spans="1:26" x14ac:dyDescent="0.2">
      <c r="A54" t="s">
        <v>161</v>
      </c>
      <c r="B54" t="s">
        <v>162</v>
      </c>
      <c r="C54">
        <v>0.57099999999999995</v>
      </c>
      <c r="D54">
        <v>8.3000000000000004E-2</v>
      </c>
      <c r="E54">
        <v>0.02</v>
      </c>
      <c r="F54">
        <v>31.94</v>
      </c>
      <c r="G54">
        <v>2.34</v>
      </c>
      <c r="H54">
        <v>34.35</v>
      </c>
      <c r="L54" t="s">
        <v>159</v>
      </c>
      <c r="M54" t="s">
        <v>622</v>
      </c>
      <c r="N54">
        <v>26.341428375</v>
      </c>
      <c r="O54">
        <v>2.8526250000000001E-3</v>
      </c>
      <c r="P54">
        <v>11.583612167</v>
      </c>
      <c r="T54" t="s">
        <v>161</v>
      </c>
      <c r="U54" t="s">
        <v>171</v>
      </c>
      <c r="V54">
        <v>19.406172625</v>
      </c>
    </row>
    <row r="55" spans="1:26" x14ac:dyDescent="0.2">
      <c r="A55" t="s">
        <v>161</v>
      </c>
      <c r="B55" t="s">
        <v>162</v>
      </c>
      <c r="C55">
        <v>0.59799999999999998</v>
      </c>
      <c r="D55">
        <v>9.9000000000000005E-2</v>
      </c>
      <c r="E55">
        <v>0.02</v>
      </c>
      <c r="F55">
        <v>31.68</v>
      </c>
      <c r="G55">
        <v>2.35</v>
      </c>
      <c r="H55">
        <v>34.1</v>
      </c>
      <c r="L55" t="s">
        <v>159</v>
      </c>
      <c r="M55" t="s">
        <v>622</v>
      </c>
      <c r="N55">
        <v>28.048323624999998</v>
      </c>
      <c r="O55">
        <v>3.9985410000000004E-3</v>
      </c>
      <c r="P55">
        <v>10.95241575</v>
      </c>
      <c r="T55" t="s">
        <v>161</v>
      </c>
      <c r="U55" t="s">
        <v>171</v>
      </c>
      <c r="V55">
        <v>18.180459375000002</v>
      </c>
    </row>
    <row r="56" spans="1:26" x14ac:dyDescent="0.2">
      <c r="A56" t="s">
        <v>161</v>
      </c>
      <c r="B56" t="s">
        <v>162</v>
      </c>
      <c r="C56">
        <v>0.57499999999999996</v>
      </c>
      <c r="D56">
        <v>0.08</v>
      </c>
      <c r="E56">
        <v>0.02</v>
      </c>
      <c r="F56">
        <v>31.37</v>
      </c>
      <c r="G56">
        <v>2.39</v>
      </c>
      <c r="H56">
        <v>33.840000000000003</v>
      </c>
      <c r="L56" t="s">
        <v>159</v>
      </c>
      <c r="M56" t="s">
        <v>622</v>
      </c>
      <c r="N56">
        <v>26.517208959000001</v>
      </c>
      <c r="O56">
        <v>2.5975830000000001E-3</v>
      </c>
      <c r="P56">
        <v>10.343835458999999</v>
      </c>
      <c r="T56" t="s">
        <v>161</v>
      </c>
      <c r="U56" t="s">
        <v>171</v>
      </c>
      <c r="V56">
        <v>18.124174665999998</v>
      </c>
    </row>
    <row r="57" spans="1:26" x14ac:dyDescent="0.2">
      <c r="A57" t="s">
        <v>161</v>
      </c>
      <c r="B57" t="s">
        <v>162</v>
      </c>
      <c r="C57">
        <v>0.57699999999999996</v>
      </c>
      <c r="D57">
        <v>7.6999999999999999E-2</v>
      </c>
      <c r="E57">
        <v>0.02</v>
      </c>
      <c r="F57">
        <v>31.58</v>
      </c>
      <c r="G57">
        <v>2.4</v>
      </c>
      <c r="H57">
        <v>34.049999999999997</v>
      </c>
      <c r="N57">
        <f>AVERAGE(N48:N56)</f>
        <v>27.403984356333336</v>
      </c>
      <c r="O57">
        <f>AVERAGE(O48:O56)</f>
        <v>5.8100546222222223E-2</v>
      </c>
      <c r="P57">
        <f>AVERAGE(P48:P56)</f>
        <v>11.967392222444445</v>
      </c>
      <c r="T57" t="s">
        <v>161</v>
      </c>
      <c r="U57" t="s">
        <v>171</v>
      </c>
      <c r="V57">
        <v>18.300345125</v>
      </c>
    </row>
    <row r="58" spans="1:26" x14ac:dyDescent="0.2">
      <c r="A58" t="s">
        <v>161</v>
      </c>
      <c r="B58" t="s">
        <v>162</v>
      </c>
      <c r="C58">
        <v>0.56899999999999995</v>
      </c>
      <c r="D58">
        <v>7.9000000000000001E-2</v>
      </c>
      <c r="E58">
        <v>0.02</v>
      </c>
      <c r="F58">
        <v>31.69</v>
      </c>
      <c r="G58">
        <v>2.42</v>
      </c>
      <c r="H58">
        <v>34.19</v>
      </c>
      <c r="L58" t="s">
        <v>161</v>
      </c>
      <c r="M58" t="s">
        <v>622</v>
      </c>
      <c r="N58">
        <v>29.071203208</v>
      </c>
      <c r="O58">
        <v>0.101247833</v>
      </c>
      <c r="P58">
        <v>3.9778287919999999</v>
      </c>
      <c r="T58" t="s">
        <v>161</v>
      </c>
      <c r="U58" t="s">
        <v>171</v>
      </c>
      <c r="V58">
        <v>18.217145334000001</v>
      </c>
    </row>
    <row r="59" spans="1:26" x14ac:dyDescent="0.2">
      <c r="C59">
        <f>AVERAGE(C54:C58)</f>
        <v>0.57799999999999996</v>
      </c>
      <c r="D59">
        <f t="shared" ref="D59:H59" si="5">AVERAGE(D54:D58)</f>
        <v>8.3600000000000008E-2</v>
      </c>
      <c r="E59">
        <f t="shared" si="5"/>
        <v>0.02</v>
      </c>
      <c r="F59">
        <f t="shared" si="5"/>
        <v>31.652000000000005</v>
      </c>
      <c r="G59">
        <f t="shared" si="5"/>
        <v>2.38</v>
      </c>
      <c r="H59">
        <f t="shared" si="5"/>
        <v>34.106000000000002</v>
      </c>
      <c r="L59" t="s">
        <v>161</v>
      </c>
      <c r="M59" t="s">
        <v>622</v>
      </c>
      <c r="N59">
        <v>26.645847499999999</v>
      </c>
      <c r="O59">
        <v>4.1915829999999996E-3</v>
      </c>
      <c r="P59">
        <v>4.596697958</v>
      </c>
      <c r="V59">
        <f>AVERAGE(V54:V58)</f>
        <v>18.445659425000002</v>
      </c>
    </row>
    <row r="60" spans="1:26" x14ac:dyDescent="0.2">
      <c r="A60" t="s">
        <v>163</v>
      </c>
      <c r="B60" t="s">
        <v>164</v>
      </c>
      <c r="C60">
        <v>0.57499999999999996</v>
      </c>
      <c r="D60">
        <v>0.08</v>
      </c>
      <c r="E60">
        <v>0.02</v>
      </c>
      <c r="F60">
        <v>31.95</v>
      </c>
      <c r="G60">
        <v>9.42</v>
      </c>
      <c r="H60">
        <v>41.44</v>
      </c>
      <c r="L60" t="s">
        <v>161</v>
      </c>
      <c r="M60" t="s">
        <v>622</v>
      </c>
      <c r="N60">
        <v>26.382552167</v>
      </c>
      <c r="O60">
        <v>3.6768339999999999E-3</v>
      </c>
      <c r="P60">
        <v>3.8533445</v>
      </c>
      <c r="T60" t="s">
        <v>163</v>
      </c>
      <c r="U60" t="s">
        <v>172</v>
      </c>
      <c r="V60">
        <v>23.744138041999999</v>
      </c>
    </row>
    <row r="61" spans="1:26" x14ac:dyDescent="0.2">
      <c r="A61" t="s">
        <v>163</v>
      </c>
      <c r="B61" t="s">
        <v>164</v>
      </c>
      <c r="C61">
        <v>0.59499999999999997</v>
      </c>
      <c r="D61">
        <v>8.5000000000000006E-2</v>
      </c>
      <c r="E61">
        <v>0.02</v>
      </c>
      <c r="F61">
        <v>31.65</v>
      </c>
      <c r="G61">
        <v>8.9600000000000009</v>
      </c>
      <c r="H61">
        <v>40.67</v>
      </c>
      <c r="L61" t="s">
        <v>161</v>
      </c>
      <c r="M61" t="s">
        <v>622</v>
      </c>
      <c r="N61">
        <v>28.276039541999999</v>
      </c>
      <c r="O61">
        <v>4.0252079999999997E-3</v>
      </c>
      <c r="P61">
        <v>3.3773258749999999</v>
      </c>
      <c r="T61" t="s">
        <v>163</v>
      </c>
      <c r="U61" t="s">
        <v>172</v>
      </c>
      <c r="V61">
        <v>24.575199417</v>
      </c>
    </row>
    <row r="62" spans="1:26" x14ac:dyDescent="0.2">
      <c r="A62" t="s">
        <v>163</v>
      </c>
      <c r="B62" t="s">
        <v>164</v>
      </c>
      <c r="C62">
        <v>0.59699999999999998</v>
      </c>
      <c r="D62">
        <v>8.5999999999999993E-2</v>
      </c>
      <c r="E62">
        <v>0.02</v>
      </c>
      <c r="F62">
        <v>31.76</v>
      </c>
      <c r="G62">
        <v>8.8699999999999992</v>
      </c>
      <c r="H62">
        <v>40.700000000000003</v>
      </c>
      <c r="L62" t="s">
        <v>161</v>
      </c>
      <c r="M62" t="s">
        <v>622</v>
      </c>
      <c r="N62">
        <v>23.540279417000001</v>
      </c>
      <c r="O62">
        <v>2.2615830000000002E-3</v>
      </c>
      <c r="P62">
        <v>3.5831597080000002</v>
      </c>
      <c r="T62" t="s">
        <v>163</v>
      </c>
      <c r="U62" t="s">
        <v>172</v>
      </c>
      <c r="V62">
        <v>24.673624083</v>
      </c>
    </row>
    <row r="63" spans="1:26" x14ac:dyDescent="0.2">
      <c r="A63" t="s">
        <v>163</v>
      </c>
      <c r="B63" t="s">
        <v>164</v>
      </c>
      <c r="C63">
        <v>0.57799999999999996</v>
      </c>
      <c r="D63">
        <v>8.4000000000000005E-2</v>
      </c>
      <c r="E63">
        <v>0.02</v>
      </c>
      <c r="F63">
        <v>31.82</v>
      </c>
      <c r="G63">
        <v>8.7799999999999994</v>
      </c>
      <c r="H63">
        <v>40.68</v>
      </c>
      <c r="N63">
        <f>AVERAGE(N58:N62)</f>
        <v>26.783184366799997</v>
      </c>
      <c r="O63">
        <f t="shared" ref="O63:P63" si="6">AVERAGE(O58:O62)</f>
        <v>2.3080608199999998E-2</v>
      </c>
      <c r="P63">
        <f t="shared" si="6"/>
        <v>3.8776713666000004</v>
      </c>
      <c r="T63" t="s">
        <v>163</v>
      </c>
      <c r="U63" t="s">
        <v>172</v>
      </c>
      <c r="V63">
        <v>24.683971084</v>
      </c>
    </row>
    <row r="64" spans="1:26" x14ac:dyDescent="0.2">
      <c r="A64" t="s">
        <v>163</v>
      </c>
      <c r="B64" t="s">
        <v>164</v>
      </c>
      <c r="C64">
        <v>0.57499999999999996</v>
      </c>
      <c r="D64">
        <v>7.6999999999999999E-2</v>
      </c>
      <c r="E64">
        <v>0.02</v>
      </c>
      <c r="F64">
        <v>31.88</v>
      </c>
      <c r="G64">
        <v>8.8000000000000007</v>
      </c>
      <c r="H64">
        <v>40.75</v>
      </c>
      <c r="L64" t="s">
        <v>163</v>
      </c>
      <c r="M64" t="s">
        <v>622</v>
      </c>
      <c r="N64">
        <v>29.373077917</v>
      </c>
      <c r="O64">
        <v>0.101242834</v>
      </c>
      <c r="P64">
        <v>18.266205917000001</v>
      </c>
      <c r="T64" t="s">
        <v>163</v>
      </c>
      <c r="U64" t="s">
        <v>172</v>
      </c>
      <c r="V64">
        <v>24.932172167000001</v>
      </c>
    </row>
    <row r="65" spans="3:22" x14ac:dyDescent="0.2">
      <c r="C65">
        <f>AVERAGE(C60:C64)</f>
        <v>0.58399999999999996</v>
      </c>
      <c r="D65">
        <f t="shared" ref="D65:G65" si="7">AVERAGE(D60:D64)</f>
        <v>8.2400000000000001E-2</v>
      </c>
      <c r="E65">
        <f t="shared" si="7"/>
        <v>0.02</v>
      </c>
      <c r="F65">
        <f t="shared" si="7"/>
        <v>31.812000000000001</v>
      </c>
      <c r="G65">
        <f t="shared" si="7"/>
        <v>8.9659999999999993</v>
      </c>
      <c r="H65">
        <f>AVERAGE(H60:H64)</f>
        <v>40.847999999999999</v>
      </c>
      <c r="L65" t="s">
        <v>163</v>
      </c>
      <c r="M65" t="s">
        <v>622</v>
      </c>
      <c r="N65">
        <v>27.510459000000001</v>
      </c>
      <c r="O65">
        <v>4.6060830000000004E-3</v>
      </c>
      <c r="P65">
        <v>16.403796165999999</v>
      </c>
      <c r="V65">
        <f>AVERAGE(V60:V64)</f>
        <v>24.521820958599999</v>
      </c>
    </row>
    <row r="66" spans="3:22" x14ac:dyDescent="0.2">
      <c r="L66" t="s">
        <v>163</v>
      </c>
      <c r="M66" t="s">
        <v>622</v>
      </c>
      <c r="N66">
        <v>25.284098707999998</v>
      </c>
      <c r="O66">
        <v>3.7932500000000002E-3</v>
      </c>
      <c r="P66">
        <v>20.746586375</v>
      </c>
    </row>
    <row r="67" spans="3:22" x14ac:dyDescent="0.2">
      <c r="L67" t="s">
        <v>163</v>
      </c>
      <c r="M67" t="s">
        <v>622</v>
      </c>
      <c r="N67">
        <v>24.873195500000001</v>
      </c>
      <c r="O67">
        <v>4.1787919999999997E-3</v>
      </c>
      <c r="P67">
        <v>21.186215541999999</v>
      </c>
    </row>
    <row r="68" spans="3:22" x14ac:dyDescent="0.2">
      <c r="L68" t="s">
        <v>163</v>
      </c>
      <c r="M68" t="s">
        <v>622</v>
      </c>
      <c r="N68">
        <v>25.211431000000001</v>
      </c>
      <c r="O68">
        <v>3.0309170000000002E-3</v>
      </c>
      <c r="P68">
        <v>21.088290666999999</v>
      </c>
    </row>
    <row r="69" spans="3:22" x14ac:dyDescent="0.2">
      <c r="N69">
        <f>AVERAGE(N64:N68)</f>
        <v>26.450452425000002</v>
      </c>
      <c r="O69">
        <f t="shared" ref="O69:P69" si="8">AVERAGE(O64:O68)</f>
        <v>2.3370375199999998E-2</v>
      </c>
      <c r="P69">
        <f t="shared" si="8"/>
        <v>19.538218933399996</v>
      </c>
    </row>
    <row r="70" spans="3:22" x14ac:dyDescent="0.2">
      <c r="N70">
        <f>AVERAGE(N57,N63,N69)</f>
        <v>26.879207049377779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B7BA1-0FD9-C84A-9CB0-1F3FBC24574F}">
  <dimension ref="A31:Y79"/>
  <sheetViews>
    <sheetView topLeftCell="A52" zoomScale="140" zoomScaleNormal="140" workbookViewId="0">
      <selection activeCell="H77" sqref="H77"/>
    </sheetView>
  </sheetViews>
  <sheetFormatPr baseColWidth="10" defaultRowHeight="16" x14ac:dyDescent="0.2"/>
  <cols>
    <col min="1" max="1" width="6" bestFit="1" customWidth="1"/>
    <col min="2" max="2" width="22.1640625" bestFit="1" customWidth="1"/>
    <col min="3" max="3" width="12.83203125" bestFit="1" customWidth="1"/>
    <col min="4" max="4" width="11.5" bestFit="1" customWidth="1"/>
    <col min="5" max="5" width="12" bestFit="1" customWidth="1"/>
    <col min="6" max="6" width="13.1640625" bestFit="1" customWidth="1"/>
    <col min="7" max="7" width="12.6640625" bestFit="1" customWidth="1"/>
    <col min="8" max="8" width="14.1640625" bestFit="1" customWidth="1"/>
    <col min="9" max="9" width="12.1640625" bestFit="1" customWidth="1"/>
    <col min="12" max="12" width="9" bestFit="1" customWidth="1"/>
    <col min="13" max="13" width="9.1640625" bestFit="1" customWidth="1"/>
    <col min="14" max="16" width="12.83203125" bestFit="1" customWidth="1"/>
    <col min="19" max="19" width="11.6640625" customWidth="1"/>
    <col min="20" max="20" width="13.1640625" bestFit="1" customWidth="1"/>
    <col min="21" max="21" width="21.5" bestFit="1" customWidth="1"/>
    <col min="22" max="22" width="14.1640625" bestFit="1" customWidth="1"/>
    <col min="23" max="23" width="21.5" bestFit="1" customWidth="1"/>
    <col min="24" max="24" width="12.83203125" bestFit="1" customWidth="1"/>
  </cols>
  <sheetData>
    <row r="31" spans="1:25" x14ac:dyDescent="0.2">
      <c r="A31" t="s">
        <v>169</v>
      </c>
      <c r="L31" t="s">
        <v>168</v>
      </c>
      <c r="T31" t="s">
        <v>173</v>
      </c>
      <c r="Y31" t="s">
        <v>195</v>
      </c>
    </row>
    <row r="32" spans="1:25" x14ac:dyDescent="0.2">
      <c r="A32" t="s">
        <v>81</v>
      </c>
      <c r="B32" t="s">
        <v>0</v>
      </c>
      <c r="C32" t="s">
        <v>1</v>
      </c>
      <c r="D32" t="s">
        <v>2</v>
      </c>
      <c r="E32" t="s">
        <v>197</v>
      </c>
      <c r="F32" t="s">
        <v>198</v>
      </c>
      <c r="G32" t="s">
        <v>199</v>
      </c>
      <c r="H32" t="s">
        <v>200</v>
      </c>
      <c r="I32" t="s">
        <v>201</v>
      </c>
      <c r="J32" t="s">
        <v>156</v>
      </c>
      <c r="L32" t="s">
        <v>81</v>
      </c>
      <c r="M32" t="s">
        <v>0</v>
      </c>
      <c r="N32" t="s">
        <v>174</v>
      </c>
      <c r="O32" t="s">
        <v>125</v>
      </c>
      <c r="P32" t="s">
        <v>126</v>
      </c>
      <c r="Q32" t="s">
        <v>201</v>
      </c>
      <c r="R32" t="s">
        <v>156</v>
      </c>
      <c r="T32" t="s">
        <v>81</v>
      </c>
      <c r="U32" t="s">
        <v>0</v>
      </c>
      <c r="V32" t="s">
        <v>126</v>
      </c>
      <c r="W32" t="s">
        <v>196</v>
      </c>
      <c r="X32" t="s">
        <v>156</v>
      </c>
      <c r="Y32" t="s">
        <v>156</v>
      </c>
    </row>
    <row r="33" spans="1:25" x14ac:dyDescent="0.2">
      <c r="A33" t="s">
        <v>175</v>
      </c>
      <c r="B33" t="s">
        <v>176</v>
      </c>
      <c r="C33">
        <v>0.61899999999999999</v>
      </c>
      <c r="D33">
        <v>7.5999999999999998E-2</v>
      </c>
      <c r="E33">
        <v>0.02</v>
      </c>
      <c r="F33">
        <v>33.75</v>
      </c>
      <c r="G33">
        <v>13.95</v>
      </c>
      <c r="H33">
        <v>47.99</v>
      </c>
      <c r="I33">
        <f>SUM(C33:E33,G33)</f>
        <v>14.664999999999999</v>
      </c>
      <c r="J33">
        <f>SUM(C33:G33)</f>
        <v>48.415000000000006</v>
      </c>
      <c r="L33" t="s">
        <v>175</v>
      </c>
      <c r="M33" t="s">
        <v>185</v>
      </c>
      <c r="N33">
        <v>42</v>
      </c>
      <c r="O33">
        <v>0.103277416</v>
      </c>
      <c r="P33">
        <v>9.9091048750000006</v>
      </c>
      <c r="Q33">
        <f>SUM(O33:P33)</f>
        <v>10.012382291</v>
      </c>
      <c r="R33">
        <f>SUM(M33:P33)</f>
        <v>52.012382290999994</v>
      </c>
      <c r="T33" t="s">
        <v>175</v>
      </c>
      <c r="U33" t="s">
        <v>190</v>
      </c>
      <c r="V33">
        <v>49.494626332999999</v>
      </c>
      <c r="W33">
        <f>Y33/5</f>
        <v>10.6</v>
      </c>
      <c r="X33">
        <f>SUM(V33:W33)</f>
        <v>60.094626333000001</v>
      </c>
      <c r="Y33">
        <v>53</v>
      </c>
    </row>
    <row r="34" spans="1:25" x14ac:dyDescent="0.2">
      <c r="A34" t="s">
        <v>177</v>
      </c>
      <c r="B34" t="s">
        <v>178</v>
      </c>
      <c r="C34">
        <v>0.621</v>
      </c>
      <c r="D34">
        <v>7.9000000000000001E-2</v>
      </c>
      <c r="E34">
        <v>0.02</v>
      </c>
      <c r="F34">
        <v>33.380000000000003</v>
      </c>
      <c r="G34">
        <v>1.42</v>
      </c>
      <c r="H34">
        <v>34.869999999999997</v>
      </c>
      <c r="I34">
        <f t="shared" ref="I34:I37" si="0">SUM(C34:E34,G34)</f>
        <v>2.1399999999999997</v>
      </c>
      <c r="J34">
        <f>SUM(C34:G34)</f>
        <v>35.520000000000003</v>
      </c>
      <c r="L34" t="s">
        <v>177</v>
      </c>
      <c r="M34" t="s">
        <v>186</v>
      </c>
      <c r="N34">
        <v>41</v>
      </c>
      <c r="O34">
        <v>4.3342500000000004E-3</v>
      </c>
      <c r="P34">
        <v>1.7939040999999999E-2</v>
      </c>
      <c r="Q34">
        <f t="shared" ref="Q34:Q37" si="1">SUM(O34:P34)</f>
        <v>2.2273291000000001E-2</v>
      </c>
      <c r="R34">
        <f>SUM(M34:P34)</f>
        <v>41.022273290999998</v>
      </c>
      <c r="T34" t="s">
        <v>177</v>
      </c>
      <c r="U34" t="s">
        <v>191</v>
      </c>
      <c r="V34">
        <v>4.5669310000000003</v>
      </c>
      <c r="W34">
        <f>Y33/5</f>
        <v>10.6</v>
      </c>
      <c r="X34">
        <f t="shared" ref="X34:X37" si="2">SUM(V34:W34)</f>
        <v>15.166931</v>
      </c>
    </row>
    <row r="35" spans="1:25" x14ac:dyDescent="0.2">
      <c r="A35" t="s">
        <v>179</v>
      </c>
      <c r="B35" t="s">
        <v>180</v>
      </c>
      <c r="C35">
        <v>0.623</v>
      </c>
      <c r="D35">
        <v>7.8E-2</v>
      </c>
      <c r="E35">
        <v>0.02</v>
      </c>
      <c r="F35">
        <v>33.33</v>
      </c>
      <c r="G35">
        <v>4.95</v>
      </c>
      <c r="H35">
        <v>38.36</v>
      </c>
      <c r="I35">
        <f t="shared" si="0"/>
        <v>5.6710000000000003</v>
      </c>
      <c r="J35">
        <f>SUM(C35:G35)</f>
        <v>39.000999999999998</v>
      </c>
      <c r="L35" t="s">
        <v>179</v>
      </c>
      <c r="M35" t="s">
        <v>187</v>
      </c>
      <c r="N35">
        <v>40</v>
      </c>
      <c r="O35">
        <v>4.2229169999999996E-3</v>
      </c>
      <c r="P35">
        <v>6.5064704170000001</v>
      </c>
      <c r="Q35">
        <f t="shared" si="1"/>
        <v>6.5106933339999999</v>
      </c>
      <c r="R35">
        <f>SUM(M35:P35)</f>
        <v>46.510693334000003</v>
      </c>
      <c r="T35" t="s">
        <v>179</v>
      </c>
      <c r="U35" t="s">
        <v>192</v>
      </c>
      <c r="V35">
        <v>20.252720666999998</v>
      </c>
      <c r="W35">
        <f>Y33/5</f>
        <v>10.6</v>
      </c>
      <c r="X35">
        <f t="shared" si="2"/>
        <v>30.852720667</v>
      </c>
    </row>
    <row r="36" spans="1:25" x14ac:dyDescent="0.2">
      <c r="A36" t="s">
        <v>181</v>
      </c>
      <c r="B36" t="s">
        <v>182</v>
      </c>
      <c r="C36">
        <v>0.625</v>
      </c>
      <c r="D36">
        <v>7.3999999999999996E-2</v>
      </c>
      <c r="E36">
        <v>0.02</v>
      </c>
      <c r="F36">
        <v>33.68</v>
      </c>
      <c r="G36">
        <v>0.4</v>
      </c>
      <c r="H36">
        <v>34.15</v>
      </c>
      <c r="I36">
        <f t="shared" si="0"/>
        <v>1.119</v>
      </c>
      <c r="J36">
        <f>SUM(C36:G36)</f>
        <v>34.798999999999999</v>
      </c>
      <c r="L36" t="s">
        <v>181</v>
      </c>
      <c r="M36" t="s">
        <v>188</v>
      </c>
      <c r="N36">
        <v>42</v>
      </c>
      <c r="O36">
        <v>7.4632079999999998E-3</v>
      </c>
      <c r="P36">
        <v>7.9799580000000005E-3</v>
      </c>
      <c r="Q36">
        <f t="shared" si="1"/>
        <v>1.5443166000000001E-2</v>
      </c>
      <c r="R36">
        <f>SUM(M36:P36)</f>
        <v>42.015443165999997</v>
      </c>
      <c r="T36" t="s">
        <v>181</v>
      </c>
      <c r="U36" t="s">
        <v>193</v>
      </c>
      <c r="V36">
        <v>12.913591290999999</v>
      </c>
      <c r="W36">
        <f>Y33/5</f>
        <v>10.6</v>
      </c>
      <c r="X36">
        <f t="shared" si="2"/>
        <v>23.513591290999997</v>
      </c>
    </row>
    <row r="37" spans="1:25" x14ac:dyDescent="0.2">
      <c r="A37" t="s">
        <v>183</v>
      </c>
      <c r="B37" t="s">
        <v>184</v>
      </c>
      <c r="C37">
        <v>0.63400000000000001</v>
      </c>
      <c r="D37">
        <v>8.3000000000000004E-2</v>
      </c>
      <c r="E37">
        <v>0.02</v>
      </c>
      <c r="F37">
        <v>33.369999999999997</v>
      </c>
      <c r="G37">
        <v>22.53</v>
      </c>
      <c r="H37">
        <v>55.98</v>
      </c>
      <c r="I37">
        <f t="shared" si="0"/>
        <v>23.266999999999999</v>
      </c>
      <c r="J37">
        <f>SUM(C37:G37)</f>
        <v>56.637</v>
      </c>
      <c r="L37" t="s">
        <v>183</v>
      </c>
      <c r="M37" t="s">
        <v>189</v>
      </c>
      <c r="N37">
        <v>42</v>
      </c>
      <c r="O37">
        <v>3.880667E-3</v>
      </c>
      <c r="P37">
        <v>4.7502446249999997</v>
      </c>
      <c r="Q37">
        <f t="shared" si="1"/>
        <v>4.7541252919999994</v>
      </c>
      <c r="R37">
        <f>SUM(M37:P37)</f>
        <v>46.754125291999998</v>
      </c>
      <c r="T37" t="s">
        <v>183</v>
      </c>
      <c r="U37" t="s">
        <v>194</v>
      </c>
      <c r="V37">
        <v>73.257941166999998</v>
      </c>
      <c r="W37">
        <f>Y33/5</f>
        <v>10.6</v>
      </c>
      <c r="X37">
        <f t="shared" si="2"/>
        <v>83.857941166999993</v>
      </c>
    </row>
    <row r="41" spans="1:25" x14ac:dyDescent="0.2">
      <c r="A41" t="s">
        <v>81</v>
      </c>
      <c r="B41" t="s">
        <v>0</v>
      </c>
      <c r="C41" t="s">
        <v>1</v>
      </c>
      <c r="D41" t="s">
        <v>2</v>
      </c>
      <c r="E41" t="s">
        <v>197</v>
      </c>
      <c r="F41" t="s">
        <v>198</v>
      </c>
      <c r="G41" t="s">
        <v>199</v>
      </c>
      <c r="H41" t="s">
        <v>200</v>
      </c>
      <c r="L41" t="s">
        <v>81</v>
      </c>
      <c r="M41" t="s">
        <v>0</v>
      </c>
      <c r="N41" t="s">
        <v>125</v>
      </c>
      <c r="O41" t="s">
        <v>126</v>
      </c>
      <c r="T41" t="s">
        <v>81</v>
      </c>
      <c r="U41" t="s">
        <v>0</v>
      </c>
      <c r="V41" t="s">
        <v>625</v>
      </c>
      <c r="Y41" t="s">
        <v>624</v>
      </c>
    </row>
    <row r="42" spans="1:25" x14ac:dyDescent="0.2">
      <c r="A42" t="s">
        <v>175</v>
      </c>
      <c r="B42" t="s">
        <v>176</v>
      </c>
      <c r="C42">
        <v>0.58699999999999997</v>
      </c>
      <c r="D42">
        <v>7.5999999999999998E-2</v>
      </c>
      <c r="E42">
        <v>0.02</v>
      </c>
      <c r="F42">
        <v>33.15</v>
      </c>
      <c r="G42">
        <v>14.29</v>
      </c>
      <c r="H42">
        <v>47.58</v>
      </c>
      <c r="L42" t="s">
        <v>175</v>
      </c>
      <c r="M42" t="s">
        <v>623</v>
      </c>
      <c r="N42">
        <v>47.114349916999998</v>
      </c>
      <c r="O42">
        <v>0.104193167</v>
      </c>
      <c r="P42">
        <v>11.259723708999999</v>
      </c>
      <c r="T42" t="s">
        <v>175</v>
      </c>
      <c r="U42" t="s">
        <v>190</v>
      </c>
      <c r="V42">
        <v>50.549814083000001</v>
      </c>
      <c r="Y42">
        <v>114427</v>
      </c>
    </row>
    <row r="43" spans="1:25" x14ac:dyDescent="0.2">
      <c r="A43" t="s">
        <v>175</v>
      </c>
      <c r="B43" t="s">
        <v>176</v>
      </c>
      <c r="C43">
        <v>0.60299999999999998</v>
      </c>
      <c r="D43">
        <v>7.6999999999999999E-2</v>
      </c>
      <c r="E43">
        <v>0.02</v>
      </c>
      <c r="F43">
        <v>37.29</v>
      </c>
      <c r="G43">
        <v>14.69</v>
      </c>
      <c r="H43">
        <v>52.05</v>
      </c>
      <c r="L43" t="s">
        <v>175</v>
      </c>
      <c r="M43" t="s">
        <v>623</v>
      </c>
      <c r="N43">
        <v>44.590546000000003</v>
      </c>
      <c r="O43">
        <v>3.8118330000000001E-3</v>
      </c>
      <c r="P43">
        <v>7.5768686670000003</v>
      </c>
      <c r="T43" t="s">
        <v>175</v>
      </c>
      <c r="U43" t="s">
        <v>190</v>
      </c>
      <c r="V43">
        <v>50.183337375000001</v>
      </c>
      <c r="Y43">
        <v>113819</v>
      </c>
    </row>
    <row r="44" spans="1:25" x14ac:dyDescent="0.2">
      <c r="A44" t="s">
        <v>175</v>
      </c>
      <c r="B44" t="s">
        <v>176</v>
      </c>
      <c r="C44">
        <v>0.57899999999999996</v>
      </c>
      <c r="D44">
        <v>7.6999999999999999E-2</v>
      </c>
      <c r="E44">
        <v>0.02</v>
      </c>
      <c r="F44">
        <v>36.590000000000003</v>
      </c>
      <c r="G44">
        <v>14.17</v>
      </c>
      <c r="H44">
        <v>50.84</v>
      </c>
      <c r="L44" t="s">
        <v>175</v>
      </c>
      <c r="M44" t="s">
        <v>623</v>
      </c>
      <c r="N44">
        <v>46.365882542000001</v>
      </c>
      <c r="O44">
        <v>2.3696250000000002E-3</v>
      </c>
      <c r="P44">
        <v>7.1343955000000001</v>
      </c>
      <c r="T44" t="s">
        <v>175</v>
      </c>
      <c r="U44" t="s">
        <v>190</v>
      </c>
      <c r="V44">
        <v>50.206943125000002</v>
      </c>
      <c r="Y44">
        <v>114072</v>
      </c>
    </row>
    <row r="45" spans="1:25" x14ac:dyDescent="0.2">
      <c r="A45" t="s">
        <v>175</v>
      </c>
      <c r="B45" t="s">
        <v>176</v>
      </c>
      <c r="C45">
        <v>0.55800000000000005</v>
      </c>
      <c r="D45">
        <v>7.4999999999999997E-2</v>
      </c>
      <c r="E45">
        <v>0.02</v>
      </c>
      <c r="F45">
        <v>34.19</v>
      </c>
      <c r="G45">
        <v>13.91</v>
      </c>
      <c r="H45">
        <v>48.17</v>
      </c>
      <c r="L45" t="s">
        <v>175</v>
      </c>
      <c r="M45" t="s">
        <v>623</v>
      </c>
      <c r="N45">
        <v>46.445020167000003</v>
      </c>
      <c r="O45">
        <v>3.6542079999999999E-3</v>
      </c>
      <c r="P45">
        <v>7.0575235410000001</v>
      </c>
      <c r="T45" t="s">
        <v>175</v>
      </c>
      <c r="U45" t="s">
        <v>190</v>
      </c>
      <c r="V45">
        <v>49.935270875000001</v>
      </c>
      <c r="Y45">
        <v>113833</v>
      </c>
    </row>
    <row r="46" spans="1:25" x14ac:dyDescent="0.2">
      <c r="A46" t="s">
        <v>175</v>
      </c>
      <c r="B46" t="s">
        <v>176</v>
      </c>
      <c r="C46">
        <v>0.57199999999999995</v>
      </c>
      <c r="D46">
        <v>7.2999999999999995E-2</v>
      </c>
      <c r="E46">
        <v>0.02</v>
      </c>
      <c r="F46">
        <v>33.880000000000003</v>
      </c>
      <c r="G46">
        <v>14.61</v>
      </c>
      <c r="H46">
        <v>48.56</v>
      </c>
      <c r="L46" t="s">
        <v>175</v>
      </c>
      <c r="M46" t="s">
        <v>623</v>
      </c>
      <c r="N46">
        <v>45.138496083</v>
      </c>
      <c r="O46">
        <v>3.1940419999999998E-3</v>
      </c>
      <c r="P46">
        <v>7.2312670419999998</v>
      </c>
      <c r="T46" t="s">
        <v>175</v>
      </c>
      <c r="U46" t="s">
        <v>190</v>
      </c>
      <c r="V46">
        <v>50.108032708000003</v>
      </c>
      <c r="Y46">
        <v>112280</v>
      </c>
    </row>
    <row r="47" spans="1:25" x14ac:dyDescent="0.2">
      <c r="C47">
        <f>AVERAGE(C42:C46)</f>
        <v>0.57979999999999998</v>
      </c>
      <c r="D47">
        <f t="shared" ref="D47:H47" si="3">AVERAGE(D42:D46)</f>
        <v>7.5600000000000001E-2</v>
      </c>
      <c r="E47">
        <f t="shared" si="3"/>
        <v>0.02</v>
      </c>
      <c r="F47">
        <f t="shared" si="3"/>
        <v>35.019999999999996</v>
      </c>
      <c r="G47">
        <f t="shared" si="3"/>
        <v>14.334</v>
      </c>
      <c r="H47">
        <f t="shared" si="3"/>
        <v>49.44</v>
      </c>
      <c r="L47" t="s">
        <v>175</v>
      </c>
      <c r="M47" t="s">
        <v>623</v>
      </c>
      <c r="N47">
        <v>47.477457458000003</v>
      </c>
      <c r="O47">
        <v>0.106826666</v>
      </c>
      <c r="P47">
        <v>7.7888591250000001</v>
      </c>
      <c r="V47">
        <f>AVERAGE(V42:V46)</f>
        <v>50.196679633200006</v>
      </c>
      <c r="Y47">
        <f>AVERAGE(Y42:Y46)</f>
        <v>113686.2</v>
      </c>
    </row>
    <row r="48" spans="1:25" x14ac:dyDescent="0.2">
      <c r="A48" t="s">
        <v>177</v>
      </c>
      <c r="B48" t="s">
        <v>178</v>
      </c>
      <c r="C48">
        <v>0.57499999999999996</v>
      </c>
      <c r="D48">
        <v>0.08</v>
      </c>
      <c r="E48">
        <v>0.02</v>
      </c>
      <c r="F48">
        <v>36.44</v>
      </c>
      <c r="G48">
        <v>1.5</v>
      </c>
      <c r="H48">
        <v>38.020000000000003</v>
      </c>
      <c r="L48" t="s">
        <v>175</v>
      </c>
      <c r="M48" t="s">
        <v>623</v>
      </c>
      <c r="N48">
        <v>46.976735083000001</v>
      </c>
      <c r="O48">
        <v>2.9095409999999999E-3</v>
      </c>
      <c r="P48">
        <v>6.496684041</v>
      </c>
      <c r="T48" t="s">
        <v>177</v>
      </c>
      <c r="U48" t="s">
        <v>191</v>
      </c>
      <c r="V48">
        <v>4.1446814170000001</v>
      </c>
    </row>
    <row r="49" spans="1:22" x14ac:dyDescent="0.2">
      <c r="A49" t="s">
        <v>177</v>
      </c>
      <c r="B49" t="s">
        <v>178</v>
      </c>
      <c r="C49">
        <v>0.58199999999999996</v>
      </c>
      <c r="D49">
        <v>0.08</v>
      </c>
      <c r="E49">
        <v>0.02</v>
      </c>
      <c r="F49">
        <v>36.83</v>
      </c>
      <c r="G49">
        <v>1.53</v>
      </c>
      <c r="H49">
        <v>38.450000000000003</v>
      </c>
      <c r="L49" t="s">
        <v>175</v>
      </c>
      <c r="M49" t="s">
        <v>623</v>
      </c>
      <c r="N49">
        <v>48.526759458999997</v>
      </c>
      <c r="O49">
        <v>2.5011249999999999E-3</v>
      </c>
      <c r="P49">
        <v>6.6491752499999999</v>
      </c>
      <c r="T49" t="s">
        <v>177</v>
      </c>
      <c r="U49" t="s">
        <v>191</v>
      </c>
      <c r="V49">
        <v>2.8778610420000001</v>
      </c>
    </row>
    <row r="50" spans="1:22" x14ac:dyDescent="0.2">
      <c r="A50" t="s">
        <v>177</v>
      </c>
      <c r="B50" t="s">
        <v>178</v>
      </c>
      <c r="C50">
        <v>0.55600000000000005</v>
      </c>
      <c r="D50">
        <v>8.2000000000000003E-2</v>
      </c>
      <c r="E50">
        <v>0.02</v>
      </c>
      <c r="F50">
        <v>36.979999999999997</v>
      </c>
      <c r="G50">
        <v>1.49</v>
      </c>
      <c r="H50">
        <v>38.549999999999997</v>
      </c>
      <c r="L50" t="s">
        <v>175</v>
      </c>
      <c r="M50" t="s">
        <v>623</v>
      </c>
      <c r="N50">
        <v>47.420380334000001</v>
      </c>
      <c r="O50">
        <v>4.82125E-3</v>
      </c>
      <c r="P50">
        <v>6.8292749160000001</v>
      </c>
      <c r="T50" t="s">
        <v>177</v>
      </c>
      <c r="U50" t="s">
        <v>191</v>
      </c>
      <c r="V50">
        <v>2.946104917</v>
      </c>
    </row>
    <row r="51" spans="1:22" x14ac:dyDescent="0.2">
      <c r="A51" t="s">
        <v>177</v>
      </c>
      <c r="B51" t="s">
        <v>178</v>
      </c>
      <c r="C51">
        <v>0.57099999999999995</v>
      </c>
      <c r="D51">
        <v>7.6999999999999999E-2</v>
      </c>
      <c r="E51">
        <v>0.02</v>
      </c>
      <c r="F51">
        <v>36.9</v>
      </c>
      <c r="G51">
        <v>1.46</v>
      </c>
      <c r="H51">
        <v>38.43</v>
      </c>
      <c r="L51" t="s">
        <v>175</v>
      </c>
      <c r="M51" t="s">
        <v>623</v>
      </c>
      <c r="N51">
        <v>45.906151833000003</v>
      </c>
      <c r="O51">
        <v>2.038958E-3</v>
      </c>
      <c r="P51">
        <v>7.1186130419999998</v>
      </c>
      <c r="T51" t="s">
        <v>177</v>
      </c>
      <c r="U51" t="s">
        <v>191</v>
      </c>
      <c r="V51">
        <v>2.90157475</v>
      </c>
    </row>
    <row r="52" spans="1:22" x14ac:dyDescent="0.2">
      <c r="A52" t="s">
        <v>177</v>
      </c>
      <c r="B52" t="s">
        <v>178</v>
      </c>
      <c r="C52">
        <v>0.55500000000000005</v>
      </c>
      <c r="D52">
        <v>7.3999999999999996E-2</v>
      </c>
      <c r="E52">
        <v>0.02</v>
      </c>
      <c r="F52">
        <v>36.869999999999997</v>
      </c>
      <c r="G52">
        <v>1.49</v>
      </c>
      <c r="H52">
        <v>38.43</v>
      </c>
      <c r="O52">
        <f t="shared" ref="O52:P52" si="4">AVERAGE(O42:O51)</f>
        <v>2.3632041499999999E-2</v>
      </c>
      <c r="P52">
        <f t="shared" si="4"/>
        <v>7.5142384832999998</v>
      </c>
      <c r="T52" t="s">
        <v>177</v>
      </c>
      <c r="U52" t="s">
        <v>191</v>
      </c>
      <c r="V52">
        <v>2.9872565830000002</v>
      </c>
    </row>
    <row r="53" spans="1:22" x14ac:dyDescent="0.2">
      <c r="C53">
        <f>AVERAGE(C48:C52)</f>
        <v>0.56779999999999997</v>
      </c>
      <c r="D53">
        <f t="shared" ref="D53:H53" si="5">AVERAGE(D48:D52)</f>
        <v>7.8600000000000003E-2</v>
      </c>
      <c r="E53">
        <f t="shared" si="5"/>
        <v>0.02</v>
      </c>
      <c r="F53">
        <f t="shared" si="5"/>
        <v>36.804000000000002</v>
      </c>
      <c r="G53">
        <f t="shared" si="5"/>
        <v>1.4940000000000002</v>
      </c>
      <c r="H53">
        <f t="shared" si="5"/>
        <v>38.375999999999998</v>
      </c>
    </row>
    <row r="54" spans="1:22" x14ac:dyDescent="0.2">
      <c r="A54" t="s">
        <v>179</v>
      </c>
      <c r="B54" t="s">
        <v>180</v>
      </c>
      <c r="C54">
        <v>0.54100000000000004</v>
      </c>
      <c r="D54">
        <v>8.1000000000000003E-2</v>
      </c>
      <c r="E54">
        <v>0.02</v>
      </c>
      <c r="F54">
        <v>36.86</v>
      </c>
      <c r="G54">
        <v>4.97</v>
      </c>
      <c r="H54">
        <v>41.93</v>
      </c>
      <c r="L54" t="s">
        <v>177</v>
      </c>
      <c r="M54" t="s">
        <v>623</v>
      </c>
      <c r="N54">
        <v>45.995248791999998</v>
      </c>
      <c r="O54">
        <v>3.2272500000000001E-3</v>
      </c>
      <c r="P54">
        <v>1.3200292000000001E-2</v>
      </c>
      <c r="V54">
        <f>AVERAGE(V48:V52)</f>
        <v>3.1714957418000003</v>
      </c>
    </row>
    <row r="55" spans="1:22" x14ac:dyDescent="0.2">
      <c r="A55" t="s">
        <v>179</v>
      </c>
      <c r="B55" t="s">
        <v>180</v>
      </c>
      <c r="C55">
        <v>0.57499999999999996</v>
      </c>
      <c r="D55">
        <v>7.5999999999999998E-2</v>
      </c>
      <c r="E55">
        <v>0.02</v>
      </c>
      <c r="F55">
        <v>36.99</v>
      </c>
      <c r="G55">
        <v>5</v>
      </c>
      <c r="H55">
        <v>42.11</v>
      </c>
      <c r="L55" t="s">
        <v>177</v>
      </c>
      <c r="M55" t="s">
        <v>623</v>
      </c>
      <c r="N55">
        <v>44.483980291000002</v>
      </c>
      <c r="O55">
        <v>2.4673329999999999E-3</v>
      </c>
      <c r="P55">
        <v>1.0137125E-2</v>
      </c>
      <c r="T55" t="s">
        <v>179</v>
      </c>
      <c r="U55" t="s">
        <v>192</v>
      </c>
      <c r="V55">
        <v>21.917472833000001</v>
      </c>
    </row>
    <row r="56" spans="1:22" x14ac:dyDescent="0.2">
      <c r="A56" t="s">
        <v>179</v>
      </c>
      <c r="B56" t="s">
        <v>180</v>
      </c>
      <c r="C56">
        <v>0.57599999999999996</v>
      </c>
      <c r="D56">
        <v>7.4999999999999997E-2</v>
      </c>
      <c r="E56">
        <v>0.02</v>
      </c>
      <c r="F56">
        <v>36.799999999999997</v>
      </c>
      <c r="G56">
        <v>4.99</v>
      </c>
      <c r="H56">
        <v>41.88</v>
      </c>
      <c r="L56" t="s">
        <v>177</v>
      </c>
      <c r="M56" t="s">
        <v>623</v>
      </c>
      <c r="N56">
        <v>44.394484749999997</v>
      </c>
      <c r="O56">
        <v>2.1995840000000001E-3</v>
      </c>
      <c r="P56">
        <v>1.0829292000000001E-2</v>
      </c>
      <c r="T56" t="s">
        <v>179</v>
      </c>
      <c r="U56" t="s">
        <v>192</v>
      </c>
      <c r="V56">
        <v>22.809301208000001</v>
      </c>
    </row>
    <row r="57" spans="1:22" x14ac:dyDescent="0.2">
      <c r="A57" t="s">
        <v>179</v>
      </c>
      <c r="B57" t="s">
        <v>180</v>
      </c>
      <c r="C57">
        <v>0.57199999999999995</v>
      </c>
      <c r="D57">
        <v>7.5999999999999998E-2</v>
      </c>
      <c r="E57">
        <v>0.02</v>
      </c>
      <c r="F57">
        <v>36.74</v>
      </c>
      <c r="G57">
        <v>5</v>
      </c>
      <c r="H57">
        <v>41.87</v>
      </c>
      <c r="L57" t="s">
        <v>177</v>
      </c>
      <c r="M57" t="s">
        <v>623</v>
      </c>
      <c r="N57">
        <v>44.146813291000001</v>
      </c>
      <c r="O57">
        <v>2.679584E-3</v>
      </c>
      <c r="P57">
        <v>9.5004159999999994E-3</v>
      </c>
      <c r="T57" t="s">
        <v>179</v>
      </c>
      <c r="U57" t="s">
        <v>192</v>
      </c>
      <c r="V57">
        <v>22.282025042000001</v>
      </c>
    </row>
    <row r="58" spans="1:22" x14ac:dyDescent="0.2">
      <c r="A58" t="s">
        <v>179</v>
      </c>
      <c r="B58" t="s">
        <v>180</v>
      </c>
      <c r="C58">
        <v>0.56999999999999995</v>
      </c>
      <c r="D58">
        <v>7.5999999999999998E-2</v>
      </c>
      <c r="E58">
        <v>0.02</v>
      </c>
      <c r="F58">
        <v>36.78</v>
      </c>
      <c r="G58">
        <v>5.0199999999999996</v>
      </c>
      <c r="H58">
        <v>41.89</v>
      </c>
      <c r="L58" t="s">
        <v>177</v>
      </c>
      <c r="M58" t="s">
        <v>623</v>
      </c>
      <c r="N58">
        <v>45.273173374999999</v>
      </c>
      <c r="O58">
        <v>3.457791E-3</v>
      </c>
      <c r="P58">
        <v>8.7722089999999996E-3</v>
      </c>
      <c r="T58" t="s">
        <v>179</v>
      </c>
      <c r="U58" t="s">
        <v>192</v>
      </c>
      <c r="V58">
        <v>22.306541708000001</v>
      </c>
    </row>
    <row r="59" spans="1:22" x14ac:dyDescent="0.2">
      <c r="C59">
        <f>AVERAGE(C54:C58)</f>
        <v>0.56679999999999997</v>
      </c>
      <c r="D59">
        <f t="shared" ref="D59" si="6">AVERAGE(D54:D58)</f>
        <v>7.6800000000000007E-2</v>
      </c>
      <c r="E59">
        <f t="shared" ref="E59" si="7">AVERAGE(E54:E58)</f>
        <v>0.02</v>
      </c>
      <c r="F59">
        <f t="shared" ref="F59" si="8">AVERAGE(F54:F58)</f>
        <v>36.833999999999996</v>
      </c>
      <c r="G59">
        <f t="shared" ref="G59" si="9">AVERAGE(G54:G58)</f>
        <v>4.9960000000000004</v>
      </c>
      <c r="H59">
        <f t="shared" ref="H59" si="10">AVERAGE(H54:H58)</f>
        <v>41.936</v>
      </c>
    </row>
    <row r="60" spans="1:22" x14ac:dyDescent="0.2">
      <c r="A60" t="s">
        <v>181</v>
      </c>
      <c r="B60" t="s">
        <v>182</v>
      </c>
      <c r="C60">
        <v>0.56200000000000006</v>
      </c>
      <c r="D60">
        <v>7.1999999999999995E-2</v>
      </c>
      <c r="E60">
        <v>0.02</v>
      </c>
      <c r="F60">
        <v>35.94</v>
      </c>
      <c r="G60">
        <v>0.37</v>
      </c>
      <c r="H60">
        <v>36.380000000000003</v>
      </c>
      <c r="O60">
        <f>AVERAGE(O54:O58)</f>
        <v>2.8063084000000001E-3</v>
      </c>
      <c r="P60">
        <f>AVERAGE(P54:P58)</f>
        <v>1.04878668E-2</v>
      </c>
      <c r="T60" t="s">
        <v>179</v>
      </c>
      <c r="U60" t="s">
        <v>192</v>
      </c>
      <c r="V60">
        <v>22.474471084000001</v>
      </c>
    </row>
    <row r="61" spans="1:22" x14ac:dyDescent="0.2">
      <c r="A61" t="s">
        <v>181</v>
      </c>
      <c r="B61" t="s">
        <v>182</v>
      </c>
      <c r="C61">
        <v>0.57399999999999995</v>
      </c>
      <c r="D61">
        <v>7.2999999999999995E-2</v>
      </c>
      <c r="E61">
        <v>0.02</v>
      </c>
      <c r="F61">
        <v>34.93</v>
      </c>
      <c r="G61">
        <v>0.38</v>
      </c>
      <c r="H61">
        <v>35.369999999999997</v>
      </c>
      <c r="L61" t="s">
        <v>179</v>
      </c>
      <c r="M61" t="s">
        <v>623</v>
      </c>
      <c r="N61">
        <v>45.721661124999997</v>
      </c>
      <c r="O61">
        <v>3.7304170000000002E-3</v>
      </c>
      <c r="P61">
        <v>2.8689352910000001</v>
      </c>
      <c r="V61">
        <f>AVERAGE(V55:V60)</f>
        <v>22.357962375</v>
      </c>
    </row>
    <row r="62" spans="1:22" x14ac:dyDescent="0.2">
      <c r="A62" t="s">
        <v>181</v>
      </c>
      <c r="B62" t="s">
        <v>182</v>
      </c>
      <c r="C62">
        <v>0.55700000000000005</v>
      </c>
      <c r="D62">
        <v>7.1999999999999995E-2</v>
      </c>
      <c r="E62">
        <v>0.02</v>
      </c>
      <c r="F62">
        <v>35.42</v>
      </c>
      <c r="G62">
        <v>0.42</v>
      </c>
      <c r="H62">
        <v>35.909999999999997</v>
      </c>
      <c r="L62" t="s">
        <v>179</v>
      </c>
      <c r="M62" t="s">
        <v>623</v>
      </c>
      <c r="N62">
        <v>44.991432707999998</v>
      </c>
      <c r="O62">
        <v>3.1416669999999999E-3</v>
      </c>
      <c r="P62">
        <v>2.6343807090000002</v>
      </c>
      <c r="T62" t="s">
        <v>181</v>
      </c>
      <c r="U62" t="s">
        <v>193</v>
      </c>
      <c r="V62">
        <v>14.920241167</v>
      </c>
    </row>
    <row r="63" spans="1:22" x14ac:dyDescent="0.2">
      <c r="A63" t="s">
        <v>181</v>
      </c>
      <c r="B63" t="s">
        <v>182</v>
      </c>
      <c r="C63">
        <v>0.57599999999999996</v>
      </c>
      <c r="D63">
        <v>7.2999999999999995E-2</v>
      </c>
      <c r="E63">
        <v>0.02</v>
      </c>
      <c r="F63">
        <v>35.71</v>
      </c>
      <c r="G63">
        <v>0.42</v>
      </c>
      <c r="H63">
        <v>36.200000000000003</v>
      </c>
      <c r="L63" t="s">
        <v>179</v>
      </c>
      <c r="M63" t="s">
        <v>623</v>
      </c>
      <c r="N63">
        <v>42.268326416999997</v>
      </c>
      <c r="O63">
        <v>2.6930420000000001E-3</v>
      </c>
      <c r="P63">
        <v>2.77332125</v>
      </c>
      <c r="T63" t="s">
        <v>181</v>
      </c>
      <c r="U63" t="s">
        <v>193</v>
      </c>
      <c r="V63">
        <v>14.579513415999999</v>
      </c>
    </row>
    <row r="64" spans="1:22" x14ac:dyDescent="0.2">
      <c r="A64" t="s">
        <v>181</v>
      </c>
      <c r="B64" t="s">
        <v>182</v>
      </c>
      <c r="C64">
        <v>0.56599999999999995</v>
      </c>
      <c r="D64">
        <v>7.1999999999999995E-2</v>
      </c>
      <c r="E64">
        <v>0.02</v>
      </c>
      <c r="F64">
        <v>35.68</v>
      </c>
      <c r="G64">
        <v>0.42</v>
      </c>
      <c r="H64">
        <v>36.17</v>
      </c>
      <c r="L64" t="s">
        <v>179</v>
      </c>
      <c r="M64" t="s">
        <v>623</v>
      </c>
      <c r="N64">
        <v>44.119126958999999</v>
      </c>
      <c r="O64">
        <v>2.8517500000000001E-3</v>
      </c>
      <c r="P64">
        <v>2.6737532919999998</v>
      </c>
      <c r="T64" t="s">
        <v>181</v>
      </c>
      <c r="U64" t="s">
        <v>193</v>
      </c>
      <c r="V64">
        <v>14.078948</v>
      </c>
    </row>
    <row r="65" spans="1:22" x14ac:dyDescent="0.2">
      <c r="C65">
        <f>AVERAGE(C60:C64)</f>
        <v>0.56699999999999995</v>
      </c>
      <c r="D65">
        <f t="shared" ref="D65" si="11">AVERAGE(D60:D64)</f>
        <v>7.2399999999999992E-2</v>
      </c>
      <c r="E65">
        <f t="shared" ref="E65" si="12">AVERAGE(E60:E64)</f>
        <v>0.02</v>
      </c>
      <c r="F65">
        <f t="shared" ref="F65" si="13">AVERAGE(F60:F64)</f>
        <v>35.536000000000001</v>
      </c>
      <c r="G65">
        <f t="shared" ref="G65" si="14">AVERAGE(G60:G64)</f>
        <v>0.40199999999999997</v>
      </c>
      <c r="H65">
        <f t="shared" ref="H65" si="15">AVERAGE(H60:H64)</f>
        <v>36.006000000000007</v>
      </c>
    </row>
    <row r="66" spans="1:22" x14ac:dyDescent="0.2">
      <c r="A66" t="s">
        <v>183</v>
      </c>
      <c r="B66" t="s">
        <v>184</v>
      </c>
      <c r="C66">
        <v>0.57199999999999995</v>
      </c>
      <c r="D66">
        <v>0.08</v>
      </c>
      <c r="E66">
        <v>0.02</v>
      </c>
      <c r="F66">
        <v>35.79</v>
      </c>
      <c r="G66">
        <v>23.33</v>
      </c>
      <c r="H66">
        <v>59.31</v>
      </c>
      <c r="L66" t="s">
        <v>179</v>
      </c>
      <c r="M66" t="s">
        <v>623</v>
      </c>
      <c r="N66">
        <v>46.373640625</v>
      </c>
      <c r="O66">
        <v>2.7294160000000001E-3</v>
      </c>
      <c r="P66">
        <v>2.8341422500000002</v>
      </c>
      <c r="T66" t="s">
        <v>181</v>
      </c>
      <c r="U66" t="s">
        <v>193</v>
      </c>
      <c r="V66">
        <v>14.229541875000001</v>
      </c>
    </row>
    <row r="67" spans="1:22" x14ac:dyDescent="0.2">
      <c r="A67" t="s">
        <v>183</v>
      </c>
      <c r="B67" t="s">
        <v>184</v>
      </c>
      <c r="C67">
        <v>0.56599999999999995</v>
      </c>
      <c r="D67">
        <v>7.6999999999999999E-2</v>
      </c>
      <c r="E67">
        <v>0.02</v>
      </c>
      <c r="F67">
        <v>35.46</v>
      </c>
      <c r="G67">
        <v>23.48</v>
      </c>
      <c r="H67">
        <v>59.11</v>
      </c>
      <c r="O67">
        <f>AVERAGE(O61:O66)</f>
        <v>3.0292584000000001E-3</v>
      </c>
      <c r="P67">
        <f>AVERAGE(P61:P66)</f>
        <v>2.7569065583999999</v>
      </c>
      <c r="T67" t="s">
        <v>181</v>
      </c>
      <c r="U67" t="s">
        <v>193</v>
      </c>
      <c r="V67">
        <v>14.020658083000001</v>
      </c>
    </row>
    <row r="68" spans="1:22" x14ac:dyDescent="0.2">
      <c r="A68" t="s">
        <v>627</v>
      </c>
      <c r="L68" t="s">
        <v>181</v>
      </c>
      <c r="M68" t="s">
        <v>623</v>
      </c>
      <c r="N68">
        <v>43.263162457999996</v>
      </c>
      <c r="O68">
        <v>8.168916E-3</v>
      </c>
      <c r="P68">
        <v>7.184083E-3</v>
      </c>
      <c r="V68">
        <f>AVERAGE(V62:V67)</f>
        <v>14.365780508199999</v>
      </c>
    </row>
    <row r="69" spans="1:22" x14ac:dyDescent="0.2">
      <c r="A69" t="s">
        <v>183</v>
      </c>
      <c r="B69" t="s">
        <v>184</v>
      </c>
      <c r="C69">
        <v>0.58199999999999996</v>
      </c>
      <c r="D69">
        <v>8.1000000000000003E-2</v>
      </c>
      <c r="E69">
        <v>0.02</v>
      </c>
      <c r="F69">
        <v>36.65</v>
      </c>
      <c r="G69">
        <v>23.56</v>
      </c>
      <c r="H69">
        <v>60.57</v>
      </c>
      <c r="L69" t="s">
        <v>181</v>
      </c>
      <c r="M69" t="s">
        <v>623</v>
      </c>
      <c r="N69">
        <v>45.356074499999998</v>
      </c>
      <c r="O69">
        <v>2.0644579999999999E-3</v>
      </c>
      <c r="P69">
        <v>2.386375E-3</v>
      </c>
      <c r="T69" t="s">
        <v>183</v>
      </c>
      <c r="U69" t="s">
        <v>194</v>
      </c>
      <c r="V69">
        <v>78.680317875</v>
      </c>
    </row>
    <row r="70" spans="1:22" x14ac:dyDescent="0.2">
      <c r="A70" t="s">
        <v>183</v>
      </c>
      <c r="B70" t="s">
        <v>184</v>
      </c>
      <c r="C70">
        <v>0.57899999999999996</v>
      </c>
      <c r="D70">
        <v>8.2000000000000003E-2</v>
      </c>
      <c r="E70">
        <v>0.02</v>
      </c>
      <c r="F70">
        <v>37.22</v>
      </c>
      <c r="G70">
        <v>23.64</v>
      </c>
      <c r="H70">
        <v>60.98</v>
      </c>
      <c r="L70" t="s">
        <v>181</v>
      </c>
      <c r="M70" t="s">
        <v>623</v>
      </c>
      <c r="N70">
        <v>42.428287040999997</v>
      </c>
      <c r="O70">
        <v>1.393792E-3</v>
      </c>
      <c r="P70">
        <v>2.9451249999999998E-3</v>
      </c>
      <c r="T70" t="s">
        <v>183</v>
      </c>
      <c r="U70" t="s">
        <v>194</v>
      </c>
      <c r="V70">
        <v>84.872045374999999</v>
      </c>
    </row>
    <row r="71" spans="1:22" x14ac:dyDescent="0.2">
      <c r="C71">
        <f>AVERAGE(C66:C70)</f>
        <v>0.57474999999999987</v>
      </c>
      <c r="D71">
        <f t="shared" ref="D71" si="16">AVERAGE(D66:D70)</f>
        <v>0.08</v>
      </c>
      <c r="E71">
        <f t="shared" ref="E71" si="17">AVERAGE(E66:E70)</f>
        <v>0.02</v>
      </c>
      <c r="F71">
        <f t="shared" ref="F71" si="18">AVERAGE(F66:F70)</f>
        <v>36.28</v>
      </c>
      <c r="G71">
        <f t="shared" ref="G71" si="19">AVERAGE(G66:G70)</f>
        <v>23.502500000000001</v>
      </c>
      <c r="H71">
        <f t="shared" ref="H71" si="20">AVERAGE(H66:H70)</f>
        <v>59.9925</v>
      </c>
      <c r="L71" t="s">
        <v>181</v>
      </c>
      <c r="M71" t="s">
        <v>623</v>
      </c>
      <c r="N71">
        <v>43.869985542000002</v>
      </c>
      <c r="O71">
        <v>1.301583E-3</v>
      </c>
      <c r="P71">
        <v>2.8939590000000002E-3</v>
      </c>
      <c r="T71" t="s">
        <v>183</v>
      </c>
      <c r="U71" t="s">
        <v>194</v>
      </c>
      <c r="V71">
        <v>85.409248582999993</v>
      </c>
    </row>
    <row r="72" spans="1:22" x14ac:dyDescent="0.2">
      <c r="L72" t="s">
        <v>181</v>
      </c>
      <c r="M72" t="s">
        <v>623</v>
      </c>
      <c r="N72">
        <v>42.355307083</v>
      </c>
      <c r="O72">
        <v>1.9711669999999998E-3</v>
      </c>
      <c r="P72">
        <v>2.4307500000000002E-3</v>
      </c>
      <c r="T72" t="s">
        <v>183</v>
      </c>
      <c r="U72" t="s">
        <v>194</v>
      </c>
      <c r="V72">
        <v>83.569780374999993</v>
      </c>
    </row>
    <row r="73" spans="1:22" x14ac:dyDescent="0.2">
      <c r="A73" t="s">
        <v>628</v>
      </c>
      <c r="G73">
        <v>12221</v>
      </c>
      <c r="O73">
        <f>AVERAGE(O68:O72)</f>
        <v>2.9799831999999999E-3</v>
      </c>
      <c r="P73">
        <f>AVERAGE(P68:P72)</f>
        <v>3.5680584E-3</v>
      </c>
      <c r="T73" t="s">
        <v>183</v>
      </c>
      <c r="U73" t="s">
        <v>194</v>
      </c>
      <c r="V73">
        <v>83.675700957999993</v>
      </c>
    </row>
    <row r="74" spans="1:22" x14ac:dyDescent="0.2">
      <c r="G74">
        <v>12361</v>
      </c>
      <c r="L74" t="s">
        <v>183</v>
      </c>
      <c r="M74" t="s">
        <v>623</v>
      </c>
      <c r="N74">
        <v>40.5779055</v>
      </c>
      <c r="O74">
        <v>3.5127079999999998E-3</v>
      </c>
      <c r="P74">
        <v>5.0951072079999999</v>
      </c>
      <c r="V74">
        <f>AVERAGE(V69:V73)</f>
        <v>83.241418633199984</v>
      </c>
    </row>
    <row r="75" spans="1:22" x14ac:dyDescent="0.2">
      <c r="G75">
        <v>12347</v>
      </c>
      <c r="L75" t="s">
        <v>183</v>
      </c>
      <c r="M75" t="s">
        <v>623</v>
      </c>
      <c r="N75">
        <v>44.326584625000002</v>
      </c>
      <c r="O75">
        <v>2.4599999999999999E-3</v>
      </c>
      <c r="P75">
        <v>4.8800069590000001</v>
      </c>
    </row>
    <row r="76" spans="1:22" x14ac:dyDescent="0.2">
      <c r="G76">
        <v>12304</v>
      </c>
      <c r="L76" t="s">
        <v>183</v>
      </c>
      <c r="M76" t="s">
        <v>623</v>
      </c>
      <c r="N76">
        <v>42.046180874999997</v>
      </c>
      <c r="O76">
        <v>3.3214160000000002E-3</v>
      </c>
      <c r="P76">
        <v>5.1540473750000002</v>
      </c>
    </row>
    <row r="77" spans="1:22" x14ac:dyDescent="0.2">
      <c r="G77">
        <v>12382</v>
      </c>
      <c r="H77">
        <f>AVERAGE(G73:G77)</f>
        <v>12323</v>
      </c>
      <c r="L77" t="s">
        <v>183</v>
      </c>
      <c r="M77" t="s">
        <v>623</v>
      </c>
      <c r="N77">
        <v>45.363063916999998</v>
      </c>
      <c r="O77">
        <v>2.5524580000000001E-3</v>
      </c>
      <c r="P77">
        <v>5.1470640840000002</v>
      </c>
    </row>
    <row r="78" spans="1:22" x14ac:dyDescent="0.2">
      <c r="L78" t="s">
        <v>183</v>
      </c>
      <c r="M78" t="s">
        <v>623</v>
      </c>
      <c r="N78">
        <v>42.259574291</v>
      </c>
      <c r="O78">
        <v>1.8714999999999999E-3</v>
      </c>
      <c r="P78">
        <v>5.3386444590000002</v>
      </c>
    </row>
    <row r="79" spans="1:22" x14ac:dyDescent="0.2">
      <c r="N79">
        <f>AVERAGE(N42:N51,N54:N58,N61:N66,N68:N72,N74:N78)</f>
        <v>44.852526434700003</v>
      </c>
      <c r="O79">
        <f>AVERAGE(O74:O78)</f>
        <v>2.7436164000000001E-3</v>
      </c>
      <c r="P79">
        <f>AVERAGE(P74:P78)</f>
        <v>5.1229740170000007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97A11-0FCF-E44D-8CD3-CC21A2794EBA}">
  <dimension ref="A1:P101"/>
  <sheetViews>
    <sheetView zoomScale="120" zoomScaleNormal="120" workbookViewId="0">
      <selection activeCell="I102" sqref="I102"/>
    </sheetView>
  </sheetViews>
  <sheetFormatPr baseColWidth="10" defaultRowHeight="16" x14ac:dyDescent="0.2"/>
  <cols>
    <col min="1" max="1" width="9.5" bestFit="1" customWidth="1"/>
    <col min="2" max="2" width="20.83203125" bestFit="1" customWidth="1"/>
    <col min="3" max="3" width="12.6640625" bestFit="1" customWidth="1"/>
    <col min="4" max="4" width="11.33203125" bestFit="1" customWidth="1"/>
    <col min="5" max="5" width="12" bestFit="1" customWidth="1"/>
    <col min="6" max="6" width="13.1640625" bestFit="1" customWidth="1"/>
    <col min="7" max="7" width="12.6640625" bestFit="1" customWidth="1"/>
    <col min="8" max="8" width="14.1640625" bestFit="1" customWidth="1"/>
    <col min="11" max="11" width="13.5" bestFit="1" customWidth="1"/>
    <col min="12" max="12" width="20.83203125" bestFit="1" customWidth="1"/>
    <col min="13" max="15" width="12.1640625" bestFit="1" customWidth="1"/>
  </cols>
  <sheetData>
    <row r="1" spans="1:16" x14ac:dyDescent="0.2">
      <c r="A1" t="s">
        <v>82</v>
      </c>
      <c r="K1" t="s">
        <v>168</v>
      </c>
    </row>
    <row r="2" spans="1:16" x14ac:dyDescent="0.2">
      <c r="A2" t="s">
        <v>81</v>
      </c>
      <c r="B2" t="s">
        <v>499</v>
      </c>
      <c r="C2" t="s">
        <v>1</v>
      </c>
      <c r="D2" t="s">
        <v>2</v>
      </c>
      <c r="E2" t="s">
        <v>197</v>
      </c>
      <c r="F2" t="s">
        <v>198</v>
      </c>
      <c r="G2" t="s">
        <v>199</v>
      </c>
      <c r="H2" t="s">
        <v>200</v>
      </c>
      <c r="I2" t="s">
        <v>156</v>
      </c>
      <c r="K2" t="s">
        <v>81</v>
      </c>
      <c r="L2" t="s">
        <v>0</v>
      </c>
      <c r="M2" t="s">
        <v>174</v>
      </c>
      <c r="N2" t="s">
        <v>125</v>
      </c>
      <c r="O2" t="s">
        <v>126</v>
      </c>
      <c r="P2" t="s">
        <v>156</v>
      </c>
    </row>
    <row r="3" spans="1:16" x14ac:dyDescent="0.2">
      <c r="A3" t="s">
        <v>500</v>
      </c>
      <c r="B3" t="s">
        <v>592</v>
      </c>
      <c r="C3">
        <v>0.69699999999999995</v>
      </c>
      <c r="D3">
        <v>0.30399999999999999</v>
      </c>
      <c r="E3">
        <v>0.02</v>
      </c>
      <c r="F3">
        <v>4.7</v>
      </c>
      <c r="G3">
        <v>81.08</v>
      </c>
      <c r="H3">
        <v>85.83</v>
      </c>
      <c r="I3">
        <f>SUM(C3,D3,H3)</f>
        <v>86.831000000000003</v>
      </c>
      <c r="K3" t="s">
        <v>598</v>
      </c>
      <c r="L3" t="s">
        <v>592</v>
      </c>
      <c r="M3">
        <v>3.6807489580000001</v>
      </c>
      <c r="N3">
        <v>1.1234459E-2</v>
      </c>
      <c r="O3">
        <v>227.51372320900001</v>
      </c>
      <c r="P3">
        <f t="shared" ref="P3:P34" si="0">SUM(M3:O3)</f>
        <v>231.20570662599999</v>
      </c>
    </row>
    <row r="4" spans="1:16" x14ac:dyDescent="0.2">
      <c r="A4" t="s">
        <v>500</v>
      </c>
      <c r="B4" t="s">
        <v>560</v>
      </c>
      <c r="C4">
        <v>0.71699999999999997</v>
      </c>
      <c r="D4">
        <v>0.307</v>
      </c>
      <c r="E4">
        <v>0.02</v>
      </c>
      <c r="F4">
        <v>0.04</v>
      </c>
      <c r="G4">
        <v>2.56</v>
      </c>
      <c r="H4">
        <v>2.64</v>
      </c>
      <c r="I4">
        <f t="shared" ref="I4:I67" si="1">SUM(C4,D4,H4)</f>
        <v>3.6640000000000001</v>
      </c>
      <c r="K4" t="s">
        <v>598</v>
      </c>
      <c r="L4" t="s">
        <v>542</v>
      </c>
      <c r="M4">
        <v>1.4215495</v>
      </c>
      <c r="N4">
        <v>1.1926124999999999E-2</v>
      </c>
      <c r="O4">
        <v>39.495841749999997</v>
      </c>
      <c r="P4">
        <f t="shared" si="0"/>
        <v>40.929317374999997</v>
      </c>
    </row>
    <row r="5" spans="1:16" x14ac:dyDescent="0.2">
      <c r="A5" t="s">
        <v>500</v>
      </c>
      <c r="B5" t="s">
        <v>548</v>
      </c>
      <c r="C5">
        <v>0.68600000000000005</v>
      </c>
      <c r="D5">
        <v>0.308</v>
      </c>
      <c r="E5">
        <v>0.02</v>
      </c>
      <c r="F5">
        <v>0.17</v>
      </c>
      <c r="G5">
        <v>2.21</v>
      </c>
      <c r="H5">
        <v>2.42</v>
      </c>
      <c r="I5">
        <f t="shared" si="1"/>
        <v>3.4139999999999997</v>
      </c>
      <c r="K5" t="s">
        <v>598</v>
      </c>
      <c r="L5" t="s">
        <v>553</v>
      </c>
      <c r="M5">
        <v>0.14345975</v>
      </c>
      <c r="N5">
        <v>1.0732792E-2</v>
      </c>
      <c r="O5">
        <v>2.485371083</v>
      </c>
      <c r="P5">
        <f t="shared" si="0"/>
        <v>2.6395636250000001</v>
      </c>
    </row>
    <row r="6" spans="1:16" x14ac:dyDescent="0.2">
      <c r="A6" t="s">
        <v>500</v>
      </c>
      <c r="B6" t="s">
        <v>578</v>
      </c>
      <c r="C6">
        <v>0.68899999999999995</v>
      </c>
      <c r="D6">
        <v>0.30599999999999999</v>
      </c>
      <c r="E6">
        <v>0.02</v>
      </c>
      <c r="F6">
        <v>0.08</v>
      </c>
      <c r="G6">
        <v>1.75</v>
      </c>
      <c r="H6">
        <v>1.88</v>
      </c>
      <c r="I6">
        <f t="shared" si="1"/>
        <v>2.875</v>
      </c>
      <c r="K6" t="s">
        <v>598</v>
      </c>
      <c r="L6" t="s">
        <v>524</v>
      </c>
      <c r="M6">
        <v>0.67601466600000004</v>
      </c>
      <c r="N6">
        <v>1.4040624999999999E-2</v>
      </c>
      <c r="O6">
        <v>1.7527682090000001</v>
      </c>
      <c r="P6">
        <f t="shared" si="0"/>
        <v>2.4428235000000003</v>
      </c>
    </row>
    <row r="7" spans="1:16" x14ac:dyDescent="0.2">
      <c r="A7" t="s">
        <v>500</v>
      </c>
      <c r="B7" t="s">
        <v>542</v>
      </c>
      <c r="C7">
        <v>0.70199999999999996</v>
      </c>
      <c r="D7">
        <v>0.312</v>
      </c>
      <c r="E7">
        <v>0.02</v>
      </c>
      <c r="F7">
        <v>1.36</v>
      </c>
      <c r="G7">
        <v>0.32</v>
      </c>
      <c r="H7">
        <v>1.72</v>
      </c>
      <c r="I7">
        <f t="shared" si="1"/>
        <v>2.734</v>
      </c>
      <c r="K7" t="s">
        <v>598</v>
      </c>
      <c r="L7" t="s">
        <v>537</v>
      </c>
      <c r="M7">
        <v>0.68511158299999997</v>
      </c>
      <c r="N7">
        <v>1.1647166E-2</v>
      </c>
      <c r="O7">
        <v>1.4291612499999999</v>
      </c>
      <c r="P7">
        <f t="shared" si="0"/>
        <v>2.1259199989999997</v>
      </c>
    </row>
    <row r="8" spans="1:16" x14ac:dyDescent="0.2">
      <c r="A8" t="s">
        <v>500</v>
      </c>
      <c r="B8" t="s">
        <v>524</v>
      </c>
      <c r="C8">
        <v>0.67400000000000004</v>
      </c>
      <c r="D8">
        <v>0.308</v>
      </c>
      <c r="E8">
        <v>0.02</v>
      </c>
      <c r="F8">
        <v>0.8</v>
      </c>
      <c r="G8">
        <v>0.79</v>
      </c>
      <c r="H8">
        <v>1.63</v>
      </c>
      <c r="I8">
        <f t="shared" si="1"/>
        <v>2.6120000000000001</v>
      </c>
      <c r="K8" t="s">
        <v>598</v>
      </c>
      <c r="L8" t="s">
        <v>583</v>
      </c>
      <c r="M8">
        <v>0.40286633300000002</v>
      </c>
      <c r="N8">
        <v>1.1103583E-2</v>
      </c>
      <c r="O8">
        <v>1.0536438749999999</v>
      </c>
      <c r="P8">
        <f t="shared" si="0"/>
        <v>1.4676137909999998</v>
      </c>
    </row>
    <row r="9" spans="1:16" x14ac:dyDescent="0.2">
      <c r="A9" t="s">
        <v>500</v>
      </c>
      <c r="B9" t="s">
        <v>537</v>
      </c>
      <c r="C9">
        <v>0.69499999999999995</v>
      </c>
      <c r="D9">
        <v>0.309</v>
      </c>
      <c r="E9">
        <v>0.02</v>
      </c>
      <c r="F9">
        <v>0.82</v>
      </c>
      <c r="G9">
        <v>0.61</v>
      </c>
      <c r="H9">
        <v>1.48</v>
      </c>
      <c r="I9">
        <f t="shared" si="1"/>
        <v>2.484</v>
      </c>
      <c r="K9" t="s">
        <v>598</v>
      </c>
      <c r="L9" t="s">
        <v>548</v>
      </c>
      <c r="M9">
        <v>0.12741050000000001</v>
      </c>
      <c r="N9">
        <v>1.1426792E-2</v>
      </c>
      <c r="O9">
        <v>1.0162667080000001</v>
      </c>
      <c r="P9">
        <f t="shared" si="0"/>
        <v>1.1551040000000001</v>
      </c>
    </row>
    <row r="10" spans="1:16" x14ac:dyDescent="0.2">
      <c r="A10" t="s">
        <v>500</v>
      </c>
      <c r="B10" t="s">
        <v>553</v>
      </c>
      <c r="C10">
        <v>0.67900000000000005</v>
      </c>
      <c r="D10">
        <v>0.309</v>
      </c>
      <c r="E10">
        <v>0.02</v>
      </c>
      <c r="F10">
        <v>0.25</v>
      </c>
      <c r="G10">
        <v>1.1299999999999999</v>
      </c>
      <c r="H10">
        <v>1.42</v>
      </c>
      <c r="I10">
        <f t="shared" si="1"/>
        <v>2.4079999999999999</v>
      </c>
      <c r="K10" t="s">
        <v>598</v>
      </c>
      <c r="L10" t="s">
        <v>501</v>
      </c>
      <c r="M10">
        <v>0.410765875</v>
      </c>
      <c r="N10">
        <v>0.19336266699999999</v>
      </c>
      <c r="O10">
        <v>0.51268629200000004</v>
      </c>
      <c r="P10">
        <f t="shared" si="0"/>
        <v>1.1168148339999999</v>
      </c>
    </row>
    <row r="11" spans="1:16" x14ac:dyDescent="0.2">
      <c r="A11" t="s">
        <v>500</v>
      </c>
      <c r="B11" t="s">
        <v>583</v>
      </c>
      <c r="C11">
        <v>0.68100000000000005</v>
      </c>
      <c r="D11">
        <v>0.30599999999999999</v>
      </c>
      <c r="E11">
        <v>0.02</v>
      </c>
      <c r="F11">
        <v>0.4</v>
      </c>
      <c r="G11">
        <v>0.95</v>
      </c>
      <c r="H11">
        <v>1.39</v>
      </c>
      <c r="I11">
        <f t="shared" si="1"/>
        <v>2.3769999999999998</v>
      </c>
      <c r="K11" t="s">
        <v>598</v>
      </c>
      <c r="L11" t="s">
        <v>578</v>
      </c>
      <c r="M11">
        <v>4.1081291999999998E-2</v>
      </c>
      <c r="N11">
        <v>1.076E-2</v>
      </c>
      <c r="O11">
        <v>0.50876600000000005</v>
      </c>
      <c r="P11">
        <f t="shared" si="0"/>
        <v>0.56060729200000003</v>
      </c>
    </row>
    <row r="12" spans="1:16" x14ac:dyDescent="0.2">
      <c r="A12" t="s">
        <v>500</v>
      </c>
      <c r="B12" t="s">
        <v>590</v>
      </c>
      <c r="C12">
        <v>0.70599999999999996</v>
      </c>
      <c r="D12">
        <v>0.316</v>
      </c>
      <c r="E12">
        <v>0.02</v>
      </c>
      <c r="F12">
        <v>0.05</v>
      </c>
      <c r="G12">
        <v>1.1000000000000001</v>
      </c>
      <c r="H12">
        <v>1.2</v>
      </c>
      <c r="I12">
        <f t="shared" si="1"/>
        <v>2.222</v>
      </c>
      <c r="K12" t="s">
        <v>598</v>
      </c>
      <c r="L12" t="s">
        <v>590</v>
      </c>
      <c r="M12">
        <v>2.032175E-2</v>
      </c>
      <c r="N12">
        <v>1.0611792E-2</v>
      </c>
      <c r="O12">
        <v>0.288554792</v>
      </c>
      <c r="P12">
        <f t="shared" si="0"/>
        <v>0.31948833399999998</v>
      </c>
    </row>
    <row r="13" spans="1:16" x14ac:dyDescent="0.2">
      <c r="A13" t="s">
        <v>500</v>
      </c>
      <c r="B13" t="s">
        <v>567</v>
      </c>
      <c r="C13">
        <v>0.67900000000000005</v>
      </c>
      <c r="D13">
        <v>0.30299999999999999</v>
      </c>
      <c r="E13">
        <v>0.02</v>
      </c>
      <c r="F13">
        <v>0.05</v>
      </c>
      <c r="G13">
        <v>1.03</v>
      </c>
      <c r="H13">
        <v>1.1200000000000001</v>
      </c>
      <c r="I13">
        <f t="shared" si="1"/>
        <v>2.1020000000000003</v>
      </c>
      <c r="K13" t="s">
        <v>598</v>
      </c>
      <c r="L13" t="s">
        <v>516</v>
      </c>
      <c r="M13">
        <v>5.7934208000000001E-2</v>
      </c>
      <c r="N13">
        <v>1.7394291999999999E-2</v>
      </c>
      <c r="O13">
        <v>0.24078108400000001</v>
      </c>
      <c r="P13">
        <f t="shared" si="0"/>
        <v>0.316109584</v>
      </c>
    </row>
    <row r="14" spans="1:16" x14ac:dyDescent="0.2">
      <c r="A14" t="s">
        <v>500</v>
      </c>
      <c r="B14" t="s">
        <v>532</v>
      </c>
      <c r="C14">
        <v>0.68300000000000005</v>
      </c>
      <c r="D14">
        <v>0.313</v>
      </c>
      <c r="E14">
        <v>0.02</v>
      </c>
      <c r="F14">
        <v>7.0000000000000007E-2</v>
      </c>
      <c r="G14">
        <v>0.79</v>
      </c>
      <c r="H14">
        <v>0.91</v>
      </c>
      <c r="I14">
        <f t="shared" si="1"/>
        <v>1.9060000000000001</v>
      </c>
      <c r="K14" t="s">
        <v>598</v>
      </c>
      <c r="L14" t="s">
        <v>567</v>
      </c>
      <c r="M14">
        <v>2.2548208E-2</v>
      </c>
      <c r="N14">
        <v>1.0807208E-2</v>
      </c>
      <c r="O14">
        <v>0.24023054199999999</v>
      </c>
      <c r="P14">
        <f t="shared" si="0"/>
        <v>0.27358595799999996</v>
      </c>
    </row>
    <row r="15" spans="1:16" x14ac:dyDescent="0.2">
      <c r="A15" t="s">
        <v>500</v>
      </c>
      <c r="B15" t="s">
        <v>501</v>
      </c>
      <c r="C15">
        <v>0.73</v>
      </c>
      <c r="D15">
        <v>0.30599999999999999</v>
      </c>
      <c r="E15">
        <v>0.02</v>
      </c>
      <c r="F15">
        <v>0.06</v>
      </c>
      <c r="G15">
        <v>0.57999999999999996</v>
      </c>
      <c r="H15">
        <v>0.69</v>
      </c>
      <c r="I15">
        <f t="shared" si="1"/>
        <v>1.726</v>
      </c>
      <c r="K15" t="s">
        <v>598</v>
      </c>
      <c r="L15" t="s">
        <v>543</v>
      </c>
      <c r="M15">
        <v>3.5721500000000003E-2</v>
      </c>
      <c r="N15">
        <v>1.1543416000000001E-2</v>
      </c>
      <c r="O15">
        <v>0.16642858299999999</v>
      </c>
      <c r="P15">
        <f t="shared" si="0"/>
        <v>0.21369349900000001</v>
      </c>
    </row>
    <row r="16" spans="1:16" x14ac:dyDescent="0.2">
      <c r="A16" t="s">
        <v>500</v>
      </c>
      <c r="B16" t="s">
        <v>516</v>
      </c>
      <c r="C16">
        <v>0.67800000000000005</v>
      </c>
      <c r="D16">
        <v>0.308</v>
      </c>
      <c r="E16">
        <v>0.02</v>
      </c>
      <c r="F16">
        <v>0.12</v>
      </c>
      <c r="G16">
        <v>0.47</v>
      </c>
      <c r="H16">
        <v>0.63</v>
      </c>
      <c r="I16">
        <f t="shared" si="1"/>
        <v>1.6160000000000001</v>
      </c>
      <c r="K16" t="s">
        <v>598</v>
      </c>
      <c r="L16" t="s">
        <v>560</v>
      </c>
      <c r="M16">
        <v>1.1120666E-2</v>
      </c>
      <c r="N16">
        <v>1.0726917000000001E-2</v>
      </c>
      <c r="O16">
        <v>0.179423208</v>
      </c>
      <c r="P16">
        <f t="shared" si="0"/>
        <v>0.201270791</v>
      </c>
    </row>
    <row r="17" spans="1:16" x14ac:dyDescent="0.2">
      <c r="A17" t="s">
        <v>500</v>
      </c>
      <c r="B17" t="s">
        <v>510</v>
      </c>
      <c r="C17">
        <v>0.69899999999999995</v>
      </c>
      <c r="D17">
        <v>0.308</v>
      </c>
      <c r="E17">
        <v>0.02</v>
      </c>
      <c r="F17">
        <v>0.05</v>
      </c>
      <c r="G17">
        <v>0.32</v>
      </c>
      <c r="H17">
        <v>0.42</v>
      </c>
      <c r="I17">
        <f t="shared" si="1"/>
        <v>1.4269999999999998</v>
      </c>
      <c r="K17" t="s">
        <v>598</v>
      </c>
      <c r="L17" t="s">
        <v>570</v>
      </c>
      <c r="M17">
        <v>0.149019666</v>
      </c>
      <c r="N17">
        <v>1.3552375E-2</v>
      </c>
      <c r="O17">
        <v>3.3096665999999997E-2</v>
      </c>
      <c r="P17">
        <f t="shared" si="0"/>
        <v>0.195668707</v>
      </c>
    </row>
    <row r="18" spans="1:16" x14ac:dyDescent="0.2">
      <c r="A18" t="s">
        <v>500</v>
      </c>
      <c r="B18" t="s">
        <v>579</v>
      </c>
      <c r="C18">
        <v>0.748</v>
      </c>
      <c r="D18">
        <v>0.30399999999999999</v>
      </c>
      <c r="E18">
        <v>0.02</v>
      </c>
      <c r="F18">
        <v>0.06</v>
      </c>
      <c r="G18">
        <v>0.26</v>
      </c>
      <c r="H18">
        <v>0.36</v>
      </c>
      <c r="I18">
        <f t="shared" si="1"/>
        <v>1.4119999999999999</v>
      </c>
      <c r="K18" t="s">
        <v>598</v>
      </c>
      <c r="L18" t="s">
        <v>532</v>
      </c>
      <c r="M18">
        <v>3.3933708E-2</v>
      </c>
      <c r="N18">
        <v>1.1995250000000001E-2</v>
      </c>
      <c r="O18">
        <v>0.14438187499999999</v>
      </c>
      <c r="P18">
        <f t="shared" si="0"/>
        <v>0.19031083299999998</v>
      </c>
    </row>
    <row r="19" spans="1:16" x14ac:dyDescent="0.2">
      <c r="A19" t="s">
        <v>500</v>
      </c>
      <c r="B19" t="s">
        <v>582</v>
      </c>
      <c r="C19">
        <v>0.72099999999999997</v>
      </c>
      <c r="D19">
        <v>0.32900000000000001</v>
      </c>
      <c r="E19">
        <v>0.02</v>
      </c>
      <c r="F19">
        <v>7.0000000000000007E-2</v>
      </c>
      <c r="G19">
        <v>0.17</v>
      </c>
      <c r="H19">
        <v>0.28999999999999998</v>
      </c>
      <c r="I19">
        <f t="shared" si="1"/>
        <v>1.34</v>
      </c>
      <c r="K19" t="s">
        <v>598</v>
      </c>
      <c r="L19" t="s">
        <v>510</v>
      </c>
      <c r="M19">
        <v>4.0945833000000001E-2</v>
      </c>
      <c r="N19">
        <v>1.8814874999999998E-2</v>
      </c>
      <c r="O19">
        <v>0.12816074999999999</v>
      </c>
      <c r="P19">
        <f t="shared" si="0"/>
        <v>0.18792145799999999</v>
      </c>
    </row>
    <row r="20" spans="1:16" x14ac:dyDescent="0.2">
      <c r="A20" t="s">
        <v>500</v>
      </c>
      <c r="B20" t="s">
        <v>543</v>
      </c>
      <c r="C20">
        <v>0.68100000000000005</v>
      </c>
      <c r="D20">
        <v>0.30499999999999999</v>
      </c>
      <c r="E20">
        <v>0.02</v>
      </c>
      <c r="F20">
        <v>7.0000000000000007E-2</v>
      </c>
      <c r="G20">
        <v>0.15</v>
      </c>
      <c r="H20">
        <v>0.26</v>
      </c>
      <c r="I20">
        <f t="shared" si="1"/>
        <v>1.246</v>
      </c>
      <c r="K20" t="s">
        <v>598</v>
      </c>
      <c r="L20" t="s">
        <v>582</v>
      </c>
      <c r="M20">
        <v>3.0857292000000001E-2</v>
      </c>
      <c r="N20">
        <v>1.0880707999999999E-2</v>
      </c>
      <c r="O20">
        <v>0.13120416700000001</v>
      </c>
      <c r="P20">
        <f t="shared" si="0"/>
        <v>0.17294216700000001</v>
      </c>
    </row>
    <row r="21" spans="1:16" x14ac:dyDescent="0.2">
      <c r="A21" t="s">
        <v>500</v>
      </c>
      <c r="B21" t="s">
        <v>527</v>
      </c>
      <c r="C21">
        <v>0.68700000000000006</v>
      </c>
      <c r="D21">
        <v>0.30599999999999999</v>
      </c>
      <c r="E21">
        <v>0.02</v>
      </c>
      <c r="F21">
        <v>0.03</v>
      </c>
      <c r="G21">
        <v>0.14000000000000001</v>
      </c>
      <c r="H21">
        <v>0.22</v>
      </c>
      <c r="I21">
        <f t="shared" si="1"/>
        <v>1.2130000000000001</v>
      </c>
      <c r="K21" t="s">
        <v>598</v>
      </c>
      <c r="L21" t="s">
        <v>512</v>
      </c>
      <c r="M21">
        <v>5.4474041000000001E-2</v>
      </c>
      <c r="N21">
        <v>2.0438749999999999E-2</v>
      </c>
      <c r="O21">
        <v>6.3655000000000003E-2</v>
      </c>
      <c r="P21">
        <f t="shared" si="0"/>
        <v>0.138567791</v>
      </c>
    </row>
    <row r="22" spans="1:16" x14ac:dyDescent="0.2">
      <c r="A22" t="s">
        <v>500</v>
      </c>
      <c r="B22" t="s">
        <v>577</v>
      </c>
      <c r="C22">
        <v>0.71799999999999997</v>
      </c>
      <c r="D22">
        <v>0.30199999999999999</v>
      </c>
      <c r="E22">
        <v>0.02</v>
      </c>
      <c r="F22">
        <v>0.03</v>
      </c>
      <c r="G22">
        <v>0.14000000000000001</v>
      </c>
      <c r="H22">
        <v>0.22</v>
      </c>
      <c r="I22">
        <f t="shared" si="1"/>
        <v>1.24</v>
      </c>
      <c r="K22" t="s">
        <v>598</v>
      </c>
      <c r="L22" t="s">
        <v>579</v>
      </c>
      <c r="M22">
        <v>3.4177833999999997E-2</v>
      </c>
      <c r="N22">
        <v>1.1593417E-2</v>
      </c>
      <c r="O22">
        <v>9.1332583999999994E-2</v>
      </c>
      <c r="P22">
        <f t="shared" si="0"/>
        <v>0.13710383500000001</v>
      </c>
    </row>
    <row r="23" spans="1:16" x14ac:dyDescent="0.2">
      <c r="A23" t="s">
        <v>500</v>
      </c>
      <c r="B23" t="s">
        <v>512</v>
      </c>
      <c r="C23">
        <v>0.68300000000000005</v>
      </c>
      <c r="D23">
        <v>0.307</v>
      </c>
      <c r="E23">
        <v>0.02</v>
      </c>
      <c r="F23">
        <v>0.06</v>
      </c>
      <c r="G23">
        <v>0.09</v>
      </c>
      <c r="H23">
        <v>0.19</v>
      </c>
      <c r="I23">
        <f t="shared" si="1"/>
        <v>1.18</v>
      </c>
      <c r="K23" t="s">
        <v>598</v>
      </c>
      <c r="L23" t="s">
        <v>520</v>
      </c>
      <c r="M23">
        <v>8.7489999999999998E-2</v>
      </c>
      <c r="N23">
        <v>1.5357582999999999E-2</v>
      </c>
      <c r="O23">
        <v>2.7581583E-2</v>
      </c>
      <c r="P23">
        <f t="shared" si="0"/>
        <v>0.13042916599999999</v>
      </c>
    </row>
    <row r="24" spans="1:16" x14ac:dyDescent="0.2">
      <c r="A24" t="s">
        <v>500</v>
      </c>
      <c r="B24" t="s">
        <v>550</v>
      </c>
      <c r="C24">
        <v>0.71</v>
      </c>
      <c r="D24">
        <v>0.311</v>
      </c>
      <c r="E24">
        <v>0.02</v>
      </c>
      <c r="F24">
        <v>0.03</v>
      </c>
      <c r="G24">
        <v>0.12</v>
      </c>
      <c r="H24">
        <v>0.19</v>
      </c>
      <c r="I24">
        <f t="shared" si="1"/>
        <v>1.2109999999999999</v>
      </c>
      <c r="K24" t="s">
        <v>598</v>
      </c>
      <c r="L24" t="s">
        <v>523</v>
      </c>
      <c r="M24">
        <v>2.1717500000000001E-2</v>
      </c>
      <c r="N24">
        <v>1.3802208999999999E-2</v>
      </c>
      <c r="O24">
        <v>6.2081249999999998E-2</v>
      </c>
      <c r="P24">
        <f t="shared" si="0"/>
        <v>9.7600958999999987E-2</v>
      </c>
    </row>
    <row r="25" spans="1:16" x14ac:dyDescent="0.2">
      <c r="A25" t="s">
        <v>500</v>
      </c>
      <c r="B25" t="s">
        <v>545</v>
      </c>
      <c r="C25">
        <v>0.68300000000000005</v>
      </c>
      <c r="D25">
        <v>0.308</v>
      </c>
      <c r="E25">
        <v>0.02</v>
      </c>
      <c r="F25">
        <v>0.02</v>
      </c>
      <c r="G25">
        <v>0.11</v>
      </c>
      <c r="H25">
        <v>0.18</v>
      </c>
      <c r="I25">
        <f t="shared" si="1"/>
        <v>1.171</v>
      </c>
      <c r="K25" t="s">
        <v>598</v>
      </c>
      <c r="L25" t="s">
        <v>527</v>
      </c>
      <c r="M25">
        <v>1.2116416E-2</v>
      </c>
      <c r="N25">
        <v>1.3537749999999999E-2</v>
      </c>
      <c r="O25">
        <v>6.6792209000000005E-2</v>
      </c>
      <c r="P25">
        <f t="shared" si="0"/>
        <v>9.2446374999999997E-2</v>
      </c>
    </row>
    <row r="26" spans="1:16" x14ac:dyDescent="0.2">
      <c r="A26" t="s">
        <v>500</v>
      </c>
      <c r="B26" t="s">
        <v>571</v>
      </c>
      <c r="C26">
        <v>0.69</v>
      </c>
      <c r="D26">
        <v>0.30399999999999999</v>
      </c>
      <c r="E26">
        <v>0.02</v>
      </c>
      <c r="F26">
        <v>0.02</v>
      </c>
      <c r="G26">
        <v>0.11</v>
      </c>
      <c r="H26">
        <v>0.18</v>
      </c>
      <c r="I26">
        <f t="shared" si="1"/>
        <v>1.1739999999999999</v>
      </c>
      <c r="K26" t="s">
        <v>598</v>
      </c>
      <c r="L26" t="s">
        <v>505</v>
      </c>
      <c r="M26">
        <v>8.1869579999999994E-3</v>
      </c>
      <c r="N26">
        <v>3.1998625000000003E-2</v>
      </c>
      <c r="O26">
        <v>4.1383707999999998E-2</v>
      </c>
      <c r="P26">
        <f t="shared" si="0"/>
        <v>8.1569291000000002E-2</v>
      </c>
    </row>
    <row r="27" spans="1:16" x14ac:dyDescent="0.2">
      <c r="A27" t="s">
        <v>500</v>
      </c>
      <c r="B27" t="s">
        <v>520</v>
      </c>
      <c r="C27">
        <v>0.68300000000000005</v>
      </c>
      <c r="D27">
        <v>0.311</v>
      </c>
      <c r="E27">
        <v>0.02</v>
      </c>
      <c r="F27">
        <v>0.03</v>
      </c>
      <c r="G27">
        <v>0.1</v>
      </c>
      <c r="H27">
        <v>0.17</v>
      </c>
      <c r="I27">
        <f t="shared" si="1"/>
        <v>1.1639999999999999</v>
      </c>
      <c r="K27" t="s">
        <v>598</v>
      </c>
      <c r="L27" t="s">
        <v>511</v>
      </c>
      <c r="M27">
        <v>4.6124169999999997E-3</v>
      </c>
      <c r="N27">
        <v>2.4495334000000001E-2</v>
      </c>
      <c r="O27">
        <v>4.0005084000000003E-2</v>
      </c>
      <c r="P27">
        <f t="shared" si="0"/>
        <v>6.9112835000000011E-2</v>
      </c>
    </row>
    <row r="28" spans="1:16" x14ac:dyDescent="0.2">
      <c r="A28" t="s">
        <v>500</v>
      </c>
      <c r="B28" t="s">
        <v>539</v>
      </c>
      <c r="C28">
        <v>0.71799999999999997</v>
      </c>
      <c r="D28">
        <v>0.30499999999999999</v>
      </c>
      <c r="E28">
        <v>0.02</v>
      </c>
      <c r="F28">
        <v>0.02</v>
      </c>
      <c r="G28">
        <v>0.1</v>
      </c>
      <c r="H28">
        <v>0.17</v>
      </c>
      <c r="I28">
        <f t="shared" si="1"/>
        <v>1.1929999999999998</v>
      </c>
      <c r="K28" t="s">
        <v>598</v>
      </c>
      <c r="L28" t="s">
        <v>587</v>
      </c>
      <c r="M28">
        <v>1.0023125000000001E-2</v>
      </c>
      <c r="N28">
        <v>1.065E-2</v>
      </c>
      <c r="O28">
        <v>4.4380042000000001E-2</v>
      </c>
      <c r="P28">
        <f t="shared" si="0"/>
        <v>6.5053166999999995E-2</v>
      </c>
    </row>
    <row r="29" spans="1:16" x14ac:dyDescent="0.2">
      <c r="A29" t="s">
        <v>500</v>
      </c>
      <c r="B29" t="s">
        <v>535</v>
      </c>
      <c r="C29">
        <v>0.68700000000000006</v>
      </c>
      <c r="D29">
        <v>0.30499999999999999</v>
      </c>
      <c r="E29">
        <v>0.02</v>
      </c>
      <c r="F29">
        <v>0.02</v>
      </c>
      <c r="G29">
        <v>7.0000000000000007E-2</v>
      </c>
      <c r="H29">
        <v>0.14000000000000001</v>
      </c>
      <c r="I29">
        <f t="shared" si="1"/>
        <v>1.1320000000000001</v>
      </c>
      <c r="K29" t="s">
        <v>598</v>
      </c>
      <c r="L29" t="s">
        <v>575</v>
      </c>
      <c r="M29">
        <v>4.2853750000000001E-3</v>
      </c>
      <c r="N29">
        <v>4.3044290999999998E-2</v>
      </c>
      <c r="O29">
        <v>1.6094292E-2</v>
      </c>
      <c r="P29">
        <f t="shared" si="0"/>
        <v>6.3423958000000002E-2</v>
      </c>
    </row>
    <row r="30" spans="1:16" x14ac:dyDescent="0.2">
      <c r="A30" t="s">
        <v>500</v>
      </c>
      <c r="B30" t="s">
        <v>523</v>
      </c>
      <c r="C30">
        <v>0.68300000000000005</v>
      </c>
      <c r="D30">
        <v>0.30299999999999999</v>
      </c>
      <c r="E30">
        <v>0.02</v>
      </c>
      <c r="F30">
        <v>0.04</v>
      </c>
      <c r="G30">
        <v>0.04</v>
      </c>
      <c r="H30">
        <v>0.13</v>
      </c>
      <c r="I30">
        <f t="shared" si="1"/>
        <v>1.1160000000000001</v>
      </c>
      <c r="K30" t="s">
        <v>598</v>
      </c>
      <c r="L30" t="s">
        <v>506</v>
      </c>
      <c r="M30">
        <v>3.258333E-3</v>
      </c>
      <c r="N30">
        <v>2.6571917E-2</v>
      </c>
      <c r="O30">
        <v>3.0862625000000001E-2</v>
      </c>
      <c r="P30">
        <f t="shared" si="0"/>
        <v>6.0692875E-2</v>
      </c>
    </row>
    <row r="31" spans="1:16" x14ac:dyDescent="0.2">
      <c r="A31" t="s">
        <v>500</v>
      </c>
      <c r="B31" t="s">
        <v>595</v>
      </c>
      <c r="C31">
        <v>0.82899999999999996</v>
      </c>
      <c r="D31">
        <v>0.316</v>
      </c>
      <c r="E31">
        <v>0.02</v>
      </c>
      <c r="F31">
        <v>0.03</v>
      </c>
      <c r="G31">
        <v>0.04</v>
      </c>
      <c r="H31">
        <v>0.12</v>
      </c>
      <c r="I31">
        <f t="shared" si="1"/>
        <v>1.2650000000000001</v>
      </c>
      <c r="K31" t="s">
        <v>598</v>
      </c>
      <c r="L31" t="s">
        <v>577</v>
      </c>
      <c r="M31">
        <v>7.95825E-3</v>
      </c>
      <c r="N31">
        <v>1.0682875E-2</v>
      </c>
      <c r="O31">
        <v>4.1962541999999999E-2</v>
      </c>
      <c r="P31">
        <f t="shared" si="0"/>
        <v>6.0603667E-2</v>
      </c>
    </row>
    <row r="32" spans="1:16" x14ac:dyDescent="0.2">
      <c r="A32" t="s">
        <v>500</v>
      </c>
      <c r="B32" t="s">
        <v>511</v>
      </c>
      <c r="C32">
        <v>0.68600000000000005</v>
      </c>
      <c r="D32">
        <v>0.30499999999999999</v>
      </c>
      <c r="E32">
        <v>0.02</v>
      </c>
      <c r="F32">
        <v>0.02</v>
      </c>
      <c r="G32">
        <v>0.05</v>
      </c>
      <c r="H32">
        <v>0.11</v>
      </c>
      <c r="I32">
        <f t="shared" si="1"/>
        <v>1.1010000000000002</v>
      </c>
      <c r="K32" t="s">
        <v>598</v>
      </c>
      <c r="L32" t="s">
        <v>546</v>
      </c>
      <c r="M32" s="2">
        <v>8.2879199999999996E-4</v>
      </c>
      <c r="N32">
        <v>1.2337292E-2</v>
      </c>
      <c r="O32">
        <v>3.7199542000000002E-2</v>
      </c>
      <c r="P32">
        <f t="shared" si="0"/>
        <v>5.0365626000000004E-2</v>
      </c>
    </row>
    <row r="33" spans="1:16" x14ac:dyDescent="0.2">
      <c r="A33" t="s">
        <v>500</v>
      </c>
      <c r="B33" t="s">
        <v>570</v>
      </c>
      <c r="C33">
        <v>0.751</v>
      </c>
      <c r="D33">
        <v>0.30299999999999999</v>
      </c>
      <c r="E33">
        <v>0.02</v>
      </c>
      <c r="F33">
        <v>0.05</v>
      </c>
      <c r="G33">
        <v>0.01</v>
      </c>
      <c r="H33">
        <v>0.11</v>
      </c>
      <c r="I33">
        <f t="shared" si="1"/>
        <v>1.1640000000000001</v>
      </c>
      <c r="K33" t="s">
        <v>598</v>
      </c>
      <c r="L33" t="s">
        <v>519</v>
      </c>
      <c r="M33">
        <v>4.3703750000000001E-3</v>
      </c>
      <c r="N33">
        <v>1.7868915999999999E-2</v>
      </c>
      <c r="O33">
        <v>2.7324500000000002E-2</v>
      </c>
      <c r="P33">
        <f t="shared" si="0"/>
        <v>4.9563790999999996E-2</v>
      </c>
    </row>
    <row r="34" spans="1:16" x14ac:dyDescent="0.2">
      <c r="A34" t="s">
        <v>500</v>
      </c>
      <c r="B34" t="s">
        <v>505</v>
      </c>
      <c r="C34">
        <v>0.79300000000000004</v>
      </c>
      <c r="D34">
        <v>0.309</v>
      </c>
      <c r="E34">
        <v>0.02</v>
      </c>
      <c r="F34">
        <v>0.03</v>
      </c>
      <c r="G34">
        <v>0.02</v>
      </c>
      <c r="H34">
        <v>0.09</v>
      </c>
      <c r="I34">
        <f t="shared" si="1"/>
        <v>1.1920000000000002</v>
      </c>
      <c r="K34" t="s">
        <v>598</v>
      </c>
      <c r="L34" t="s">
        <v>539</v>
      </c>
      <c r="M34">
        <v>7.8116660000000001E-3</v>
      </c>
      <c r="N34">
        <v>1.1736292000000001E-2</v>
      </c>
      <c r="O34">
        <v>2.6234E-2</v>
      </c>
      <c r="P34">
        <f t="shared" si="0"/>
        <v>4.5781957999999998E-2</v>
      </c>
    </row>
    <row r="35" spans="1:16" x14ac:dyDescent="0.2">
      <c r="A35" t="s">
        <v>500</v>
      </c>
      <c r="B35" t="s">
        <v>521</v>
      </c>
      <c r="C35">
        <v>0.68899999999999995</v>
      </c>
      <c r="D35">
        <v>0.308</v>
      </c>
      <c r="E35">
        <v>0.02</v>
      </c>
      <c r="F35">
        <v>0.02</v>
      </c>
      <c r="G35">
        <v>0.02</v>
      </c>
      <c r="H35">
        <v>0.09</v>
      </c>
      <c r="I35">
        <f t="shared" si="1"/>
        <v>1.087</v>
      </c>
      <c r="K35" t="s">
        <v>598</v>
      </c>
      <c r="L35" t="s">
        <v>517</v>
      </c>
      <c r="M35">
        <v>3.4114169999999999E-3</v>
      </c>
      <c r="N35">
        <v>1.7631208999999998E-2</v>
      </c>
      <c r="O35">
        <v>2.4315E-2</v>
      </c>
      <c r="P35">
        <f t="shared" ref="P35:P66" si="2">SUM(M35:O35)</f>
        <v>4.5357625999999998E-2</v>
      </c>
    </row>
    <row r="36" spans="1:16" x14ac:dyDescent="0.2">
      <c r="A36" t="s">
        <v>500</v>
      </c>
      <c r="B36" t="s">
        <v>541</v>
      </c>
      <c r="C36">
        <v>0.70499999999999996</v>
      </c>
      <c r="D36">
        <v>0.308</v>
      </c>
      <c r="E36">
        <v>0.02</v>
      </c>
      <c r="F36">
        <v>0.02</v>
      </c>
      <c r="G36">
        <v>0.02</v>
      </c>
      <c r="H36">
        <v>0.09</v>
      </c>
      <c r="I36">
        <f t="shared" si="1"/>
        <v>1.103</v>
      </c>
      <c r="K36" t="s">
        <v>598</v>
      </c>
      <c r="L36" t="s">
        <v>550</v>
      </c>
      <c r="M36">
        <v>5.6709580000000002E-3</v>
      </c>
      <c r="N36">
        <v>1.1195083999999999E-2</v>
      </c>
      <c r="O36">
        <v>2.8268833E-2</v>
      </c>
      <c r="P36">
        <f t="shared" si="2"/>
        <v>4.5134874999999998E-2</v>
      </c>
    </row>
    <row r="37" spans="1:16" x14ac:dyDescent="0.2">
      <c r="A37" t="s">
        <v>500</v>
      </c>
      <c r="B37" t="s">
        <v>568</v>
      </c>
      <c r="C37">
        <v>0.68</v>
      </c>
      <c r="D37">
        <v>0.30599999999999999</v>
      </c>
      <c r="E37">
        <v>0.02</v>
      </c>
      <c r="F37">
        <v>0.02</v>
      </c>
      <c r="G37">
        <v>0.03</v>
      </c>
      <c r="H37">
        <v>0.09</v>
      </c>
      <c r="I37">
        <f t="shared" si="1"/>
        <v>1.0760000000000001</v>
      </c>
      <c r="K37" t="s">
        <v>598</v>
      </c>
      <c r="L37" t="s">
        <v>571</v>
      </c>
      <c r="M37">
        <v>4.1907079999999996E-3</v>
      </c>
      <c r="N37">
        <v>1.3819375E-2</v>
      </c>
      <c r="O37">
        <v>2.2151875000000001E-2</v>
      </c>
      <c r="P37">
        <f t="shared" si="2"/>
        <v>4.0161957999999998E-2</v>
      </c>
    </row>
    <row r="38" spans="1:16" x14ac:dyDescent="0.2">
      <c r="A38" t="s">
        <v>500</v>
      </c>
      <c r="B38" t="s">
        <v>574</v>
      </c>
      <c r="C38">
        <v>0.70499999999999996</v>
      </c>
      <c r="D38">
        <v>0.33800000000000002</v>
      </c>
      <c r="E38">
        <v>0.02</v>
      </c>
      <c r="F38">
        <v>0.03</v>
      </c>
      <c r="G38">
        <v>0.02</v>
      </c>
      <c r="H38">
        <v>0.09</v>
      </c>
      <c r="I38">
        <f t="shared" si="1"/>
        <v>1.133</v>
      </c>
      <c r="K38" t="s">
        <v>598</v>
      </c>
      <c r="L38" t="s">
        <v>521</v>
      </c>
      <c r="M38">
        <v>2.7473329999999998E-3</v>
      </c>
      <c r="N38">
        <v>1.353175E-2</v>
      </c>
      <c r="O38">
        <v>2.2406166000000002E-2</v>
      </c>
      <c r="P38">
        <f t="shared" si="2"/>
        <v>3.8685249000000005E-2</v>
      </c>
    </row>
    <row r="39" spans="1:16" x14ac:dyDescent="0.2">
      <c r="A39" t="s">
        <v>500</v>
      </c>
      <c r="B39" t="s">
        <v>517</v>
      </c>
      <c r="C39">
        <v>0.71699999999999997</v>
      </c>
      <c r="D39">
        <v>0.30399999999999999</v>
      </c>
      <c r="E39">
        <v>0.02</v>
      </c>
      <c r="F39">
        <v>0.02</v>
      </c>
      <c r="G39">
        <v>0.01</v>
      </c>
      <c r="H39">
        <v>0.08</v>
      </c>
      <c r="I39">
        <f t="shared" si="1"/>
        <v>1.101</v>
      </c>
      <c r="K39" t="s">
        <v>598</v>
      </c>
      <c r="L39" t="s">
        <v>544</v>
      </c>
      <c r="M39">
        <v>5.92875E-3</v>
      </c>
      <c r="N39">
        <v>1.1769708E-2</v>
      </c>
      <c r="O39">
        <v>2.0466917000000001E-2</v>
      </c>
      <c r="P39">
        <f t="shared" si="2"/>
        <v>3.8165375000000001E-2</v>
      </c>
    </row>
    <row r="40" spans="1:16" x14ac:dyDescent="0.2">
      <c r="A40" t="s">
        <v>500</v>
      </c>
      <c r="B40" t="s">
        <v>544</v>
      </c>
      <c r="C40">
        <v>0.72799999999999998</v>
      </c>
      <c r="D40">
        <v>0.30499999999999999</v>
      </c>
      <c r="E40">
        <v>0.02</v>
      </c>
      <c r="F40">
        <v>0.03</v>
      </c>
      <c r="G40">
        <v>0.01</v>
      </c>
      <c r="H40">
        <v>0.08</v>
      </c>
      <c r="I40">
        <f t="shared" si="1"/>
        <v>1.113</v>
      </c>
      <c r="K40" t="s">
        <v>598</v>
      </c>
      <c r="L40" t="s">
        <v>541</v>
      </c>
      <c r="M40">
        <v>4.1649579999999999E-3</v>
      </c>
      <c r="N40">
        <v>1.1659582999999999E-2</v>
      </c>
      <c r="O40">
        <v>2.1389583E-2</v>
      </c>
      <c r="P40">
        <f t="shared" si="2"/>
        <v>3.7214124000000001E-2</v>
      </c>
    </row>
    <row r="41" spans="1:16" x14ac:dyDescent="0.2">
      <c r="A41" t="s">
        <v>500</v>
      </c>
      <c r="B41" t="s">
        <v>549</v>
      </c>
      <c r="C41">
        <v>0.70299999999999996</v>
      </c>
      <c r="D41">
        <v>0.31</v>
      </c>
      <c r="E41">
        <v>0.02</v>
      </c>
      <c r="F41">
        <v>0.02</v>
      </c>
      <c r="G41">
        <v>0.01</v>
      </c>
      <c r="H41">
        <v>0.08</v>
      </c>
      <c r="I41">
        <f t="shared" si="1"/>
        <v>1.093</v>
      </c>
      <c r="K41" t="s">
        <v>598</v>
      </c>
      <c r="L41" t="s">
        <v>545</v>
      </c>
      <c r="M41">
        <v>2.4294999999999998E-3</v>
      </c>
      <c r="N41">
        <v>1.2161708E-2</v>
      </c>
      <c r="O41">
        <v>2.1971667E-2</v>
      </c>
      <c r="P41">
        <f t="shared" si="2"/>
        <v>3.6562875000000002E-2</v>
      </c>
    </row>
    <row r="42" spans="1:16" x14ac:dyDescent="0.2">
      <c r="A42" t="s">
        <v>500</v>
      </c>
      <c r="B42" t="s">
        <v>555</v>
      </c>
      <c r="C42">
        <v>0.73499999999999999</v>
      </c>
      <c r="D42">
        <v>0.309</v>
      </c>
      <c r="E42">
        <v>0.02</v>
      </c>
      <c r="F42">
        <v>0.02</v>
      </c>
      <c r="G42">
        <v>0.01</v>
      </c>
      <c r="H42">
        <v>0.08</v>
      </c>
      <c r="I42">
        <f t="shared" si="1"/>
        <v>1.1240000000000001</v>
      </c>
      <c r="K42" t="s">
        <v>598</v>
      </c>
      <c r="L42" t="s">
        <v>595</v>
      </c>
      <c r="M42">
        <v>3.9498329999999998E-3</v>
      </c>
      <c r="N42">
        <v>1.13785E-2</v>
      </c>
      <c r="O42">
        <v>2.1002959000000002E-2</v>
      </c>
      <c r="P42">
        <f t="shared" si="2"/>
        <v>3.6331292000000001E-2</v>
      </c>
    </row>
    <row r="43" spans="1:16" x14ac:dyDescent="0.2">
      <c r="A43" t="s">
        <v>500</v>
      </c>
      <c r="B43" t="s">
        <v>575</v>
      </c>
      <c r="C43">
        <v>0.68899999999999995</v>
      </c>
      <c r="D43">
        <v>0.30099999999999999</v>
      </c>
      <c r="E43">
        <v>0.02</v>
      </c>
      <c r="F43">
        <v>0.02</v>
      </c>
      <c r="G43">
        <v>0.01</v>
      </c>
      <c r="H43">
        <v>0.08</v>
      </c>
      <c r="I43">
        <f t="shared" si="1"/>
        <v>1.07</v>
      </c>
      <c r="K43" t="s">
        <v>598</v>
      </c>
      <c r="L43" t="s">
        <v>574</v>
      </c>
      <c r="M43">
        <v>5.7857500000000001E-3</v>
      </c>
      <c r="N43">
        <v>1.1156667E-2</v>
      </c>
      <c r="O43">
        <v>1.9233541999999999E-2</v>
      </c>
      <c r="P43">
        <f t="shared" si="2"/>
        <v>3.6175959000000001E-2</v>
      </c>
    </row>
    <row r="44" spans="1:16" x14ac:dyDescent="0.2">
      <c r="A44" t="s">
        <v>500</v>
      </c>
      <c r="B44" t="s">
        <v>596</v>
      </c>
      <c r="C44">
        <v>0.73</v>
      </c>
      <c r="D44">
        <v>0.307</v>
      </c>
      <c r="E44">
        <v>0.02</v>
      </c>
      <c r="F44">
        <v>0.02</v>
      </c>
      <c r="G44">
        <v>0.02</v>
      </c>
      <c r="H44">
        <v>0.08</v>
      </c>
      <c r="I44">
        <f t="shared" si="1"/>
        <v>1.117</v>
      </c>
      <c r="K44" t="s">
        <v>598</v>
      </c>
      <c r="L44" t="s">
        <v>535</v>
      </c>
      <c r="M44">
        <v>2.2997500000000001E-3</v>
      </c>
      <c r="N44">
        <v>1.1366833E-2</v>
      </c>
      <c r="O44">
        <v>2.2072292E-2</v>
      </c>
      <c r="P44">
        <f t="shared" si="2"/>
        <v>3.5738875000000003E-2</v>
      </c>
    </row>
    <row r="45" spans="1:16" x14ac:dyDescent="0.2">
      <c r="A45" t="s">
        <v>500</v>
      </c>
      <c r="B45" t="s">
        <v>506</v>
      </c>
      <c r="C45">
        <v>0.82499999999999996</v>
      </c>
      <c r="D45">
        <v>0.309</v>
      </c>
      <c r="E45">
        <v>0.03</v>
      </c>
      <c r="F45">
        <v>0.02</v>
      </c>
      <c r="G45">
        <v>0</v>
      </c>
      <c r="H45">
        <v>7.0000000000000007E-2</v>
      </c>
      <c r="I45">
        <f t="shared" si="1"/>
        <v>1.204</v>
      </c>
      <c r="K45" t="s">
        <v>598</v>
      </c>
      <c r="L45" t="s">
        <v>588</v>
      </c>
      <c r="M45">
        <v>3.8968750000000002E-3</v>
      </c>
      <c r="N45">
        <v>1.5954416999999999E-2</v>
      </c>
      <c r="O45">
        <v>1.2072916E-2</v>
      </c>
      <c r="P45">
        <f t="shared" si="2"/>
        <v>3.1924207999999996E-2</v>
      </c>
    </row>
    <row r="46" spans="1:16" x14ac:dyDescent="0.2">
      <c r="A46" t="s">
        <v>500</v>
      </c>
      <c r="B46" t="s">
        <v>525</v>
      </c>
      <c r="C46">
        <v>0.68300000000000005</v>
      </c>
      <c r="D46">
        <v>0.307</v>
      </c>
      <c r="E46">
        <v>0.02</v>
      </c>
      <c r="F46">
        <v>0.02</v>
      </c>
      <c r="G46">
        <v>0</v>
      </c>
      <c r="H46">
        <v>7.0000000000000007E-2</v>
      </c>
      <c r="I46">
        <f t="shared" si="1"/>
        <v>1.06</v>
      </c>
      <c r="K46" t="s">
        <v>598</v>
      </c>
      <c r="L46" t="s">
        <v>596</v>
      </c>
      <c r="M46">
        <v>3.993084E-3</v>
      </c>
      <c r="N46">
        <v>1.1189709000000001E-2</v>
      </c>
      <c r="O46">
        <v>1.6126958E-2</v>
      </c>
      <c r="P46">
        <f t="shared" si="2"/>
        <v>3.1309750999999997E-2</v>
      </c>
    </row>
    <row r="47" spans="1:16" x14ac:dyDescent="0.2">
      <c r="A47" t="s">
        <v>500</v>
      </c>
      <c r="B47" t="s">
        <v>526</v>
      </c>
      <c r="C47">
        <v>0.68200000000000005</v>
      </c>
      <c r="D47">
        <v>0.313</v>
      </c>
      <c r="E47">
        <v>0.02</v>
      </c>
      <c r="F47">
        <v>0.02</v>
      </c>
      <c r="G47">
        <v>0</v>
      </c>
      <c r="H47">
        <v>7.0000000000000007E-2</v>
      </c>
      <c r="I47">
        <f t="shared" si="1"/>
        <v>1.0650000000000002</v>
      </c>
      <c r="K47" t="s">
        <v>598</v>
      </c>
      <c r="L47" t="s">
        <v>526</v>
      </c>
      <c r="M47">
        <v>1.3163750000000001E-3</v>
      </c>
      <c r="N47">
        <v>1.2318542E-2</v>
      </c>
      <c r="O47">
        <v>1.7188166000000001E-2</v>
      </c>
      <c r="P47">
        <f t="shared" si="2"/>
        <v>3.0823083000000001E-2</v>
      </c>
    </row>
    <row r="48" spans="1:16" x14ac:dyDescent="0.2">
      <c r="A48" t="s">
        <v>500</v>
      </c>
      <c r="B48" t="s">
        <v>531</v>
      </c>
      <c r="C48">
        <v>0.7</v>
      </c>
      <c r="D48">
        <v>0.30599999999999999</v>
      </c>
      <c r="E48">
        <v>0.02</v>
      </c>
      <c r="F48">
        <v>0.02</v>
      </c>
      <c r="G48">
        <v>0.01</v>
      </c>
      <c r="H48">
        <v>7.0000000000000007E-2</v>
      </c>
      <c r="I48">
        <f t="shared" si="1"/>
        <v>1.0760000000000001</v>
      </c>
      <c r="K48" t="s">
        <v>598</v>
      </c>
      <c r="L48" t="s">
        <v>555</v>
      </c>
      <c r="M48">
        <v>2.519833E-3</v>
      </c>
      <c r="N48">
        <v>1.109425E-2</v>
      </c>
      <c r="O48">
        <v>1.6125500000000001E-2</v>
      </c>
      <c r="P48">
        <f t="shared" si="2"/>
        <v>2.9739583E-2</v>
      </c>
    </row>
    <row r="49" spans="1:16" x14ac:dyDescent="0.2">
      <c r="A49" t="s">
        <v>500</v>
      </c>
      <c r="B49" t="s">
        <v>566</v>
      </c>
      <c r="C49">
        <v>0.68799999999999994</v>
      </c>
      <c r="D49">
        <v>0.308</v>
      </c>
      <c r="E49">
        <v>0.02</v>
      </c>
      <c r="F49">
        <v>0.02</v>
      </c>
      <c r="G49">
        <v>0.01</v>
      </c>
      <c r="H49">
        <v>7.0000000000000007E-2</v>
      </c>
      <c r="I49">
        <f t="shared" si="1"/>
        <v>1.0660000000000001</v>
      </c>
      <c r="K49" t="s">
        <v>598</v>
      </c>
      <c r="L49" t="s">
        <v>531</v>
      </c>
      <c r="M49">
        <v>1.439458E-3</v>
      </c>
      <c r="N49">
        <v>1.3226125E-2</v>
      </c>
      <c r="O49">
        <v>1.4989084E-2</v>
      </c>
      <c r="P49">
        <f t="shared" si="2"/>
        <v>2.9654666999999999E-2</v>
      </c>
    </row>
    <row r="50" spans="1:16" x14ac:dyDescent="0.2">
      <c r="A50" t="s">
        <v>500</v>
      </c>
      <c r="B50" t="s">
        <v>569</v>
      </c>
      <c r="C50">
        <v>0.71099999999999997</v>
      </c>
      <c r="D50">
        <v>0.30199999999999999</v>
      </c>
      <c r="E50">
        <v>0.02</v>
      </c>
      <c r="F50">
        <v>0.02</v>
      </c>
      <c r="G50">
        <v>0</v>
      </c>
      <c r="H50">
        <v>7.0000000000000007E-2</v>
      </c>
      <c r="I50">
        <f t="shared" si="1"/>
        <v>1.083</v>
      </c>
      <c r="K50" t="s">
        <v>598</v>
      </c>
      <c r="L50" t="s">
        <v>568</v>
      </c>
      <c r="M50">
        <v>2.4213749999999999E-3</v>
      </c>
      <c r="N50">
        <v>1.1190958000000001E-2</v>
      </c>
      <c r="O50">
        <v>1.5892125E-2</v>
      </c>
      <c r="P50">
        <f t="shared" si="2"/>
        <v>2.9504458000000001E-2</v>
      </c>
    </row>
    <row r="51" spans="1:16" x14ac:dyDescent="0.2">
      <c r="A51" t="s">
        <v>500</v>
      </c>
      <c r="B51" t="s">
        <v>573</v>
      </c>
      <c r="C51">
        <v>0.68799999999999994</v>
      </c>
      <c r="D51">
        <v>0.307</v>
      </c>
      <c r="E51">
        <v>0.02</v>
      </c>
      <c r="F51">
        <v>0.02</v>
      </c>
      <c r="G51">
        <v>0</v>
      </c>
      <c r="H51">
        <v>7.0000000000000007E-2</v>
      </c>
      <c r="I51">
        <f t="shared" si="1"/>
        <v>1.0649999999999999</v>
      </c>
      <c r="K51" t="s">
        <v>598</v>
      </c>
      <c r="L51" t="s">
        <v>522</v>
      </c>
      <c r="M51">
        <v>1.0865E-3</v>
      </c>
      <c r="N51">
        <v>1.4577791E-2</v>
      </c>
      <c r="O51">
        <v>1.3687792000000001E-2</v>
      </c>
      <c r="P51">
        <f t="shared" si="2"/>
        <v>2.9352083000000001E-2</v>
      </c>
    </row>
    <row r="52" spans="1:16" x14ac:dyDescent="0.2">
      <c r="A52" t="s">
        <v>500</v>
      </c>
      <c r="B52" t="s">
        <v>576</v>
      </c>
      <c r="C52">
        <v>0.68600000000000005</v>
      </c>
      <c r="D52">
        <v>0.30299999999999999</v>
      </c>
      <c r="E52">
        <v>0.02</v>
      </c>
      <c r="F52">
        <v>0.02</v>
      </c>
      <c r="G52">
        <v>0.01</v>
      </c>
      <c r="H52">
        <v>7.0000000000000007E-2</v>
      </c>
      <c r="I52">
        <f t="shared" si="1"/>
        <v>1.0590000000000002</v>
      </c>
      <c r="K52" t="s">
        <v>598</v>
      </c>
      <c r="L52" t="s">
        <v>549</v>
      </c>
      <c r="M52">
        <v>3.774833E-3</v>
      </c>
      <c r="N52">
        <v>1.0767125000000001E-2</v>
      </c>
      <c r="O52">
        <v>1.3874375E-2</v>
      </c>
      <c r="P52">
        <f t="shared" si="2"/>
        <v>2.8416333000000002E-2</v>
      </c>
    </row>
    <row r="53" spans="1:16" x14ac:dyDescent="0.2">
      <c r="A53" t="s">
        <v>500</v>
      </c>
      <c r="B53" t="s">
        <v>581</v>
      </c>
      <c r="C53">
        <v>0.70899999999999996</v>
      </c>
      <c r="D53">
        <v>0.307</v>
      </c>
      <c r="E53">
        <v>0.02</v>
      </c>
      <c r="F53">
        <v>0.02</v>
      </c>
      <c r="G53">
        <v>0</v>
      </c>
      <c r="H53">
        <v>7.0000000000000007E-2</v>
      </c>
      <c r="I53">
        <f t="shared" si="1"/>
        <v>1.0860000000000001</v>
      </c>
      <c r="K53" t="s">
        <v>598</v>
      </c>
      <c r="L53" t="s">
        <v>525</v>
      </c>
      <c r="M53">
        <v>1.4044159999999999E-3</v>
      </c>
      <c r="N53">
        <v>1.2261709000000001E-2</v>
      </c>
      <c r="O53">
        <v>1.4185167E-2</v>
      </c>
      <c r="P53">
        <f t="shared" si="2"/>
        <v>2.7851292E-2</v>
      </c>
    </row>
    <row r="54" spans="1:16" x14ac:dyDescent="0.2">
      <c r="A54" t="s">
        <v>500</v>
      </c>
      <c r="B54" t="s">
        <v>587</v>
      </c>
      <c r="C54">
        <v>0.67100000000000004</v>
      </c>
      <c r="D54">
        <v>0.30399999999999999</v>
      </c>
      <c r="E54">
        <v>0.02</v>
      </c>
      <c r="F54">
        <v>0.03</v>
      </c>
      <c r="G54">
        <v>0</v>
      </c>
      <c r="H54">
        <v>7.0000000000000007E-2</v>
      </c>
      <c r="I54">
        <f t="shared" si="1"/>
        <v>1.0450000000000002</v>
      </c>
      <c r="K54" t="s">
        <v>598</v>
      </c>
      <c r="L54" t="s">
        <v>573</v>
      </c>
      <c r="M54">
        <v>2.4271660000000001E-3</v>
      </c>
      <c r="N54">
        <v>1.1761916000000001E-2</v>
      </c>
      <c r="O54">
        <v>1.3297791999999999E-2</v>
      </c>
      <c r="P54">
        <f t="shared" si="2"/>
        <v>2.7486874000000001E-2</v>
      </c>
    </row>
    <row r="55" spans="1:16" x14ac:dyDescent="0.2">
      <c r="A55" t="s">
        <v>500</v>
      </c>
      <c r="B55" t="s">
        <v>588</v>
      </c>
      <c r="C55">
        <v>0.67500000000000004</v>
      </c>
      <c r="D55">
        <v>0.308</v>
      </c>
      <c r="E55">
        <v>0.02</v>
      </c>
      <c r="F55">
        <v>0.02</v>
      </c>
      <c r="G55">
        <v>0.01</v>
      </c>
      <c r="H55">
        <v>7.0000000000000007E-2</v>
      </c>
      <c r="I55">
        <f t="shared" si="1"/>
        <v>1.0530000000000002</v>
      </c>
      <c r="K55" t="s">
        <v>598</v>
      </c>
      <c r="L55" t="s">
        <v>528</v>
      </c>
      <c r="M55">
        <v>1.3913339999999999E-3</v>
      </c>
      <c r="N55">
        <v>1.1991125E-2</v>
      </c>
      <c r="O55">
        <v>1.4047083E-2</v>
      </c>
      <c r="P55">
        <f t="shared" si="2"/>
        <v>2.7429542000000001E-2</v>
      </c>
    </row>
    <row r="56" spans="1:16" x14ac:dyDescent="0.2">
      <c r="A56" t="s">
        <v>500</v>
      </c>
      <c r="B56" t="s">
        <v>594</v>
      </c>
      <c r="C56">
        <v>0.79</v>
      </c>
      <c r="D56">
        <v>0.313</v>
      </c>
      <c r="E56">
        <v>0.02</v>
      </c>
      <c r="F56">
        <v>0.02</v>
      </c>
      <c r="G56">
        <v>0</v>
      </c>
      <c r="H56">
        <v>7.0000000000000007E-2</v>
      </c>
      <c r="I56">
        <f t="shared" si="1"/>
        <v>1.173</v>
      </c>
      <c r="K56" t="s">
        <v>598</v>
      </c>
      <c r="L56" t="s">
        <v>529</v>
      </c>
      <c r="M56">
        <v>1.5323750000000001E-3</v>
      </c>
      <c r="N56">
        <v>1.1728374999999999E-2</v>
      </c>
      <c r="O56">
        <v>1.3415959E-2</v>
      </c>
      <c r="P56">
        <f t="shared" si="2"/>
        <v>2.6676709E-2</v>
      </c>
    </row>
    <row r="57" spans="1:16" x14ac:dyDescent="0.2">
      <c r="A57" t="s">
        <v>500</v>
      </c>
      <c r="B57" t="s">
        <v>502</v>
      </c>
      <c r="C57">
        <v>0.73499999999999999</v>
      </c>
      <c r="D57">
        <v>0.313</v>
      </c>
      <c r="E57">
        <v>0.02</v>
      </c>
      <c r="F57">
        <v>0.02</v>
      </c>
      <c r="G57">
        <v>0</v>
      </c>
      <c r="H57">
        <v>0.06</v>
      </c>
      <c r="I57">
        <f t="shared" si="1"/>
        <v>1.1080000000000001</v>
      </c>
      <c r="K57" t="s">
        <v>598</v>
      </c>
      <c r="L57" t="s">
        <v>569</v>
      </c>
      <c r="M57">
        <v>2.448375E-3</v>
      </c>
      <c r="N57">
        <v>1.0827167E-2</v>
      </c>
      <c r="O57">
        <v>1.3020708000000001E-2</v>
      </c>
      <c r="P57">
        <f t="shared" si="2"/>
        <v>2.629625E-2</v>
      </c>
    </row>
    <row r="58" spans="1:16" x14ac:dyDescent="0.2">
      <c r="A58" t="s">
        <v>500</v>
      </c>
      <c r="B58" t="s">
        <v>503</v>
      </c>
      <c r="C58">
        <v>0.745</v>
      </c>
      <c r="D58">
        <v>0.30099999999999999</v>
      </c>
      <c r="E58">
        <v>0.02</v>
      </c>
      <c r="F58">
        <v>0.02</v>
      </c>
      <c r="G58">
        <v>0</v>
      </c>
      <c r="H58">
        <v>0.06</v>
      </c>
      <c r="I58">
        <f t="shared" si="1"/>
        <v>1.1060000000000001</v>
      </c>
      <c r="K58" t="s">
        <v>598</v>
      </c>
      <c r="L58" t="s">
        <v>576</v>
      </c>
      <c r="M58">
        <v>1.9085E-3</v>
      </c>
      <c r="N58">
        <v>1.1004542000000001E-2</v>
      </c>
      <c r="O58">
        <v>1.1671374999999999E-2</v>
      </c>
      <c r="P58">
        <f t="shared" si="2"/>
        <v>2.4584417000000001E-2</v>
      </c>
    </row>
    <row r="59" spans="1:16" x14ac:dyDescent="0.2">
      <c r="A59" t="s">
        <v>500</v>
      </c>
      <c r="B59" t="s">
        <v>504</v>
      </c>
      <c r="C59">
        <v>0.77400000000000002</v>
      </c>
      <c r="D59">
        <v>0.30499999999999999</v>
      </c>
      <c r="E59">
        <v>0.02</v>
      </c>
      <c r="F59">
        <v>0.02</v>
      </c>
      <c r="G59">
        <v>0</v>
      </c>
      <c r="H59">
        <v>0.06</v>
      </c>
      <c r="I59">
        <f t="shared" si="1"/>
        <v>1.139</v>
      </c>
      <c r="K59" t="s">
        <v>598</v>
      </c>
      <c r="L59" t="s">
        <v>547</v>
      </c>
      <c r="M59">
        <v>1.60775E-3</v>
      </c>
      <c r="N59">
        <v>1.1290042E-2</v>
      </c>
      <c r="O59">
        <v>1.1154249999999999E-2</v>
      </c>
      <c r="P59">
        <f t="shared" si="2"/>
        <v>2.4052041999999999E-2</v>
      </c>
    </row>
    <row r="60" spans="1:16" x14ac:dyDescent="0.2">
      <c r="A60" t="s">
        <v>500</v>
      </c>
      <c r="B60" t="s">
        <v>507</v>
      </c>
      <c r="C60">
        <v>0.82699999999999996</v>
      </c>
      <c r="D60">
        <v>0.317</v>
      </c>
      <c r="E60">
        <v>0.03</v>
      </c>
      <c r="F60">
        <v>0.02</v>
      </c>
      <c r="G60">
        <v>0</v>
      </c>
      <c r="H60">
        <v>0.06</v>
      </c>
      <c r="I60">
        <f t="shared" si="1"/>
        <v>1.204</v>
      </c>
      <c r="K60" t="s">
        <v>598</v>
      </c>
      <c r="L60" t="s">
        <v>564</v>
      </c>
      <c r="M60">
        <v>1.544667E-3</v>
      </c>
      <c r="N60">
        <v>1.1728959000000001E-2</v>
      </c>
      <c r="O60">
        <v>1.0496416E-2</v>
      </c>
      <c r="P60">
        <f t="shared" si="2"/>
        <v>2.3770041999999998E-2</v>
      </c>
    </row>
    <row r="61" spans="1:16" x14ac:dyDescent="0.2">
      <c r="A61" t="s">
        <v>500</v>
      </c>
      <c r="B61" t="s">
        <v>508</v>
      </c>
      <c r="C61">
        <v>0.76500000000000001</v>
      </c>
      <c r="D61">
        <v>0.307</v>
      </c>
      <c r="E61">
        <v>0.02</v>
      </c>
      <c r="F61">
        <v>0.02</v>
      </c>
      <c r="G61">
        <v>0</v>
      </c>
      <c r="H61">
        <v>0.06</v>
      </c>
      <c r="I61">
        <f t="shared" si="1"/>
        <v>1.1320000000000001</v>
      </c>
      <c r="K61" t="s">
        <v>598</v>
      </c>
      <c r="L61" t="s">
        <v>581</v>
      </c>
      <c r="M61">
        <v>1.268833E-3</v>
      </c>
      <c r="N61">
        <v>1.1021625E-2</v>
      </c>
      <c r="O61">
        <v>1.0577625E-2</v>
      </c>
      <c r="P61">
        <f t="shared" si="2"/>
        <v>2.2868083000000001E-2</v>
      </c>
    </row>
    <row r="62" spans="1:16" x14ac:dyDescent="0.2">
      <c r="A62" t="s">
        <v>500</v>
      </c>
      <c r="B62" t="s">
        <v>509</v>
      </c>
      <c r="C62">
        <v>0.75</v>
      </c>
      <c r="D62">
        <v>0.311</v>
      </c>
      <c r="E62">
        <v>0.02</v>
      </c>
      <c r="F62">
        <v>0.02</v>
      </c>
      <c r="G62">
        <v>0</v>
      </c>
      <c r="H62">
        <v>0.06</v>
      </c>
      <c r="I62">
        <f t="shared" si="1"/>
        <v>1.121</v>
      </c>
      <c r="K62" t="s">
        <v>598</v>
      </c>
      <c r="L62" t="s">
        <v>566</v>
      </c>
      <c r="M62">
        <v>1.2726250000000001E-3</v>
      </c>
      <c r="N62">
        <v>1.0736875E-2</v>
      </c>
      <c r="O62">
        <v>1.0461583E-2</v>
      </c>
      <c r="P62">
        <f t="shared" si="2"/>
        <v>2.2471082999999999E-2</v>
      </c>
    </row>
    <row r="63" spans="1:16" x14ac:dyDescent="0.2">
      <c r="A63" t="s">
        <v>500</v>
      </c>
      <c r="B63" t="s">
        <v>513</v>
      </c>
      <c r="C63">
        <v>0.69899999999999995</v>
      </c>
      <c r="D63">
        <v>0.307</v>
      </c>
      <c r="E63">
        <v>0.02</v>
      </c>
      <c r="F63">
        <v>0.02</v>
      </c>
      <c r="G63">
        <v>0</v>
      </c>
      <c r="H63">
        <v>0.06</v>
      </c>
      <c r="I63">
        <f t="shared" si="1"/>
        <v>1.0660000000000001</v>
      </c>
      <c r="K63" t="s">
        <v>598</v>
      </c>
      <c r="L63" t="s">
        <v>536</v>
      </c>
      <c r="M63" s="2">
        <v>8.8274999999999996E-4</v>
      </c>
      <c r="N63">
        <v>1.1716707999999999E-2</v>
      </c>
      <c r="O63">
        <v>9.4132499999999997E-3</v>
      </c>
      <c r="P63">
        <f t="shared" si="2"/>
        <v>2.2012707999999999E-2</v>
      </c>
    </row>
    <row r="64" spans="1:16" x14ac:dyDescent="0.2">
      <c r="A64" t="s">
        <v>500</v>
      </c>
      <c r="B64" t="s">
        <v>514</v>
      </c>
      <c r="C64">
        <v>0.69099999999999995</v>
      </c>
      <c r="D64">
        <v>0.30499999999999999</v>
      </c>
      <c r="E64">
        <v>0.02</v>
      </c>
      <c r="F64">
        <v>0.02</v>
      </c>
      <c r="G64">
        <v>0</v>
      </c>
      <c r="H64">
        <v>0.06</v>
      </c>
      <c r="I64">
        <f t="shared" si="1"/>
        <v>1.056</v>
      </c>
      <c r="K64" t="s">
        <v>598</v>
      </c>
      <c r="L64" t="s">
        <v>558</v>
      </c>
      <c r="M64" s="2">
        <v>7.8170799999999999E-4</v>
      </c>
      <c r="N64">
        <v>1.1348832999999999E-2</v>
      </c>
      <c r="O64">
        <v>9.7648330000000005E-3</v>
      </c>
      <c r="P64">
        <f t="shared" si="2"/>
        <v>2.1895374000000002E-2</v>
      </c>
    </row>
    <row r="65" spans="1:16" x14ac:dyDescent="0.2">
      <c r="A65" t="s">
        <v>500</v>
      </c>
      <c r="B65" t="s">
        <v>515</v>
      </c>
      <c r="C65">
        <v>0.71</v>
      </c>
      <c r="D65">
        <v>0.30499999999999999</v>
      </c>
      <c r="E65">
        <v>0.02</v>
      </c>
      <c r="F65">
        <v>0.02</v>
      </c>
      <c r="G65">
        <v>0</v>
      </c>
      <c r="H65">
        <v>0.06</v>
      </c>
      <c r="I65">
        <f t="shared" si="1"/>
        <v>1.075</v>
      </c>
      <c r="K65" t="s">
        <v>598</v>
      </c>
      <c r="L65" t="s">
        <v>593</v>
      </c>
      <c r="M65">
        <v>1.5747910000000001E-3</v>
      </c>
      <c r="N65">
        <v>1.0907500000000001E-2</v>
      </c>
      <c r="O65">
        <v>8.965542E-3</v>
      </c>
      <c r="P65">
        <f t="shared" si="2"/>
        <v>2.1447832999999999E-2</v>
      </c>
    </row>
    <row r="66" spans="1:16" x14ac:dyDescent="0.2">
      <c r="A66" t="s">
        <v>500</v>
      </c>
      <c r="B66" t="s">
        <v>518</v>
      </c>
      <c r="C66">
        <v>0.67800000000000005</v>
      </c>
      <c r="D66">
        <v>0.307</v>
      </c>
      <c r="E66">
        <v>0.02</v>
      </c>
      <c r="F66">
        <v>0.02</v>
      </c>
      <c r="G66">
        <v>0</v>
      </c>
      <c r="H66">
        <v>0.06</v>
      </c>
      <c r="I66">
        <f t="shared" si="1"/>
        <v>1.0450000000000002</v>
      </c>
      <c r="K66" t="s">
        <v>598</v>
      </c>
      <c r="L66" t="s">
        <v>538</v>
      </c>
      <c r="M66">
        <v>1.2789590000000001E-3</v>
      </c>
      <c r="N66">
        <v>1.1325375E-2</v>
      </c>
      <c r="O66">
        <v>8.8414170000000007E-3</v>
      </c>
      <c r="P66">
        <f t="shared" si="2"/>
        <v>2.1445750999999999E-2</v>
      </c>
    </row>
    <row r="67" spans="1:16" x14ac:dyDescent="0.2">
      <c r="A67" t="s">
        <v>500</v>
      </c>
      <c r="B67" t="s">
        <v>519</v>
      </c>
      <c r="C67">
        <v>0.68400000000000005</v>
      </c>
      <c r="D67">
        <v>0.309</v>
      </c>
      <c r="E67">
        <v>0.02</v>
      </c>
      <c r="F67">
        <v>0.02</v>
      </c>
      <c r="G67">
        <v>0</v>
      </c>
      <c r="H67">
        <v>0.06</v>
      </c>
      <c r="I67">
        <f t="shared" si="1"/>
        <v>1.0530000000000002</v>
      </c>
      <c r="K67" t="s">
        <v>598</v>
      </c>
      <c r="L67" t="s">
        <v>597</v>
      </c>
      <c r="M67">
        <v>1.1726659999999999E-3</v>
      </c>
      <c r="N67">
        <v>1.0607208E-2</v>
      </c>
      <c r="O67">
        <v>9.0795830000000004E-3</v>
      </c>
      <c r="P67">
        <f t="shared" ref="P67:P74" si="3">SUM(M67:O67)</f>
        <v>2.0859456999999998E-2</v>
      </c>
    </row>
    <row r="68" spans="1:16" x14ac:dyDescent="0.2">
      <c r="A68" t="s">
        <v>500</v>
      </c>
      <c r="B68" t="s">
        <v>522</v>
      </c>
      <c r="C68">
        <v>0.69299999999999995</v>
      </c>
      <c r="D68">
        <v>0.30599999999999999</v>
      </c>
      <c r="E68">
        <v>0.02</v>
      </c>
      <c r="F68">
        <v>0.02</v>
      </c>
      <c r="G68">
        <v>0</v>
      </c>
      <c r="H68">
        <v>0.06</v>
      </c>
      <c r="I68">
        <f t="shared" ref="I68:I99" si="4">SUM(C68,D68,H68)</f>
        <v>1.0589999999999999</v>
      </c>
      <c r="K68" t="s">
        <v>598</v>
      </c>
      <c r="L68" t="s">
        <v>556</v>
      </c>
      <c r="M68" s="2">
        <v>8.2775000000000004E-4</v>
      </c>
      <c r="N68">
        <v>1.0958625E-2</v>
      </c>
      <c r="O68">
        <v>8.6816659999999993E-3</v>
      </c>
      <c r="P68">
        <f t="shared" si="3"/>
        <v>2.0468040999999999E-2</v>
      </c>
    </row>
    <row r="69" spans="1:16" x14ac:dyDescent="0.2">
      <c r="A69" t="s">
        <v>500</v>
      </c>
      <c r="B69" t="s">
        <v>528</v>
      </c>
      <c r="C69">
        <v>0.68400000000000005</v>
      </c>
      <c r="D69">
        <v>0.307</v>
      </c>
      <c r="E69">
        <v>0.02</v>
      </c>
      <c r="F69">
        <v>0.02</v>
      </c>
      <c r="G69">
        <v>0</v>
      </c>
      <c r="H69">
        <v>0.06</v>
      </c>
      <c r="I69">
        <f t="shared" si="4"/>
        <v>1.0510000000000002</v>
      </c>
      <c r="K69" t="s">
        <v>598</v>
      </c>
      <c r="L69" t="s">
        <v>561</v>
      </c>
      <c r="M69" s="2">
        <v>8.8033299999999996E-4</v>
      </c>
      <c r="N69">
        <v>1.1102374999999999E-2</v>
      </c>
      <c r="O69">
        <v>8.3599590000000001E-3</v>
      </c>
      <c r="P69">
        <f t="shared" si="3"/>
        <v>2.0342667000000002E-2</v>
      </c>
    </row>
    <row r="70" spans="1:16" x14ac:dyDescent="0.2">
      <c r="A70" t="s">
        <v>500</v>
      </c>
      <c r="B70" t="s">
        <v>529</v>
      </c>
      <c r="C70">
        <v>0.68400000000000005</v>
      </c>
      <c r="D70">
        <v>0.30599999999999999</v>
      </c>
      <c r="E70">
        <v>0.02</v>
      </c>
      <c r="F70">
        <v>0.02</v>
      </c>
      <c r="G70">
        <v>0</v>
      </c>
      <c r="H70">
        <v>0.06</v>
      </c>
      <c r="I70">
        <f t="shared" si="4"/>
        <v>1.05</v>
      </c>
      <c r="K70" t="s">
        <v>598</v>
      </c>
      <c r="L70" t="s">
        <v>586</v>
      </c>
      <c r="M70" s="2">
        <v>7.8487499999999998E-4</v>
      </c>
      <c r="N70">
        <v>1.106175E-2</v>
      </c>
      <c r="O70">
        <v>8.4126659999999992E-3</v>
      </c>
      <c r="P70">
        <f t="shared" si="3"/>
        <v>2.0259290999999999E-2</v>
      </c>
    </row>
    <row r="71" spans="1:16" x14ac:dyDescent="0.2">
      <c r="A71" t="s">
        <v>500</v>
      </c>
      <c r="B71" t="s">
        <v>530</v>
      </c>
      <c r="C71">
        <v>0.69099999999999995</v>
      </c>
      <c r="D71">
        <v>0.315</v>
      </c>
      <c r="E71">
        <v>0.02</v>
      </c>
      <c r="F71">
        <v>0.02</v>
      </c>
      <c r="G71">
        <v>0</v>
      </c>
      <c r="H71">
        <v>0.06</v>
      </c>
      <c r="I71">
        <f t="shared" si="4"/>
        <v>1.0660000000000001</v>
      </c>
      <c r="K71" t="s">
        <v>598</v>
      </c>
      <c r="L71" t="s">
        <v>585</v>
      </c>
      <c r="M71">
        <v>1.216625E-3</v>
      </c>
      <c r="N71">
        <v>1.0248749999999999E-2</v>
      </c>
      <c r="O71">
        <v>8.3368339999999996E-3</v>
      </c>
      <c r="P71">
        <f t="shared" si="3"/>
        <v>1.9802209000000001E-2</v>
      </c>
    </row>
    <row r="72" spans="1:16" x14ac:dyDescent="0.2">
      <c r="A72" t="s">
        <v>500</v>
      </c>
      <c r="B72" t="s">
        <v>533</v>
      </c>
      <c r="C72">
        <v>0.71</v>
      </c>
      <c r="D72">
        <v>0.30499999999999999</v>
      </c>
      <c r="E72">
        <v>0.02</v>
      </c>
      <c r="F72">
        <v>0.02</v>
      </c>
      <c r="G72">
        <v>0</v>
      </c>
      <c r="H72">
        <v>0.06</v>
      </c>
      <c r="I72">
        <f t="shared" si="4"/>
        <v>1.075</v>
      </c>
      <c r="K72" t="s">
        <v>598</v>
      </c>
      <c r="L72" t="s">
        <v>562</v>
      </c>
      <c r="M72" s="2">
        <v>5.9808300000000001E-4</v>
      </c>
      <c r="N72">
        <v>1.0895709E-2</v>
      </c>
      <c r="O72">
        <v>8.1775419999999995E-3</v>
      </c>
      <c r="P72">
        <f t="shared" si="3"/>
        <v>1.9671333999999999E-2</v>
      </c>
    </row>
    <row r="73" spans="1:16" x14ac:dyDescent="0.2">
      <c r="A73" t="s">
        <v>500</v>
      </c>
      <c r="B73" t="s">
        <v>534</v>
      </c>
      <c r="C73">
        <v>0.69</v>
      </c>
      <c r="D73">
        <v>0.307</v>
      </c>
      <c r="E73">
        <v>0.02</v>
      </c>
      <c r="F73">
        <v>0.02</v>
      </c>
      <c r="G73">
        <v>0</v>
      </c>
      <c r="H73">
        <v>0.06</v>
      </c>
      <c r="I73">
        <f t="shared" si="4"/>
        <v>1.0569999999999999</v>
      </c>
      <c r="K73" t="s">
        <v>598</v>
      </c>
      <c r="L73" t="s">
        <v>584</v>
      </c>
      <c r="M73" s="2">
        <v>9.9566699999999999E-4</v>
      </c>
      <c r="N73">
        <v>1.0425500000000001E-2</v>
      </c>
      <c r="O73">
        <v>7.9614579999999994E-3</v>
      </c>
      <c r="P73">
        <f t="shared" si="3"/>
        <v>1.9382625000000001E-2</v>
      </c>
    </row>
    <row r="74" spans="1:16" x14ac:dyDescent="0.2">
      <c r="A74" t="s">
        <v>500</v>
      </c>
      <c r="B74" t="s">
        <v>536</v>
      </c>
      <c r="C74">
        <v>0.69699999999999995</v>
      </c>
      <c r="D74">
        <v>0.312</v>
      </c>
      <c r="E74">
        <v>0.02</v>
      </c>
      <c r="F74">
        <v>0.02</v>
      </c>
      <c r="G74">
        <v>0</v>
      </c>
      <c r="H74">
        <v>0.06</v>
      </c>
      <c r="I74">
        <f t="shared" si="4"/>
        <v>1.069</v>
      </c>
      <c r="K74" t="s">
        <v>598</v>
      </c>
      <c r="L74" t="s">
        <v>589</v>
      </c>
      <c r="M74" s="2">
        <v>7.8208300000000004E-4</v>
      </c>
      <c r="N74">
        <v>1.0390584E-2</v>
      </c>
      <c r="O74">
        <v>7.7229580000000003E-3</v>
      </c>
      <c r="P74">
        <f t="shared" si="3"/>
        <v>1.8895624999999999E-2</v>
      </c>
    </row>
    <row r="75" spans="1:16" x14ac:dyDescent="0.2">
      <c r="A75" t="s">
        <v>500</v>
      </c>
      <c r="B75" t="s">
        <v>538</v>
      </c>
      <c r="C75">
        <v>0.68700000000000006</v>
      </c>
      <c r="D75">
        <v>0.313</v>
      </c>
      <c r="E75">
        <v>0.02</v>
      </c>
      <c r="F75">
        <v>0.02</v>
      </c>
      <c r="G75">
        <v>0</v>
      </c>
      <c r="H75">
        <v>0.06</v>
      </c>
      <c r="I75">
        <f t="shared" si="4"/>
        <v>1.06</v>
      </c>
    </row>
    <row r="76" spans="1:16" x14ac:dyDescent="0.2">
      <c r="A76" t="s">
        <v>500</v>
      </c>
      <c r="B76" t="s">
        <v>540</v>
      </c>
      <c r="C76">
        <v>0.68</v>
      </c>
      <c r="D76">
        <v>0.307</v>
      </c>
      <c r="E76">
        <v>0.02</v>
      </c>
      <c r="F76">
        <v>0.02</v>
      </c>
      <c r="G76">
        <v>0</v>
      </c>
      <c r="H76">
        <v>0.06</v>
      </c>
      <c r="I76">
        <f t="shared" si="4"/>
        <v>1.0470000000000002</v>
      </c>
      <c r="P76">
        <f>AVERAGE(P3:P74)</f>
        <v>3.999819434583332</v>
      </c>
    </row>
    <row r="77" spans="1:16" x14ac:dyDescent="0.2">
      <c r="A77" t="s">
        <v>500</v>
      </c>
      <c r="B77" t="s">
        <v>546</v>
      </c>
      <c r="C77">
        <v>0.68400000000000005</v>
      </c>
      <c r="D77">
        <v>0.30399999999999999</v>
      </c>
      <c r="E77">
        <v>0.02</v>
      </c>
      <c r="F77">
        <v>0.02</v>
      </c>
      <c r="G77">
        <v>0</v>
      </c>
      <c r="H77">
        <v>0.06</v>
      </c>
      <c r="I77">
        <f t="shared" si="4"/>
        <v>1.048</v>
      </c>
    </row>
    <row r="78" spans="1:16" x14ac:dyDescent="0.2">
      <c r="A78" t="s">
        <v>500</v>
      </c>
      <c r="B78" t="s">
        <v>547</v>
      </c>
      <c r="C78">
        <v>0.68500000000000005</v>
      </c>
      <c r="D78">
        <v>0.31</v>
      </c>
      <c r="E78">
        <v>0.02</v>
      </c>
      <c r="F78">
        <v>0.02</v>
      </c>
      <c r="G78">
        <v>0</v>
      </c>
      <c r="H78">
        <v>0.06</v>
      </c>
      <c r="I78">
        <f t="shared" si="4"/>
        <v>1.0550000000000002</v>
      </c>
    </row>
    <row r="79" spans="1:16" x14ac:dyDescent="0.2">
      <c r="A79" t="s">
        <v>500</v>
      </c>
      <c r="B79" t="s">
        <v>551</v>
      </c>
      <c r="C79">
        <v>0.68500000000000005</v>
      </c>
      <c r="D79">
        <v>0.30599999999999999</v>
      </c>
      <c r="E79">
        <v>0.02</v>
      </c>
      <c r="F79">
        <v>0.02</v>
      </c>
      <c r="G79">
        <v>0</v>
      </c>
      <c r="H79">
        <v>0.06</v>
      </c>
      <c r="I79">
        <f t="shared" si="4"/>
        <v>1.0510000000000002</v>
      </c>
    </row>
    <row r="80" spans="1:16" x14ac:dyDescent="0.2">
      <c r="A80" t="s">
        <v>500</v>
      </c>
      <c r="B80" t="s">
        <v>552</v>
      </c>
      <c r="C80">
        <v>0.68700000000000006</v>
      </c>
      <c r="D80">
        <v>0.318</v>
      </c>
      <c r="E80">
        <v>0.02</v>
      </c>
      <c r="F80">
        <v>0.02</v>
      </c>
      <c r="G80">
        <v>0</v>
      </c>
      <c r="H80">
        <v>0.06</v>
      </c>
      <c r="I80">
        <f t="shared" si="4"/>
        <v>1.0650000000000002</v>
      </c>
    </row>
    <row r="81" spans="1:9" x14ac:dyDescent="0.2">
      <c r="A81" t="s">
        <v>500</v>
      </c>
      <c r="B81" t="s">
        <v>554</v>
      </c>
      <c r="C81">
        <v>0.67600000000000005</v>
      </c>
      <c r="D81">
        <v>0.309</v>
      </c>
      <c r="E81">
        <v>0.02</v>
      </c>
      <c r="F81">
        <v>0.02</v>
      </c>
      <c r="G81">
        <v>0</v>
      </c>
      <c r="H81">
        <v>0.06</v>
      </c>
      <c r="I81">
        <f t="shared" si="4"/>
        <v>1.0450000000000002</v>
      </c>
    </row>
    <row r="82" spans="1:9" x14ac:dyDescent="0.2">
      <c r="A82" t="s">
        <v>500</v>
      </c>
      <c r="B82" t="s">
        <v>556</v>
      </c>
      <c r="C82">
        <v>0.69199999999999995</v>
      </c>
      <c r="D82">
        <v>0.307</v>
      </c>
      <c r="E82">
        <v>0.02</v>
      </c>
      <c r="F82">
        <v>0.02</v>
      </c>
      <c r="G82">
        <v>0</v>
      </c>
      <c r="H82">
        <v>0.06</v>
      </c>
      <c r="I82">
        <f t="shared" si="4"/>
        <v>1.0589999999999999</v>
      </c>
    </row>
    <row r="83" spans="1:9" x14ac:dyDescent="0.2">
      <c r="A83" t="s">
        <v>500</v>
      </c>
      <c r="B83" t="s">
        <v>557</v>
      </c>
      <c r="C83">
        <v>0.71699999999999997</v>
      </c>
      <c r="D83">
        <v>0.31</v>
      </c>
      <c r="E83">
        <v>0.02</v>
      </c>
      <c r="F83">
        <v>0.02</v>
      </c>
      <c r="G83">
        <v>0</v>
      </c>
      <c r="H83">
        <v>0.06</v>
      </c>
      <c r="I83">
        <f t="shared" si="4"/>
        <v>1.087</v>
      </c>
    </row>
    <row r="84" spans="1:9" x14ac:dyDescent="0.2">
      <c r="A84" t="s">
        <v>500</v>
      </c>
      <c r="B84" t="s">
        <v>558</v>
      </c>
      <c r="C84">
        <v>0.68899999999999995</v>
      </c>
      <c r="D84">
        <v>0.30399999999999999</v>
      </c>
      <c r="E84">
        <v>0.02</v>
      </c>
      <c r="F84">
        <v>0.02</v>
      </c>
      <c r="G84">
        <v>0</v>
      </c>
      <c r="H84">
        <v>0.06</v>
      </c>
      <c r="I84">
        <f t="shared" si="4"/>
        <v>1.0529999999999999</v>
      </c>
    </row>
    <row r="85" spans="1:9" x14ac:dyDescent="0.2">
      <c r="A85" t="s">
        <v>500</v>
      </c>
      <c r="B85" t="s">
        <v>559</v>
      </c>
      <c r="C85">
        <v>0.71699999999999997</v>
      </c>
      <c r="D85">
        <v>0.309</v>
      </c>
      <c r="E85">
        <v>0.02</v>
      </c>
      <c r="F85">
        <v>0.02</v>
      </c>
      <c r="G85">
        <v>0</v>
      </c>
      <c r="H85">
        <v>0.06</v>
      </c>
      <c r="I85">
        <f t="shared" si="4"/>
        <v>1.0860000000000001</v>
      </c>
    </row>
    <row r="86" spans="1:9" x14ac:dyDescent="0.2">
      <c r="A86" t="s">
        <v>500</v>
      </c>
      <c r="B86" t="s">
        <v>561</v>
      </c>
      <c r="C86">
        <v>0.69399999999999995</v>
      </c>
      <c r="D86">
        <v>0.313</v>
      </c>
      <c r="E86">
        <v>0.02</v>
      </c>
      <c r="F86">
        <v>0.02</v>
      </c>
      <c r="G86">
        <v>0</v>
      </c>
      <c r="H86">
        <v>0.06</v>
      </c>
      <c r="I86">
        <f t="shared" si="4"/>
        <v>1.0669999999999999</v>
      </c>
    </row>
    <row r="87" spans="1:9" x14ac:dyDescent="0.2">
      <c r="A87" t="s">
        <v>500</v>
      </c>
      <c r="B87" t="s">
        <v>562</v>
      </c>
      <c r="C87">
        <v>0.68500000000000005</v>
      </c>
      <c r="D87">
        <v>0.30599999999999999</v>
      </c>
      <c r="E87">
        <v>0.02</v>
      </c>
      <c r="F87">
        <v>0.02</v>
      </c>
      <c r="G87">
        <v>0</v>
      </c>
      <c r="H87">
        <v>0.06</v>
      </c>
      <c r="I87">
        <f t="shared" si="4"/>
        <v>1.0510000000000002</v>
      </c>
    </row>
    <row r="88" spans="1:9" x14ac:dyDescent="0.2">
      <c r="A88" t="s">
        <v>500</v>
      </c>
      <c r="B88" t="s">
        <v>563</v>
      </c>
      <c r="C88">
        <v>0.68400000000000005</v>
      </c>
      <c r="D88">
        <v>0.30599999999999999</v>
      </c>
      <c r="E88">
        <v>0.02</v>
      </c>
      <c r="F88">
        <v>0.02</v>
      </c>
      <c r="G88">
        <v>0</v>
      </c>
      <c r="H88">
        <v>0.06</v>
      </c>
      <c r="I88">
        <f t="shared" si="4"/>
        <v>1.05</v>
      </c>
    </row>
    <row r="89" spans="1:9" x14ac:dyDescent="0.2">
      <c r="A89" t="s">
        <v>500</v>
      </c>
      <c r="B89" t="s">
        <v>564</v>
      </c>
      <c r="C89">
        <v>0.68700000000000006</v>
      </c>
      <c r="D89">
        <v>0.312</v>
      </c>
      <c r="E89">
        <v>0.02</v>
      </c>
      <c r="F89">
        <v>0.02</v>
      </c>
      <c r="G89">
        <v>0</v>
      </c>
      <c r="H89">
        <v>0.06</v>
      </c>
      <c r="I89">
        <f t="shared" si="4"/>
        <v>1.0590000000000002</v>
      </c>
    </row>
    <row r="90" spans="1:9" x14ac:dyDescent="0.2">
      <c r="A90" t="s">
        <v>500</v>
      </c>
      <c r="B90" t="s">
        <v>565</v>
      </c>
      <c r="C90">
        <v>0.69299999999999995</v>
      </c>
      <c r="D90">
        <v>0.30599999999999999</v>
      </c>
      <c r="E90">
        <v>0.02</v>
      </c>
      <c r="F90">
        <v>0.02</v>
      </c>
      <c r="G90">
        <v>0</v>
      </c>
      <c r="H90">
        <v>0.06</v>
      </c>
      <c r="I90">
        <f t="shared" si="4"/>
        <v>1.0589999999999999</v>
      </c>
    </row>
    <row r="91" spans="1:9" x14ac:dyDescent="0.2">
      <c r="A91" t="s">
        <v>500</v>
      </c>
      <c r="B91" t="s">
        <v>572</v>
      </c>
      <c r="C91">
        <v>0.67200000000000004</v>
      </c>
      <c r="D91">
        <v>0.313</v>
      </c>
      <c r="E91">
        <v>0.02</v>
      </c>
      <c r="F91">
        <v>0.02</v>
      </c>
      <c r="G91">
        <v>0</v>
      </c>
      <c r="H91">
        <v>0.06</v>
      </c>
      <c r="I91">
        <f t="shared" si="4"/>
        <v>1.0450000000000002</v>
      </c>
    </row>
    <row r="92" spans="1:9" x14ac:dyDescent="0.2">
      <c r="A92" t="s">
        <v>500</v>
      </c>
      <c r="B92" t="s">
        <v>580</v>
      </c>
      <c r="C92">
        <v>0.7</v>
      </c>
      <c r="D92">
        <v>0.309</v>
      </c>
      <c r="E92">
        <v>0.02</v>
      </c>
      <c r="F92">
        <v>0.02</v>
      </c>
      <c r="G92">
        <v>0</v>
      </c>
      <c r="H92">
        <v>0.06</v>
      </c>
      <c r="I92">
        <f t="shared" si="4"/>
        <v>1.069</v>
      </c>
    </row>
    <row r="93" spans="1:9" x14ac:dyDescent="0.2">
      <c r="A93" t="s">
        <v>500</v>
      </c>
      <c r="B93" t="s">
        <v>584</v>
      </c>
      <c r="C93">
        <v>0.69699999999999995</v>
      </c>
      <c r="D93">
        <v>0.30399999999999999</v>
      </c>
      <c r="E93">
        <v>0.02</v>
      </c>
      <c r="F93">
        <v>0.02</v>
      </c>
      <c r="G93">
        <v>0</v>
      </c>
      <c r="H93">
        <v>0.06</v>
      </c>
      <c r="I93">
        <f t="shared" si="4"/>
        <v>1.0609999999999999</v>
      </c>
    </row>
    <row r="94" spans="1:9" x14ac:dyDescent="0.2">
      <c r="A94" t="s">
        <v>500</v>
      </c>
      <c r="B94" t="s">
        <v>585</v>
      </c>
      <c r="C94">
        <v>0.72799999999999998</v>
      </c>
      <c r="D94">
        <v>0.30499999999999999</v>
      </c>
      <c r="E94">
        <v>0.02</v>
      </c>
      <c r="F94">
        <v>0.02</v>
      </c>
      <c r="G94">
        <v>0</v>
      </c>
      <c r="H94">
        <v>0.06</v>
      </c>
      <c r="I94">
        <f t="shared" si="4"/>
        <v>1.093</v>
      </c>
    </row>
    <row r="95" spans="1:9" x14ac:dyDescent="0.2">
      <c r="A95" t="s">
        <v>500</v>
      </c>
      <c r="B95" t="s">
        <v>586</v>
      </c>
      <c r="C95">
        <v>0.68700000000000006</v>
      </c>
      <c r="D95">
        <v>0.31</v>
      </c>
      <c r="E95">
        <v>0.02</v>
      </c>
      <c r="F95">
        <v>0.02</v>
      </c>
      <c r="G95">
        <v>0</v>
      </c>
      <c r="H95">
        <v>0.06</v>
      </c>
      <c r="I95">
        <f t="shared" si="4"/>
        <v>1.0570000000000002</v>
      </c>
    </row>
    <row r="96" spans="1:9" x14ac:dyDescent="0.2">
      <c r="A96" t="s">
        <v>500</v>
      </c>
      <c r="B96" t="s">
        <v>589</v>
      </c>
      <c r="C96">
        <v>0.67900000000000005</v>
      </c>
      <c r="D96">
        <v>0.30299999999999999</v>
      </c>
      <c r="E96">
        <v>0.02</v>
      </c>
      <c r="F96">
        <v>0.02</v>
      </c>
      <c r="G96">
        <v>0</v>
      </c>
      <c r="H96">
        <v>0.06</v>
      </c>
      <c r="I96">
        <f t="shared" si="4"/>
        <v>1.042</v>
      </c>
    </row>
    <row r="97" spans="1:9" x14ac:dyDescent="0.2">
      <c r="A97" t="s">
        <v>500</v>
      </c>
      <c r="B97" t="s">
        <v>591</v>
      </c>
      <c r="C97">
        <v>0.68500000000000005</v>
      </c>
      <c r="D97">
        <v>0.31</v>
      </c>
      <c r="E97">
        <v>0.02</v>
      </c>
      <c r="F97">
        <v>0.02</v>
      </c>
      <c r="G97">
        <v>0</v>
      </c>
      <c r="H97">
        <v>0.06</v>
      </c>
      <c r="I97">
        <f t="shared" si="4"/>
        <v>1.0550000000000002</v>
      </c>
    </row>
    <row r="98" spans="1:9" x14ac:dyDescent="0.2">
      <c r="A98" t="s">
        <v>500</v>
      </c>
      <c r="B98" t="s">
        <v>593</v>
      </c>
      <c r="C98">
        <v>0.68799999999999994</v>
      </c>
      <c r="D98">
        <v>0.30399999999999999</v>
      </c>
      <c r="E98">
        <v>0.02</v>
      </c>
      <c r="F98">
        <v>0.02</v>
      </c>
      <c r="G98">
        <v>0</v>
      </c>
      <c r="H98">
        <v>0.06</v>
      </c>
      <c r="I98">
        <f t="shared" si="4"/>
        <v>1.052</v>
      </c>
    </row>
    <row r="99" spans="1:9" x14ac:dyDescent="0.2">
      <c r="A99" t="s">
        <v>500</v>
      </c>
      <c r="B99" t="s">
        <v>597</v>
      </c>
      <c r="C99">
        <v>0.72899999999999998</v>
      </c>
      <c r="D99">
        <v>0.30599999999999999</v>
      </c>
      <c r="E99">
        <v>0.02</v>
      </c>
      <c r="F99">
        <v>0.02</v>
      </c>
      <c r="G99">
        <v>0</v>
      </c>
      <c r="H99">
        <v>0.06</v>
      </c>
      <c r="I99">
        <f t="shared" si="4"/>
        <v>1.095</v>
      </c>
    </row>
    <row r="101" spans="1:9" x14ac:dyDescent="0.2">
      <c r="I101">
        <f>AVERAGE(I3:I99)</f>
        <v>2.1753298969072152</v>
      </c>
    </row>
  </sheetData>
  <sortState xmlns:xlrd2="http://schemas.microsoft.com/office/spreadsheetml/2017/richdata2" ref="K3:P74">
    <sortCondition descending="1" ref="P3:P7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B9EE1-F568-0443-9C67-EE695BB8A0E7}">
  <dimension ref="A1:J25"/>
  <sheetViews>
    <sheetView topLeftCell="A4" zoomScale="150" zoomScaleNormal="150" workbookViewId="0">
      <selection activeCell="B21" sqref="B21"/>
    </sheetView>
  </sheetViews>
  <sheetFormatPr baseColWidth="10" defaultRowHeight="16" x14ac:dyDescent="0.2"/>
  <cols>
    <col min="1" max="1" width="15.5" bestFit="1" customWidth="1"/>
    <col min="5" max="5" width="17" bestFit="1" customWidth="1"/>
  </cols>
  <sheetData>
    <row r="1" spans="1:10" x14ac:dyDescent="0.2">
      <c r="A1" s="3" t="s">
        <v>612</v>
      </c>
    </row>
    <row r="2" spans="1:10" x14ac:dyDescent="0.2">
      <c r="B2" s="6" t="s">
        <v>604</v>
      </c>
      <c r="C2" s="6"/>
      <c r="D2" s="6"/>
      <c r="E2" s="6"/>
      <c r="F2" s="6" t="s">
        <v>607</v>
      </c>
      <c r="G2" s="6"/>
      <c r="H2" s="6"/>
      <c r="I2" s="6" t="s">
        <v>605</v>
      </c>
      <c r="J2" s="6"/>
    </row>
    <row r="3" spans="1:10" x14ac:dyDescent="0.2">
      <c r="B3" t="s">
        <v>611</v>
      </c>
      <c r="C3" t="s">
        <v>606</v>
      </c>
      <c r="D3" t="s">
        <v>608</v>
      </c>
      <c r="E3" t="s">
        <v>609</v>
      </c>
      <c r="F3" t="s">
        <v>611</v>
      </c>
      <c r="G3" t="s">
        <v>606</v>
      </c>
      <c r="H3" t="s">
        <v>609</v>
      </c>
      <c r="I3" t="s">
        <v>610</v>
      </c>
      <c r="J3" t="s">
        <v>609</v>
      </c>
    </row>
    <row r="4" spans="1:10" x14ac:dyDescent="0.2">
      <c r="A4" t="s">
        <v>599</v>
      </c>
      <c r="B4" s="5">
        <v>31</v>
      </c>
      <c r="C4">
        <v>0.57999999999999996</v>
      </c>
      <c r="D4">
        <v>0.1</v>
      </c>
      <c r="E4">
        <v>20.100000000000001</v>
      </c>
      <c r="F4" s="5">
        <v>26.9</v>
      </c>
      <c r="G4">
        <v>0.06</v>
      </c>
      <c r="H4">
        <v>12</v>
      </c>
      <c r="I4" s="5">
        <v>75.400000000000006</v>
      </c>
      <c r="J4">
        <v>65.7</v>
      </c>
    </row>
    <row r="5" spans="1:10" x14ac:dyDescent="0.2">
      <c r="A5" t="s">
        <v>600</v>
      </c>
      <c r="B5" s="5"/>
      <c r="C5">
        <v>0.57999999999999996</v>
      </c>
      <c r="D5">
        <v>0.08</v>
      </c>
      <c r="E5">
        <v>2.4</v>
      </c>
      <c r="F5" s="5"/>
      <c r="G5">
        <v>0.02</v>
      </c>
      <c r="H5">
        <v>3.9</v>
      </c>
      <c r="I5" s="5"/>
      <c r="J5">
        <v>18.399999999999999</v>
      </c>
    </row>
    <row r="6" spans="1:10" x14ac:dyDescent="0.2">
      <c r="A6" t="s">
        <v>601</v>
      </c>
      <c r="B6" s="5"/>
      <c r="C6">
        <v>0.57999999999999996</v>
      </c>
      <c r="D6">
        <v>0.08</v>
      </c>
      <c r="E6">
        <v>9</v>
      </c>
      <c r="F6" s="5"/>
      <c r="G6">
        <v>0.02</v>
      </c>
      <c r="H6">
        <v>19.5</v>
      </c>
      <c r="I6" s="5"/>
      <c r="J6">
        <v>24.5</v>
      </c>
    </row>
    <row r="7" spans="1:10" x14ac:dyDescent="0.2">
      <c r="E7">
        <f>AVERAGE(E4:E6)</f>
        <v>10.5</v>
      </c>
      <c r="H7">
        <f>AVERAGE(H4:H6)</f>
        <v>11.799999999999999</v>
      </c>
      <c r="J7">
        <f>AVERAGE(J4:J6)</f>
        <v>36.199999999999996</v>
      </c>
    </row>
    <row r="9" spans="1:10" x14ac:dyDescent="0.2">
      <c r="A9" s="3" t="s">
        <v>613</v>
      </c>
    </row>
    <row r="10" spans="1:10" x14ac:dyDescent="0.2">
      <c r="B10" s="6" t="s">
        <v>604</v>
      </c>
      <c r="C10" s="6"/>
      <c r="D10" s="6"/>
      <c r="E10" s="6"/>
      <c r="F10" s="6" t="s">
        <v>607</v>
      </c>
      <c r="G10" s="6"/>
      <c r="H10" s="6"/>
      <c r="I10" s="6" t="s">
        <v>605</v>
      </c>
      <c r="J10" s="6"/>
    </row>
    <row r="11" spans="1:10" x14ac:dyDescent="0.2">
      <c r="B11" t="s">
        <v>611</v>
      </c>
      <c r="C11" t="s">
        <v>606</v>
      </c>
      <c r="D11" t="s">
        <v>608</v>
      </c>
      <c r="E11" t="s">
        <v>609</v>
      </c>
      <c r="F11" t="s">
        <v>611</v>
      </c>
      <c r="G11" t="s">
        <v>606</v>
      </c>
      <c r="H11" t="s">
        <v>609</v>
      </c>
      <c r="I11" t="s">
        <v>610</v>
      </c>
      <c r="J11" t="s">
        <v>609</v>
      </c>
    </row>
    <row r="12" spans="1:10" x14ac:dyDescent="0.2">
      <c r="A12" t="s">
        <v>599</v>
      </c>
      <c r="B12" s="5">
        <v>36.1</v>
      </c>
      <c r="C12">
        <v>0.57999999999999996</v>
      </c>
      <c r="D12">
        <v>0.08</v>
      </c>
      <c r="E12">
        <v>14.3</v>
      </c>
      <c r="F12" s="5">
        <v>44.9</v>
      </c>
      <c r="G12">
        <v>0.02</v>
      </c>
      <c r="H12">
        <v>7.5</v>
      </c>
      <c r="I12" s="5">
        <v>113686</v>
      </c>
      <c r="J12">
        <v>50.2</v>
      </c>
    </row>
    <row r="13" spans="1:10" x14ac:dyDescent="0.2">
      <c r="A13" t="s">
        <v>600</v>
      </c>
      <c r="B13" s="5"/>
      <c r="C13">
        <v>0.56999999999999995</v>
      </c>
      <c r="D13">
        <v>0.08</v>
      </c>
      <c r="E13">
        <v>1.5</v>
      </c>
      <c r="F13" s="5"/>
      <c r="G13">
        <v>3.0000000000000001E-3</v>
      </c>
      <c r="H13">
        <v>0.01</v>
      </c>
      <c r="I13" s="5"/>
      <c r="J13">
        <v>3.2</v>
      </c>
    </row>
    <row r="14" spans="1:10" x14ac:dyDescent="0.2">
      <c r="A14" t="s">
        <v>601</v>
      </c>
      <c r="B14" s="5"/>
      <c r="C14">
        <v>0.56999999999999995</v>
      </c>
      <c r="D14">
        <v>0.08</v>
      </c>
      <c r="E14">
        <v>5</v>
      </c>
      <c r="F14" s="5"/>
      <c r="G14">
        <v>3.0000000000000001E-3</v>
      </c>
      <c r="H14">
        <v>2.8</v>
      </c>
      <c r="I14" s="5"/>
      <c r="J14">
        <v>22.4</v>
      </c>
    </row>
    <row r="15" spans="1:10" x14ac:dyDescent="0.2">
      <c r="A15" t="s">
        <v>602</v>
      </c>
      <c r="B15" s="5"/>
      <c r="C15">
        <v>0.56999999999999995</v>
      </c>
      <c r="D15">
        <v>7.0000000000000007E-2</v>
      </c>
      <c r="E15">
        <v>0.4</v>
      </c>
      <c r="F15" s="5"/>
      <c r="G15">
        <v>3.0000000000000001E-3</v>
      </c>
      <c r="H15">
        <v>4.0000000000000001E-3</v>
      </c>
      <c r="I15" s="5"/>
      <c r="J15">
        <v>14.4</v>
      </c>
    </row>
    <row r="16" spans="1:10" x14ac:dyDescent="0.2">
      <c r="A16" t="s">
        <v>603</v>
      </c>
      <c r="B16" s="5"/>
      <c r="C16">
        <v>0.56999999999999995</v>
      </c>
      <c r="D16">
        <v>0.08</v>
      </c>
      <c r="E16">
        <v>12.3</v>
      </c>
      <c r="F16" s="5"/>
      <c r="G16">
        <v>3.0000000000000001E-3</v>
      </c>
      <c r="H16">
        <v>5.0999999999999996</v>
      </c>
      <c r="I16" s="5"/>
      <c r="J16">
        <v>83.2</v>
      </c>
    </row>
    <row r="17" spans="1:10" x14ac:dyDescent="0.2">
      <c r="E17">
        <f>AVERAGE(E12:E16)</f>
        <v>6.7</v>
      </c>
      <c r="H17">
        <f>AVERAGE(H12:H16)</f>
        <v>3.0827999999999998</v>
      </c>
      <c r="J17">
        <f>AVERAGE(J12:J16)</f>
        <v>34.680000000000007</v>
      </c>
    </row>
    <row r="19" spans="1:10" x14ac:dyDescent="0.2">
      <c r="A19" s="3" t="s">
        <v>614</v>
      </c>
    </row>
    <row r="20" spans="1:10" x14ac:dyDescent="0.2">
      <c r="B20" t="s">
        <v>621</v>
      </c>
      <c r="C20" t="s">
        <v>620</v>
      </c>
      <c r="D20" t="s">
        <v>607</v>
      </c>
    </row>
    <row r="21" spans="1:10" x14ac:dyDescent="0.2">
      <c r="A21" t="s">
        <v>616</v>
      </c>
      <c r="B21" s="4">
        <v>9.4</v>
      </c>
      <c r="C21" s="4">
        <v>13.2</v>
      </c>
      <c r="D21" s="4">
        <v>0.5</v>
      </c>
    </row>
    <row r="22" spans="1:10" x14ac:dyDescent="0.2">
      <c r="A22" t="s">
        <v>615</v>
      </c>
      <c r="B22" s="4">
        <v>229</v>
      </c>
      <c r="C22" s="4">
        <v>32.200000000000003</v>
      </c>
      <c r="D22" s="4">
        <v>1.4</v>
      </c>
    </row>
    <row r="23" spans="1:10" x14ac:dyDescent="0.2">
      <c r="A23" t="s">
        <v>617</v>
      </c>
      <c r="B23" s="4">
        <v>0.01</v>
      </c>
      <c r="C23" s="4">
        <v>0.6</v>
      </c>
      <c r="D23" s="4">
        <v>0.3</v>
      </c>
    </row>
    <row r="24" spans="1:10" x14ac:dyDescent="0.2">
      <c r="A24" t="s">
        <v>618</v>
      </c>
      <c r="B24" s="4">
        <v>0.4</v>
      </c>
      <c r="C24" s="4">
        <v>1.8</v>
      </c>
      <c r="D24" s="4">
        <v>0.8</v>
      </c>
    </row>
    <row r="25" spans="1:10" x14ac:dyDescent="0.2">
      <c r="A25" t="s">
        <v>619</v>
      </c>
      <c r="B25" s="4">
        <v>0.8</v>
      </c>
      <c r="C25" s="4">
        <v>3.8</v>
      </c>
      <c r="D25" s="4">
        <v>5.9</v>
      </c>
    </row>
  </sheetData>
  <mergeCells count="12">
    <mergeCell ref="B2:E2"/>
    <mergeCell ref="F2:H2"/>
    <mergeCell ref="I2:J2"/>
    <mergeCell ref="I4:I6"/>
    <mergeCell ref="B10:E10"/>
    <mergeCell ref="F10:H10"/>
    <mergeCell ref="I10:J10"/>
    <mergeCell ref="I12:I16"/>
    <mergeCell ref="B12:B16"/>
    <mergeCell ref="B4:B6"/>
    <mergeCell ref="F4:F6"/>
    <mergeCell ref="F12:F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038D2-68C7-424A-A7EB-CD00A4AEC8F0}">
  <dimension ref="A1:AE50"/>
  <sheetViews>
    <sheetView topLeftCell="AE4" zoomScale="238" zoomScaleNormal="238" workbookViewId="0">
      <selection activeCell="Z51" sqref="Z51"/>
    </sheetView>
  </sheetViews>
  <sheetFormatPr baseColWidth="10" defaultRowHeight="16" x14ac:dyDescent="0.2"/>
  <cols>
    <col min="1" max="1" width="15.6640625" customWidth="1"/>
    <col min="5" max="5" width="20.33203125" bestFit="1" customWidth="1"/>
    <col min="6" max="6" width="9.1640625" bestFit="1" customWidth="1"/>
    <col min="7" max="9" width="12.1640625" bestFit="1" customWidth="1"/>
    <col min="16" max="16" width="22.6640625" bestFit="1" customWidth="1"/>
    <col min="17" max="17" width="9.1640625" bestFit="1" customWidth="1"/>
    <col min="18" max="20" width="12.1640625" bestFit="1" customWidth="1"/>
    <col min="27" max="27" width="28.6640625" bestFit="1" customWidth="1"/>
    <col min="28" max="28" width="9.1640625" bestFit="1" customWidth="1"/>
    <col min="29" max="31" width="12.1640625" bestFit="1" customWidth="1"/>
    <col min="32" max="32" width="4.33203125" bestFit="1" customWidth="1"/>
    <col min="33" max="34" width="12.1640625" bestFit="1" customWidth="1"/>
    <col min="35" max="35" width="10.1640625" bestFit="1" customWidth="1"/>
  </cols>
  <sheetData>
    <row r="1" spans="1:31" x14ac:dyDescent="0.2">
      <c r="A1" t="s">
        <v>634</v>
      </c>
      <c r="L1" t="s">
        <v>635</v>
      </c>
      <c r="W1" t="s">
        <v>637</v>
      </c>
    </row>
    <row r="3" spans="1:31" x14ac:dyDescent="0.2">
      <c r="A3" t="s">
        <v>632</v>
      </c>
      <c r="L3" t="s">
        <v>632</v>
      </c>
      <c r="W3" t="s">
        <v>633</v>
      </c>
    </row>
    <row r="4" spans="1:31" x14ac:dyDescent="0.2">
      <c r="A4" t="s">
        <v>629</v>
      </c>
      <c r="C4" t="s">
        <v>636</v>
      </c>
      <c r="E4" t="s">
        <v>640</v>
      </c>
      <c r="L4" t="s">
        <v>629</v>
      </c>
      <c r="N4" t="s">
        <v>636</v>
      </c>
      <c r="P4" t="s">
        <v>640</v>
      </c>
      <c r="W4" t="s">
        <v>629</v>
      </c>
      <c r="Y4" t="s">
        <v>636</v>
      </c>
      <c r="AA4" t="s">
        <v>640</v>
      </c>
    </row>
    <row r="5" spans="1:31" x14ac:dyDescent="0.2">
      <c r="A5" t="s">
        <v>630</v>
      </c>
      <c r="B5" t="s">
        <v>631</v>
      </c>
      <c r="C5" t="s">
        <v>630</v>
      </c>
      <c r="D5" t="s">
        <v>631</v>
      </c>
      <c r="E5" t="s">
        <v>81</v>
      </c>
      <c r="F5" t="s">
        <v>0</v>
      </c>
      <c r="G5" t="s">
        <v>174</v>
      </c>
      <c r="H5" t="s">
        <v>125</v>
      </c>
      <c r="I5" t="s">
        <v>126</v>
      </c>
      <c r="L5" t="s">
        <v>630</v>
      </c>
      <c r="M5" t="s">
        <v>631</v>
      </c>
      <c r="N5" t="s">
        <v>630</v>
      </c>
      <c r="O5" t="s">
        <v>631</v>
      </c>
      <c r="P5" t="s">
        <v>81</v>
      </c>
      <c r="Q5" t="s">
        <v>0</v>
      </c>
      <c r="R5" t="s">
        <v>174</v>
      </c>
      <c r="S5" t="s">
        <v>125</v>
      </c>
      <c r="T5" t="s">
        <v>126</v>
      </c>
      <c r="W5" t="s">
        <v>630</v>
      </c>
      <c r="X5" t="s">
        <v>631</v>
      </c>
      <c r="Y5" t="s">
        <v>630</v>
      </c>
      <c r="Z5" t="s">
        <v>631</v>
      </c>
      <c r="AA5" t="s">
        <v>81</v>
      </c>
      <c r="AB5" t="s">
        <v>0</v>
      </c>
      <c r="AC5" t="s">
        <v>174</v>
      </c>
      <c r="AD5" t="s">
        <v>125</v>
      </c>
      <c r="AE5" t="s">
        <v>126</v>
      </c>
    </row>
    <row r="6" spans="1:31" x14ac:dyDescent="0.2">
      <c r="B6">
        <v>13191</v>
      </c>
      <c r="C6">
        <v>97</v>
      </c>
      <c r="D6">
        <v>9438</v>
      </c>
      <c r="E6" t="s">
        <v>638</v>
      </c>
      <c r="F6" t="s">
        <v>639</v>
      </c>
      <c r="G6">
        <v>0.35160420799999997</v>
      </c>
      <c r="H6">
        <v>0.153550042</v>
      </c>
      <c r="I6">
        <v>0.73194400000000004</v>
      </c>
      <c r="L6">
        <v>56</v>
      </c>
      <c r="M6">
        <v>586</v>
      </c>
      <c r="N6">
        <v>58</v>
      </c>
      <c r="O6">
        <v>10</v>
      </c>
      <c r="P6" t="s">
        <v>641</v>
      </c>
      <c r="Q6" t="s">
        <v>639</v>
      </c>
      <c r="R6">
        <v>0.31914433399999997</v>
      </c>
      <c r="S6">
        <v>0.15587662499999999</v>
      </c>
      <c r="T6">
        <v>0.46617245800000001</v>
      </c>
      <c r="W6">
        <v>1292</v>
      </c>
      <c r="X6">
        <v>3809</v>
      </c>
      <c r="Y6">
        <v>1378</v>
      </c>
      <c r="Z6">
        <v>833</v>
      </c>
      <c r="AA6" t="s">
        <v>642</v>
      </c>
      <c r="AB6" t="s">
        <v>639</v>
      </c>
      <c r="AC6">
        <v>1.875621875</v>
      </c>
      <c r="AD6">
        <v>0.124335167</v>
      </c>
      <c r="AE6">
        <v>6.2882302499999998</v>
      </c>
    </row>
    <row r="7" spans="1:31" x14ac:dyDescent="0.2">
      <c r="B7">
        <v>13118</v>
      </c>
      <c r="C7">
        <v>95</v>
      </c>
      <c r="D7">
        <v>9482</v>
      </c>
      <c r="E7" t="s">
        <v>638</v>
      </c>
      <c r="F7" t="s">
        <v>639</v>
      </c>
      <c r="G7">
        <v>2.8558541999999999E-2</v>
      </c>
      <c r="H7">
        <v>1.9522333999999999E-2</v>
      </c>
      <c r="I7">
        <v>0.40162170800000002</v>
      </c>
      <c r="L7">
        <v>56</v>
      </c>
      <c r="M7">
        <v>604</v>
      </c>
      <c r="N7">
        <v>57</v>
      </c>
      <c r="O7">
        <v>9</v>
      </c>
      <c r="P7" t="s">
        <v>641</v>
      </c>
      <c r="Q7" t="s">
        <v>639</v>
      </c>
      <c r="R7">
        <v>1.8213958999999998E-2</v>
      </c>
      <c r="S7">
        <v>1.5333375E-2</v>
      </c>
      <c r="T7">
        <v>0.26147358399999998</v>
      </c>
      <c r="W7">
        <v>1292</v>
      </c>
      <c r="X7">
        <v>3762</v>
      </c>
      <c r="Y7">
        <v>1374</v>
      </c>
      <c r="Z7">
        <v>816</v>
      </c>
      <c r="AA7" t="s">
        <v>642</v>
      </c>
      <c r="AB7" t="s">
        <v>639</v>
      </c>
      <c r="AC7">
        <v>1.3666083330000001</v>
      </c>
      <c r="AD7">
        <v>2.0661790999999999E-2</v>
      </c>
      <c r="AE7">
        <v>5.8965268340000003</v>
      </c>
    </row>
    <row r="8" spans="1:31" x14ac:dyDescent="0.2">
      <c r="B8">
        <v>13104</v>
      </c>
      <c r="C8">
        <v>97</v>
      </c>
      <c r="D8">
        <v>9252</v>
      </c>
      <c r="E8" t="s">
        <v>638</v>
      </c>
      <c r="F8" t="s">
        <v>639</v>
      </c>
      <c r="G8">
        <v>2.4120209E-2</v>
      </c>
      <c r="H8">
        <v>1.6484875E-2</v>
      </c>
      <c r="I8">
        <v>0.43024475000000001</v>
      </c>
      <c r="L8">
        <v>54</v>
      </c>
      <c r="M8">
        <v>592</v>
      </c>
      <c r="N8">
        <v>57</v>
      </c>
      <c r="O8">
        <v>9</v>
      </c>
      <c r="P8" t="s">
        <v>641</v>
      </c>
      <c r="Q8" t="s">
        <v>639</v>
      </c>
      <c r="R8">
        <v>1.097425E-2</v>
      </c>
      <c r="S8">
        <v>1.181975E-2</v>
      </c>
      <c r="T8">
        <v>0.244943416</v>
      </c>
      <c r="W8">
        <v>1325</v>
      </c>
      <c r="X8">
        <v>3743</v>
      </c>
      <c r="Y8">
        <v>1346</v>
      </c>
      <c r="Z8">
        <v>853</v>
      </c>
      <c r="AA8" t="s">
        <v>642</v>
      </c>
      <c r="AB8" t="s">
        <v>639</v>
      </c>
      <c r="AC8">
        <v>1.364495459</v>
      </c>
      <c r="AD8">
        <v>1.3234958E-2</v>
      </c>
      <c r="AE8">
        <v>5.888289125</v>
      </c>
    </row>
    <row r="9" spans="1:31" x14ac:dyDescent="0.2">
      <c r="A9">
        <v>93</v>
      </c>
      <c r="B9">
        <v>13158</v>
      </c>
      <c r="C9">
        <v>97</v>
      </c>
      <c r="D9">
        <v>9428</v>
      </c>
      <c r="E9" t="s">
        <v>638</v>
      </c>
      <c r="F9" t="s">
        <v>639</v>
      </c>
      <c r="G9">
        <v>2.2252417E-2</v>
      </c>
      <c r="H9">
        <v>1.1365333E-2</v>
      </c>
      <c r="I9">
        <v>0.50993891700000005</v>
      </c>
      <c r="L9">
        <v>54</v>
      </c>
      <c r="M9">
        <v>606</v>
      </c>
      <c r="N9">
        <v>58</v>
      </c>
      <c r="O9">
        <v>10</v>
      </c>
      <c r="P9" t="s">
        <v>641</v>
      </c>
      <c r="Q9" t="s">
        <v>639</v>
      </c>
      <c r="R9">
        <v>1.1752667E-2</v>
      </c>
      <c r="S9">
        <v>1.0353083000000001E-2</v>
      </c>
      <c r="T9">
        <v>0.21843095800000001</v>
      </c>
      <c r="W9">
        <v>1339</v>
      </c>
      <c r="X9">
        <v>3734</v>
      </c>
      <c r="Y9">
        <v>1364</v>
      </c>
      <c r="Z9">
        <v>835</v>
      </c>
      <c r="AA9" t="s">
        <v>642</v>
      </c>
      <c r="AB9" t="s">
        <v>639</v>
      </c>
      <c r="AC9">
        <v>1.440812875</v>
      </c>
      <c r="AD9">
        <v>1.2454042E-2</v>
      </c>
      <c r="AE9">
        <v>5.8960779170000004</v>
      </c>
    </row>
    <row r="10" spans="1:31" x14ac:dyDescent="0.2">
      <c r="A10">
        <v>90</v>
      </c>
      <c r="B10">
        <v>13299</v>
      </c>
      <c r="C10">
        <v>93</v>
      </c>
      <c r="D10">
        <v>9431</v>
      </c>
      <c r="E10" t="s">
        <v>638</v>
      </c>
      <c r="F10" t="s">
        <v>639</v>
      </c>
      <c r="G10">
        <v>2.7418667000000001E-2</v>
      </c>
      <c r="H10">
        <v>1.0735082999999999E-2</v>
      </c>
      <c r="I10">
        <v>0.38979837499999997</v>
      </c>
      <c r="L10">
        <v>54</v>
      </c>
      <c r="M10">
        <v>600</v>
      </c>
      <c r="N10">
        <v>59</v>
      </c>
      <c r="O10">
        <v>10</v>
      </c>
      <c r="P10" t="s">
        <v>641</v>
      </c>
      <c r="Q10" t="s">
        <v>639</v>
      </c>
      <c r="R10">
        <v>9.7890000000000008E-3</v>
      </c>
      <c r="S10">
        <v>1.0381166000000001E-2</v>
      </c>
      <c r="T10">
        <v>0.13730800000000001</v>
      </c>
      <c r="W10">
        <v>1330</v>
      </c>
      <c r="X10">
        <v>3738</v>
      </c>
      <c r="Y10">
        <v>1391</v>
      </c>
      <c r="Z10">
        <v>840</v>
      </c>
      <c r="AA10" t="s">
        <v>642</v>
      </c>
      <c r="AB10" t="s">
        <v>639</v>
      </c>
      <c r="AC10">
        <v>1.361814166</v>
      </c>
      <c r="AD10">
        <v>1.0321333E-2</v>
      </c>
      <c r="AE10">
        <v>5.6648277909999996</v>
      </c>
    </row>
    <row r="12" spans="1:31" x14ac:dyDescent="0.2">
      <c r="A12">
        <f>AVERAGE(A9:A10)</f>
        <v>91.5</v>
      </c>
      <c r="B12">
        <f>AVERAGE(B6:B10)</f>
        <v>13174</v>
      </c>
      <c r="C12">
        <f>AVERAGE(C6:C10)</f>
        <v>95.8</v>
      </c>
      <c r="D12">
        <f>AVERAGE(D6:D10)</f>
        <v>9406.2000000000007</v>
      </c>
      <c r="G12">
        <f>AVERAGE(G6:G10)</f>
        <v>9.0790808600000009E-2</v>
      </c>
      <c r="H12">
        <f>AVERAGE(H6:H10)</f>
        <v>4.2331533400000003E-2</v>
      </c>
      <c r="I12">
        <f>AVERAGE(I6:I10)</f>
        <v>0.49270955</v>
      </c>
      <c r="L12">
        <f>AVERAGE(L6:L10)</f>
        <v>54.8</v>
      </c>
      <c r="M12">
        <f>AVERAGE(M6:M10)</f>
        <v>597.6</v>
      </c>
      <c r="N12">
        <f>AVERAGE(N6:N10)</f>
        <v>57.8</v>
      </c>
      <c r="O12">
        <f>AVERAGE(O6:O10)</f>
        <v>9.6</v>
      </c>
      <c r="R12">
        <f>AVERAGE(R6:R10)</f>
        <v>7.3974841999999999E-2</v>
      </c>
      <c r="S12">
        <f>AVERAGE(S6:S10)</f>
        <v>4.0752799800000003E-2</v>
      </c>
      <c r="T12">
        <f>AVERAGE(T6:T10)</f>
        <v>0.2656656832</v>
      </c>
      <c r="W12">
        <f>AVERAGE(W6:W10)</f>
        <v>1315.6</v>
      </c>
      <c r="X12">
        <f>AVERAGE(X6:X10)</f>
        <v>3757.2</v>
      </c>
      <c r="Y12">
        <f>AVERAGE(Y6:Y10)</f>
        <v>1370.6</v>
      </c>
      <c r="Z12">
        <f>AVERAGE(Z6:Z10)</f>
        <v>835.4</v>
      </c>
      <c r="AC12">
        <f>AVERAGE(AC6:AC10)</f>
        <v>1.4818705416</v>
      </c>
      <c r="AD12">
        <f t="shared" ref="AD12:AE12" si="0">AVERAGE(AD6:AD10)</f>
        <v>3.6201458199999995E-2</v>
      </c>
      <c r="AE12">
        <f t="shared" si="0"/>
        <v>5.9267903834000002</v>
      </c>
    </row>
    <row r="13" spans="1:31" x14ac:dyDescent="0.2">
      <c r="Z13">
        <v>0.8</v>
      </c>
    </row>
    <row r="15" spans="1:31" x14ac:dyDescent="0.2">
      <c r="A15" t="s">
        <v>633</v>
      </c>
      <c r="L15" t="s">
        <v>633</v>
      </c>
      <c r="W15" t="s">
        <v>643</v>
      </c>
    </row>
    <row r="16" spans="1:31" x14ac:dyDescent="0.2">
      <c r="A16" t="s">
        <v>629</v>
      </c>
      <c r="C16" t="s">
        <v>636</v>
      </c>
      <c r="E16" t="s">
        <v>640</v>
      </c>
      <c r="L16" t="s">
        <v>629</v>
      </c>
      <c r="N16" t="s">
        <v>636</v>
      </c>
      <c r="P16" t="s">
        <v>640</v>
      </c>
      <c r="W16" t="s">
        <v>629</v>
      </c>
      <c r="Y16" t="s">
        <v>636</v>
      </c>
      <c r="AA16" t="s">
        <v>640</v>
      </c>
    </row>
    <row r="17" spans="1:31" x14ac:dyDescent="0.2">
      <c r="A17" t="s">
        <v>630</v>
      </c>
      <c r="B17" t="s">
        <v>631</v>
      </c>
      <c r="C17" t="s">
        <v>630</v>
      </c>
      <c r="D17" t="s">
        <v>631</v>
      </c>
      <c r="E17" t="s">
        <v>81</v>
      </c>
      <c r="F17" t="s">
        <v>0</v>
      </c>
      <c r="G17" t="s">
        <v>174</v>
      </c>
      <c r="H17" t="s">
        <v>125</v>
      </c>
      <c r="I17" t="s">
        <v>126</v>
      </c>
      <c r="L17" t="s">
        <v>630</v>
      </c>
      <c r="M17" t="s">
        <v>631</v>
      </c>
      <c r="N17" t="s">
        <v>630</v>
      </c>
      <c r="O17" t="s">
        <v>631</v>
      </c>
      <c r="P17" t="s">
        <v>81</v>
      </c>
      <c r="Q17" t="s">
        <v>0</v>
      </c>
      <c r="R17" t="s">
        <v>174</v>
      </c>
      <c r="S17" t="s">
        <v>125</v>
      </c>
      <c r="T17" t="s">
        <v>126</v>
      </c>
      <c r="W17" t="s">
        <v>630</v>
      </c>
      <c r="X17" t="s">
        <v>631</v>
      </c>
      <c r="Y17" t="s">
        <v>630</v>
      </c>
      <c r="Z17" t="s">
        <v>631</v>
      </c>
      <c r="AA17" t="s">
        <v>81</v>
      </c>
      <c r="AB17" t="s">
        <v>0</v>
      </c>
      <c r="AC17" t="s">
        <v>174</v>
      </c>
      <c r="AD17" t="s">
        <v>125</v>
      </c>
      <c r="AE17" t="s">
        <v>126</v>
      </c>
    </row>
    <row r="18" spans="1:31" x14ac:dyDescent="0.2">
      <c r="A18">
        <v>148</v>
      </c>
      <c r="B18">
        <v>32241</v>
      </c>
      <c r="C18">
        <v>153</v>
      </c>
      <c r="D18">
        <v>228109</v>
      </c>
      <c r="E18" t="s">
        <v>638</v>
      </c>
      <c r="F18" t="s">
        <v>639</v>
      </c>
      <c r="G18">
        <v>0.38461433299999997</v>
      </c>
      <c r="H18">
        <v>0.14694125</v>
      </c>
      <c r="I18">
        <v>1.1187339160000001</v>
      </c>
      <c r="L18">
        <v>81</v>
      </c>
      <c r="M18">
        <v>1770</v>
      </c>
      <c r="N18">
        <v>85</v>
      </c>
      <c r="O18">
        <v>427</v>
      </c>
      <c r="P18" t="s">
        <v>641</v>
      </c>
      <c r="Q18" t="s">
        <v>639</v>
      </c>
      <c r="R18">
        <v>0.34408833300000002</v>
      </c>
      <c r="S18">
        <v>0.144904375</v>
      </c>
      <c r="T18">
        <v>0.99759366699999996</v>
      </c>
      <c r="Y18">
        <v>1530</v>
      </c>
      <c r="Z18">
        <v>1112</v>
      </c>
      <c r="AA18" t="s">
        <v>642</v>
      </c>
      <c r="AB18" t="s">
        <v>639</v>
      </c>
      <c r="AC18">
        <v>1.7598128749999999</v>
      </c>
      <c r="AD18">
        <v>0.13678758399999999</v>
      </c>
      <c r="AE18">
        <v>5.5002314999999999</v>
      </c>
    </row>
    <row r="19" spans="1:31" x14ac:dyDescent="0.2">
      <c r="A19">
        <v>150</v>
      </c>
      <c r="B19">
        <v>31985</v>
      </c>
      <c r="E19" t="s">
        <v>638</v>
      </c>
      <c r="F19" t="s">
        <v>639</v>
      </c>
      <c r="G19">
        <v>5.4258458000000002E-2</v>
      </c>
      <c r="H19">
        <v>1.8794542000000001E-2</v>
      </c>
      <c r="I19">
        <v>1.341445958</v>
      </c>
      <c r="L19">
        <v>82</v>
      </c>
      <c r="M19">
        <v>1717</v>
      </c>
      <c r="N19">
        <v>87</v>
      </c>
      <c r="O19">
        <v>441</v>
      </c>
      <c r="P19" t="s">
        <v>641</v>
      </c>
      <c r="Q19" t="s">
        <v>639</v>
      </c>
      <c r="R19">
        <v>2.6380041E-2</v>
      </c>
      <c r="S19">
        <v>1.6837167E-2</v>
      </c>
      <c r="T19">
        <v>0.834353083</v>
      </c>
      <c r="Y19">
        <v>1460</v>
      </c>
      <c r="Z19">
        <v>1108</v>
      </c>
      <c r="AA19" t="s">
        <v>642</v>
      </c>
      <c r="AB19" t="s">
        <v>639</v>
      </c>
      <c r="AC19">
        <v>1.9010397910000001</v>
      </c>
      <c r="AD19">
        <v>0.14250325</v>
      </c>
      <c r="AE19">
        <v>6.9029567500000004</v>
      </c>
    </row>
    <row r="20" spans="1:31" x14ac:dyDescent="0.2">
      <c r="A20">
        <v>145</v>
      </c>
      <c r="B20">
        <v>31946</v>
      </c>
      <c r="E20" t="s">
        <v>638</v>
      </c>
      <c r="F20" t="s">
        <v>639</v>
      </c>
      <c r="G20">
        <v>4.7046749999999998E-2</v>
      </c>
      <c r="H20">
        <v>1.2442083E-2</v>
      </c>
      <c r="I20">
        <v>1.2785131249999999</v>
      </c>
      <c r="L20">
        <v>83</v>
      </c>
      <c r="M20">
        <v>1772</v>
      </c>
      <c r="N20">
        <v>87</v>
      </c>
      <c r="O20">
        <v>437</v>
      </c>
      <c r="P20" t="s">
        <v>641</v>
      </c>
      <c r="Q20" t="s">
        <v>639</v>
      </c>
      <c r="R20">
        <v>1.7754499999999999E-2</v>
      </c>
      <c r="S20">
        <v>1.4192209000000001E-2</v>
      </c>
      <c r="T20">
        <v>0.89786449999999995</v>
      </c>
      <c r="Z20">
        <v>1.1000000000000001</v>
      </c>
      <c r="AA20" t="s">
        <v>642</v>
      </c>
      <c r="AB20" t="s">
        <v>639</v>
      </c>
      <c r="AC20">
        <v>1.360954167</v>
      </c>
      <c r="AD20">
        <v>1.9259083999999999E-2</v>
      </c>
      <c r="AE20">
        <v>6.0306444170000004</v>
      </c>
    </row>
    <row r="21" spans="1:31" x14ac:dyDescent="0.2">
      <c r="A21">
        <v>146</v>
      </c>
      <c r="B21">
        <v>32303</v>
      </c>
      <c r="E21" t="s">
        <v>638</v>
      </c>
      <c r="F21" t="s">
        <v>639</v>
      </c>
      <c r="G21">
        <v>4.3649167000000003E-2</v>
      </c>
      <c r="H21">
        <v>1.1217334000000001E-2</v>
      </c>
      <c r="I21">
        <v>1.660987625</v>
      </c>
      <c r="L21">
        <v>79</v>
      </c>
      <c r="M21">
        <v>1791</v>
      </c>
      <c r="N21">
        <v>87</v>
      </c>
      <c r="O21">
        <v>437</v>
      </c>
      <c r="P21" t="s">
        <v>641</v>
      </c>
      <c r="Q21" t="s">
        <v>639</v>
      </c>
      <c r="R21">
        <v>1.898975E-2</v>
      </c>
      <c r="S21">
        <v>1.1788834E-2</v>
      </c>
      <c r="T21">
        <v>0.82053137499999995</v>
      </c>
      <c r="AA21" t="s">
        <v>642</v>
      </c>
      <c r="AB21" t="s">
        <v>639</v>
      </c>
      <c r="AC21">
        <v>1.409689875</v>
      </c>
      <c r="AD21">
        <v>1.4225375E-2</v>
      </c>
      <c r="AE21">
        <v>6.1729332919999997</v>
      </c>
    </row>
    <row r="22" spans="1:31" x14ac:dyDescent="0.2">
      <c r="A22">
        <v>145</v>
      </c>
      <c r="B22">
        <v>32556</v>
      </c>
      <c r="E22" t="s">
        <v>638</v>
      </c>
      <c r="F22" t="s">
        <v>639</v>
      </c>
      <c r="G22">
        <v>4.0089374999999997E-2</v>
      </c>
      <c r="H22">
        <v>1.1471916E-2</v>
      </c>
      <c r="I22">
        <v>1.580693125</v>
      </c>
      <c r="L22">
        <v>97</v>
      </c>
      <c r="M22">
        <v>1779</v>
      </c>
      <c r="N22">
        <v>87</v>
      </c>
      <c r="O22">
        <v>432</v>
      </c>
      <c r="P22" t="s">
        <v>641</v>
      </c>
      <c r="Q22" t="s">
        <v>639</v>
      </c>
      <c r="R22">
        <v>1.7281874999999999E-2</v>
      </c>
      <c r="S22">
        <v>1.0896792000000001E-2</v>
      </c>
      <c r="T22">
        <v>0.62807945799999998</v>
      </c>
      <c r="AA22" t="s">
        <v>642</v>
      </c>
      <c r="AB22" t="s">
        <v>639</v>
      </c>
      <c r="AC22">
        <v>1.3477914580000001</v>
      </c>
      <c r="AD22">
        <v>1.1293666000000001E-2</v>
      </c>
      <c r="AE22">
        <v>6.3103378750000001</v>
      </c>
    </row>
    <row r="23" spans="1:31" x14ac:dyDescent="0.2">
      <c r="AA23" t="s">
        <v>642</v>
      </c>
      <c r="AB23" t="s">
        <v>639</v>
      </c>
      <c r="AC23">
        <v>1.3321080830000001</v>
      </c>
      <c r="AD23">
        <v>1.0731582999999999E-2</v>
      </c>
      <c r="AE23">
        <v>6.4298470830000003</v>
      </c>
    </row>
    <row r="24" spans="1:31" x14ac:dyDescent="0.2">
      <c r="A24">
        <f>AVERAGE(A18:A22)</f>
        <v>146.80000000000001</v>
      </c>
      <c r="B24">
        <f>AVERAGE(B18:B22)</f>
        <v>32206.2</v>
      </c>
      <c r="G24">
        <f>AVERAGE(G18:G22)</f>
        <v>0.11393161659999999</v>
      </c>
      <c r="H24">
        <f>AVERAGE(H18:H22)</f>
        <v>4.0173424999999999E-2</v>
      </c>
      <c r="I24">
        <f>AVERAGE(I18:I22)</f>
        <v>1.3960747497999999</v>
      </c>
      <c r="L24">
        <f>AVERAGE(L18:L22)</f>
        <v>84.4</v>
      </c>
      <c r="M24">
        <f>AVERAGE(M18:M22)</f>
        <v>1765.8</v>
      </c>
      <c r="N24">
        <f>AVERAGE(N18:N22)</f>
        <v>86.6</v>
      </c>
      <c r="O24">
        <f>AVERAGE(O18:O22)</f>
        <v>434.8</v>
      </c>
      <c r="R24">
        <f>AVERAGE(R18:R22)</f>
        <v>8.4898899800000011E-2</v>
      </c>
      <c r="S24">
        <f>AVERAGE(S18:S22)</f>
        <v>3.9723875400000004E-2</v>
      </c>
      <c r="T24">
        <f>AVERAGE(T18:T22)</f>
        <v>0.83568441660000004</v>
      </c>
    </row>
    <row r="25" spans="1:31" x14ac:dyDescent="0.2">
      <c r="AC25">
        <f>AVERAGE(AC19:AC23)</f>
        <v>1.4703166748000001</v>
      </c>
      <c r="AD25">
        <f t="shared" ref="AD25:AE25" si="1">AVERAGE(AD19:AD23)</f>
        <v>3.9602591600000001E-2</v>
      </c>
      <c r="AE25">
        <f t="shared" si="1"/>
        <v>6.3693438834000009</v>
      </c>
    </row>
    <row r="28" spans="1:31" x14ac:dyDescent="0.2">
      <c r="W28" t="s">
        <v>644</v>
      </c>
    </row>
    <row r="29" spans="1:31" x14ac:dyDescent="0.2">
      <c r="W29" t="s">
        <v>629</v>
      </c>
      <c r="Y29" t="s">
        <v>636</v>
      </c>
      <c r="AA29" t="s">
        <v>640</v>
      </c>
    </row>
    <row r="30" spans="1:31" x14ac:dyDescent="0.2">
      <c r="W30" t="s">
        <v>630</v>
      </c>
      <c r="X30" t="s">
        <v>631</v>
      </c>
      <c r="Y30" t="s">
        <v>630</v>
      </c>
      <c r="Z30" t="s">
        <v>631</v>
      </c>
      <c r="AA30" t="s">
        <v>81</v>
      </c>
      <c r="AB30" t="s">
        <v>0</v>
      </c>
      <c r="AC30" t="s">
        <v>174</v>
      </c>
      <c r="AD30" t="s">
        <v>125</v>
      </c>
      <c r="AE30" t="s">
        <v>126</v>
      </c>
    </row>
    <row r="31" spans="1:31" x14ac:dyDescent="0.2">
      <c r="Y31">
        <v>1533</v>
      </c>
      <c r="Z31">
        <v>1698</v>
      </c>
      <c r="AA31" t="s">
        <v>642</v>
      </c>
      <c r="AB31" t="s">
        <v>639</v>
      </c>
      <c r="AC31">
        <v>2.0023260839999999</v>
      </c>
      <c r="AD31">
        <v>0.142380584</v>
      </c>
      <c r="AE31">
        <v>8.1435879579999995</v>
      </c>
    </row>
    <row r="32" spans="1:31" x14ac:dyDescent="0.2">
      <c r="Y32">
        <v>1634</v>
      </c>
      <c r="Z32">
        <v>1697</v>
      </c>
      <c r="AA32" t="s">
        <v>642</v>
      </c>
      <c r="AB32" t="s">
        <v>639</v>
      </c>
      <c r="AC32">
        <v>1.3776858329999999</v>
      </c>
      <c r="AD32">
        <v>1.7134416E-2</v>
      </c>
      <c r="AE32">
        <v>7.7254482910000002</v>
      </c>
    </row>
    <row r="33" spans="23:31" x14ac:dyDescent="0.2">
      <c r="Y33">
        <v>1597</v>
      </c>
      <c r="Z33">
        <v>1678</v>
      </c>
      <c r="AA33" t="s">
        <v>642</v>
      </c>
      <c r="AB33" t="s">
        <v>639</v>
      </c>
      <c r="AC33">
        <v>1.3806182499999999</v>
      </c>
      <c r="AD33">
        <v>1.2453000000000001E-2</v>
      </c>
      <c r="AE33">
        <v>7.7192425</v>
      </c>
    </row>
    <row r="34" spans="23:31" x14ac:dyDescent="0.2">
      <c r="Z34">
        <v>1.7</v>
      </c>
      <c r="AA34" t="s">
        <v>642</v>
      </c>
      <c r="AB34" t="s">
        <v>639</v>
      </c>
      <c r="AC34">
        <v>1.4006875000000001</v>
      </c>
      <c r="AD34">
        <v>1.1336458000000001E-2</v>
      </c>
      <c r="AE34">
        <v>7.3300331659999998</v>
      </c>
    </row>
    <row r="35" spans="23:31" x14ac:dyDescent="0.2">
      <c r="AA35" t="s">
        <v>642</v>
      </c>
      <c r="AB35" t="s">
        <v>639</v>
      </c>
      <c r="AC35">
        <v>1.3983008750000001</v>
      </c>
      <c r="AD35">
        <v>1.1199166E-2</v>
      </c>
      <c r="AE35">
        <v>7.5765903330000004</v>
      </c>
    </row>
    <row r="37" spans="23:31" x14ac:dyDescent="0.2">
      <c r="AC37">
        <f>AVERAGE(AC31:AC35)</f>
        <v>1.5119237084000001</v>
      </c>
      <c r="AD37">
        <f t="shared" ref="AD37" si="2">AVERAGE(AD31:AD35)</f>
        <v>3.8900724800000001E-2</v>
      </c>
      <c r="AE37">
        <f>AVERAGE(AE31:AE35)</f>
        <v>7.6989804496000005</v>
      </c>
    </row>
    <row r="40" spans="23:31" x14ac:dyDescent="0.2">
      <c r="W40" t="s">
        <v>645</v>
      </c>
    </row>
    <row r="41" spans="23:31" x14ac:dyDescent="0.2">
      <c r="Y41" t="s">
        <v>636</v>
      </c>
      <c r="AA41" t="s">
        <v>640</v>
      </c>
    </row>
    <row r="42" spans="23:31" x14ac:dyDescent="0.2">
      <c r="Y42" t="s">
        <v>630</v>
      </c>
      <c r="Z42" t="s">
        <v>631</v>
      </c>
      <c r="AA42" t="s">
        <v>81</v>
      </c>
      <c r="AB42" t="s">
        <v>0</v>
      </c>
      <c r="AC42" t="s">
        <v>174</v>
      </c>
      <c r="AD42" t="s">
        <v>125</v>
      </c>
      <c r="AE42" t="s">
        <v>126</v>
      </c>
    </row>
    <row r="43" spans="23:31" x14ac:dyDescent="0.2">
      <c r="Z43">
        <v>2277</v>
      </c>
      <c r="AE43">
        <v>9.6912108339999996</v>
      </c>
    </row>
    <row r="44" spans="23:31" x14ac:dyDescent="0.2">
      <c r="Z44">
        <v>2.2999999999999998</v>
      </c>
    </row>
    <row r="46" spans="23:31" x14ac:dyDescent="0.2">
      <c r="W46" t="s">
        <v>646</v>
      </c>
    </row>
    <row r="47" spans="23:31" x14ac:dyDescent="0.2">
      <c r="Y47" t="s">
        <v>636</v>
      </c>
      <c r="AA47" t="s">
        <v>640</v>
      </c>
    </row>
    <row r="48" spans="23:31" x14ac:dyDescent="0.2">
      <c r="Y48" t="s">
        <v>630</v>
      </c>
      <c r="Z48" t="s">
        <v>631</v>
      </c>
      <c r="AA48" t="s">
        <v>81</v>
      </c>
      <c r="AB48" t="s">
        <v>0</v>
      </c>
      <c r="AC48" t="s">
        <v>174</v>
      </c>
      <c r="AD48" t="s">
        <v>125</v>
      </c>
      <c r="AE48" t="s">
        <v>126</v>
      </c>
    </row>
    <row r="49" spans="26:31" x14ac:dyDescent="0.2">
      <c r="Z49">
        <v>3978</v>
      </c>
      <c r="AE49">
        <v>11.906339209</v>
      </c>
    </row>
    <row r="50" spans="26:31" x14ac:dyDescent="0.2">
      <c r="Z50">
        <v>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6D80B-C6BF-434A-9FC3-76A2673518DE}">
  <dimension ref="A1:B9"/>
  <sheetViews>
    <sheetView tabSelected="1" zoomScale="150" zoomScaleNormal="150" workbookViewId="0">
      <selection activeCell="A11" sqref="A11"/>
    </sheetView>
  </sheetViews>
  <sheetFormatPr baseColWidth="10" defaultRowHeight="16" x14ac:dyDescent="0.2"/>
  <sheetData>
    <row r="1" spans="1:2" x14ac:dyDescent="0.2">
      <c r="A1" t="s">
        <v>636</v>
      </c>
    </row>
    <row r="2" spans="1:2" x14ac:dyDescent="0.2">
      <c r="A2" t="s">
        <v>630</v>
      </c>
      <c r="B2" t="s">
        <v>631</v>
      </c>
    </row>
    <row r="3" spans="1:2" x14ac:dyDescent="0.2">
      <c r="A3">
        <v>1207</v>
      </c>
      <c r="B3">
        <v>35</v>
      </c>
    </row>
    <row r="4" spans="1:2" x14ac:dyDescent="0.2">
      <c r="A4">
        <v>1231</v>
      </c>
      <c r="B4">
        <v>34</v>
      </c>
    </row>
    <row r="5" spans="1:2" x14ac:dyDescent="0.2">
      <c r="A5">
        <v>1218</v>
      </c>
      <c r="B5">
        <v>34</v>
      </c>
    </row>
    <row r="6" spans="1:2" x14ac:dyDescent="0.2">
      <c r="A6">
        <v>1222</v>
      </c>
      <c r="B6">
        <v>34</v>
      </c>
    </row>
    <row r="7" spans="1:2" x14ac:dyDescent="0.2">
      <c r="A7">
        <v>1228</v>
      </c>
      <c r="B7">
        <v>34</v>
      </c>
    </row>
    <row r="9" spans="1:2" x14ac:dyDescent="0.2">
      <c r="A9">
        <f>AVERAGE(A3:A7)</f>
        <v>1221.2</v>
      </c>
      <c r="B9">
        <f>AVERAGE(B3:B7)</f>
        <v>34.200000000000003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0 D A A B Q S w M E F A A A C A g A b 1 5 8 W a x K a 8 q k A A A A 9 g A A A B I A A A B D b 2 5 m a W c v U G F j a 2 F n Z S 5 4 b W y F j 0 0 O g j A U h K 9 C u q c / s C H k U R d u J T E h G r c N V G i E h 6 H F c j c X H s k r i F H U n c u Z + S a Z u V 9 v s J q 6 N r j o w Z o e M y I o J 4 H G s q 8 M 1 h k Z 3 T F M y E r C V p U n V e t g h t G m k z U Z a Z w 7 p 4 x 5 7 6 m P a T / U L O J c s E O + K c p G d y o 0 a J 3 C U p N P q / r f I h L 2 r z E y o i J O q E g 4 5 c A W E 3 K D X y C a 9 z 7 T H x P W Y + v G Q U u N 4 a 4 A t k h g 7 w / y A V B L A w Q U A A A I C A B v X n x Z 0 / 2 m I z s B A A A u A g A A E w A A A E Z v c m 1 1 b G F z L 1 N l Y 3 R p b 2 4 x L m 1 1 k E t r A j E U h f c D / o c Q N y O M M 2 3 F l X Q h I 6 W F I t q x q 1 K G G K 9 j a B 4 2 u f G B + N + b 6 d h a i q 6 S c 7 5 w z 7 l x w F E Y T Y r m v B 2 0 o l b k V s z C g r R p p Z j 9 K P s 3 X d g D J f d E A k a E F M Z b D k H m b p O O D P c K N M Y P Q k K a G 4 1 B u J h m r w 6 s y 7 a b b V Y J z H Q v c 2 t m P + V d u B W T 4 c v 0 u Y u m O 6 7 F 0 / h 0 R X C Y W a + z v 7 k p d x v a S c j b C K R Q A s G G Z J r Q h O R G e q V d k P 2 E T L 1 B K H A v 6 2 J n k Y 6 N h v d O E m q 3 6 c Q a F c C C r I A t Q r t 6 p R m b h 1 c n 8 t j 4 c b N h y D z 5 Q y k L z i S z d R h a / z s x X z F d h Y H 8 u w r B / R r O Q 2 e W a b c 0 V j V F Z w G 6 + E K L h B w O 1 I L z E s t l + M V g 1 I M I w g 6 P A V I U C s o K d O n W Q l + n u v f D t F d z s G c K O + C X 8 T / r 2 I m E v r r Z 4 A t Q S w M E F A A A C A g A b 1 5 8 W Q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v X n x Z r E p r y q Q A A A D 2 A A A A E g A A A A A A A A A A A A A A p I E A A A A A Q 2 9 u Z m l n L 1 B h Y 2 t h Z 2 U u e G 1 s U E s B A h Q D F A A A C A g A b 1 5 8 W d P 9 p i M 7 A Q A A L g I A A B M A A A A A A A A A A A A A A K S B 1 A A A A E Z v c m 1 1 b G F z L 1 N l Y 3 R p b 2 4 x L m 1 Q S w E C F A M U A A A I C A B v X n x Z D 8 r p q 6 Q A A A D p A A A A E w A A A A A A A A A A A A A A p I F A A g A A W 0 N v b n R l b n R f V H l w Z X N d L n h t b F B L B Q Y A A A A A A w A D A M I A A A A V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e C w A A A A A A A H w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d t Y X J r X z U w L W V 5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F m Y W R h Y T N h L T Z k M 2 Q t N D E 5 Y y 1 h O T V l L T I 1 O T d l Y j M w O D c 4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O F Q x N j o 1 M T o x N C 4 5 M T c z M T Q w W i I g L z 4 8 R W 5 0 c n k g V H l w Z T 0 i R m l s b E N v b H V t b l R 5 c G V z I i B W Y W x 1 Z T 0 i c 0 J n W U Z C U V U 9 I i A v P j x F b n R y e S B U e X B l P S J G a W x s Q 2 9 s d W 1 u T m F t Z X M i I F Z h b H V l P S J z W y Z x d W 9 0 O 3 J l c 3 V s d F 9 m a W x l J n F 1 b 3 Q 7 L C Z x d W 9 0 O 3 R p b W V f Z 2 V u X 3 N w a W 4 m c X V v d D s s J n F 1 b 3 Q 7 d G l t Z V 9 n Z W 5 f b j M m c X V v d D s s J n F 1 b 3 Q 7 d G l t Z V 9 l e G V j X 2 4 z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W F y a 1 8 1 M C 1 l e W U v Q X V 0 b 1 J l b W 9 2 Z W R D b 2 x 1 b W 5 z M S 5 7 c m V z d W x 0 X 2 Z p b G U s M H 0 m c X V v d D s s J n F 1 b 3 Q 7 U 2 V j d G l v b j E v Z 2 1 h c m t f N T A t Z X l l L 0 F 1 d G 9 S Z W 1 v d m V k Q 2 9 s d W 1 u c z E u e 3 R p b W V f Z 2 V u X 3 N w a W 4 s M X 0 m c X V v d D s s J n F 1 b 3 Q 7 U 2 V j d G l v b j E v Z 2 1 h c m t f N T A t Z X l l L 0 F 1 d G 9 S Z W 1 v d m V k Q 2 9 s d W 1 u c z E u e 3 R p b W V f Z 2 V u X 2 4 z L D J 9 J n F 1 b 3 Q 7 L C Z x d W 9 0 O 1 N l Y 3 R p b 2 4 x L 2 d t Y X J r X z U w L W V 5 Z S 9 B d X R v U m V t b 3 Z l Z E N v b H V t b n M x L n t 0 a W 1 l X 2 V 4 Z W N f b j M s M 3 0 m c X V v d D s s J n F 1 b 3 Q 7 U 2 V j d G l v b j E v Z 2 1 h c m t f N T A t Z X l l L 0 F 1 d G 9 S Z W 1 v d m V k Q 2 9 s d W 1 u c z E u e 0 N v b H V t b j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2 1 h c m t f N T A t Z X l l L 0 F 1 d G 9 S Z W 1 v d m V k Q 2 9 s d W 1 u c z E u e 3 J l c 3 V s d F 9 m a W x l L D B 9 J n F 1 b 3 Q 7 L C Z x d W 9 0 O 1 N l Y 3 R p b 2 4 x L 2 d t Y X J r X z U w L W V 5 Z S 9 B d X R v U m V t b 3 Z l Z E N v b H V t b n M x L n t 0 a W 1 l X 2 d l b l 9 z c G l u L D F 9 J n F 1 b 3 Q 7 L C Z x d W 9 0 O 1 N l Y 3 R p b 2 4 x L 2 d t Y X J r X z U w L W V 5 Z S 9 B d X R v U m V t b 3 Z l Z E N v b H V t b n M x L n t 0 a W 1 l X 2 d l b l 9 u M y w y f S Z x d W 9 0 O y w m c X V v d D t T Z W N 0 a W 9 u M S 9 n b W F y a 1 8 1 M C 1 l e W U v Q X V 0 b 1 J l b W 9 2 Z W R D b 2 x 1 b W 5 z M S 5 7 d G l t Z V 9 l e G V j X 2 4 z L D N 9 J n F 1 b 3 Q 7 L C Z x d W 9 0 O 1 N l Y 3 R p b 2 4 x L 2 d t Y X J r X z U w L W V 5 Z S 9 B d X R v U m V t b 3 Z l Z E N v b H V t b n M x L n t D b 2 x 1 b W 4 x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W F y a 1 8 1 M C 1 l e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h c m t f N T A t Z X l l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Y X J r X z U w L W V 5 Z S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D E D 9 B l K K H H r S n 7 6 Z I 2 Y G r N M Q K F M k X h G 9 P 8 E Z X I D C L 2 h F 6 W i 0 j E q B Q 1 S w / b a F 0 e 5 p m l Q d G b S 6 W a 8 7 X m h c O / G 7 O Y n P m H D A p W / H e L z j t w d T F s 2 A a o B n y j 4 C K Z u h B T S / w 2 p o 8 h Y m J e < / D a t a M a s h u p > 
</file>

<file path=customXml/itemProps1.xml><?xml version="1.0" encoding="utf-8"?>
<ds:datastoreItem xmlns:ds="http://schemas.openxmlformats.org/officeDocument/2006/customXml" ds:itemID="{625D50E8-60C3-6B42-A8BF-BB43CE692F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33</vt:i4>
      </vt:variant>
    </vt:vector>
  </HeadingPairs>
  <TitlesOfParts>
    <vt:vector size="42" baseType="lpstr">
      <vt:lpstr>gmark-50</vt:lpstr>
      <vt:lpstr>gmark-100</vt:lpstr>
      <vt:lpstr>gmark-500</vt:lpstr>
      <vt:lpstr>lmdb</vt:lpstr>
      <vt:lpstr>yago</vt:lpstr>
      <vt:lpstr>onto</vt:lpstr>
      <vt:lpstr>cmp</vt:lpstr>
      <vt:lpstr>zika</vt:lpstr>
      <vt:lpstr>dt</vt:lpstr>
      <vt:lpstr>'gmark-100'!gmark_100_eye_forward_noDupl_resultList</vt:lpstr>
      <vt:lpstr>'gmark-100'!gmark_100_eye_forward_noDupl_resultList_cnst</vt:lpstr>
      <vt:lpstr>'gmark-100'!gmark_100_nmo</vt:lpstr>
      <vt:lpstr>'gmark-100'!gmark_100_nmo_cnst</vt:lpstr>
      <vt:lpstr>'gmark-50'!gmark_50_eye</vt:lpstr>
      <vt:lpstr>'gmark-50'!gmark_50_eye_forward</vt:lpstr>
      <vt:lpstr>'gmark-50'!gmark_50_eye_forward_noDupl</vt:lpstr>
      <vt:lpstr>'gmark-50'!gmark_50_eye_forward_noDupl_resultList</vt:lpstr>
      <vt:lpstr>'gmark-50'!gmark_50_nmo</vt:lpstr>
      <vt:lpstr>'gmark-50'!gmark_50_nmo_forward_noDupl_resultPred</vt:lpstr>
      <vt:lpstr>'gmark-500'!gmark_500_eye_forward_noDupl_resultList</vt:lpstr>
      <vt:lpstr>lmdb!lmdb_eye</vt:lpstr>
      <vt:lpstr>lmdb!lmdb_eye_1</vt:lpstr>
      <vt:lpstr>lmdb!lmdb_recsparql</vt:lpstr>
      <vt:lpstr>lmdb!lmdb_recsparql_1</vt:lpstr>
      <vt:lpstr>lmdb!lmdb_spin</vt:lpstr>
      <vt:lpstr>lmdb!lmdb_spin_1</vt:lpstr>
      <vt:lpstr>onto!owl2rl_eye</vt:lpstr>
      <vt:lpstr>onto!owl2rl_spin</vt:lpstr>
      <vt:lpstr>yago!yago_eye</vt:lpstr>
      <vt:lpstr>yago!yago_eye_1</vt:lpstr>
      <vt:lpstr>yago!yago_recsparql</vt:lpstr>
      <vt:lpstr>yago!yago_recsparql_1</vt:lpstr>
      <vt:lpstr>yago!yago_spin</vt:lpstr>
      <vt:lpstr>yago!yago_spin_1</vt:lpstr>
      <vt:lpstr>zika!zika_spin</vt:lpstr>
      <vt:lpstr>zika!zika_spin_1</vt:lpstr>
      <vt:lpstr>zika!zika_spin_2</vt:lpstr>
      <vt:lpstr>zika!zika_spin_3</vt:lpstr>
      <vt:lpstr>zika!zika_spin_6</vt:lpstr>
      <vt:lpstr>zika!zika_spin_7</vt:lpstr>
      <vt:lpstr>zika!zika_spin_8</vt:lpstr>
      <vt:lpstr>zika!zika_spin_9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Van Woensel</dc:creator>
  <cp:lastModifiedBy>William Van Woensel</cp:lastModifiedBy>
  <dcterms:created xsi:type="dcterms:W3CDTF">2024-11-28T16:50:43Z</dcterms:created>
  <dcterms:modified xsi:type="dcterms:W3CDTF">2024-12-20T00:01:46Z</dcterms:modified>
</cp:coreProperties>
</file>