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1. Payroll Process\010. Payroll 2017_Bahtiar Effendi\001. PAYROLL 27\004. April\004. ABSENSI_APRIL 2017\003. BUSINESS UNIT III\001. CRM_H. WIDIYANTO_17Apr17\"/>
    </mc:Choice>
  </mc:AlternateContent>
  <bookViews>
    <workbookView xWindow="0" yWindow="0" windowWidth="20490" windowHeight="7455" tabRatio="198"/>
  </bookViews>
  <sheets>
    <sheet name="Payroll April" sheetId="1" r:id="rId1"/>
  </sheets>
  <definedNames>
    <definedName name="_xlnm._FilterDatabase" localSheetId="0" hidden="1">'Payroll April'!$B$4:$BC$417</definedName>
  </definedNames>
  <calcPr calcId="152511"/>
</workbook>
</file>

<file path=xl/calcChain.xml><?xml version="1.0" encoding="utf-8"?>
<calcChain xmlns="http://schemas.openxmlformats.org/spreadsheetml/2006/main">
  <c r="F3" i="1" l="1"/>
  <c r="G3" i="1"/>
  <c r="H3" i="1"/>
  <c r="I3" i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E3" i="1"/>
  <c r="BB415" i="1"/>
  <c r="BA415" i="1"/>
  <c r="BC415" i="1" s="1"/>
  <c r="AV415" i="1"/>
  <c r="AT415" i="1"/>
  <c r="AS415" i="1"/>
  <c r="AR415" i="1"/>
  <c r="AQ415" i="1"/>
  <c r="AP415" i="1"/>
  <c r="AU415" i="1" s="1"/>
  <c r="BB410" i="1"/>
  <c r="BA410" i="1"/>
  <c r="BC410" i="1" s="1"/>
  <c r="AV410" i="1"/>
  <c r="AT410" i="1"/>
  <c r="AS410" i="1"/>
  <c r="AR410" i="1"/>
  <c r="AQ410" i="1"/>
  <c r="AP410" i="1"/>
  <c r="AU410" i="1" s="1"/>
  <c r="BB405" i="1"/>
  <c r="BA405" i="1"/>
  <c r="BC405" i="1" s="1"/>
  <c r="AV405" i="1"/>
  <c r="AT405" i="1"/>
  <c r="AS405" i="1"/>
  <c r="AR405" i="1"/>
  <c r="AQ405" i="1"/>
  <c r="AP405" i="1"/>
  <c r="AU405" i="1" s="1"/>
  <c r="AV401" i="1"/>
  <c r="AU401" i="1"/>
  <c r="AT401" i="1"/>
  <c r="AS401" i="1"/>
  <c r="AR401" i="1"/>
  <c r="AQ401" i="1"/>
  <c r="AP401" i="1"/>
  <c r="AV398" i="1"/>
  <c r="AU398" i="1"/>
  <c r="AT398" i="1"/>
  <c r="AS398" i="1"/>
  <c r="AR398" i="1"/>
  <c r="AQ398" i="1"/>
  <c r="AP398" i="1"/>
  <c r="AV395" i="1"/>
  <c r="AT395" i="1"/>
  <c r="AS395" i="1"/>
  <c r="AR395" i="1"/>
  <c r="AQ395" i="1"/>
  <c r="AP395" i="1"/>
  <c r="AU395" i="1" s="1"/>
  <c r="BC392" i="1"/>
  <c r="BB392" i="1"/>
  <c r="BA392" i="1"/>
  <c r="AZ392" i="1"/>
  <c r="AY392" i="1"/>
  <c r="AV392" i="1"/>
  <c r="AT392" i="1"/>
  <c r="AS392" i="1"/>
  <c r="AR392" i="1"/>
  <c r="AQ392" i="1"/>
  <c r="AP392" i="1"/>
  <c r="AU392" i="1" s="1"/>
  <c r="AV389" i="1"/>
  <c r="AT389" i="1"/>
  <c r="AS389" i="1"/>
  <c r="AR389" i="1"/>
  <c r="AQ389" i="1"/>
  <c r="AP389" i="1"/>
  <c r="AU389" i="1" s="1"/>
  <c r="AV386" i="1"/>
  <c r="AT386" i="1"/>
  <c r="AS386" i="1"/>
  <c r="AR386" i="1"/>
  <c r="AQ386" i="1"/>
  <c r="AP386" i="1"/>
  <c r="AU386" i="1" s="1"/>
  <c r="AV383" i="1"/>
  <c r="AT383" i="1"/>
  <c r="AS383" i="1"/>
  <c r="AR383" i="1"/>
  <c r="AQ383" i="1"/>
  <c r="AP383" i="1"/>
  <c r="AU383" i="1" s="1"/>
  <c r="BB379" i="1"/>
  <c r="BA379" i="1"/>
  <c r="BC379" i="1" s="1"/>
  <c r="AV379" i="1"/>
  <c r="AU379" i="1"/>
  <c r="AT379" i="1"/>
  <c r="AS379" i="1"/>
  <c r="AR379" i="1"/>
  <c r="AQ379" i="1"/>
  <c r="AP379" i="1"/>
  <c r="BB376" i="1"/>
  <c r="BA376" i="1"/>
  <c r="BC376" i="1" s="1"/>
  <c r="AY376" i="1"/>
  <c r="AV376" i="1"/>
  <c r="AU376" i="1"/>
  <c r="AT376" i="1"/>
  <c r="AS376" i="1"/>
  <c r="AR376" i="1"/>
  <c r="AQ376" i="1"/>
  <c r="AP376" i="1"/>
  <c r="BB373" i="1"/>
  <c r="BA373" i="1"/>
  <c r="BC373" i="1" s="1"/>
  <c r="AY373" i="1"/>
  <c r="AV373" i="1"/>
  <c r="AT373" i="1"/>
  <c r="AS373" i="1"/>
  <c r="AR373" i="1"/>
  <c r="AQ373" i="1"/>
  <c r="AP373" i="1"/>
  <c r="AU373" i="1" s="1"/>
  <c r="BC370" i="1"/>
  <c r="BB370" i="1"/>
  <c r="BA370" i="1"/>
  <c r="AY370" i="1"/>
  <c r="AV370" i="1"/>
  <c r="AT370" i="1"/>
  <c r="AS370" i="1"/>
  <c r="AR370" i="1"/>
  <c r="AQ370" i="1"/>
  <c r="AP370" i="1"/>
  <c r="AU370" i="1" s="1"/>
  <c r="BC367" i="1"/>
  <c r="BB367" i="1"/>
  <c r="BA367" i="1"/>
  <c r="AY367" i="1"/>
  <c r="AV367" i="1"/>
  <c r="AU367" i="1"/>
  <c r="AT367" i="1"/>
  <c r="AS367" i="1"/>
  <c r="AR367" i="1"/>
  <c r="AQ367" i="1"/>
  <c r="AP367" i="1"/>
  <c r="BB364" i="1"/>
  <c r="BA364" i="1"/>
  <c r="BC364" i="1" s="1"/>
  <c r="AY364" i="1"/>
  <c r="AV364" i="1"/>
  <c r="AU364" i="1"/>
  <c r="AT364" i="1"/>
  <c r="AS364" i="1"/>
  <c r="AR364" i="1"/>
  <c r="AQ364" i="1"/>
  <c r="AP364" i="1"/>
  <c r="BB361" i="1"/>
  <c r="BA361" i="1"/>
  <c r="BC361" i="1" s="1"/>
  <c r="AY361" i="1"/>
  <c r="AV361" i="1"/>
  <c r="AT361" i="1"/>
  <c r="AS361" i="1"/>
  <c r="AR361" i="1"/>
  <c r="AQ361" i="1"/>
  <c r="AP361" i="1"/>
  <c r="AU361" i="1" s="1"/>
  <c r="BC358" i="1"/>
  <c r="BB358" i="1"/>
  <c r="BA358" i="1"/>
  <c r="AY358" i="1"/>
  <c r="AX358" i="1"/>
  <c r="AW358" i="1"/>
  <c r="AV358" i="1"/>
  <c r="AZ358" i="1" s="1"/>
  <c r="AU358" i="1"/>
  <c r="AT358" i="1"/>
  <c r="AS358" i="1"/>
  <c r="AR358" i="1"/>
  <c r="AQ358" i="1"/>
  <c r="AP358" i="1"/>
  <c r="BB353" i="1"/>
  <c r="BA353" i="1"/>
  <c r="BC353" i="1" s="1"/>
  <c r="AY353" i="1"/>
  <c r="AX353" i="1"/>
  <c r="AW353" i="1"/>
  <c r="AV353" i="1"/>
  <c r="AZ353" i="1" s="1"/>
  <c r="AU353" i="1"/>
  <c r="AT353" i="1"/>
  <c r="AS353" i="1"/>
  <c r="AR353" i="1"/>
  <c r="AQ353" i="1"/>
  <c r="AP353" i="1"/>
  <c r="BB348" i="1"/>
  <c r="BA348" i="1"/>
  <c r="BC348" i="1" s="1"/>
  <c r="AY348" i="1"/>
  <c r="AX348" i="1"/>
  <c r="AW348" i="1"/>
  <c r="AV348" i="1"/>
  <c r="AZ348" i="1" s="1"/>
  <c r="AU348" i="1"/>
  <c r="AT348" i="1"/>
  <c r="AS348" i="1"/>
  <c r="AR348" i="1"/>
  <c r="AQ348" i="1"/>
  <c r="AP348" i="1"/>
  <c r="BB343" i="1"/>
  <c r="BA343" i="1"/>
  <c r="BC343" i="1" s="1"/>
  <c r="AY343" i="1"/>
  <c r="AX343" i="1"/>
  <c r="AW343" i="1"/>
  <c r="AV343" i="1"/>
  <c r="AZ343" i="1" s="1"/>
  <c r="AU343" i="1"/>
  <c r="AT343" i="1"/>
  <c r="AS343" i="1"/>
  <c r="AR343" i="1"/>
  <c r="AQ343" i="1"/>
  <c r="AP343" i="1"/>
  <c r="BB338" i="1"/>
  <c r="BA338" i="1"/>
  <c r="BC338" i="1" s="1"/>
  <c r="AY338" i="1"/>
  <c r="AX338" i="1"/>
  <c r="AW338" i="1"/>
  <c r="AV338" i="1"/>
  <c r="AZ338" i="1" s="1"/>
  <c r="AU338" i="1"/>
  <c r="AT338" i="1"/>
  <c r="AS338" i="1"/>
  <c r="AR338" i="1"/>
  <c r="AQ338" i="1"/>
  <c r="AP338" i="1"/>
  <c r="BC333" i="1"/>
  <c r="BB333" i="1"/>
  <c r="BA333" i="1"/>
  <c r="AY333" i="1"/>
  <c r="AX333" i="1"/>
  <c r="AW333" i="1"/>
  <c r="AV333" i="1"/>
  <c r="AZ333" i="1" s="1"/>
  <c r="AU333" i="1"/>
  <c r="AT333" i="1"/>
  <c r="AS333" i="1"/>
  <c r="AR333" i="1"/>
  <c r="AQ333" i="1"/>
  <c r="AP333" i="1"/>
  <c r="BB328" i="1"/>
  <c r="BA328" i="1"/>
  <c r="BC328" i="1" s="1"/>
  <c r="AY328" i="1"/>
  <c r="AX328" i="1"/>
  <c r="AW328" i="1"/>
  <c r="AV328" i="1"/>
  <c r="AZ328" i="1" s="1"/>
  <c r="AU328" i="1"/>
  <c r="AT328" i="1"/>
  <c r="AS328" i="1"/>
  <c r="AR328" i="1"/>
  <c r="AQ328" i="1"/>
  <c r="AP328" i="1"/>
  <c r="BB323" i="1"/>
  <c r="BA323" i="1"/>
  <c r="BC323" i="1" s="1"/>
  <c r="AY323" i="1"/>
  <c r="AX323" i="1"/>
  <c r="AW323" i="1"/>
  <c r="AV323" i="1"/>
  <c r="AZ323" i="1" s="1"/>
  <c r="AU323" i="1"/>
  <c r="AT323" i="1"/>
  <c r="AS323" i="1"/>
  <c r="AR323" i="1"/>
  <c r="AQ323" i="1"/>
  <c r="AP323" i="1"/>
  <c r="BC318" i="1"/>
  <c r="BB318" i="1"/>
  <c r="BA318" i="1"/>
  <c r="AY318" i="1"/>
  <c r="AX318" i="1"/>
  <c r="AW318" i="1"/>
  <c r="AV318" i="1"/>
  <c r="AZ318" i="1" s="1"/>
  <c r="AU318" i="1"/>
  <c r="AT318" i="1"/>
  <c r="AS318" i="1"/>
  <c r="AR318" i="1"/>
  <c r="AQ318" i="1"/>
  <c r="AP318" i="1"/>
  <c r="BB313" i="1"/>
  <c r="BA313" i="1"/>
  <c r="BC313" i="1" s="1"/>
  <c r="AY313" i="1"/>
  <c r="AX313" i="1"/>
  <c r="AW313" i="1"/>
  <c r="AV313" i="1"/>
  <c r="AZ313" i="1" s="1"/>
  <c r="AU313" i="1"/>
  <c r="AT313" i="1"/>
  <c r="AS313" i="1"/>
  <c r="AR313" i="1"/>
  <c r="AQ313" i="1"/>
  <c r="AP313" i="1"/>
  <c r="BB308" i="1"/>
  <c r="BA308" i="1"/>
  <c r="BC308" i="1" s="1"/>
  <c r="AY308" i="1"/>
  <c r="AX308" i="1"/>
  <c r="AW308" i="1"/>
  <c r="AV308" i="1"/>
  <c r="AZ308" i="1" s="1"/>
  <c r="AU308" i="1"/>
  <c r="AT308" i="1"/>
  <c r="AS308" i="1"/>
  <c r="AR308" i="1"/>
  <c r="AQ308" i="1"/>
  <c r="AP308" i="1"/>
  <c r="BB303" i="1"/>
  <c r="BA303" i="1"/>
  <c r="BC303" i="1" s="1"/>
  <c r="AY303" i="1"/>
  <c r="AX303" i="1"/>
  <c r="AW303" i="1"/>
  <c r="AV303" i="1"/>
  <c r="AZ303" i="1" s="1"/>
  <c r="AU303" i="1"/>
  <c r="AT303" i="1"/>
  <c r="AS303" i="1"/>
  <c r="AR303" i="1"/>
  <c r="AQ303" i="1"/>
  <c r="AP303" i="1"/>
  <c r="BB298" i="1"/>
  <c r="BA298" i="1"/>
  <c r="BC298" i="1" s="1"/>
  <c r="AY298" i="1"/>
  <c r="AX298" i="1"/>
  <c r="AW298" i="1"/>
  <c r="AV298" i="1"/>
  <c r="AZ298" i="1" s="1"/>
  <c r="AU298" i="1"/>
  <c r="AT298" i="1"/>
  <c r="AS298" i="1"/>
  <c r="AR298" i="1"/>
  <c r="AQ298" i="1"/>
  <c r="AP298" i="1"/>
  <c r="BC293" i="1"/>
  <c r="BB293" i="1"/>
  <c r="BA293" i="1"/>
  <c r="AY293" i="1"/>
  <c r="AX293" i="1"/>
  <c r="AW293" i="1"/>
  <c r="AV293" i="1"/>
  <c r="AZ293" i="1" s="1"/>
  <c r="AU293" i="1"/>
  <c r="AT293" i="1"/>
  <c r="AS293" i="1"/>
  <c r="AR293" i="1"/>
  <c r="AQ293" i="1"/>
  <c r="AP293" i="1"/>
  <c r="BB288" i="1"/>
  <c r="BA288" i="1"/>
  <c r="BC288" i="1" s="1"/>
  <c r="AY288" i="1"/>
  <c r="AX288" i="1"/>
  <c r="AW288" i="1"/>
  <c r="AV288" i="1"/>
  <c r="AZ288" i="1" s="1"/>
  <c r="AU288" i="1"/>
  <c r="AT288" i="1"/>
  <c r="AS288" i="1"/>
  <c r="AR288" i="1"/>
  <c r="AQ288" i="1"/>
  <c r="AP288" i="1"/>
  <c r="BB283" i="1"/>
  <c r="BA283" i="1"/>
  <c r="BC283" i="1" s="1"/>
  <c r="AY283" i="1"/>
  <c r="AX283" i="1"/>
  <c r="AW283" i="1"/>
  <c r="AV283" i="1"/>
  <c r="AZ283" i="1" s="1"/>
  <c r="AU283" i="1"/>
  <c r="AT283" i="1"/>
  <c r="AS283" i="1"/>
  <c r="AR283" i="1"/>
  <c r="AQ283" i="1"/>
  <c r="AP283" i="1"/>
  <c r="BC278" i="1"/>
  <c r="BB278" i="1"/>
  <c r="BA278" i="1"/>
  <c r="AY278" i="1"/>
  <c r="AX278" i="1"/>
  <c r="AW278" i="1"/>
  <c r="AV278" i="1"/>
  <c r="AZ278" i="1" s="1"/>
  <c r="AU278" i="1"/>
  <c r="AT278" i="1"/>
  <c r="AS278" i="1"/>
  <c r="AR278" i="1"/>
  <c r="AQ278" i="1"/>
  <c r="AP278" i="1"/>
  <c r="BB273" i="1"/>
  <c r="BA273" i="1"/>
  <c r="BC273" i="1" s="1"/>
  <c r="AY273" i="1"/>
  <c r="AX273" i="1"/>
  <c r="AW273" i="1"/>
  <c r="AV273" i="1"/>
  <c r="AZ273" i="1" s="1"/>
  <c r="AU273" i="1"/>
  <c r="AT273" i="1"/>
  <c r="AS273" i="1"/>
  <c r="AR273" i="1"/>
  <c r="AQ273" i="1"/>
  <c r="AP273" i="1"/>
  <c r="BB268" i="1"/>
  <c r="BA268" i="1"/>
  <c r="BC268" i="1" s="1"/>
  <c r="AY268" i="1"/>
  <c r="AX268" i="1"/>
  <c r="AW268" i="1"/>
  <c r="AV268" i="1"/>
  <c r="AZ268" i="1" s="1"/>
  <c r="AU268" i="1"/>
  <c r="AT268" i="1"/>
  <c r="AS268" i="1"/>
  <c r="AR268" i="1"/>
  <c r="AQ268" i="1"/>
  <c r="AP268" i="1"/>
  <c r="BB263" i="1"/>
  <c r="BA263" i="1"/>
  <c r="BC263" i="1" s="1"/>
  <c r="AY263" i="1"/>
  <c r="AX263" i="1"/>
  <c r="AW263" i="1"/>
  <c r="AV263" i="1"/>
  <c r="AZ263" i="1" s="1"/>
  <c r="AU263" i="1"/>
  <c r="AT263" i="1"/>
  <c r="AS263" i="1"/>
  <c r="AR263" i="1"/>
  <c r="AQ263" i="1"/>
  <c r="AP263" i="1"/>
  <c r="BB258" i="1"/>
  <c r="BA258" i="1"/>
  <c r="BC258" i="1" s="1"/>
  <c r="AY258" i="1"/>
  <c r="AX258" i="1"/>
  <c r="AW258" i="1"/>
  <c r="AV258" i="1"/>
  <c r="AZ258" i="1" s="1"/>
  <c r="AU258" i="1"/>
  <c r="AT258" i="1"/>
  <c r="AS258" i="1"/>
  <c r="AR258" i="1"/>
  <c r="AQ258" i="1"/>
  <c r="AP258" i="1"/>
  <c r="BC253" i="1"/>
  <c r="BB253" i="1"/>
  <c r="BA253" i="1"/>
  <c r="AY253" i="1"/>
  <c r="AX253" i="1"/>
  <c r="AW253" i="1"/>
  <c r="AV253" i="1"/>
  <c r="AZ253" i="1" s="1"/>
  <c r="AU253" i="1"/>
  <c r="AT253" i="1"/>
  <c r="AS253" i="1"/>
  <c r="AR253" i="1"/>
  <c r="AQ253" i="1"/>
  <c r="AP253" i="1"/>
  <c r="BB248" i="1"/>
  <c r="BA248" i="1"/>
  <c r="BC248" i="1" s="1"/>
  <c r="AY248" i="1"/>
  <c r="AX248" i="1"/>
  <c r="AW248" i="1"/>
  <c r="AV248" i="1"/>
  <c r="AZ248" i="1" s="1"/>
  <c r="AU248" i="1"/>
  <c r="AT248" i="1"/>
  <c r="AS248" i="1"/>
  <c r="AR248" i="1"/>
  <c r="AQ248" i="1"/>
  <c r="AP248" i="1"/>
  <c r="BB243" i="1"/>
  <c r="BA243" i="1"/>
  <c r="BC243" i="1" s="1"/>
  <c r="AY243" i="1"/>
  <c r="AX243" i="1"/>
  <c r="AW243" i="1"/>
  <c r="AV243" i="1"/>
  <c r="AZ243" i="1" s="1"/>
  <c r="AU243" i="1"/>
  <c r="AT243" i="1"/>
  <c r="AS243" i="1"/>
  <c r="AR243" i="1"/>
  <c r="AQ243" i="1"/>
  <c r="AP243" i="1"/>
  <c r="BC238" i="1"/>
  <c r="BB238" i="1"/>
  <c r="BA238" i="1"/>
  <c r="AY238" i="1"/>
  <c r="AX238" i="1"/>
  <c r="AW238" i="1"/>
  <c r="AV238" i="1"/>
  <c r="AZ238" i="1" s="1"/>
  <c r="AU238" i="1"/>
  <c r="AT238" i="1"/>
  <c r="AS238" i="1"/>
  <c r="AR238" i="1"/>
  <c r="AQ238" i="1"/>
  <c r="AP238" i="1"/>
  <c r="BB233" i="1"/>
  <c r="BA233" i="1"/>
  <c r="BC233" i="1" s="1"/>
  <c r="AY233" i="1"/>
  <c r="AX233" i="1"/>
  <c r="AW233" i="1"/>
  <c r="AV233" i="1"/>
  <c r="AZ233" i="1" s="1"/>
  <c r="AU233" i="1"/>
  <c r="AT233" i="1"/>
  <c r="AS233" i="1"/>
  <c r="AR233" i="1"/>
  <c r="AQ233" i="1"/>
  <c r="AP233" i="1"/>
  <c r="BB228" i="1"/>
  <c r="BA228" i="1"/>
  <c r="BC228" i="1" s="1"/>
  <c r="AY228" i="1"/>
  <c r="AX228" i="1"/>
  <c r="AW228" i="1"/>
  <c r="AV228" i="1"/>
  <c r="AZ228" i="1" s="1"/>
  <c r="AU228" i="1"/>
  <c r="AT228" i="1"/>
  <c r="AS228" i="1"/>
  <c r="AR228" i="1"/>
  <c r="AQ228" i="1"/>
  <c r="AP228" i="1"/>
  <c r="BB223" i="1"/>
  <c r="BA223" i="1"/>
  <c r="BC223" i="1" s="1"/>
  <c r="AY223" i="1"/>
  <c r="AX223" i="1"/>
  <c r="AW223" i="1"/>
  <c r="AV223" i="1"/>
  <c r="AZ223" i="1" s="1"/>
  <c r="AU223" i="1"/>
  <c r="AT223" i="1"/>
  <c r="AS223" i="1"/>
  <c r="AR223" i="1"/>
  <c r="AQ223" i="1"/>
  <c r="AP223" i="1"/>
  <c r="BB218" i="1"/>
  <c r="BA218" i="1"/>
  <c r="BC218" i="1" s="1"/>
  <c r="AY218" i="1"/>
  <c r="AX218" i="1"/>
  <c r="AW218" i="1"/>
  <c r="AV218" i="1"/>
  <c r="AZ218" i="1" s="1"/>
  <c r="AU218" i="1"/>
  <c r="AT218" i="1"/>
  <c r="AS218" i="1"/>
  <c r="AR218" i="1"/>
  <c r="AQ218" i="1"/>
  <c r="AP218" i="1"/>
  <c r="BC213" i="1"/>
  <c r="BB213" i="1"/>
  <c r="BA213" i="1"/>
  <c r="AY213" i="1"/>
  <c r="AX213" i="1"/>
  <c r="AW213" i="1"/>
  <c r="AV213" i="1"/>
  <c r="AZ213" i="1" s="1"/>
  <c r="AU213" i="1"/>
  <c r="AT213" i="1"/>
  <c r="AS213" i="1"/>
  <c r="AR213" i="1"/>
  <c r="AQ213" i="1"/>
  <c r="AP213" i="1"/>
  <c r="BB208" i="1"/>
  <c r="BA208" i="1"/>
  <c r="BC208" i="1" s="1"/>
  <c r="AY208" i="1"/>
  <c r="AX208" i="1"/>
  <c r="AW208" i="1"/>
  <c r="AV208" i="1"/>
  <c r="AZ208" i="1" s="1"/>
  <c r="AU208" i="1"/>
  <c r="AT208" i="1"/>
  <c r="AS208" i="1"/>
  <c r="AR208" i="1"/>
  <c r="AQ208" i="1"/>
  <c r="AP208" i="1"/>
  <c r="BB203" i="1"/>
  <c r="BA203" i="1"/>
  <c r="BC203" i="1" s="1"/>
  <c r="AY203" i="1"/>
  <c r="AX203" i="1"/>
  <c r="AW203" i="1"/>
  <c r="AV203" i="1"/>
  <c r="AZ203" i="1" s="1"/>
  <c r="AU203" i="1"/>
  <c r="AT203" i="1"/>
  <c r="AS203" i="1"/>
  <c r="AR203" i="1"/>
  <c r="AQ203" i="1"/>
  <c r="AP203" i="1"/>
  <c r="BC198" i="1"/>
  <c r="BB198" i="1"/>
  <c r="BA198" i="1"/>
  <c r="AY198" i="1"/>
  <c r="AX198" i="1"/>
  <c r="AW198" i="1"/>
  <c r="AV198" i="1"/>
  <c r="AZ198" i="1" s="1"/>
  <c r="AU198" i="1"/>
  <c r="AT198" i="1"/>
  <c r="AS198" i="1"/>
  <c r="AR198" i="1"/>
  <c r="AQ198" i="1"/>
  <c r="AP198" i="1"/>
  <c r="BB193" i="1"/>
  <c r="BA193" i="1"/>
  <c r="BC193" i="1" s="1"/>
  <c r="AY193" i="1"/>
  <c r="AX193" i="1"/>
  <c r="AW193" i="1"/>
  <c r="AV193" i="1"/>
  <c r="AZ193" i="1" s="1"/>
  <c r="AU193" i="1"/>
  <c r="AT193" i="1"/>
  <c r="AS193" i="1"/>
  <c r="AR193" i="1"/>
  <c r="AQ193" i="1"/>
  <c r="AP193" i="1"/>
  <c r="BB188" i="1"/>
  <c r="BA188" i="1"/>
  <c r="BC188" i="1" s="1"/>
  <c r="AY188" i="1"/>
  <c r="AX188" i="1"/>
  <c r="AW188" i="1"/>
  <c r="AV188" i="1"/>
  <c r="AZ188" i="1" s="1"/>
  <c r="AU188" i="1"/>
  <c r="AT188" i="1"/>
  <c r="AS188" i="1"/>
  <c r="AR188" i="1"/>
  <c r="AQ188" i="1"/>
  <c r="AP188" i="1"/>
  <c r="BB183" i="1"/>
  <c r="BA183" i="1"/>
  <c r="BC183" i="1" s="1"/>
  <c r="AY183" i="1"/>
  <c r="AX183" i="1"/>
  <c r="AW183" i="1"/>
  <c r="AV183" i="1"/>
  <c r="AZ183" i="1" s="1"/>
  <c r="AU183" i="1"/>
  <c r="AT183" i="1"/>
  <c r="AS183" i="1"/>
  <c r="AR183" i="1"/>
  <c r="AQ183" i="1"/>
  <c r="AP183" i="1"/>
  <c r="BB178" i="1"/>
  <c r="BA178" i="1"/>
  <c r="BC178" i="1" s="1"/>
  <c r="AY178" i="1"/>
  <c r="AX178" i="1"/>
  <c r="AW178" i="1"/>
  <c r="AV178" i="1"/>
  <c r="AZ178" i="1" s="1"/>
  <c r="AU178" i="1"/>
  <c r="AT178" i="1"/>
  <c r="AS178" i="1"/>
  <c r="AR178" i="1"/>
  <c r="AQ178" i="1"/>
  <c r="AP178" i="1"/>
  <c r="BC173" i="1"/>
  <c r="BB173" i="1"/>
  <c r="BA173" i="1"/>
  <c r="AY173" i="1"/>
  <c r="AX173" i="1"/>
  <c r="AW173" i="1"/>
  <c r="AV173" i="1"/>
  <c r="AZ173" i="1" s="1"/>
  <c r="AU173" i="1"/>
  <c r="AT173" i="1"/>
  <c r="AS173" i="1"/>
  <c r="AR173" i="1"/>
  <c r="AQ173" i="1"/>
  <c r="AP173" i="1"/>
  <c r="BB168" i="1"/>
  <c r="BA168" i="1"/>
  <c r="BC168" i="1" s="1"/>
  <c r="AY168" i="1"/>
  <c r="AX168" i="1"/>
  <c r="AW168" i="1"/>
  <c r="AV168" i="1"/>
  <c r="AZ168" i="1" s="1"/>
  <c r="AU168" i="1"/>
  <c r="AT168" i="1"/>
  <c r="AS168" i="1"/>
  <c r="AR168" i="1"/>
  <c r="AQ168" i="1"/>
  <c r="AP168" i="1"/>
  <c r="BB163" i="1"/>
  <c r="BA163" i="1"/>
  <c r="BC163" i="1" s="1"/>
  <c r="AY163" i="1"/>
  <c r="AX163" i="1"/>
  <c r="AW163" i="1"/>
  <c r="AV163" i="1"/>
  <c r="AZ163" i="1" s="1"/>
  <c r="AU163" i="1"/>
  <c r="AT163" i="1"/>
  <c r="AS163" i="1"/>
  <c r="AR163" i="1"/>
  <c r="AQ163" i="1"/>
  <c r="AP163" i="1"/>
  <c r="BC158" i="1"/>
  <c r="BB158" i="1"/>
  <c r="BA158" i="1"/>
  <c r="AY158" i="1"/>
  <c r="AX158" i="1"/>
  <c r="AW158" i="1"/>
  <c r="AV158" i="1"/>
  <c r="AZ158" i="1" s="1"/>
  <c r="AU158" i="1"/>
  <c r="AT158" i="1"/>
  <c r="AS158" i="1"/>
  <c r="AR158" i="1"/>
  <c r="AQ158" i="1"/>
  <c r="AP158" i="1"/>
  <c r="BB153" i="1"/>
  <c r="BA153" i="1"/>
  <c r="BC153" i="1" s="1"/>
  <c r="AY153" i="1"/>
  <c r="AX153" i="1"/>
  <c r="AW153" i="1"/>
  <c r="AV153" i="1"/>
  <c r="AZ153" i="1" s="1"/>
  <c r="AU153" i="1"/>
  <c r="AT153" i="1"/>
  <c r="AS153" i="1"/>
  <c r="AR153" i="1"/>
  <c r="AQ153" i="1"/>
  <c r="AP153" i="1"/>
  <c r="BB148" i="1"/>
  <c r="BA148" i="1"/>
  <c r="BC148" i="1" s="1"/>
  <c r="AY148" i="1"/>
  <c r="AX148" i="1"/>
  <c r="AW148" i="1"/>
  <c r="AV148" i="1"/>
  <c r="AZ148" i="1" s="1"/>
  <c r="AU148" i="1"/>
  <c r="AT148" i="1"/>
  <c r="AS148" i="1"/>
  <c r="AR148" i="1"/>
  <c r="AQ148" i="1"/>
  <c r="AP148" i="1"/>
  <c r="BB143" i="1"/>
  <c r="BA143" i="1"/>
  <c r="BC143" i="1" s="1"/>
  <c r="AY143" i="1"/>
  <c r="AX143" i="1"/>
  <c r="AW143" i="1"/>
  <c r="AV143" i="1"/>
  <c r="AZ143" i="1" s="1"/>
  <c r="AU143" i="1"/>
  <c r="AT143" i="1"/>
  <c r="AS143" i="1"/>
  <c r="AR143" i="1"/>
  <c r="AQ143" i="1"/>
  <c r="AP143" i="1"/>
  <c r="B143" i="1"/>
  <c r="B148" i="1" s="1"/>
  <c r="B153" i="1" s="1"/>
  <c r="B158" i="1" s="1"/>
  <c r="B163" i="1" s="1"/>
  <c r="B168" i="1" s="1"/>
  <c r="B173" i="1" s="1"/>
  <c r="B178" i="1" s="1"/>
  <c r="B183" i="1" s="1"/>
  <c r="B188" i="1" s="1"/>
  <c r="B193" i="1" s="1"/>
  <c r="B198" i="1" s="1"/>
  <c r="B203" i="1" s="1"/>
  <c r="B208" i="1" s="1"/>
  <c r="B213" i="1" s="1"/>
  <c r="B218" i="1" s="1"/>
  <c r="B223" i="1" s="1"/>
  <c r="B228" i="1" s="1"/>
  <c r="B233" i="1" s="1"/>
  <c r="B238" i="1" s="1"/>
  <c r="B243" i="1" s="1"/>
  <c r="B248" i="1" s="1"/>
  <c r="B253" i="1" s="1"/>
  <c r="B258" i="1" s="1"/>
  <c r="B263" i="1" s="1"/>
  <c r="B268" i="1" s="1"/>
  <c r="B273" i="1" s="1"/>
  <c r="B278" i="1" s="1"/>
  <c r="B283" i="1" s="1"/>
  <c r="B288" i="1" s="1"/>
  <c r="B293" i="1" s="1"/>
  <c r="B298" i="1" s="1"/>
  <c r="B303" i="1" s="1"/>
  <c r="B308" i="1" s="1"/>
  <c r="B313" i="1" s="1"/>
  <c r="B318" i="1" s="1"/>
  <c r="B323" i="1" s="1"/>
  <c r="B328" i="1" s="1"/>
  <c r="B333" i="1" s="1"/>
  <c r="B338" i="1" s="1"/>
  <c r="B343" i="1" s="1"/>
  <c r="B348" i="1" s="1"/>
  <c r="B353" i="1" s="1"/>
  <c r="B358" i="1" s="1"/>
  <c r="B361" i="1" s="1"/>
  <c r="B364" i="1" s="1"/>
  <c r="B367" i="1" s="1"/>
  <c r="B370" i="1" s="1"/>
  <c r="B373" i="1" s="1"/>
  <c r="B376" i="1" s="1"/>
  <c r="B379" i="1" s="1"/>
  <c r="B383" i="1" s="1"/>
  <c r="B386" i="1" s="1"/>
  <c r="B389" i="1" s="1"/>
  <c r="B392" i="1" s="1"/>
  <c r="B395" i="1" s="1"/>
  <c r="B398" i="1" s="1"/>
  <c r="B401" i="1" s="1"/>
  <c r="BC138" i="1"/>
  <c r="BB138" i="1"/>
  <c r="BA138" i="1"/>
  <c r="AY138" i="1"/>
  <c r="AX138" i="1"/>
  <c r="AW138" i="1"/>
  <c r="AV138" i="1"/>
  <c r="AZ138" i="1" s="1"/>
  <c r="AU138" i="1"/>
  <c r="AT138" i="1"/>
  <c r="AS138" i="1"/>
  <c r="AR138" i="1"/>
  <c r="AQ138" i="1"/>
  <c r="AP138" i="1"/>
  <c r="B138" i="1"/>
  <c r="BB133" i="1"/>
  <c r="BA133" i="1"/>
  <c r="BC133" i="1" s="1"/>
  <c r="AY133" i="1"/>
  <c r="AX133" i="1"/>
  <c r="AW133" i="1"/>
  <c r="AV133" i="1"/>
  <c r="AZ133" i="1" s="1"/>
  <c r="AU133" i="1"/>
  <c r="AT133" i="1"/>
  <c r="AS133" i="1"/>
  <c r="AR133" i="1"/>
  <c r="AQ133" i="1"/>
  <c r="AP133" i="1"/>
  <c r="BB128" i="1"/>
  <c r="BA128" i="1"/>
  <c r="BC128" i="1" s="1"/>
  <c r="AY128" i="1"/>
  <c r="AX128" i="1"/>
  <c r="AW128" i="1"/>
  <c r="AV128" i="1"/>
  <c r="AZ128" i="1" s="1"/>
  <c r="AU128" i="1"/>
  <c r="AT128" i="1"/>
  <c r="AS128" i="1"/>
  <c r="AR128" i="1"/>
  <c r="AQ128" i="1"/>
  <c r="AP128" i="1"/>
  <c r="BC123" i="1"/>
  <c r="BB123" i="1"/>
  <c r="BA123" i="1"/>
  <c r="AY123" i="1"/>
  <c r="AX123" i="1"/>
  <c r="AW123" i="1"/>
  <c r="AV123" i="1"/>
  <c r="AZ123" i="1" s="1"/>
  <c r="AU123" i="1"/>
  <c r="AT123" i="1"/>
  <c r="AS123" i="1"/>
  <c r="AR123" i="1"/>
  <c r="AQ123" i="1"/>
  <c r="AP123" i="1"/>
  <c r="BC118" i="1"/>
  <c r="BB118" i="1"/>
  <c r="BA118" i="1"/>
  <c r="AY118" i="1"/>
  <c r="AX118" i="1"/>
  <c r="AW118" i="1"/>
  <c r="AV118" i="1"/>
  <c r="AZ118" i="1" s="1"/>
  <c r="AU118" i="1"/>
  <c r="AT118" i="1"/>
  <c r="AS118" i="1"/>
  <c r="AR118" i="1"/>
  <c r="AQ118" i="1"/>
  <c r="AP118" i="1"/>
  <c r="BB113" i="1"/>
  <c r="BA113" i="1"/>
  <c r="BC113" i="1" s="1"/>
  <c r="AY113" i="1"/>
  <c r="AX113" i="1"/>
  <c r="AW113" i="1"/>
  <c r="AV113" i="1"/>
  <c r="AZ113" i="1" s="1"/>
  <c r="AU113" i="1"/>
  <c r="AT113" i="1"/>
  <c r="AS113" i="1"/>
  <c r="AR113" i="1"/>
  <c r="AQ113" i="1"/>
  <c r="AP113" i="1"/>
  <c r="BB108" i="1"/>
  <c r="BA108" i="1"/>
  <c r="BC108" i="1" s="1"/>
  <c r="AY108" i="1"/>
  <c r="AX108" i="1"/>
  <c r="AW108" i="1"/>
  <c r="AV108" i="1"/>
  <c r="AZ108" i="1" s="1"/>
  <c r="AU108" i="1"/>
  <c r="AT108" i="1"/>
  <c r="AS108" i="1"/>
  <c r="AR108" i="1"/>
  <c r="AQ108" i="1"/>
  <c r="AP108" i="1"/>
  <c r="BB103" i="1"/>
  <c r="BA103" i="1"/>
  <c r="BC103" i="1" s="1"/>
  <c r="AY103" i="1"/>
  <c r="AX103" i="1"/>
  <c r="AW103" i="1"/>
  <c r="AV103" i="1"/>
  <c r="AZ103" i="1" s="1"/>
  <c r="AU103" i="1"/>
  <c r="AT103" i="1"/>
  <c r="AS103" i="1"/>
  <c r="AR103" i="1"/>
  <c r="AQ103" i="1"/>
  <c r="AP103" i="1"/>
  <c r="BB98" i="1"/>
  <c r="BA98" i="1"/>
  <c r="BC98" i="1" s="1"/>
  <c r="AY98" i="1"/>
  <c r="AX98" i="1"/>
  <c r="AW98" i="1"/>
  <c r="AV98" i="1"/>
  <c r="AZ98" i="1" s="1"/>
  <c r="AU98" i="1"/>
  <c r="AT98" i="1"/>
  <c r="AS98" i="1"/>
  <c r="AR98" i="1"/>
  <c r="AQ98" i="1"/>
  <c r="AP98" i="1"/>
  <c r="BB93" i="1"/>
  <c r="BA93" i="1"/>
  <c r="BC93" i="1" s="1"/>
  <c r="AY93" i="1"/>
  <c r="AX93" i="1"/>
  <c r="AW93" i="1"/>
  <c r="AV93" i="1"/>
  <c r="AZ93" i="1" s="1"/>
  <c r="AU93" i="1"/>
  <c r="AT93" i="1"/>
  <c r="AS93" i="1"/>
  <c r="AR93" i="1"/>
  <c r="AQ93" i="1"/>
  <c r="AP93" i="1"/>
  <c r="BB88" i="1"/>
  <c r="BA88" i="1"/>
  <c r="BC88" i="1" s="1"/>
  <c r="AY88" i="1"/>
  <c r="AX88" i="1"/>
  <c r="AW88" i="1"/>
  <c r="AV88" i="1"/>
  <c r="AZ88" i="1" s="1"/>
  <c r="AU88" i="1"/>
  <c r="AT88" i="1"/>
  <c r="AS88" i="1"/>
  <c r="AR88" i="1"/>
  <c r="AQ88" i="1"/>
  <c r="AP88" i="1"/>
  <c r="BC83" i="1"/>
  <c r="BB83" i="1"/>
  <c r="BA83" i="1"/>
  <c r="AY83" i="1"/>
  <c r="AX83" i="1"/>
  <c r="AW83" i="1"/>
  <c r="AV83" i="1"/>
  <c r="AZ83" i="1" s="1"/>
  <c r="AU83" i="1"/>
  <c r="AT83" i="1"/>
  <c r="AS83" i="1"/>
  <c r="AR83" i="1"/>
  <c r="AQ83" i="1"/>
  <c r="AP83" i="1"/>
  <c r="BC78" i="1"/>
  <c r="BB78" i="1"/>
  <c r="BA78" i="1"/>
  <c r="AY78" i="1"/>
  <c r="AX78" i="1"/>
  <c r="AW78" i="1"/>
  <c r="AV78" i="1"/>
  <c r="AZ78" i="1" s="1"/>
  <c r="AU78" i="1"/>
  <c r="AT78" i="1"/>
  <c r="AS78" i="1"/>
  <c r="AR78" i="1"/>
  <c r="AQ78" i="1"/>
  <c r="AP78" i="1"/>
  <c r="BB73" i="1"/>
  <c r="BA73" i="1"/>
  <c r="BC73" i="1" s="1"/>
  <c r="AY73" i="1"/>
  <c r="AX73" i="1"/>
  <c r="AW73" i="1"/>
  <c r="AV73" i="1"/>
  <c r="AZ73" i="1" s="1"/>
  <c r="AU73" i="1"/>
  <c r="AT73" i="1"/>
  <c r="AS73" i="1"/>
  <c r="AR73" i="1"/>
  <c r="AQ73" i="1"/>
  <c r="AP73" i="1"/>
  <c r="BB68" i="1"/>
  <c r="BA68" i="1"/>
  <c r="BC68" i="1" s="1"/>
  <c r="AY68" i="1"/>
  <c r="AX68" i="1"/>
  <c r="AW68" i="1"/>
  <c r="AV68" i="1"/>
  <c r="AZ68" i="1" s="1"/>
  <c r="AU68" i="1"/>
  <c r="AT68" i="1"/>
  <c r="AS68" i="1"/>
  <c r="AR68" i="1"/>
  <c r="AQ68" i="1"/>
  <c r="AP68" i="1"/>
  <c r="BB63" i="1"/>
  <c r="BA63" i="1"/>
  <c r="BC63" i="1" s="1"/>
  <c r="AY63" i="1"/>
  <c r="AX63" i="1"/>
  <c r="AW63" i="1"/>
  <c r="AV63" i="1"/>
  <c r="AZ63" i="1" s="1"/>
  <c r="AU63" i="1"/>
  <c r="AT63" i="1"/>
  <c r="AS63" i="1"/>
  <c r="AR63" i="1"/>
  <c r="AQ63" i="1"/>
  <c r="AP63" i="1"/>
  <c r="BB58" i="1"/>
  <c r="BA58" i="1"/>
  <c r="BC58" i="1" s="1"/>
  <c r="AY58" i="1"/>
  <c r="AX58" i="1"/>
  <c r="AW58" i="1"/>
  <c r="AV58" i="1"/>
  <c r="AZ58" i="1" s="1"/>
  <c r="AU58" i="1"/>
  <c r="AT58" i="1"/>
  <c r="AS58" i="1"/>
  <c r="AR58" i="1"/>
  <c r="AQ58" i="1"/>
  <c r="AP58" i="1"/>
  <c r="BB53" i="1"/>
  <c r="BA53" i="1"/>
  <c r="BC53" i="1" s="1"/>
  <c r="AY53" i="1"/>
  <c r="AX53" i="1"/>
  <c r="AW53" i="1"/>
  <c r="AV53" i="1"/>
  <c r="AZ53" i="1" s="1"/>
  <c r="AU53" i="1"/>
  <c r="AT53" i="1"/>
  <c r="AS53" i="1"/>
  <c r="AR53" i="1"/>
  <c r="AQ53" i="1"/>
  <c r="AP53" i="1"/>
  <c r="BB48" i="1"/>
  <c r="BA48" i="1"/>
  <c r="BC48" i="1" s="1"/>
  <c r="AY48" i="1"/>
  <c r="AX48" i="1"/>
  <c r="AW48" i="1"/>
  <c r="AV48" i="1"/>
  <c r="AZ48" i="1" s="1"/>
  <c r="AU48" i="1"/>
  <c r="AT48" i="1"/>
  <c r="AS48" i="1"/>
  <c r="AR48" i="1"/>
  <c r="AQ48" i="1"/>
  <c r="AP48" i="1"/>
  <c r="BC43" i="1"/>
  <c r="BB43" i="1"/>
  <c r="BA43" i="1"/>
  <c r="AY43" i="1"/>
  <c r="AX43" i="1"/>
  <c r="AW43" i="1"/>
  <c r="AV43" i="1"/>
  <c r="AZ43" i="1" s="1"/>
  <c r="AU43" i="1"/>
  <c r="AT43" i="1"/>
  <c r="AS43" i="1"/>
  <c r="AR43" i="1"/>
  <c r="AQ43" i="1"/>
  <c r="AP43" i="1"/>
  <c r="BC38" i="1"/>
  <c r="BB38" i="1"/>
  <c r="BA38" i="1"/>
  <c r="AY38" i="1"/>
  <c r="AX38" i="1"/>
  <c r="AW38" i="1"/>
  <c r="AV38" i="1"/>
  <c r="AZ38" i="1" s="1"/>
  <c r="AU38" i="1"/>
  <c r="AT38" i="1"/>
  <c r="AS38" i="1"/>
  <c r="AR38" i="1"/>
  <c r="AQ38" i="1"/>
  <c r="AP38" i="1"/>
  <c r="BB33" i="1"/>
  <c r="BA33" i="1"/>
  <c r="BC33" i="1" s="1"/>
  <c r="AY33" i="1"/>
  <c r="AX33" i="1"/>
  <c r="AW33" i="1"/>
  <c r="AV33" i="1"/>
  <c r="AZ33" i="1" s="1"/>
  <c r="AU33" i="1"/>
  <c r="AT33" i="1"/>
  <c r="AS33" i="1"/>
  <c r="AR33" i="1"/>
  <c r="AQ33" i="1"/>
  <c r="AP33" i="1"/>
  <c r="BB28" i="1"/>
  <c r="BA28" i="1"/>
  <c r="BC28" i="1" s="1"/>
  <c r="AY28" i="1"/>
  <c r="AX28" i="1"/>
  <c r="AW28" i="1"/>
  <c r="AV28" i="1"/>
  <c r="AZ28" i="1" s="1"/>
  <c r="AU28" i="1"/>
  <c r="AT28" i="1"/>
  <c r="AS28" i="1"/>
  <c r="AR28" i="1"/>
  <c r="AQ28" i="1"/>
  <c r="AP28" i="1"/>
  <c r="BC23" i="1"/>
  <c r="BB23" i="1"/>
  <c r="BA23" i="1"/>
  <c r="AY23" i="1"/>
  <c r="AX23" i="1"/>
  <c r="AW23" i="1"/>
  <c r="AV23" i="1"/>
  <c r="AZ23" i="1" s="1"/>
  <c r="AU23" i="1"/>
  <c r="AT23" i="1"/>
  <c r="AS23" i="1"/>
  <c r="AR23" i="1"/>
  <c r="AQ23" i="1"/>
  <c r="AP23" i="1"/>
  <c r="B23" i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B18" i="1"/>
  <c r="BA18" i="1"/>
  <c r="BC18" i="1" s="1"/>
  <c r="AY18" i="1"/>
  <c r="AX18" i="1"/>
  <c r="AW18" i="1"/>
  <c r="AV18" i="1"/>
  <c r="AZ18" i="1" s="1"/>
  <c r="AU18" i="1"/>
  <c r="AT18" i="1"/>
  <c r="AS18" i="1"/>
  <c r="AR18" i="1"/>
  <c r="AQ18" i="1"/>
  <c r="AP18" i="1"/>
  <c r="BB13" i="1"/>
  <c r="BA13" i="1"/>
  <c r="BC13" i="1" s="1"/>
  <c r="AY13" i="1"/>
  <c r="AX13" i="1"/>
  <c r="AW13" i="1"/>
  <c r="AV13" i="1"/>
  <c r="AZ13" i="1" s="1"/>
  <c r="AU13" i="1"/>
  <c r="AT13" i="1"/>
  <c r="AS13" i="1"/>
  <c r="AR13" i="1"/>
  <c r="AQ13" i="1"/>
  <c r="AP13" i="1"/>
  <c r="B13" i="1"/>
  <c r="BC8" i="1"/>
  <c r="BB8" i="1"/>
  <c r="BA8" i="1"/>
  <c r="AY8" i="1"/>
  <c r="AX8" i="1"/>
  <c r="AW8" i="1"/>
  <c r="AV8" i="1"/>
  <c r="AZ8" i="1" s="1"/>
  <c r="AU8" i="1"/>
  <c r="AT8" i="1"/>
  <c r="AS8" i="1"/>
  <c r="AR8" i="1"/>
  <c r="AQ8" i="1"/>
  <c r="AP8" i="1"/>
</calcChain>
</file>

<file path=xl/sharedStrings.xml><?xml version="1.0" encoding="utf-8"?>
<sst xmlns="http://schemas.openxmlformats.org/spreadsheetml/2006/main" count="3747" uniqueCount="256">
  <si>
    <t>Periode 16 Maret 2017 – 15 April 2017</t>
  </si>
  <si>
    <t>ELIGIBILITY</t>
  </si>
  <si>
    <t>AL</t>
  </si>
  <si>
    <t>IJ</t>
  </si>
  <si>
    <t>SK</t>
  </si>
  <si>
    <t>CT</t>
  </si>
  <si>
    <t>CTK</t>
  </si>
  <si>
    <t>PG</t>
  </si>
  <si>
    <t>HK</t>
  </si>
  <si>
    <t>TONASE (D)</t>
  </si>
  <si>
    <t>TONASE (E)</t>
  </si>
  <si>
    <t>SIFT</t>
  </si>
  <si>
    <t>KHK</t>
  </si>
  <si>
    <t>OT</t>
  </si>
  <si>
    <t>HOUR</t>
  </si>
  <si>
    <t>Hour OT</t>
  </si>
  <si>
    <t>NO</t>
  </si>
  <si>
    <t>GROUP</t>
  </si>
  <si>
    <t>PAY ID</t>
  </si>
  <si>
    <t>NAMA</t>
  </si>
  <si>
    <t>JABATAN</t>
  </si>
  <si>
    <t>LINE</t>
  </si>
  <si>
    <t>SHIFT</t>
  </si>
  <si>
    <t>KET</t>
  </si>
  <si>
    <t>KM</t>
  </si>
  <si>
    <t>JM</t>
  </si>
  <si>
    <t>SB</t>
  </si>
  <si>
    <t>MG</t>
  </si>
  <si>
    <t>SN</t>
  </si>
  <si>
    <t>SL</t>
  </si>
  <si>
    <t>RB</t>
  </si>
  <si>
    <t>A/N</t>
  </si>
  <si>
    <t>OT OFF</t>
  </si>
  <si>
    <t>Hour OT Off</t>
  </si>
  <si>
    <t>A</t>
  </si>
  <si>
    <t>H</t>
  </si>
  <si>
    <t>9903.0091</t>
  </si>
  <si>
    <t>SEHABUDIN</t>
  </si>
  <si>
    <t>LEADER</t>
  </si>
  <si>
    <t>REC</t>
  </si>
  <si>
    <t>S1</t>
  </si>
  <si>
    <t>S2</t>
  </si>
  <si>
    <t>S3</t>
  </si>
  <si>
    <t>9902.0021</t>
  </si>
  <si>
    <t>SUHANTA</t>
  </si>
  <si>
    <t>OPERATOR</t>
  </si>
  <si>
    <t>9902.0015</t>
  </si>
  <si>
    <t>DAMANHURI</t>
  </si>
  <si>
    <t>9902.0030</t>
  </si>
  <si>
    <t>ROISUDIN</t>
  </si>
  <si>
    <t>9902.0036</t>
  </si>
  <si>
    <t>SUHANTO</t>
  </si>
  <si>
    <t>9902.0022</t>
  </si>
  <si>
    <t>SUHELI</t>
  </si>
  <si>
    <t>PRP</t>
  </si>
  <si>
    <t>9902.0047</t>
  </si>
  <si>
    <t>MUIZUDIN</t>
  </si>
  <si>
    <t>9902.0161</t>
  </si>
  <si>
    <t>JAHIRI</t>
  </si>
  <si>
    <t>9902.0050</t>
  </si>
  <si>
    <t>HUSAINI M.ALI</t>
  </si>
  <si>
    <t>9903.0095</t>
  </si>
  <si>
    <t>SUHARBI</t>
  </si>
  <si>
    <t>9902.0039</t>
  </si>
  <si>
    <t>SAHRONI</t>
  </si>
  <si>
    <t>ECL</t>
  </si>
  <si>
    <t>9902.0311</t>
  </si>
  <si>
    <t>JAMJURI</t>
  </si>
  <si>
    <t>9902.0069</t>
  </si>
  <si>
    <t>ROHAYULI</t>
  </si>
  <si>
    <t>9902.0012</t>
  </si>
  <si>
    <t>AHYAR ABU BAKAR</t>
  </si>
  <si>
    <t>9601.0088</t>
  </si>
  <si>
    <t>ROMIUDIN</t>
  </si>
  <si>
    <t>SHR</t>
  </si>
  <si>
    <t>9902.0568</t>
  </si>
  <si>
    <t>RUSTONO</t>
  </si>
  <si>
    <t>9902.0005</t>
  </si>
  <si>
    <t>HASANUDIN</t>
  </si>
  <si>
    <t>Driver</t>
  </si>
  <si>
    <t>9601.0094</t>
  </si>
  <si>
    <t>YUSUF KHAERONI</t>
  </si>
  <si>
    <t>OFFICE</t>
  </si>
  <si>
    <t>B</t>
  </si>
  <si>
    <t>9902.0089</t>
  </si>
  <si>
    <t>FUADI</t>
  </si>
  <si>
    <t>9902.0086</t>
  </si>
  <si>
    <t>BUDIJOYO</t>
  </si>
  <si>
    <t>9902.0048</t>
  </si>
  <si>
    <t>SULAIMAN</t>
  </si>
  <si>
    <t>9304.0060</t>
  </si>
  <si>
    <t>MUHAMAD IKHSAN</t>
  </si>
  <si>
    <t>9902.0087</t>
  </si>
  <si>
    <t>ASWARI</t>
  </si>
  <si>
    <t>9902.0065</t>
  </si>
  <si>
    <t>DURAHMAN</t>
  </si>
  <si>
    <t>9902.0068</t>
  </si>
  <si>
    <t>NAWARDI</t>
  </si>
  <si>
    <t>9903.0011</t>
  </si>
  <si>
    <t>HASBULLOH</t>
  </si>
  <si>
    <t>9902.0028</t>
  </si>
  <si>
    <t>ALI AKBAR</t>
  </si>
  <si>
    <t>9902.0029</t>
  </si>
  <si>
    <t>MAHMUJI</t>
  </si>
  <si>
    <t>9902.0135</t>
  </si>
  <si>
    <t>HARYANTO</t>
  </si>
  <si>
    <t>9902.0130</t>
  </si>
  <si>
    <t>MUHRIJI</t>
  </si>
  <si>
    <t>9902.0057</t>
  </si>
  <si>
    <t>UNDULUSI</t>
  </si>
  <si>
    <t>9902.0096</t>
  </si>
  <si>
    <t>MUHIT BILAL</t>
  </si>
  <si>
    <t>9902.0044</t>
  </si>
  <si>
    <t>JUJUN JUNIDI</t>
  </si>
  <si>
    <t>9902.0051</t>
  </si>
  <si>
    <t>WAWAD SISWANDI</t>
  </si>
  <si>
    <t>DRV</t>
  </si>
  <si>
    <t>9902.0013</t>
  </si>
  <si>
    <t>SARMEDI</t>
  </si>
  <si>
    <t>C</t>
  </si>
  <si>
    <t>9903.0072</t>
  </si>
  <si>
    <t>TAKDIM</t>
  </si>
  <si>
    <t>9902.0178</t>
  </si>
  <si>
    <t>KOSASIH</t>
  </si>
  <si>
    <t>9903.0174</t>
  </si>
  <si>
    <t>AHMAD TARMIDI</t>
  </si>
  <si>
    <t>9902.0037</t>
  </si>
  <si>
    <t>MUHAMAD SOLEH</t>
  </si>
  <si>
    <t>9902.0090</t>
  </si>
  <si>
    <t>ROHMAN</t>
  </si>
  <si>
    <t>9902.0084</t>
  </si>
  <si>
    <t>ARIFIN</t>
  </si>
  <si>
    <t>9903.0001</t>
  </si>
  <si>
    <t>SUPRIYADI</t>
  </si>
  <si>
    <t>9902.0104</t>
  </si>
  <si>
    <t>KUSNADI</t>
  </si>
  <si>
    <t>9902.0067</t>
  </si>
  <si>
    <t>ISTAHRI</t>
  </si>
  <si>
    <t>9902.0035</t>
  </si>
  <si>
    <t>MASTUHI</t>
  </si>
  <si>
    <t>9902.0150</t>
  </si>
  <si>
    <t>ROUF AFANDI</t>
  </si>
  <si>
    <t>9902.0098</t>
  </si>
  <si>
    <t>ROHMANI</t>
  </si>
  <si>
    <t>9401.0073</t>
  </si>
  <si>
    <t>SAHURI</t>
  </si>
  <si>
    <t>0306.0242</t>
  </si>
  <si>
    <t>A. ZAIROJI</t>
  </si>
  <si>
    <t>9902.0025</t>
  </si>
  <si>
    <t>MUDOFIR</t>
  </si>
  <si>
    <t>9902.0034</t>
  </si>
  <si>
    <t>RAHMATULLAH</t>
  </si>
  <si>
    <t>9301.0055</t>
  </si>
  <si>
    <t>AHMAD MUSLIM</t>
  </si>
  <si>
    <t>D</t>
  </si>
  <si>
    <t>9902.0040</t>
  </si>
  <si>
    <t>CECEP RUDI</t>
  </si>
  <si>
    <t>9902.0056</t>
  </si>
  <si>
    <t>SAMLAWI</t>
  </si>
  <si>
    <t>9902.0076</t>
  </si>
  <si>
    <t>HAYUMI</t>
  </si>
  <si>
    <t>9902.0131</t>
  </si>
  <si>
    <t>SAEFULLOH</t>
  </si>
  <si>
    <t>9902.0023</t>
  </si>
  <si>
    <t>JAENUDIN</t>
  </si>
  <si>
    <t>9902.0092</t>
  </si>
  <si>
    <t>SYAFRUDIN</t>
  </si>
  <si>
    <t>9902.0082</t>
  </si>
  <si>
    <t>ROUF MASDUKI</t>
  </si>
  <si>
    <t>9401.0070</t>
  </si>
  <si>
    <t>MADASIK</t>
  </si>
  <si>
    <t>9902.0106</t>
  </si>
  <si>
    <t>SUMHI SAYUTI</t>
  </si>
  <si>
    <t>9902.0136</t>
  </si>
  <si>
    <t>FATHURAMADAN</t>
  </si>
  <si>
    <t>9902.0041</t>
  </si>
  <si>
    <t>BUNYATI</t>
  </si>
  <si>
    <t>9903.0332</t>
  </si>
  <si>
    <t>M. SELURI</t>
  </si>
  <si>
    <t>9902.0046</t>
  </si>
  <si>
    <t>AMINUDIN</t>
  </si>
  <si>
    <t>9902.0004</t>
  </si>
  <si>
    <t>CECEP MULYADI</t>
  </si>
  <si>
    <t>9902.0071</t>
  </si>
  <si>
    <t>KHUTBI</t>
  </si>
  <si>
    <t>9902.0042</t>
  </si>
  <si>
    <t>M. SUTA</t>
  </si>
  <si>
    <t>9903.0059</t>
  </si>
  <si>
    <t>SANIM</t>
  </si>
  <si>
    <t>9902.0031</t>
  </si>
  <si>
    <t>MUKLIS</t>
  </si>
  <si>
    <t>9902.0016</t>
  </si>
  <si>
    <t>SAHIM</t>
  </si>
  <si>
    <t>NS</t>
  </si>
  <si>
    <t>9902.0058</t>
  </si>
  <si>
    <t>A. SAHRONI</t>
  </si>
  <si>
    <t>AUX</t>
  </si>
  <si>
    <t>9305.0061</t>
  </si>
  <si>
    <t>FAHRUROJI</t>
  </si>
  <si>
    <t>9902.0006</t>
  </si>
  <si>
    <t>TOPIK HIDAYAT</t>
  </si>
  <si>
    <t>1311.2337</t>
  </si>
  <si>
    <t>JUMALI</t>
  </si>
  <si>
    <t>9902.0080</t>
  </si>
  <si>
    <t>A.KOSIM</t>
  </si>
  <si>
    <t>Mekanik Banding</t>
  </si>
  <si>
    <t>1307.2051</t>
  </si>
  <si>
    <t>A.SUHEL</t>
  </si>
  <si>
    <t>9903.0038</t>
  </si>
  <si>
    <t>SOFYAN TB</t>
  </si>
  <si>
    <t>LOG</t>
  </si>
  <si>
    <t>SPV</t>
  </si>
  <si>
    <t>9402.0074</t>
  </si>
  <si>
    <t>WIDIYANTO</t>
  </si>
  <si>
    <t>SUPERVISOR</t>
  </si>
  <si>
    <t>NONSHIFT</t>
  </si>
  <si>
    <t>FOREMAN</t>
  </si>
  <si>
    <t>9902.0007</t>
  </si>
  <si>
    <t>A. JUNAEDI</t>
  </si>
  <si>
    <t>FOREMAN A</t>
  </si>
  <si>
    <t>TF A</t>
  </si>
  <si>
    <t>S4</t>
  </si>
  <si>
    <t>9902.0033</t>
  </si>
  <si>
    <t>YANTO PRIBADI</t>
  </si>
  <si>
    <t>FOREMAN B</t>
  </si>
  <si>
    <t>TF B</t>
  </si>
  <si>
    <t>ACT. FOREMAN</t>
  </si>
  <si>
    <t>9902.0062</t>
  </si>
  <si>
    <t>M U H I</t>
  </si>
  <si>
    <t>FOREMAN C</t>
  </si>
  <si>
    <t>TF C</t>
  </si>
  <si>
    <t>9002.0017</t>
  </si>
  <si>
    <t>MUNAWAR</t>
  </si>
  <si>
    <t>FOREMAN D</t>
  </si>
  <si>
    <t>TF D</t>
  </si>
  <si>
    <t>9902.0149</t>
  </si>
  <si>
    <t>A. SUNTANI. HM</t>
  </si>
  <si>
    <t>FOREMAN NS</t>
  </si>
  <si>
    <t>TF NS</t>
  </si>
  <si>
    <t>ADM</t>
  </si>
  <si>
    <t>1602.2937</t>
  </si>
  <si>
    <t>RIAN ARIZTIAN</t>
  </si>
  <si>
    <t>ADMINITRASI</t>
  </si>
  <si>
    <t>AFENDI</t>
  </si>
  <si>
    <t>M.IQBAL</t>
  </si>
  <si>
    <t>SUHARYADI</t>
  </si>
  <si>
    <t>Cilegon, 16 Februari 2017</t>
  </si>
  <si>
    <t>Mengetahui :</t>
  </si>
  <si>
    <t>H. HOLILI</t>
  </si>
  <si>
    <t>H. WIDIYANTO</t>
  </si>
  <si>
    <t>Manager Packaging</t>
  </si>
  <si>
    <t>Supervisor</t>
  </si>
  <si>
    <t>Admin</t>
  </si>
  <si>
    <t>1610.3121</t>
  </si>
  <si>
    <t>1610.3122</t>
  </si>
  <si>
    <t>1610.3123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</si>
</sst>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0\ ;&quot; (&quot;#,##0.00\);&quot; -&quot;#\ ;@\ "/>
    <numFmt numFmtId="166" formatCode="#,##0.0\ ;&quot; (&quot;#,##0.0\);&quot; -&quot;#\ ;@\ "/>
  </numFmts>
  <fonts count="28" x14ac:knownFonts="1">
    <font>
      <sz val="10"/>
      <name val="Arial"/>
      <family val="2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0000FF"/>
      <name val="Arial"/>
      <family val="2"/>
      <charset val="1"/>
    </font>
    <font>
      <b/>
      <sz val="12"/>
      <name val="Arial"/>
      <family val="2"/>
      <charset val="1"/>
    </font>
    <font>
      <b/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3"/>
      <name val="Arial"/>
      <family val="2"/>
      <charset val="1"/>
    </font>
    <font>
      <b/>
      <sz val="13"/>
      <name val="Arial"/>
      <family val="2"/>
      <charset val="1"/>
    </font>
    <font>
      <sz val="10"/>
      <color rgb="FF000000"/>
      <name val="Arial"/>
      <family val="2"/>
      <charset val="1"/>
    </font>
    <font>
      <b/>
      <sz val="10.5"/>
      <name val="Arial"/>
      <family val="2"/>
      <charset val="1"/>
    </font>
    <font>
      <sz val="6"/>
      <name val="Arial"/>
      <family val="2"/>
      <charset val="1"/>
    </font>
    <font>
      <b/>
      <sz val="13"/>
      <color rgb="FF808080"/>
      <name val="Arial"/>
      <family val="2"/>
      <charset val="1"/>
    </font>
    <font>
      <b/>
      <sz val="12"/>
      <color rgb="FF808080"/>
      <name val="Arial"/>
      <family val="2"/>
      <charset val="1"/>
    </font>
    <font>
      <b/>
      <sz val="13"/>
      <color rgb="FF000000"/>
      <name val="Arial"/>
      <family val="2"/>
      <charset val="1"/>
    </font>
    <font>
      <b/>
      <sz val="11"/>
      <color rgb="FF800000"/>
      <name val="Arial"/>
      <family val="2"/>
      <charset val="1"/>
    </font>
    <font>
      <b/>
      <u/>
      <sz val="9"/>
      <name val="Arial"/>
      <family val="2"/>
      <charset val="1"/>
    </font>
    <font>
      <b/>
      <u/>
      <sz val="10"/>
      <name val="Arial"/>
      <family val="2"/>
      <charset val="1"/>
    </font>
    <font>
      <b/>
      <u/>
      <sz val="9"/>
      <color rgb="FF000000"/>
      <name val="Arial"/>
      <family val="2"/>
      <charset val="1"/>
    </font>
    <font>
      <sz val="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66"/>
        <bgColor rgb="FFFF99CC"/>
      </patternFill>
    </fill>
    <fill>
      <patternFill patternType="solid">
        <fgColor rgb="FFFFFFFF"/>
        <bgColor rgb="FFFFFFCC"/>
      </patternFill>
    </fill>
  </fills>
  <borders count="2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thin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1A1A1A"/>
      </left>
      <right/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rgb="FF1A1A1A"/>
      </right>
      <top style="hair">
        <color rgb="FF1A1A1A"/>
      </top>
      <bottom style="hair">
        <color rgb="FF1A1A1A"/>
      </bottom>
      <diagonal/>
    </border>
    <border>
      <left style="hair">
        <color rgb="FF1A1A1A"/>
      </left>
      <right style="hair">
        <color rgb="FF1A1A1A"/>
      </right>
      <top style="hair">
        <color rgb="FF1A1A1A"/>
      </top>
      <bottom style="hair">
        <color rgb="FF1A1A1A"/>
      </bottom>
      <diagonal/>
    </border>
    <border>
      <left style="hair">
        <color rgb="FF1A1A1A"/>
      </left>
      <right style="hair">
        <color rgb="FF1A1A1A"/>
      </right>
      <top style="hair">
        <color rgb="FF1A1A1A"/>
      </top>
      <bottom style="hair">
        <color auto="1"/>
      </bottom>
      <diagonal/>
    </border>
    <border>
      <left style="hair">
        <color rgb="FF1A1A1A"/>
      </left>
      <right style="hair">
        <color auto="1"/>
      </right>
      <top style="hair">
        <color rgb="FF1A1A1A"/>
      </top>
      <bottom style="hair">
        <color rgb="FF1A1A1A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rgb="FF1A1A1A"/>
      </left>
      <right/>
      <top style="hair">
        <color rgb="FF1A1A1A"/>
      </top>
      <bottom style="hair">
        <color rgb="FF1A1A1A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rgb="FF1A1A1A"/>
      </right>
      <top style="hair">
        <color rgb="FF1A1A1A"/>
      </top>
      <bottom style="hair">
        <color rgb="FF1A1A1A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rgb="FF1A1A1A"/>
      </top>
      <bottom style="hair">
        <color rgb="FF1A1A1A"/>
      </bottom>
      <diagonal/>
    </border>
    <border>
      <left style="hair">
        <color auto="1"/>
      </left>
      <right style="hair">
        <color rgb="FF1A1A1A"/>
      </right>
      <top/>
      <bottom style="hair">
        <color rgb="FF1A1A1A"/>
      </bottom>
      <diagonal/>
    </border>
    <border>
      <left style="hair">
        <color auto="1"/>
      </left>
      <right style="hair">
        <color rgb="FF1A1A1A"/>
      </right>
      <top style="hair">
        <color rgb="FF1A1A1A"/>
      </top>
      <bottom style="hair">
        <color auto="1"/>
      </bottom>
      <diagonal/>
    </border>
    <border>
      <left style="hair">
        <color auto="1"/>
      </left>
      <right style="hair">
        <color rgb="FF1A1A1A"/>
      </right>
      <top/>
      <bottom/>
      <diagonal/>
    </border>
    <border>
      <left style="hair">
        <color rgb="FF1A1A1A"/>
      </left>
      <right style="hair">
        <color rgb="FF1A1A1A"/>
      </right>
      <top style="hair">
        <color rgb="FF1A1A1A"/>
      </top>
      <bottom style="thin">
        <color rgb="FF1A1A1A"/>
      </bottom>
      <diagonal/>
    </border>
  </borders>
  <cellStyleXfs count="2">
    <xf numFmtId="0" fontId="0" fillId="0" borderId="0"/>
    <xf numFmtId="165" fontId="4" fillId="0" borderId="0" applyBorder="0" applyProtection="0"/>
  </cellStyleXfs>
  <cellXfs count="145">
    <xf numFmtId="0" fontId="0" fillId="0" borderId="0" xfId="0"/>
    <xf numFmtId="0" fontId="5" fillId="0" borderId="0" xfId="0" applyFont="1" applyBorder="1" applyAlignment="1" applyProtection="1">
      <alignment horizontal="center" vertical="center"/>
      <protection locked="0"/>
    </xf>
    <xf numFmtId="0" fontId="24" fillId="0" borderId="0" xfId="0" applyFont="1" applyBorder="1" applyAlignment="1" applyProtection="1">
      <alignment horizontal="center" vertical="center"/>
      <protection locked="0"/>
    </xf>
    <xf numFmtId="1" fontId="5" fillId="0" borderId="8" xfId="0" applyNumberFormat="1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left" vertical="center" indent="1"/>
      <protection locked="0"/>
    </xf>
    <xf numFmtId="0" fontId="5" fillId="2" borderId="3" xfId="0" applyFont="1" applyFill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4" fillId="0" borderId="0" xfId="0" applyFont="1" applyAlignme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4" fillId="0" borderId="0" xfId="0" applyFont="1"/>
    <xf numFmtId="0" fontId="6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</xf>
    <xf numFmtId="0" fontId="10" fillId="2" borderId="2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14" fillId="0" borderId="6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5" fillId="0" borderId="2" xfId="0" applyFont="1" applyBorder="1" applyAlignment="1" applyProtection="1">
      <alignment horizontal="center" vertical="center"/>
    </xf>
    <xf numFmtId="1" fontId="15" fillId="0" borderId="2" xfId="0" applyNumberFormat="1" applyFont="1" applyBorder="1" applyAlignment="1" applyProtection="1">
      <alignment horizontal="center" vertical="center"/>
    </xf>
    <xf numFmtId="1" fontId="15" fillId="0" borderId="2" xfId="0" applyNumberFormat="1" applyFont="1" applyBorder="1" applyAlignment="1" applyProtection="1">
      <alignment horizontal="right" vertical="center"/>
    </xf>
    <xf numFmtId="0" fontId="15" fillId="0" borderId="2" xfId="0" applyFont="1" applyBorder="1" applyAlignment="1" applyProtection="1">
      <alignment horizontal="right" vertical="center"/>
    </xf>
    <xf numFmtId="164" fontId="15" fillId="0" borderId="2" xfId="0" applyNumberFormat="1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left" vertical="center" indent="1"/>
      <protection locked="0"/>
    </xf>
    <xf numFmtId="1" fontId="13" fillId="0" borderId="2" xfId="0" applyNumberFormat="1" applyFont="1" applyBorder="1" applyAlignment="1" applyProtection="1">
      <alignment horizontal="center" vertical="center"/>
      <protection locked="0"/>
    </xf>
    <xf numFmtId="1" fontId="12" fillId="0" borderId="2" xfId="0" applyNumberFormat="1" applyFont="1" applyBorder="1" applyAlignment="1" applyProtection="1">
      <alignment horizontal="center" vertical="center"/>
      <protection locked="0"/>
    </xf>
    <xf numFmtId="1" fontId="16" fillId="0" borderId="2" xfId="0" applyNumberFormat="1" applyFont="1" applyBorder="1" applyAlignment="1" applyProtection="1">
      <alignment horizontal="center" vertical="center"/>
    </xf>
    <xf numFmtId="0" fontId="16" fillId="0" borderId="2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vertical="center"/>
      <protection locked="0"/>
    </xf>
    <xf numFmtId="0" fontId="17" fillId="0" borderId="6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left" vertical="center" indent="1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/>
      <protection locked="0"/>
    </xf>
    <xf numFmtId="1" fontId="5" fillId="0" borderId="8" xfId="0" applyNumberFormat="1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left" vertical="center" indent="1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left" vertical="center" indent="1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left" vertical="center" indent="1"/>
      <protection locked="0"/>
    </xf>
    <xf numFmtId="0" fontId="4" fillId="0" borderId="9" xfId="0" applyFont="1" applyBorder="1" applyAlignment="1" applyProtection="1">
      <alignment horizontal="left" vertical="center" indent="1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1" fontId="13" fillId="0" borderId="7" xfId="0" applyNumberFormat="1" applyFont="1" applyBorder="1" applyAlignment="1" applyProtection="1">
      <alignment horizontal="center" vertical="center"/>
      <protection locked="0"/>
    </xf>
    <xf numFmtId="1" fontId="12" fillId="0" borderId="7" xfId="0" applyNumberFormat="1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</xf>
    <xf numFmtId="1" fontId="15" fillId="0" borderId="11" xfId="0" applyNumberFormat="1" applyFont="1" applyBorder="1" applyAlignment="1" applyProtection="1">
      <alignment horizontal="center" vertical="center"/>
    </xf>
    <xf numFmtId="0" fontId="15" fillId="0" borderId="11" xfId="0" applyFont="1" applyBorder="1" applyAlignment="1" applyProtection="1">
      <alignment horizontal="center" vertical="center"/>
    </xf>
    <xf numFmtId="0" fontId="15" fillId="0" borderId="12" xfId="0" applyFont="1" applyBorder="1" applyAlignment="1" applyProtection="1">
      <alignment horizontal="center" vertical="center"/>
    </xf>
    <xf numFmtId="0" fontId="15" fillId="0" borderId="13" xfId="0" applyFont="1" applyBorder="1" applyAlignment="1" applyProtection="1">
      <alignment horizontal="center" vertical="center"/>
    </xf>
    <xf numFmtId="1" fontId="16" fillId="0" borderId="11" xfId="0" applyNumberFormat="1" applyFont="1" applyBorder="1" applyAlignment="1" applyProtection="1">
      <alignment horizontal="center" vertical="center"/>
    </xf>
    <xf numFmtId="1" fontId="15" fillId="0" borderId="11" xfId="0" applyNumberFormat="1" applyFont="1" applyBorder="1" applyAlignment="1" applyProtection="1">
      <alignment vertical="center"/>
    </xf>
    <xf numFmtId="0" fontId="16" fillId="0" borderId="13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left" vertical="center" indent="1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14" fillId="0" borderId="9" xfId="0" applyFont="1" applyBorder="1" applyAlignment="1" applyProtection="1">
      <alignment horizontal="center" vertical="center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1" fontId="13" fillId="0" borderId="11" xfId="0" applyNumberFormat="1" applyFont="1" applyBorder="1" applyAlignment="1" applyProtection="1">
      <alignment horizontal="center" vertical="center"/>
      <protection locked="0"/>
    </xf>
    <xf numFmtId="1" fontId="12" fillId="0" borderId="11" xfId="0" applyNumberFormat="1" applyFont="1" applyBorder="1" applyAlignment="1" applyProtection="1">
      <alignment horizontal="center" vertical="center"/>
      <protection locked="0"/>
    </xf>
    <xf numFmtId="1" fontId="15" fillId="0" borderId="18" xfId="0" applyNumberFormat="1" applyFont="1" applyBorder="1" applyAlignment="1" applyProtection="1">
      <alignment vertical="center"/>
    </xf>
    <xf numFmtId="0" fontId="15" fillId="0" borderId="18" xfId="0" applyFont="1" applyBorder="1" applyAlignment="1" applyProtection="1">
      <alignment horizontal="center" vertical="center"/>
    </xf>
    <xf numFmtId="164" fontId="1" fillId="0" borderId="0" xfId="0" applyNumberFormat="1" applyFont="1" applyAlignment="1" applyProtection="1">
      <alignment vertical="center"/>
      <protection locked="0"/>
    </xf>
    <xf numFmtId="0" fontId="19" fillId="0" borderId="5" xfId="0" applyFont="1" applyBorder="1" applyAlignment="1" applyProtection="1">
      <alignment horizontal="center" vertical="center" wrapText="1"/>
      <protection locked="0"/>
    </xf>
    <xf numFmtId="1" fontId="16" fillId="0" borderId="19" xfId="0" applyNumberFormat="1" applyFont="1" applyBorder="1" applyAlignment="1" applyProtection="1">
      <alignment horizontal="center" vertical="center"/>
    </xf>
    <xf numFmtId="0" fontId="20" fillId="0" borderId="3" xfId="0" applyFont="1" applyBorder="1" applyAlignment="1" applyProtection="1">
      <alignment horizontal="center" vertical="center"/>
    </xf>
    <xf numFmtId="0" fontId="20" fillId="0" borderId="20" xfId="0" applyFont="1" applyBorder="1" applyAlignment="1" applyProtection="1">
      <alignment horizontal="center" vertical="center"/>
    </xf>
    <xf numFmtId="166" fontId="20" fillId="0" borderId="21" xfId="1" applyNumberFormat="1" applyFont="1" applyBorder="1" applyAlignment="1" applyProtection="1">
      <alignment horizontal="center" vertical="center"/>
    </xf>
    <xf numFmtId="0" fontId="21" fillId="0" borderId="16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center" vertical="center"/>
    </xf>
    <xf numFmtId="0" fontId="20" fillId="0" borderId="6" xfId="0" applyFont="1" applyBorder="1" applyAlignment="1" applyProtection="1">
      <alignment horizontal="center" vertical="center"/>
    </xf>
    <xf numFmtId="0" fontId="20" fillId="0" borderId="22" xfId="0" applyFont="1" applyBorder="1" applyAlignment="1" applyProtection="1">
      <alignment horizontal="center" vertical="center"/>
    </xf>
    <xf numFmtId="0" fontId="20" fillId="0" borderId="17" xfId="0" applyFont="1" applyBorder="1" applyAlignment="1" applyProtection="1">
      <alignment horizontal="center" vertical="center"/>
    </xf>
    <xf numFmtId="0" fontId="16" fillId="0" borderId="11" xfId="0" applyFont="1" applyBorder="1" applyAlignment="1" applyProtection="1">
      <alignment horizontal="center" vertical="center"/>
    </xf>
    <xf numFmtId="0" fontId="20" fillId="0" borderId="14" xfId="0" applyFont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horizontal="center" vertical="center"/>
    </xf>
    <xf numFmtId="0" fontId="20" fillId="0" borderId="16" xfId="0" applyFont="1" applyBorder="1" applyAlignment="1" applyProtection="1">
      <alignment horizontal="center" vertical="center"/>
    </xf>
    <xf numFmtId="3" fontId="20" fillId="0" borderId="20" xfId="0" applyNumberFormat="1" applyFont="1" applyBorder="1" applyAlignment="1" applyProtection="1">
      <alignment horizontal="center" vertical="center"/>
    </xf>
    <xf numFmtId="3" fontId="15" fillId="0" borderId="23" xfId="0" applyNumberFormat="1" applyFont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center" vertical="center"/>
    </xf>
    <xf numFmtId="166" fontId="20" fillId="0" borderId="24" xfId="1" applyNumberFormat="1" applyFont="1" applyBorder="1" applyAlignment="1" applyProtection="1">
      <alignment horizontal="center" vertical="center"/>
    </xf>
    <xf numFmtId="166" fontId="20" fillId="0" borderId="25" xfId="1" applyNumberFormat="1" applyFont="1" applyBorder="1" applyAlignment="1" applyProtection="1">
      <alignment horizontal="center" vertical="center"/>
    </xf>
    <xf numFmtId="166" fontId="20" fillId="0" borderId="26" xfId="1" applyNumberFormat="1" applyFont="1" applyBorder="1" applyAlignment="1" applyProtection="1">
      <alignment horizontal="center" vertical="center"/>
    </xf>
    <xf numFmtId="0" fontId="16" fillId="0" borderId="14" xfId="0" applyFont="1" applyBorder="1" applyAlignment="1" applyProtection="1">
      <alignment horizontal="center" vertical="center"/>
    </xf>
    <xf numFmtId="1" fontId="20" fillId="3" borderId="25" xfId="0" applyNumberFormat="1" applyFont="1" applyFill="1" applyBorder="1" applyAlignment="1" applyProtection="1">
      <alignment horizontal="center" vertical="center"/>
    </xf>
    <xf numFmtId="0" fontId="9" fillId="0" borderId="16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" fontId="16" fillId="0" borderId="27" xfId="0" applyNumberFormat="1" applyFont="1" applyBorder="1" applyAlignment="1" applyProtection="1">
      <alignment horizontal="center" vertical="center"/>
    </xf>
    <xf numFmtId="0" fontId="22" fillId="0" borderId="2" xfId="0" applyFont="1" applyBorder="1" applyAlignment="1" applyProtection="1">
      <alignment horizontal="center" vertical="center"/>
    </xf>
    <xf numFmtId="1" fontId="13" fillId="0" borderId="5" xfId="0" applyNumberFormat="1" applyFont="1" applyBorder="1" applyAlignment="1" applyProtection="1">
      <alignment horizontal="center" vertical="center"/>
      <protection locked="0"/>
    </xf>
    <xf numFmtId="1" fontId="13" fillId="0" borderId="0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/>
    </xf>
    <xf numFmtId="1" fontId="12" fillId="0" borderId="2" xfId="0" applyNumberFormat="1" applyFont="1" applyBorder="1" applyAlignment="1" applyProtection="1">
      <alignment horizontal="center" vertical="center"/>
    </xf>
    <xf numFmtId="1" fontId="11" fillId="0" borderId="2" xfId="0" applyNumberFormat="1" applyFont="1" applyBorder="1" applyAlignment="1" applyProtection="1">
      <alignment horizontal="center" vertical="center"/>
    </xf>
    <xf numFmtId="1" fontId="20" fillId="3" borderId="2" xfId="0" applyNumberFormat="1" applyFont="1" applyFill="1" applyBorder="1" applyAlignment="1" applyProtection="1">
      <alignment horizontal="center" vertical="center"/>
    </xf>
    <xf numFmtId="0" fontId="0" fillId="0" borderId="2" xfId="0" applyBorder="1"/>
    <xf numFmtId="0" fontId="4" fillId="0" borderId="0" xfId="0" applyFont="1" applyBorder="1" applyAlignment="1" applyProtection="1">
      <alignment horizontal="left" vertical="center" indent="1"/>
      <protection locked="0"/>
    </xf>
    <xf numFmtId="1" fontId="13" fillId="0" borderId="4" xfId="0" applyNumberFormat="1" applyFont="1" applyBorder="1" applyAlignment="1" applyProtection="1">
      <alignment horizontal="center" vertical="center"/>
      <protection locked="0"/>
    </xf>
    <xf numFmtId="1" fontId="23" fillId="0" borderId="2" xfId="0" applyNumberFormat="1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24" fillId="0" borderId="2" xfId="0" applyFont="1" applyBorder="1" applyAlignment="1" applyProtection="1">
      <alignment vertical="center"/>
      <protection locked="0"/>
    </xf>
    <xf numFmtId="0" fontId="1" fillId="0" borderId="15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7" fillId="0" borderId="0" xfId="0" applyFont="1"/>
    <xf numFmtId="0" fontId="5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  <xf numFmtId="0" fontId="27" fillId="0" borderId="0" xfId="0" applyFont="1" applyAlignment="1" applyProtection="1">
      <protection locked="0"/>
    </xf>
    <xf numFmtId="0" fontId="4" fillId="0" borderId="5" xfId="0" quotePrefix="1" applyFont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99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3A39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V428"/>
  <sheetViews>
    <sheetView showGridLines="0" tabSelected="1" zoomScale="70" zoomScaleNormal="70" workbookViewId="0">
      <pane ySplit="5" topLeftCell="A372" activePane="bottomLeft" state="frozen"/>
      <selection pane="bottomLeft" activeCell="BD402" sqref="BD402"/>
    </sheetView>
  </sheetViews>
  <sheetFormatPr defaultRowHeight="12.75" outlineLevelCol="1" x14ac:dyDescent="0.2"/>
  <cols>
    <col min="1" max="1" width="10.42578125" style="9"/>
    <col min="2" max="2" width="4.85546875" style="9"/>
    <col min="3" max="4" width="11.5703125" style="9"/>
    <col min="5" max="5" width="21.85546875" style="9"/>
    <col min="6" max="9" width="9.140625" style="9"/>
    <col min="10" max="10" width="13.140625" style="9"/>
    <col min="11" max="22" width="0" style="9" hidden="1" customWidth="1" outlineLevel="1"/>
    <col min="23" max="23" width="0" style="10" hidden="1" customWidth="1" outlineLevel="1"/>
    <col min="24" max="26" width="0" style="9" hidden="1" customWidth="1" outlineLevel="1"/>
    <col min="27" max="27" width="0" style="11" hidden="1" customWidth="1" outlineLevel="1"/>
    <col min="28" max="29" width="0" style="9" hidden="1" customWidth="1" outlineLevel="1"/>
    <col min="30" max="34" width="0" style="11" hidden="1" customWidth="1" outlineLevel="1"/>
    <col min="35" max="39" width="0" style="9" hidden="1" customWidth="1" outlineLevel="1"/>
    <col min="40" max="40" width="0" style="10" hidden="1" customWidth="1" outlineLevel="1"/>
    <col min="41" max="41" width="0" style="9" hidden="1" customWidth="1" outlineLevel="1"/>
    <col min="42" max="42" width="4.85546875" style="9" collapsed="1"/>
    <col min="43" max="48" width="4.85546875" style="9"/>
    <col min="49" max="50" width="9.85546875" style="9"/>
    <col min="51" max="52" width="4.85546875" style="9"/>
    <col min="53" max="53" width="7.42578125" style="9"/>
    <col min="54" max="54" width="6.140625" style="9"/>
    <col min="55" max="55" width="10.85546875" style="9"/>
    <col min="56" max="58" width="14.85546875" style="9"/>
    <col min="59" max="63" width="4.85546875" style="9"/>
    <col min="64" max="64" width="1.28515625" style="9"/>
    <col min="65" max="65" width="4.85546875" style="10"/>
    <col min="66" max="67" width="4.85546875" style="9"/>
    <col min="68" max="72" width="4.85546875" style="10"/>
    <col min="73" max="79" width="4.85546875" style="9"/>
    <col min="80" max="84" width="0" style="9" hidden="1"/>
    <col min="85" max="85" width="8.28515625" style="9"/>
    <col min="86" max="86" width="4.42578125" style="9"/>
    <col min="87" max="88" width="5.140625" style="9"/>
    <col min="89" max="89" width="5" style="9"/>
    <col min="90" max="90" width="0.28515625" style="9"/>
    <col min="91" max="91" width="7.42578125" style="9"/>
    <col min="92" max="222" width="8.7109375" style="9"/>
    <col min="223" max="1010" width="8.7109375" style="12"/>
    <col min="1011" max="1025" width="8.7109375"/>
  </cols>
  <sheetData>
    <row r="1" spans="1:1010" ht="19.899999999999999" customHeight="1" x14ac:dyDescent="0.2">
      <c r="A1" s="13"/>
      <c r="B1"/>
      <c r="C1"/>
      <c r="D1" s="14"/>
      <c r="E1" s="15"/>
      <c r="F1"/>
      <c r="G1"/>
      <c r="H1"/>
      <c r="I1"/>
      <c r="J1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6"/>
      <c r="X1" s="13"/>
      <c r="Y1" s="13"/>
      <c r="Z1" s="13"/>
      <c r="AA1" s="17"/>
      <c r="AB1" s="13"/>
      <c r="AC1" s="13"/>
      <c r="AD1" s="17"/>
      <c r="AE1" s="17"/>
      <c r="AF1" s="17"/>
      <c r="AG1" s="17"/>
      <c r="AH1" s="17"/>
      <c r="AI1" s="13"/>
      <c r="AJ1" s="13"/>
      <c r="AK1" s="13"/>
      <c r="AL1" s="13"/>
      <c r="AM1" s="13"/>
      <c r="AN1" s="16"/>
      <c r="AO1" s="13"/>
      <c r="AP1" s="13"/>
      <c r="AQ1" s="13"/>
      <c r="AR1" s="13"/>
      <c r="AS1" s="13"/>
      <c r="AT1" s="13"/>
      <c r="AU1" s="13"/>
      <c r="AV1" s="13"/>
      <c r="AW1" s="18"/>
      <c r="AX1" s="13"/>
      <c r="AY1" s="13"/>
      <c r="AZ1" s="13"/>
      <c r="BA1" s="13"/>
      <c r="BB1" s="13"/>
      <c r="BC1" s="13"/>
      <c r="BD1" s="13"/>
      <c r="BE1"/>
      <c r="CK1"/>
      <c r="CL1"/>
      <c r="CM1"/>
      <c r="CN1"/>
      <c r="CO1"/>
      <c r="CP1"/>
    </row>
    <row r="2" spans="1:1010" ht="19.899999999999999" customHeight="1" x14ac:dyDescent="0.2">
      <c r="A2" s="13"/>
      <c r="B2" s="19" t="s">
        <v>0</v>
      </c>
      <c r="C2"/>
      <c r="D2" s="14"/>
      <c r="E2" s="15"/>
      <c r="F2"/>
      <c r="G2"/>
      <c r="H2"/>
      <c r="I2"/>
      <c r="J2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6"/>
      <c r="X2" s="13"/>
      <c r="Y2" s="13"/>
      <c r="Z2" s="13"/>
      <c r="AA2" s="17"/>
      <c r="AB2" s="13"/>
      <c r="AC2" s="13"/>
      <c r="AD2" s="17"/>
      <c r="AE2" s="17"/>
      <c r="AF2" s="17"/>
      <c r="AG2" s="17"/>
      <c r="AH2" s="17"/>
      <c r="AI2" s="13"/>
      <c r="AJ2" s="13"/>
      <c r="AK2" s="13"/>
      <c r="AL2" s="13"/>
      <c r="AM2" s="13"/>
      <c r="AN2" s="16"/>
      <c r="AO2" s="13"/>
      <c r="AP2" s="13"/>
      <c r="AQ2" s="13"/>
      <c r="AR2" s="13"/>
      <c r="AS2" s="13"/>
      <c r="AT2" s="13"/>
      <c r="AU2" s="13"/>
      <c r="AV2" s="13"/>
      <c r="AW2" s="18"/>
      <c r="AX2" s="13"/>
      <c r="AY2" s="13"/>
      <c r="AZ2" s="13"/>
      <c r="BA2" s="13"/>
      <c r="BB2" s="13"/>
      <c r="BC2" s="13"/>
      <c r="BD2" s="13"/>
      <c r="BE2"/>
      <c r="CK2"/>
      <c r="CL2"/>
      <c r="CM2"/>
      <c r="CN2"/>
      <c r="CO2"/>
      <c r="CP2"/>
    </row>
    <row r="3" spans="1:1010" s="139" customFormat="1" ht="19.899999999999999" customHeight="1" x14ac:dyDescent="0.2">
      <c r="A3" s="13"/>
      <c r="B3" s="13"/>
      <c r="D3" s="140">
        <v>1</v>
      </c>
      <c r="E3" s="139">
        <f>D3+1</f>
        <v>2</v>
      </c>
      <c r="F3" s="139">
        <f t="shared" ref="F3:BC3" si="0">E3+1</f>
        <v>3</v>
      </c>
      <c r="G3" s="139">
        <f t="shared" si="0"/>
        <v>4</v>
      </c>
      <c r="H3" s="139">
        <f t="shared" si="0"/>
        <v>5</v>
      </c>
      <c r="I3" s="139">
        <f t="shared" si="0"/>
        <v>6</v>
      </c>
      <c r="J3" s="139">
        <f t="shared" si="0"/>
        <v>7</v>
      </c>
      <c r="K3" s="139">
        <f t="shared" si="0"/>
        <v>8</v>
      </c>
      <c r="L3" s="139">
        <f t="shared" si="0"/>
        <v>9</v>
      </c>
      <c r="M3" s="139">
        <f t="shared" si="0"/>
        <v>10</v>
      </c>
      <c r="N3" s="139">
        <f t="shared" si="0"/>
        <v>11</v>
      </c>
      <c r="O3" s="139">
        <f t="shared" si="0"/>
        <v>12</v>
      </c>
      <c r="P3" s="139">
        <f t="shared" si="0"/>
        <v>13</v>
      </c>
      <c r="Q3" s="139">
        <f t="shared" si="0"/>
        <v>14</v>
      </c>
      <c r="R3" s="139">
        <f t="shared" si="0"/>
        <v>15</v>
      </c>
      <c r="S3" s="139">
        <f t="shared" si="0"/>
        <v>16</v>
      </c>
      <c r="T3" s="139">
        <f t="shared" si="0"/>
        <v>17</v>
      </c>
      <c r="U3" s="139">
        <f t="shared" si="0"/>
        <v>18</v>
      </c>
      <c r="V3" s="139">
        <f t="shared" si="0"/>
        <v>19</v>
      </c>
      <c r="W3" s="139">
        <f t="shared" si="0"/>
        <v>20</v>
      </c>
      <c r="X3" s="139">
        <f t="shared" si="0"/>
        <v>21</v>
      </c>
      <c r="Y3" s="139">
        <f t="shared" si="0"/>
        <v>22</v>
      </c>
      <c r="Z3" s="139">
        <f t="shared" si="0"/>
        <v>23</v>
      </c>
      <c r="AA3" s="139">
        <f t="shared" si="0"/>
        <v>24</v>
      </c>
      <c r="AB3" s="139">
        <f t="shared" si="0"/>
        <v>25</v>
      </c>
      <c r="AC3" s="139">
        <f t="shared" si="0"/>
        <v>26</v>
      </c>
      <c r="AD3" s="139">
        <f t="shared" si="0"/>
        <v>27</v>
      </c>
      <c r="AE3" s="139">
        <f t="shared" si="0"/>
        <v>28</v>
      </c>
      <c r="AF3" s="139">
        <f t="shared" si="0"/>
        <v>29</v>
      </c>
      <c r="AG3" s="139">
        <f t="shared" si="0"/>
        <v>30</v>
      </c>
      <c r="AH3" s="139">
        <f t="shared" si="0"/>
        <v>31</v>
      </c>
      <c r="AI3" s="139">
        <f t="shared" si="0"/>
        <v>32</v>
      </c>
      <c r="AJ3" s="139">
        <f t="shared" si="0"/>
        <v>33</v>
      </c>
      <c r="AK3" s="139">
        <f t="shared" si="0"/>
        <v>34</v>
      </c>
      <c r="AL3" s="139">
        <f t="shared" si="0"/>
        <v>35</v>
      </c>
      <c r="AM3" s="139">
        <f t="shared" si="0"/>
        <v>36</v>
      </c>
      <c r="AN3" s="139">
        <f t="shared" si="0"/>
        <v>37</v>
      </c>
      <c r="AO3" s="139">
        <f t="shared" si="0"/>
        <v>38</v>
      </c>
      <c r="AP3" s="139">
        <f t="shared" si="0"/>
        <v>39</v>
      </c>
      <c r="AQ3" s="139">
        <f t="shared" si="0"/>
        <v>40</v>
      </c>
      <c r="AR3" s="139">
        <f t="shared" si="0"/>
        <v>41</v>
      </c>
      <c r="AS3" s="139">
        <f t="shared" si="0"/>
        <v>42</v>
      </c>
      <c r="AT3" s="139">
        <f t="shared" si="0"/>
        <v>43</v>
      </c>
      <c r="AU3" s="139">
        <f t="shared" si="0"/>
        <v>44</v>
      </c>
      <c r="AV3" s="139">
        <f t="shared" si="0"/>
        <v>45</v>
      </c>
      <c r="AW3" s="139">
        <f t="shared" si="0"/>
        <v>46</v>
      </c>
      <c r="AX3" s="139">
        <f t="shared" si="0"/>
        <v>47</v>
      </c>
      <c r="AY3" s="139">
        <f t="shared" si="0"/>
        <v>48</v>
      </c>
      <c r="AZ3" s="139">
        <f t="shared" si="0"/>
        <v>49</v>
      </c>
      <c r="BA3" s="139">
        <f t="shared" si="0"/>
        <v>50</v>
      </c>
      <c r="BB3" s="139">
        <f t="shared" si="0"/>
        <v>51</v>
      </c>
      <c r="BC3" s="139">
        <f t="shared" si="0"/>
        <v>52</v>
      </c>
      <c r="BD3" s="13"/>
      <c r="BF3" s="141"/>
      <c r="BG3" s="141"/>
      <c r="BH3" s="141"/>
      <c r="BI3" s="141"/>
      <c r="BJ3" s="141"/>
      <c r="BK3" s="141"/>
      <c r="BL3" s="141"/>
      <c r="BM3" s="142"/>
      <c r="BN3" s="141"/>
      <c r="BO3" s="141"/>
      <c r="BP3" s="142"/>
      <c r="BQ3" s="142"/>
      <c r="BR3" s="142"/>
      <c r="BS3" s="142"/>
      <c r="BT3" s="142"/>
      <c r="BU3" s="141"/>
      <c r="BV3" s="141"/>
      <c r="BW3" s="141"/>
      <c r="BX3" s="141"/>
      <c r="BY3" s="141"/>
      <c r="BZ3" s="141"/>
      <c r="CA3" s="141"/>
      <c r="CB3" s="141"/>
      <c r="CC3" s="141"/>
      <c r="CD3" s="141"/>
      <c r="CE3" s="141"/>
      <c r="CF3" s="141"/>
      <c r="CG3" s="141"/>
      <c r="CH3" s="141"/>
      <c r="CI3" s="141"/>
      <c r="CJ3" s="141"/>
      <c r="CQ3" s="141"/>
      <c r="CR3" s="141"/>
      <c r="CS3" s="141"/>
      <c r="CT3" s="141"/>
      <c r="CU3" s="141"/>
      <c r="CV3" s="141"/>
      <c r="CW3" s="141"/>
      <c r="CX3" s="141"/>
      <c r="CY3" s="141"/>
      <c r="CZ3" s="141"/>
      <c r="DA3" s="141"/>
      <c r="DB3" s="141"/>
      <c r="DC3" s="141"/>
      <c r="DD3" s="141"/>
      <c r="DE3" s="141"/>
      <c r="DF3" s="141"/>
      <c r="DG3" s="141"/>
      <c r="DH3" s="141"/>
      <c r="DI3" s="141"/>
      <c r="DJ3" s="141"/>
      <c r="DK3" s="141"/>
      <c r="DL3" s="141"/>
      <c r="DM3" s="141"/>
      <c r="DN3" s="141"/>
      <c r="DO3" s="141"/>
      <c r="DP3" s="141"/>
      <c r="DQ3" s="141"/>
      <c r="DR3" s="141"/>
      <c r="DS3" s="141"/>
      <c r="DT3" s="141"/>
      <c r="DU3" s="141"/>
      <c r="DV3" s="141"/>
      <c r="DW3" s="141"/>
      <c r="DX3" s="141"/>
      <c r="DY3" s="141"/>
      <c r="DZ3" s="141"/>
      <c r="EA3" s="141"/>
      <c r="EB3" s="141"/>
      <c r="EC3" s="141"/>
      <c r="ED3" s="141"/>
      <c r="EE3" s="141"/>
      <c r="EF3" s="141"/>
      <c r="EG3" s="141"/>
      <c r="EH3" s="141"/>
      <c r="EI3" s="141"/>
      <c r="EJ3" s="141"/>
      <c r="EK3" s="141"/>
      <c r="EL3" s="141"/>
      <c r="EM3" s="141"/>
      <c r="EN3" s="141"/>
      <c r="EO3" s="141"/>
      <c r="EP3" s="141"/>
      <c r="EQ3" s="141"/>
      <c r="ER3" s="141"/>
      <c r="ES3" s="141"/>
      <c r="ET3" s="141"/>
      <c r="EU3" s="141"/>
      <c r="EV3" s="141"/>
      <c r="EW3" s="141"/>
      <c r="EX3" s="141"/>
      <c r="EY3" s="141"/>
      <c r="EZ3" s="141"/>
      <c r="FA3" s="141"/>
      <c r="FB3" s="141"/>
      <c r="FC3" s="141"/>
      <c r="FD3" s="141"/>
      <c r="FE3" s="141"/>
      <c r="FF3" s="141"/>
      <c r="FG3" s="141"/>
      <c r="FH3" s="141"/>
      <c r="FI3" s="141"/>
      <c r="FJ3" s="141"/>
      <c r="FK3" s="141"/>
      <c r="FL3" s="141"/>
      <c r="FM3" s="141"/>
      <c r="FN3" s="141"/>
      <c r="FO3" s="141"/>
      <c r="FP3" s="141"/>
      <c r="FQ3" s="141"/>
      <c r="FR3" s="141"/>
      <c r="FS3" s="141"/>
      <c r="FT3" s="141"/>
      <c r="FU3" s="141"/>
      <c r="FV3" s="141"/>
      <c r="FW3" s="141"/>
      <c r="FX3" s="141"/>
      <c r="FY3" s="141"/>
      <c r="FZ3" s="141"/>
      <c r="GA3" s="141"/>
      <c r="GB3" s="141"/>
      <c r="GC3" s="141"/>
      <c r="GD3" s="141"/>
      <c r="GE3" s="141"/>
      <c r="GF3" s="141"/>
      <c r="GG3" s="141"/>
      <c r="GH3" s="141"/>
      <c r="GI3" s="141"/>
      <c r="GJ3" s="141"/>
      <c r="GK3" s="141"/>
      <c r="GL3" s="141"/>
      <c r="GM3" s="141"/>
      <c r="GN3" s="141"/>
      <c r="GO3" s="141"/>
      <c r="GP3" s="141"/>
      <c r="GQ3" s="141"/>
      <c r="GR3" s="141"/>
      <c r="GS3" s="141"/>
      <c r="GT3" s="141"/>
      <c r="GU3" s="141"/>
      <c r="GV3" s="141"/>
      <c r="GW3" s="141"/>
      <c r="GX3" s="141"/>
      <c r="GY3" s="141"/>
      <c r="GZ3" s="141"/>
      <c r="HA3" s="141"/>
      <c r="HB3" s="141"/>
      <c r="HC3" s="141"/>
      <c r="HD3" s="141"/>
      <c r="HE3" s="141"/>
      <c r="HF3" s="141"/>
      <c r="HG3" s="141"/>
      <c r="HH3" s="141"/>
      <c r="HI3" s="141"/>
      <c r="HJ3" s="141"/>
      <c r="HK3" s="141"/>
      <c r="HL3" s="141"/>
      <c r="HM3" s="141"/>
      <c r="HN3" s="141"/>
      <c r="HO3" s="143"/>
      <c r="HP3" s="143"/>
      <c r="HQ3" s="143"/>
      <c r="HR3" s="143"/>
      <c r="HS3" s="143"/>
      <c r="HT3" s="143"/>
      <c r="HU3" s="143"/>
      <c r="HV3" s="143"/>
      <c r="HW3" s="143"/>
      <c r="HX3" s="143"/>
      <c r="HY3" s="143"/>
      <c r="HZ3" s="143"/>
      <c r="IA3" s="143"/>
      <c r="IB3" s="143"/>
      <c r="IC3" s="143"/>
      <c r="ID3" s="143"/>
      <c r="IE3" s="143"/>
      <c r="IF3" s="143"/>
      <c r="IG3" s="143"/>
      <c r="IH3" s="143"/>
      <c r="II3" s="143"/>
      <c r="IJ3" s="143"/>
      <c r="IK3" s="143"/>
      <c r="IL3" s="143"/>
      <c r="IM3" s="143"/>
      <c r="IN3" s="143"/>
      <c r="IO3" s="143"/>
      <c r="IP3" s="143"/>
      <c r="IQ3" s="143"/>
      <c r="IR3" s="143"/>
      <c r="IS3" s="143"/>
      <c r="IT3" s="143"/>
      <c r="IU3" s="143"/>
      <c r="IV3" s="143"/>
      <c r="IW3" s="143"/>
      <c r="IX3" s="143"/>
      <c r="IY3" s="143"/>
      <c r="IZ3" s="143"/>
      <c r="JA3" s="143"/>
      <c r="JB3" s="143"/>
      <c r="JC3" s="143"/>
      <c r="JD3" s="143"/>
      <c r="JE3" s="143"/>
      <c r="JF3" s="143"/>
      <c r="JG3" s="143"/>
      <c r="JH3" s="143"/>
      <c r="JI3" s="143"/>
      <c r="JJ3" s="143"/>
      <c r="JK3" s="143"/>
      <c r="JL3" s="143"/>
      <c r="JM3" s="143"/>
      <c r="JN3" s="143"/>
      <c r="JO3" s="143"/>
      <c r="JP3" s="143"/>
      <c r="JQ3" s="143"/>
      <c r="JR3" s="143"/>
      <c r="JS3" s="143"/>
      <c r="JT3" s="143"/>
      <c r="JU3" s="143"/>
      <c r="JV3" s="143"/>
      <c r="JW3" s="143"/>
      <c r="JX3" s="143"/>
      <c r="JY3" s="143"/>
      <c r="JZ3" s="143"/>
      <c r="KA3" s="143"/>
      <c r="KB3" s="143"/>
      <c r="KC3" s="143"/>
      <c r="KD3" s="143"/>
      <c r="KE3" s="143"/>
      <c r="KF3" s="143"/>
      <c r="KG3" s="143"/>
      <c r="KH3" s="143"/>
      <c r="KI3" s="143"/>
      <c r="KJ3" s="143"/>
      <c r="KK3" s="143"/>
      <c r="KL3" s="143"/>
      <c r="KM3" s="143"/>
      <c r="KN3" s="143"/>
      <c r="KO3" s="143"/>
      <c r="KP3" s="143"/>
      <c r="KQ3" s="143"/>
      <c r="KR3" s="143"/>
      <c r="KS3" s="143"/>
      <c r="KT3" s="143"/>
      <c r="KU3" s="143"/>
      <c r="KV3" s="143"/>
      <c r="KW3" s="143"/>
      <c r="KX3" s="143"/>
      <c r="KY3" s="143"/>
      <c r="KZ3" s="143"/>
      <c r="LA3" s="143"/>
      <c r="LB3" s="143"/>
      <c r="LC3" s="143"/>
      <c r="LD3" s="143"/>
      <c r="LE3" s="143"/>
      <c r="LF3" s="143"/>
      <c r="LG3" s="143"/>
      <c r="LH3" s="143"/>
      <c r="LI3" s="143"/>
      <c r="LJ3" s="143"/>
      <c r="LK3" s="143"/>
      <c r="LL3" s="143"/>
      <c r="LM3" s="143"/>
      <c r="LN3" s="143"/>
      <c r="LO3" s="143"/>
      <c r="LP3" s="143"/>
      <c r="LQ3" s="143"/>
      <c r="LR3" s="143"/>
      <c r="LS3" s="143"/>
      <c r="LT3" s="143"/>
      <c r="LU3" s="143"/>
      <c r="LV3" s="143"/>
      <c r="LW3" s="143"/>
      <c r="LX3" s="143"/>
      <c r="LY3" s="143"/>
      <c r="LZ3" s="143"/>
      <c r="MA3" s="143"/>
      <c r="MB3" s="143"/>
      <c r="MC3" s="143"/>
      <c r="MD3" s="143"/>
      <c r="ME3" s="143"/>
      <c r="MF3" s="143"/>
      <c r="MG3" s="143"/>
      <c r="MH3" s="143"/>
      <c r="MI3" s="143"/>
      <c r="MJ3" s="143"/>
      <c r="MK3" s="143"/>
      <c r="ML3" s="143"/>
      <c r="MM3" s="143"/>
      <c r="MN3" s="143"/>
      <c r="MO3" s="143"/>
      <c r="MP3" s="143"/>
      <c r="MQ3" s="143"/>
      <c r="MR3" s="143"/>
      <c r="MS3" s="143"/>
      <c r="MT3" s="143"/>
      <c r="MU3" s="143"/>
      <c r="MV3" s="143"/>
      <c r="MW3" s="143"/>
      <c r="MX3" s="143"/>
      <c r="MY3" s="143"/>
      <c r="MZ3" s="143"/>
      <c r="NA3" s="143"/>
      <c r="NB3" s="143"/>
      <c r="NC3" s="143"/>
      <c r="ND3" s="143"/>
      <c r="NE3" s="143"/>
      <c r="NF3" s="143"/>
      <c r="NG3" s="143"/>
      <c r="NH3" s="143"/>
      <c r="NI3" s="143"/>
      <c r="NJ3" s="143"/>
      <c r="NK3" s="143"/>
      <c r="NL3" s="143"/>
      <c r="NM3" s="143"/>
      <c r="NN3" s="143"/>
      <c r="NO3" s="143"/>
      <c r="NP3" s="143"/>
      <c r="NQ3" s="143"/>
      <c r="NR3" s="143"/>
      <c r="NS3" s="143"/>
      <c r="NT3" s="143"/>
      <c r="NU3" s="143"/>
      <c r="NV3" s="143"/>
      <c r="NW3" s="143"/>
      <c r="NX3" s="143"/>
      <c r="NY3" s="143"/>
      <c r="NZ3" s="143"/>
      <c r="OA3" s="143"/>
      <c r="OB3" s="143"/>
      <c r="OC3" s="143"/>
      <c r="OD3" s="143"/>
      <c r="OE3" s="143"/>
      <c r="OF3" s="143"/>
      <c r="OG3" s="143"/>
      <c r="OH3" s="143"/>
      <c r="OI3" s="143"/>
      <c r="OJ3" s="143"/>
      <c r="OK3" s="143"/>
      <c r="OL3" s="143"/>
      <c r="OM3" s="143"/>
      <c r="ON3" s="143"/>
      <c r="OO3" s="143"/>
      <c r="OP3" s="143"/>
      <c r="OQ3" s="143"/>
      <c r="OR3" s="143"/>
      <c r="OS3" s="143"/>
      <c r="OT3" s="143"/>
      <c r="OU3" s="143"/>
      <c r="OV3" s="143"/>
      <c r="OW3" s="143"/>
      <c r="OX3" s="143"/>
      <c r="OY3" s="143"/>
      <c r="OZ3" s="143"/>
      <c r="PA3" s="143"/>
      <c r="PB3" s="143"/>
      <c r="PC3" s="143"/>
      <c r="PD3" s="143"/>
      <c r="PE3" s="143"/>
      <c r="PF3" s="143"/>
      <c r="PG3" s="143"/>
      <c r="PH3" s="143"/>
      <c r="PI3" s="143"/>
      <c r="PJ3" s="143"/>
      <c r="PK3" s="143"/>
      <c r="PL3" s="143"/>
      <c r="PM3" s="143"/>
      <c r="PN3" s="143"/>
      <c r="PO3" s="143"/>
      <c r="PP3" s="143"/>
      <c r="PQ3" s="143"/>
      <c r="PR3" s="143"/>
      <c r="PS3" s="143"/>
      <c r="PT3" s="143"/>
      <c r="PU3" s="143"/>
      <c r="PV3" s="143"/>
      <c r="PW3" s="143"/>
      <c r="PX3" s="143"/>
      <c r="PY3" s="143"/>
      <c r="PZ3" s="143"/>
      <c r="QA3" s="143"/>
      <c r="QB3" s="143"/>
      <c r="QC3" s="143"/>
      <c r="QD3" s="143"/>
      <c r="QE3" s="143"/>
      <c r="QF3" s="143"/>
      <c r="QG3" s="143"/>
      <c r="QH3" s="143"/>
      <c r="QI3" s="143"/>
      <c r="QJ3" s="143"/>
      <c r="QK3" s="143"/>
      <c r="QL3" s="143"/>
      <c r="QM3" s="143"/>
      <c r="QN3" s="143"/>
      <c r="QO3" s="143"/>
      <c r="QP3" s="143"/>
      <c r="QQ3" s="143"/>
      <c r="QR3" s="143"/>
      <c r="QS3" s="143"/>
      <c r="QT3" s="143"/>
      <c r="QU3" s="143"/>
      <c r="QV3" s="143"/>
      <c r="QW3" s="143"/>
      <c r="QX3" s="143"/>
      <c r="QY3" s="143"/>
      <c r="QZ3" s="143"/>
      <c r="RA3" s="143"/>
      <c r="RB3" s="143"/>
      <c r="RC3" s="143"/>
      <c r="RD3" s="143"/>
      <c r="RE3" s="143"/>
      <c r="RF3" s="143"/>
      <c r="RG3" s="143"/>
      <c r="RH3" s="143"/>
      <c r="RI3" s="143"/>
      <c r="RJ3" s="143"/>
      <c r="RK3" s="143"/>
      <c r="RL3" s="143"/>
      <c r="RM3" s="143"/>
      <c r="RN3" s="143"/>
      <c r="RO3" s="143"/>
      <c r="RP3" s="143"/>
      <c r="RQ3" s="143"/>
      <c r="RR3" s="143"/>
      <c r="RS3" s="143"/>
      <c r="RT3" s="143"/>
      <c r="RU3" s="143"/>
      <c r="RV3" s="143"/>
      <c r="RW3" s="143"/>
      <c r="RX3" s="143"/>
      <c r="RY3" s="143"/>
      <c r="RZ3" s="143"/>
      <c r="SA3" s="143"/>
      <c r="SB3" s="143"/>
      <c r="SC3" s="143"/>
      <c r="SD3" s="143"/>
      <c r="SE3" s="143"/>
      <c r="SF3" s="143"/>
      <c r="SG3" s="143"/>
      <c r="SH3" s="143"/>
      <c r="SI3" s="143"/>
      <c r="SJ3" s="143"/>
      <c r="SK3" s="143"/>
      <c r="SL3" s="143"/>
      <c r="SM3" s="143"/>
      <c r="SN3" s="143"/>
      <c r="SO3" s="143"/>
      <c r="SP3" s="143"/>
      <c r="SQ3" s="143"/>
      <c r="SR3" s="143"/>
      <c r="SS3" s="143"/>
      <c r="ST3" s="143"/>
      <c r="SU3" s="143"/>
      <c r="SV3" s="143"/>
      <c r="SW3" s="143"/>
      <c r="SX3" s="143"/>
      <c r="SY3" s="143"/>
      <c r="SZ3" s="143"/>
      <c r="TA3" s="143"/>
      <c r="TB3" s="143"/>
      <c r="TC3" s="143"/>
      <c r="TD3" s="143"/>
      <c r="TE3" s="143"/>
      <c r="TF3" s="143"/>
      <c r="TG3" s="143"/>
      <c r="TH3" s="143"/>
      <c r="TI3" s="143"/>
      <c r="TJ3" s="143"/>
      <c r="TK3" s="143"/>
      <c r="TL3" s="143"/>
      <c r="TM3" s="143"/>
      <c r="TN3" s="143"/>
      <c r="TO3" s="143"/>
      <c r="TP3" s="143"/>
      <c r="TQ3" s="143"/>
      <c r="TR3" s="143"/>
      <c r="TS3" s="143"/>
      <c r="TT3" s="143"/>
      <c r="TU3" s="143"/>
      <c r="TV3" s="143"/>
      <c r="TW3" s="143"/>
      <c r="TX3" s="143"/>
      <c r="TY3" s="143"/>
      <c r="TZ3" s="143"/>
      <c r="UA3" s="143"/>
      <c r="UB3" s="143"/>
      <c r="UC3" s="143"/>
      <c r="UD3" s="143"/>
      <c r="UE3" s="143"/>
      <c r="UF3" s="143"/>
      <c r="UG3" s="143"/>
      <c r="UH3" s="143"/>
      <c r="UI3" s="143"/>
      <c r="UJ3" s="143"/>
      <c r="UK3" s="143"/>
      <c r="UL3" s="143"/>
      <c r="UM3" s="143"/>
      <c r="UN3" s="143"/>
      <c r="UO3" s="143"/>
      <c r="UP3" s="143"/>
      <c r="UQ3" s="143"/>
      <c r="UR3" s="143"/>
      <c r="US3" s="143"/>
      <c r="UT3" s="143"/>
      <c r="UU3" s="143"/>
      <c r="UV3" s="143"/>
      <c r="UW3" s="143"/>
      <c r="UX3" s="143"/>
      <c r="UY3" s="143"/>
      <c r="UZ3" s="143"/>
      <c r="VA3" s="143"/>
      <c r="VB3" s="143"/>
      <c r="VC3" s="143"/>
      <c r="VD3" s="143"/>
      <c r="VE3" s="143"/>
      <c r="VF3" s="143"/>
      <c r="VG3" s="143"/>
      <c r="VH3" s="143"/>
      <c r="VI3" s="143"/>
      <c r="VJ3" s="143"/>
      <c r="VK3" s="143"/>
      <c r="VL3" s="143"/>
      <c r="VM3" s="143"/>
      <c r="VN3" s="143"/>
      <c r="VO3" s="143"/>
      <c r="VP3" s="143"/>
      <c r="VQ3" s="143"/>
      <c r="VR3" s="143"/>
      <c r="VS3" s="143"/>
      <c r="VT3" s="143"/>
      <c r="VU3" s="143"/>
      <c r="VV3" s="143"/>
      <c r="VW3" s="143"/>
      <c r="VX3" s="143"/>
      <c r="VY3" s="143"/>
      <c r="VZ3" s="143"/>
      <c r="WA3" s="143"/>
      <c r="WB3" s="143"/>
      <c r="WC3" s="143"/>
      <c r="WD3" s="143"/>
      <c r="WE3" s="143"/>
      <c r="WF3" s="143"/>
      <c r="WG3" s="143"/>
      <c r="WH3" s="143"/>
      <c r="WI3" s="143"/>
      <c r="WJ3" s="143"/>
      <c r="WK3" s="143"/>
      <c r="WL3" s="143"/>
      <c r="WM3" s="143"/>
      <c r="WN3" s="143"/>
      <c r="WO3" s="143"/>
      <c r="WP3" s="143"/>
      <c r="WQ3" s="143"/>
      <c r="WR3" s="143"/>
      <c r="WS3" s="143"/>
      <c r="WT3" s="143"/>
      <c r="WU3" s="143"/>
      <c r="WV3" s="143"/>
      <c r="WW3" s="143"/>
      <c r="WX3" s="143"/>
      <c r="WY3" s="143"/>
      <c r="WZ3" s="143"/>
      <c r="XA3" s="143"/>
      <c r="XB3" s="143"/>
      <c r="XC3" s="143"/>
      <c r="XD3" s="143"/>
      <c r="XE3" s="143"/>
      <c r="XF3" s="143"/>
      <c r="XG3" s="143"/>
      <c r="XH3" s="143"/>
      <c r="XI3" s="143"/>
      <c r="XJ3" s="143"/>
      <c r="XK3" s="143"/>
      <c r="XL3" s="143"/>
      <c r="XM3" s="143"/>
      <c r="XN3" s="143"/>
      <c r="XO3" s="143"/>
      <c r="XP3" s="143"/>
      <c r="XQ3" s="143"/>
      <c r="XR3" s="143"/>
      <c r="XS3" s="143"/>
      <c r="XT3" s="143"/>
      <c r="XU3" s="143"/>
      <c r="XV3" s="143"/>
      <c r="XW3" s="143"/>
      <c r="XX3" s="143"/>
      <c r="XY3" s="143"/>
      <c r="XZ3" s="143"/>
      <c r="YA3" s="143"/>
      <c r="YB3" s="143"/>
      <c r="YC3" s="143"/>
      <c r="YD3" s="143"/>
      <c r="YE3" s="143"/>
      <c r="YF3" s="143"/>
      <c r="YG3" s="143"/>
      <c r="YH3" s="143"/>
      <c r="YI3" s="143"/>
      <c r="YJ3" s="143"/>
      <c r="YK3" s="143"/>
      <c r="YL3" s="143"/>
      <c r="YM3" s="143"/>
      <c r="YN3" s="143"/>
      <c r="YO3" s="143"/>
      <c r="YP3" s="143"/>
      <c r="YQ3" s="143"/>
      <c r="YR3" s="143"/>
      <c r="YS3" s="143"/>
      <c r="YT3" s="143"/>
      <c r="YU3" s="143"/>
      <c r="YV3" s="143"/>
      <c r="YW3" s="143"/>
      <c r="YX3" s="143"/>
      <c r="YY3" s="143"/>
      <c r="YZ3" s="143"/>
      <c r="ZA3" s="143"/>
      <c r="ZB3" s="143"/>
      <c r="ZC3" s="143"/>
      <c r="ZD3" s="143"/>
      <c r="ZE3" s="143"/>
      <c r="ZF3" s="143"/>
      <c r="ZG3" s="143"/>
      <c r="ZH3" s="143"/>
      <c r="ZI3" s="143"/>
      <c r="ZJ3" s="143"/>
      <c r="ZK3" s="143"/>
      <c r="ZL3" s="143"/>
      <c r="ZM3" s="143"/>
      <c r="ZN3" s="143"/>
      <c r="ZO3" s="143"/>
      <c r="ZP3" s="143"/>
      <c r="ZQ3" s="143"/>
      <c r="ZR3" s="143"/>
      <c r="ZS3" s="143"/>
      <c r="ZT3" s="143"/>
      <c r="ZU3" s="143"/>
      <c r="ZV3" s="143"/>
      <c r="ZW3" s="143"/>
      <c r="ZX3" s="143"/>
      <c r="ZY3" s="143"/>
      <c r="ZZ3" s="143"/>
      <c r="AAA3" s="143"/>
      <c r="AAB3" s="143"/>
      <c r="AAC3" s="143"/>
      <c r="AAD3" s="143"/>
      <c r="AAE3" s="143"/>
      <c r="AAF3" s="143"/>
      <c r="AAG3" s="143"/>
      <c r="AAH3" s="143"/>
      <c r="AAI3" s="143"/>
      <c r="AAJ3" s="143"/>
      <c r="AAK3" s="143"/>
      <c r="AAL3" s="143"/>
      <c r="AAM3" s="143"/>
      <c r="AAN3" s="143"/>
      <c r="AAO3" s="143"/>
      <c r="AAP3" s="143"/>
      <c r="AAQ3" s="143"/>
      <c r="AAR3" s="143"/>
      <c r="AAS3" s="143"/>
      <c r="AAT3" s="143"/>
      <c r="AAU3" s="143"/>
      <c r="AAV3" s="143"/>
      <c r="AAW3" s="143"/>
      <c r="AAX3" s="143"/>
      <c r="AAY3" s="143"/>
      <c r="AAZ3" s="143"/>
      <c r="ABA3" s="143"/>
      <c r="ABB3" s="143"/>
      <c r="ABC3" s="143"/>
      <c r="ABD3" s="143"/>
      <c r="ABE3" s="143"/>
      <c r="ABF3" s="143"/>
      <c r="ABG3" s="143"/>
      <c r="ABH3" s="143"/>
      <c r="ABI3" s="143"/>
      <c r="ABJ3" s="143"/>
      <c r="ABK3" s="143"/>
      <c r="ABL3" s="143"/>
      <c r="ABM3" s="143"/>
      <c r="ABN3" s="143"/>
      <c r="ABO3" s="143"/>
      <c r="ABP3" s="143"/>
      <c r="ABQ3" s="143"/>
      <c r="ABR3" s="143"/>
      <c r="ABS3" s="143"/>
      <c r="ABT3" s="143"/>
      <c r="ABU3" s="143"/>
      <c r="ABV3" s="143"/>
      <c r="ABW3" s="143"/>
      <c r="ABX3" s="143"/>
      <c r="ABY3" s="143"/>
      <c r="ABZ3" s="143"/>
      <c r="ACA3" s="143"/>
      <c r="ACB3" s="143"/>
      <c r="ACC3" s="143"/>
      <c r="ACD3" s="143"/>
      <c r="ACE3" s="143"/>
      <c r="ACF3" s="143"/>
      <c r="ACG3" s="143"/>
      <c r="ACH3" s="143"/>
      <c r="ACI3" s="143"/>
      <c r="ACJ3" s="143"/>
      <c r="ACK3" s="143"/>
      <c r="ACL3" s="143"/>
      <c r="ACM3" s="143"/>
      <c r="ACN3" s="143"/>
      <c r="ACO3" s="143"/>
      <c r="ACP3" s="143"/>
      <c r="ACQ3" s="143"/>
      <c r="ACR3" s="143"/>
      <c r="ACS3" s="143"/>
      <c r="ACT3" s="143"/>
      <c r="ACU3" s="143"/>
      <c r="ACV3" s="143"/>
      <c r="ACW3" s="143"/>
      <c r="ACX3" s="143"/>
      <c r="ACY3" s="143"/>
      <c r="ACZ3" s="143"/>
      <c r="ADA3" s="143"/>
      <c r="ADB3" s="143"/>
      <c r="ADC3" s="143"/>
      <c r="ADD3" s="143"/>
      <c r="ADE3" s="143"/>
      <c r="ADF3" s="143"/>
      <c r="ADG3" s="143"/>
      <c r="ADH3" s="143"/>
      <c r="ADI3" s="143"/>
      <c r="ADJ3" s="143"/>
      <c r="ADK3" s="143"/>
      <c r="ADL3" s="143"/>
      <c r="ADM3" s="143"/>
      <c r="ADN3" s="143"/>
      <c r="ADO3" s="143"/>
      <c r="ADP3" s="143"/>
      <c r="ADQ3" s="143"/>
      <c r="ADR3" s="143"/>
      <c r="ADS3" s="143"/>
      <c r="ADT3" s="143"/>
      <c r="ADU3" s="143"/>
      <c r="ADV3" s="143"/>
      <c r="ADW3" s="143"/>
      <c r="ADX3" s="143"/>
      <c r="ADY3" s="143"/>
      <c r="ADZ3" s="143"/>
      <c r="AEA3" s="143"/>
      <c r="AEB3" s="143"/>
      <c r="AEC3" s="143"/>
      <c r="AED3" s="143"/>
      <c r="AEE3" s="143"/>
      <c r="AEF3" s="143"/>
      <c r="AEG3" s="143"/>
      <c r="AEH3" s="143"/>
      <c r="AEI3" s="143"/>
      <c r="AEJ3" s="143"/>
      <c r="AEK3" s="143"/>
      <c r="AEL3" s="143"/>
      <c r="AEM3" s="143"/>
      <c r="AEN3" s="143"/>
      <c r="AEO3" s="143"/>
      <c r="AEP3" s="143"/>
      <c r="AEQ3" s="143"/>
      <c r="AER3" s="143"/>
      <c r="AES3" s="143"/>
      <c r="AET3" s="143"/>
      <c r="AEU3" s="143"/>
      <c r="AEV3" s="143"/>
      <c r="AEW3" s="143"/>
      <c r="AEX3" s="143"/>
      <c r="AEY3" s="143"/>
      <c r="AEZ3" s="143"/>
      <c r="AFA3" s="143"/>
      <c r="AFB3" s="143"/>
      <c r="AFC3" s="143"/>
      <c r="AFD3" s="143"/>
      <c r="AFE3" s="143"/>
      <c r="AFF3" s="143"/>
      <c r="AFG3" s="143"/>
      <c r="AFH3" s="143"/>
      <c r="AFI3" s="143"/>
      <c r="AFJ3" s="143"/>
      <c r="AFK3" s="143"/>
      <c r="AFL3" s="143"/>
      <c r="AFM3" s="143"/>
      <c r="AFN3" s="143"/>
      <c r="AFO3" s="143"/>
      <c r="AFP3" s="143"/>
      <c r="AFQ3" s="143"/>
      <c r="AFR3" s="143"/>
      <c r="AFS3" s="143"/>
      <c r="AFT3" s="143"/>
      <c r="AFU3" s="143"/>
      <c r="AFV3" s="143"/>
      <c r="AFW3" s="143"/>
      <c r="AFX3" s="143"/>
      <c r="AFY3" s="143"/>
      <c r="AFZ3" s="143"/>
      <c r="AGA3" s="143"/>
      <c r="AGB3" s="143"/>
      <c r="AGC3" s="143"/>
      <c r="AGD3" s="143"/>
      <c r="AGE3" s="143"/>
      <c r="AGF3" s="143"/>
      <c r="AGG3" s="143"/>
      <c r="AGH3" s="143"/>
      <c r="AGI3" s="143"/>
      <c r="AGJ3" s="143"/>
      <c r="AGK3" s="143"/>
      <c r="AGL3" s="143"/>
      <c r="AGM3" s="143"/>
      <c r="AGN3" s="143"/>
      <c r="AGO3" s="143"/>
      <c r="AGP3" s="143"/>
      <c r="AGQ3" s="143"/>
      <c r="AGR3" s="143"/>
      <c r="AGS3" s="143"/>
      <c r="AGT3" s="143"/>
      <c r="AGU3" s="143"/>
      <c r="AGV3" s="143"/>
      <c r="AGW3" s="143"/>
      <c r="AGX3" s="143"/>
      <c r="AGY3" s="143"/>
      <c r="AGZ3" s="143"/>
      <c r="AHA3" s="143"/>
      <c r="AHB3" s="143"/>
      <c r="AHC3" s="143"/>
      <c r="AHD3" s="143"/>
      <c r="AHE3" s="143"/>
      <c r="AHF3" s="143"/>
      <c r="AHG3" s="143"/>
      <c r="AHH3" s="143"/>
      <c r="AHI3" s="143"/>
      <c r="AHJ3" s="143"/>
      <c r="AHK3" s="143"/>
      <c r="AHL3" s="143"/>
      <c r="AHM3" s="143"/>
      <c r="AHN3" s="143"/>
      <c r="AHO3" s="143"/>
      <c r="AHP3" s="143"/>
      <c r="AHQ3" s="143"/>
      <c r="AHR3" s="143"/>
      <c r="AHS3" s="143"/>
      <c r="AHT3" s="143"/>
      <c r="AHU3" s="143"/>
      <c r="AHV3" s="143"/>
      <c r="AHW3" s="143"/>
      <c r="AHX3" s="143"/>
      <c r="AHY3" s="143"/>
      <c r="AHZ3" s="143"/>
      <c r="AIA3" s="143"/>
      <c r="AIB3" s="143"/>
      <c r="AIC3" s="143"/>
      <c r="AID3" s="143"/>
      <c r="AIE3" s="143"/>
      <c r="AIF3" s="143"/>
      <c r="AIG3" s="143"/>
      <c r="AIH3" s="143"/>
      <c r="AII3" s="143"/>
      <c r="AIJ3" s="143"/>
      <c r="AIK3" s="143"/>
      <c r="AIL3" s="143"/>
      <c r="AIM3" s="143"/>
      <c r="AIN3" s="143"/>
      <c r="AIO3" s="143"/>
      <c r="AIP3" s="143"/>
      <c r="AIQ3" s="143"/>
      <c r="AIR3" s="143"/>
      <c r="AIS3" s="143"/>
      <c r="AIT3" s="143"/>
      <c r="AIU3" s="143"/>
      <c r="AIV3" s="143"/>
      <c r="AIW3" s="143"/>
      <c r="AIX3" s="143"/>
      <c r="AIY3" s="143"/>
      <c r="AIZ3" s="143"/>
      <c r="AJA3" s="143"/>
      <c r="AJB3" s="143"/>
      <c r="AJC3" s="143"/>
      <c r="AJD3" s="143"/>
      <c r="AJE3" s="143"/>
      <c r="AJF3" s="143"/>
      <c r="AJG3" s="143"/>
      <c r="AJH3" s="143"/>
      <c r="AJI3" s="143"/>
      <c r="AJJ3" s="143"/>
      <c r="AJK3" s="143"/>
      <c r="AJL3" s="143"/>
      <c r="AJM3" s="143"/>
      <c r="AJN3" s="143"/>
      <c r="AJO3" s="143"/>
      <c r="AJP3" s="143"/>
      <c r="AJQ3" s="143"/>
      <c r="AJR3" s="143"/>
      <c r="AJS3" s="143"/>
      <c r="AJT3" s="143"/>
      <c r="AJU3" s="143"/>
      <c r="AJV3" s="143"/>
      <c r="AJW3" s="143"/>
      <c r="AJX3" s="143"/>
      <c r="AJY3" s="143"/>
      <c r="AJZ3" s="143"/>
      <c r="AKA3" s="143"/>
      <c r="AKB3" s="143"/>
      <c r="AKC3" s="143"/>
      <c r="AKD3" s="143"/>
      <c r="AKE3" s="143"/>
      <c r="AKF3" s="143"/>
      <c r="AKG3" s="143"/>
      <c r="AKH3" s="143"/>
      <c r="AKI3" s="143"/>
      <c r="AKJ3" s="143"/>
      <c r="AKK3" s="143"/>
      <c r="AKL3" s="143"/>
      <c r="AKM3" s="143"/>
      <c r="AKN3" s="143"/>
      <c r="AKO3" s="143"/>
      <c r="AKP3" s="143"/>
      <c r="AKQ3" s="143"/>
      <c r="AKR3" s="143"/>
      <c r="AKS3" s="143"/>
      <c r="AKT3" s="143"/>
      <c r="AKU3" s="143"/>
      <c r="AKV3" s="143"/>
      <c r="AKW3" s="143"/>
      <c r="AKX3" s="143"/>
      <c r="AKY3" s="143"/>
      <c r="AKZ3" s="143"/>
      <c r="ALA3" s="143"/>
      <c r="ALB3" s="143"/>
      <c r="ALC3" s="143"/>
      <c r="ALD3" s="143"/>
      <c r="ALE3" s="143"/>
      <c r="ALF3" s="143"/>
      <c r="ALG3" s="143"/>
      <c r="ALH3" s="143"/>
      <c r="ALI3" s="143"/>
      <c r="ALJ3" s="143"/>
      <c r="ALK3" s="143"/>
      <c r="ALL3" s="143"/>
      <c r="ALM3" s="143"/>
      <c r="ALN3" s="143"/>
      <c r="ALO3" s="143"/>
      <c r="ALP3" s="143"/>
      <c r="ALQ3" s="143"/>
      <c r="ALR3" s="143"/>
      <c r="ALS3" s="143"/>
      <c r="ALT3" s="143"/>
      <c r="ALU3" s="143"/>
      <c r="ALV3" s="143"/>
    </row>
    <row r="4" spans="1:1010" ht="19.899999999999999" customHeight="1" x14ac:dyDescent="0.2">
      <c r="A4" s="13"/>
      <c r="B4" s="20"/>
      <c r="C4" s="20"/>
      <c r="D4" s="20"/>
      <c r="E4" s="20"/>
      <c r="F4" s="20"/>
      <c r="G4" s="20"/>
      <c r="H4" s="21" t="s">
        <v>1</v>
      </c>
      <c r="I4" s="21" t="s">
        <v>1</v>
      </c>
      <c r="J4" s="20"/>
      <c r="K4" s="22">
        <v>16</v>
      </c>
      <c r="L4" s="22">
        <v>17</v>
      </c>
      <c r="M4" s="22">
        <v>18</v>
      </c>
      <c r="N4" s="22">
        <v>19</v>
      </c>
      <c r="O4" s="22">
        <v>20</v>
      </c>
      <c r="P4" s="22">
        <v>21</v>
      </c>
      <c r="Q4" s="22">
        <v>22</v>
      </c>
      <c r="R4" s="22">
        <v>23</v>
      </c>
      <c r="S4" s="22">
        <v>24</v>
      </c>
      <c r="T4" s="22">
        <v>25</v>
      </c>
      <c r="U4" s="22">
        <v>26</v>
      </c>
      <c r="V4" s="22">
        <v>27</v>
      </c>
      <c r="W4" s="23">
        <v>28</v>
      </c>
      <c r="X4" s="22">
        <v>29</v>
      </c>
      <c r="Y4" s="22">
        <v>30</v>
      </c>
      <c r="Z4" s="22">
        <v>31</v>
      </c>
      <c r="AA4" s="22">
        <v>1</v>
      </c>
      <c r="AB4" s="22">
        <v>2</v>
      </c>
      <c r="AC4" s="22">
        <v>3</v>
      </c>
      <c r="AD4" s="22">
        <v>4</v>
      </c>
      <c r="AE4" s="22">
        <v>5</v>
      </c>
      <c r="AF4" s="22">
        <v>6</v>
      </c>
      <c r="AG4" s="22">
        <v>7</v>
      </c>
      <c r="AH4" s="22">
        <v>8</v>
      </c>
      <c r="AI4" s="22">
        <v>9</v>
      </c>
      <c r="AJ4" s="22">
        <v>10</v>
      </c>
      <c r="AK4" s="22">
        <v>11</v>
      </c>
      <c r="AL4" s="22">
        <v>12</v>
      </c>
      <c r="AM4" s="22">
        <v>13</v>
      </c>
      <c r="AN4" s="23">
        <v>14</v>
      </c>
      <c r="AO4" s="22">
        <v>15</v>
      </c>
      <c r="AP4" s="8" t="s">
        <v>2</v>
      </c>
      <c r="AQ4" s="7" t="s">
        <v>3</v>
      </c>
      <c r="AR4" s="7" t="s">
        <v>4</v>
      </c>
      <c r="AS4" s="7" t="s">
        <v>5</v>
      </c>
      <c r="AT4" s="7" t="s">
        <v>6</v>
      </c>
      <c r="AU4" s="8" t="s">
        <v>7</v>
      </c>
      <c r="AV4" s="8" t="s">
        <v>8</v>
      </c>
      <c r="AW4" s="6" t="s">
        <v>9</v>
      </c>
      <c r="AX4" s="6" t="s">
        <v>10</v>
      </c>
      <c r="AY4" s="24" t="s">
        <v>11</v>
      </c>
      <c r="AZ4" s="8" t="s">
        <v>12</v>
      </c>
      <c r="BA4" s="25" t="s">
        <v>13</v>
      </c>
      <c r="BB4" s="8" t="s">
        <v>14</v>
      </c>
      <c r="BC4" s="25" t="s">
        <v>15</v>
      </c>
      <c r="BD4" s="13"/>
      <c r="BE4"/>
      <c r="CK4"/>
      <c r="CL4"/>
      <c r="CM4"/>
      <c r="CN4"/>
      <c r="CO4"/>
      <c r="CP4"/>
    </row>
    <row r="5" spans="1:1010" ht="19.899999999999999" customHeight="1" x14ac:dyDescent="0.2">
      <c r="A5" s="13"/>
      <c r="B5" s="26" t="s">
        <v>16</v>
      </c>
      <c r="C5" s="26" t="s">
        <v>17</v>
      </c>
      <c r="D5" s="26" t="s">
        <v>18</v>
      </c>
      <c r="E5" s="26" t="s">
        <v>19</v>
      </c>
      <c r="F5" s="26" t="s">
        <v>20</v>
      </c>
      <c r="G5" s="26" t="s">
        <v>21</v>
      </c>
      <c r="H5" s="27" t="s">
        <v>22</v>
      </c>
      <c r="I5" s="27" t="s">
        <v>13</v>
      </c>
      <c r="J5" s="26" t="s">
        <v>23</v>
      </c>
      <c r="K5" s="28" t="s">
        <v>24</v>
      </c>
      <c r="L5" s="28" t="s">
        <v>25</v>
      </c>
      <c r="M5" s="28" t="s">
        <v>26</v>
      </c>
      <c r="N5" s="28" t="s">
        <v>27</v>
      </c>
      <c r="O5" s="28" t="s">
        <v>28</v>
      </c>
      <c r="P5" s="28" t="s">
        <v>29</v>
      </c>
      <c r="Q5" s="28" t="s">
        <v>30</v>
      </c>
      <c r="R5" s="28" t="s">
        <v>24</v>
      </c>
      <c r="S5" s="28" t="s">
        <v>25</v>
      </c>
      <c r="T5" s="28" t="s">
        <v>26</v>
      </c>
      <c r="U5" s="28" t="s">
        <v>27</v>
      </c>
      <c r="V5" s="28" t="s">
        <v>28</v>
      </c>
      <c r="W5" s="29" t="s">
        <v>29</v>
      </c>
      <c r="X5" s="28" t="s">
        <v>30</v>
      </c>
      <c r="Y5" s="28" t="s">
        <v>24</v>
      </c>
      <c r="Z5" s="28" t="s">
        <v>25</v>
      </c>
      <c r="AA5" s="30" t="s">
        <v>26</v>
      </c>
      <c r="AB5" s="28" t="s">
        <v>27</v>
      </c>
      <c r="AC5" s="28" t="s">
        <v>28</v>
      </c>
      <c r="AD5" s="28" t="s">
        <v>29</v>
      </c>
      <c r="AE5" s="28" t="s">
        <v>30</v>
      </c>
      <c r="AF5" s="28" t="s">
        <v>24</v>
      </c>
      <c r="AG5" s="28" t="s">
        <v>25</v>
      </c>
      <c r="AH5" s="28" t="s">
        <v>26</v>
      </c>
      <c r="AI5" s="28" t="s">
        <v>27</v>
      </c>
      <c r="AJ5" s="28" t="s">
        <v>28</v>
      </c>
      <c r="AK5" s="28" t="s">
        <v>29</v>
      </c>
      <c r="AL5" s="28" t="s">
        <v>30</v>
      </c>
      <c r="AM5" s="28" t="s">
        <v>24</v>
      </c>
      <c r="AN5" s="29" t="s">
        <v>25</v>
      </c>
      <c r="AO5" s="28" t="s">
        <v>26</v>
      </c>
      <c r="AP5" s="8"/>
      <c r="AQ5" s="7"/>
      <c r="AR5" s="7"/>
      <c r="AS5" s="7"/>
      <c r="AT5" s="7"/>
      <c r="AU5" s="8"/>
      <c r="AV5" s="8"/>
      <c r="AW5" s="6"/>
      <c r="AX5" s="6"/>
      <c r="AY5" s="24" t="s">
        <v>31</v>
      </c>
      <c r="AZ5" s="8"/>
      <c r="BA5" s="25" t="s">
        <v>32</v>
      </c>
      <c r="BB5" s="8"/>
      <c r="BC5" s="25" t="s">
        <v>33</v>
      </c>
      <c r="BD5" s="13"/>
      <c r="BE5"/>
      <c r="CK5"/>
      <c r="CL5"/>
      <c r="CM5"/>
      <c r="CN5"/>
      <c r="CO5"/>
      <c r="CP5"/>
    </row>
    <row r="6" spans="1:1010" ht="17.100000000000001" customHeight="1" x14ac:dyDescent="0.2">
      <c r="A6" s="13"/>
      <c r="B6" s="31"/>
      <c r="C6" s="32" t="s">
        <v>34</v>
      </c>
      <c r="D6" s="31"/>
      <c r="E6" s="31"/>
      <c r="F6" s="31"/>
      <c r="G6" s="31"/>
      <c r="H6" s="31"/>
      <c r="I6" s="31"/>
      <c r="J6" s="33" t="s">
        <v>9</v>
      </c>
      <c r="K6" s="34">
        <v>57</v>
      </c>
      <c r="L6" s="34">
        <v>100</v>
      </c>
      <c r="M6" s="34"/>
      <c r="N6" s="34"/>
      <c r="O6" s="34"/>
      <c r="P6" s="34">
        <v>61</v>
      </c>
      <c r="Q6" s="34">
        <v>30</v>
      </c>
      <c r="R6" s="34">
        <v>8</v>
      </c>
      <c r="S6" s="34" t="s">
        <v>35</v>
      </c>
      <c r="T6" s="34">
        <v>40</v>
      </c>
      <c r="U6" s="34">
        <v>10</v>
      </c>
      <c r="V6" s="34" t="s">
        <v>35</v>
      </c>
      <c r="W6" s="35"/>
      <c r="X6" s="34"/>
      <c r="Y6" s="34">
        <v>52</v>
      </c>
      <c r="Z6" s="34">
        <v>51</v>
      </c>
      <c r="AA6" s="34">
        <v>25</v>
      </c>
      <c r="AB6" s="34">
        <v>7</v>
      </c>
      <c r="AC6" s="34">
        <v>77</v>
      </c>
      <c r="AD6" s="34">
        <v>27</v>
      </c>
      <c r="AE6" s="34">
        <v>120</v>
      </c>
      <c r="AF6" s="34"/>
      <c r="AG6" s="34"/>
      <c r="AH6" s="34">
        <v>54</v>
      </c>
      <c r="AI6" s="34" t="s">
        <v>35</v>
      </c>
      <c r="AJ6" s="34">
        <v>78</v>
      </c>
      <c r="AK6" s="34">
        <v>63</v>
      </c>
      <c r="AL6" s="34">
        <v>35</v>
      </c>
      <c r="AM6" s="34">
        <v>18</v>
      </c>
      <c r="AN6" s="35">
        <v>87</v>
      </c>
      <c r="AO6" s="34"/>
      <c r="AP6" s="36"/>
      <c r="AQ6" s="37"/>
      <c r="AR6" s="37"/>
      <c r="AS6" s="37"/>
      <c r="AT6" s="36"/>
      <c r="AU6" s="36"/>
      <c r="AV6" s="36"/>
      <c r="AW6" s="38"/>
      <c r="AX6" s="39"/>
      <c r="AY6" s="37"/>
      <c r="AZ6" s="36"/>
      <c r="BA6" s="36"/>
      <c r="BB6" s="36"/>
      <c r="BC6" s="40"/>
      <c r="BD6" s="41"/>
      <c r="BE6"/>
      <c r="CK6"/>
      <c r="CL6"/>
      <c r="CM6"/>
      <c r="CN6"/>
      <c r="CO6"/>
      <c r="CP6"/>
    </row>
    <row r="7" spans="1:1010" ht="17.100000000000001" customHeight="1" x14ac:dyDescent="0.2">
      <c r="A7" s="13"/>
      <c r="B7" s="31"/>
      <c r="C7" s="32" t="s">
        <v>34</v>
      </c>
      <c r="D7" s="31"/>
      <c r="E7" s="42"/>
      <c r="F7" s="31"/>
      <c r="G7" s="31"/>
      <c r="H7" s="31"/>
      <c r="I7" s="31"/>
      <c r="J7" s="33" t="s">
        <v>10</v>
      </c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4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4"/>
      <c r="AO7" s="43"/>
      <c r="AP7" s="36"/>
      <c r="AQ7" s="37"/>
      <c r="AR7" s="37"/>
      <c r="AS7" s="37"/>
      <c r="AT7" s="37"/>
      <c r="AU7" s="37"/>
      <c r="AV7" s="45"/>
      <c r="AW7" s="38"/>
      <c r="AX7" s="39"/>
      <c r="AY7" s="37"/>
      <c r="AZ7" s="36"/>
      <c r="BA7" s="36"/>
      <c r="BB7" s="36"/>
      <c r="BC7" s="46"/>
      <c r="BD7" s="47"/>
      <c r="BE7"/>
      <c r="CK7"/>
      <c r="CL7"/>
      <c r="CM7"/>
      <c r="CN7"/>
      <c r="CO7"/>
      <c r="CP7"/>
    </row>
    <row r="8" spans="1:1010" ht="17.100000000000001" customHeight="1" x14ac:dyDescent="0.2">
      <c r="A8" s="13"/>
      <c r="B8" s="31">
        <v>1</v>
      </c>
      <c r="C8" s="48" t="s">
        <v>34</v>
      </c>
      <c r="D8" s="31" t="s">
        <v>36</v>
      </c>
      <c r="E8" s="42" t="s">
        <v>37</v>
      </c>
      <c r="F8" s="31" t="s">
        <v>38</v>
      </c>
      <c r="G8" s="31" t="s">
        <v>39</v>
      </c>
      <c r="H8" s="31" t="s">
        <v>22</v>
      </c>
      <c r="I8" s="31"/>
      <c r="J8" s="33" t="s">
        <v>22</v>
      </c>
      <c r="K8" s="43" t="s">
        <v>40</v>
      </c>
      <c r="L8" s="43" t="s">
        <v>40</v>
      </c>
      <c r="M8" s="43"/>
      <c r="N8" s="43"/>
      <c r="O8" s="43"/>
      <c r="P8" s="43" t="s">
        <v>41</v>
      </c>
      <c r="Q8" s="43" t="s">
        <v>41</v>
      </c>
      <c r="R8" s="43" t="s">
        <v>42</v>
      </c>
      <c r="S8" s="43" t="s">
        <v>42</v>
      </c>
      <c r="T8" s="43" t="s">
        <v>40</v>
      </c>
      <c r="U8" s="43" t="s">
        <v>40</v>
      </c>
      <c r="V8" s="43" t="s">
        <v>40</v>
      </c>
      <c r="W8" s="44"/>
      <c r="X8" s="43"/>
      <c r="Y8" s="43" t="s">
        <v>41</v>
      </c>
      <c r="Z8" s="43" t="s">
        <v>41</v>
      </c>
      <c r="AA8" s="43" t="s">
        <v>42</v>
      </c>
      <c r="AB8" s="43" t="s">
        <v>42</v>
      </c>
      <c r="AC8" s="43" t="s">
        <v>42</v>
      </c>
      <c r="AD8" s="43" t="s">
        <v>40</v>
      </c>
      <c r="AE8" s="43" t="s">
        <v>40</v>
      </c>
      <c r="AF8" s="43"/>
      <c r="AG8" s="43"/>
      <c r="AH8" s="43" t="s">
        <v>41</v>
      </c>
      <c r="AI8" s="43" t="s">
        <v>41</v>
      </c>
      <c r="AJ8" s="43" t="s">
        <v>41</v>
      </c>
      <c r="AK8" s="43" t="s">
        <v>42</v>
      </c>
      <c r="AL8" s="43" t="s">
        <v>42</v>
      </c>
      <c r="AM8" s="43" t="s">
        <v>40</v>
      </c>
      <c r="AN8" s="44" t="s">
        <v>40</v>
      </c>
      <c r="AO8" s="43"/>
      <c r="AP8" s="36">
        <f>COUNTIF('Payroll April'!K8:AO8,"AL")</f>
        <v>0</v>
      </c>
      <c r="AQ8" s="37">
        <f>COUNTIF('Payroll April'!K8:AO8,"IJ")</f>
        <v>0</v>
      </c>
      <c r="AR8" s="37">
        <f>COUNTIF('Payroll April'!K8:AO8,"SK")</f>
        <v>0</v>
      </c>
      <c r="AS8" s="37">
        <f>COUNTIF('Payroll April'!K8:AO8,"CT")</f>
        <v>0</v>
      </c>
      <c r="AT8" s="36">
        <f>COUNTIF('Payroll April'!K8:AO8,"CTK")</f>
        <v>0</v>
      </c>
      <c r="AU8" s="36">
        <f>COUNTIF('Payroll April'!K8:AO8,"PG")</f>
        <v>0</v>
      </c>
      <c r="AV8" s="36">
        <f>COUNTIF('Payroll April'!K8:AO8,"S1")+COUNTIF('Payroll April'!K8:AO8,"S2")+COUNTIF('Payroll April'!K8:AO8,"S3")</f>
        <v>23</v>
      </c>
      <c r="AW8" s="38">
        <f>SUM('Payroll April'!K6:AO6)</f>
        <v>1000</v>
      </c>
      <c r="AX8" s="39">
        <f>SUM('Payroll April'!K7:AO7)</f>
        <v>0</v>
      </c>
      <c r="AY8" s="37">
        <f>COUNTIF('Payroll April'!K8:AO8,"S1")+COUNTIF('Payroll April'!K8:AO8,"S3")</f>
        <v>16</v>
      </c>
      <c r="AZ8" s="36">
        <f>IF('Payroll April'!AV8&gt;22,'Payroll April'!AV8-22,"0")</f>
        <v>1</v>
      </c>
      <c r="BA8" s="36">
        <f>COUNT('Payroll April'!K9:AO9)+COUNT('Payroll April'!K10:AO10)</f>
        <v>3</v>
      </c>
      <c r="BB8" s="36">
        <f>SUM('Payroll April'!K9:AO9)+SUM('Payroll April'!K10:AO10)</f>
        <v>24</v>
      </c>
      <c r="BC8" s="40">
        <f>SUM('Payroll April'!K9:AO9)*2+SUM('Payroll April'!K10:AO10)*2-('Payroll April'!BA8*0.5)</f>
        <v>46.5</v>
      </c>
      <c r="BD8" s="47">
        <v>23</v>
      </c>
      <c r="BE8"/>
      <c r="CK8"/>
      <c r="CL8"/>
      <c r="CM8"/>
      <c r="CN8"/>
      <c r="CO8"/>
      <c r="CP8"/>
    </row>
    <row r="9" spans="1:1010" ht="17.100000000000001" customHeight="1" x14ac:dyDescent="0.2">
      <c r="A9" s="13"/>
      <c r="B9" s="31"/>
      <c r="C9" s="32" t="s">
        <v>34</v>
      </c>
      <c r="D9" s="31"/>
      <c r="E9" s="42"/>
      <c r="F9" s="31"/>
      <c r="G9" s="31"/>
      <c r="H9" s="31"/>
      <c r="I9" s="31"/>
      <c r="J9" s="33" t="s">
        <v>13</v>
      </c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4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>
        <v>8</v>
      </c>
      <c r="AI9" s="43"/>
      <c r="AJ9" s="43"/>
      <c r="AK9" s="43"/>
      <c r="AL9" s="43"/>
      <c r="AM9" s="43"/>
      <c r="AN9" s="44">
        <v>8</v>
      </c>
      <c r="AO9" s="43"/>
      <c r="AP9" s="36"/>
      <c r="AQ9" s="37"/>
      <c r="AR9" s="37"/>
      <c r="AS9" s="37"/>
      <c r="AT9" s="37"/>
      <c r="AU9" s="37"/>
      <c r="AV9" s="45"/>
      <c r="AW9" s="38"/>
      <c r="AX9" s="39"/>
      <c r="AY9" s="37"/>
      <c r="AZ9" s="36"/>
      <c r="BA9" s="36"/>
      <c r="BB9" s="36"/>
      <c r="BC9" s="46"/>
      <c r="BD9" s="47"/>
      <c r="BE9"/>
      <c r="CK9"/>
      <c r="CL9"/>
      <c r="CM9"/>
      <c r="CN9"/>
      <c r="CO9"/>
      <c r="CP9"/>
    </row>
    <row r="10" spans="1:1010" ht="17.100000000000001" customHeight="1" x14ac:dyDescent="0.2">
      <c r="A10" s="13"/>
      <c r="B10" s="31"/>
      <c r="C10" s="32" t="s">
        <v>34</v>
      </c>
      <c r="D10" s="31"/>
      <c r="E10" s="42"/>
      <c r="F10" s="31"/>
      <c r="G10" s="31"/>
      <c r="H10" s="31"/>
      <c r="I10" s="31"/>
      <c r="J10" s="33" t="s">
        <v>32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4"/>
      <c r="X10" s="43">
        <v>8</v>
      </c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4"/>
      <c r="AO10" s="43"/>
      <c r="AP10" s="36"/>
      <c r="AQ10" s="37"/>
      <c r="AR10" s="37"/>
      <c r="AS10" s="37"/>
      <c r="AT10" s="37"/>
      <c r="AU10" s="37"/>
      <c r="AV10" s="45"/>
      <c r="AW10" s="38"/>
      <c r="AX10" s="39"/>
      <c r="AY10" s="37"/>
      <c r="AZ10" s="36"/>
      <c r="BA10" s="36"/>
      <c r="BB10" s="36"/>
      <c r="BC10" s="46"/>
      <c r="BD10" s="47"/>
      <c r="BE10"/>
      <c r="CK10"/>
      <c r="CL10"/>
      <c r="CM10"/>
      <c r="CN10"/>
      <c r="CO10"/>
      <c r="CP10"/>
    </row>
    <row r="11" spans="1:1010" ht="17.100000000000001" customHeight="1" x14ac:dyDescent="0.2">
      <c r="A11" s="13"/>
      <c r="B11" s="49"/>
      <c r="C11" s="50" t="s">
        <v>34</v>
      </c>
      <c r="D11" s="49"/>
      <c r="E11" s="51"/>
      <c r="F11" s="49"/>
      <c r="G11" s="49"/>
      <c r="H11" s="49"/>
      <c r="I11" s="49"/>
      <c r="J11" s="33" t="s">
        <v>9</v>
      </c>
      <c r="K11" s="52">
        <v>37</v>
      </c>
      <c r="L11" s="52">
        <v>53</v>
      </c>
      <c r="M11" s="52"/>
      <c r="N11" s="52"/>
      <c r="O11" s="52"/>
      <c r="P11" s="52">
        <v>61</v>
      </c>
      <c r="Q11" s="52">
        <v>30</v>
      </c>
      <c r="R11" s="52">
        <v>8</v>
      </c>
      <c r="S11" s="52" t="s">
        <v>35</v>
      </c>
      <c r="T11" s="52">
        <v>40</v>
      </c>
      <c r="U11" s="52">
        <v>10</v>
      </c>
      <c r="V11" s="52" t="s">
        <v>35</v>
      </c>
      <c r="W11" s="53"/>
      <c r="X11" s="52"/>
      <c r="Y11" s="52">
        <v>52</v>
      </c>
      <c r="Z11" s="52">
        <v>51</v>
      </c>
      <c r="AA11" s="52">
        <v>25</v>
      </c>
      <c r="AB11" s="52">
        <v>7</v>
      </c>
      <c r="AC11" s="52">
        <v>77</v>
      </c>
      <c r="AD11" s="52">
        <v>27</v>
      </c>
      <c r="AE11" s="52">
        <v>102</v>
      </c>
      <c r="AF11" s="52"/>
      <c r="AG11" s="52"/>
      <c r="AH11" s="52">
        <v>20</v>
      </c>
      <c r="AI11" s="52">
        <v>63</v>
      </c>
      <c r="AJ11" s="52">
        <v>78</v>
      </c>
      <c r="AK11" s="52">
        <v>63</v>
      </c>
      <c r="AL11" s="52">
        <v>35</v>
      </c>
      <c r="AM11" s="52">
        <v>18</v>
      </c>
      <c r="AN11" s="53">
        <v>87</v>
      </c>
      <c r="AO11" s="52"/>
      <c r="AP11" s="36"/>
      <c r="AQ11" s="37"/>
      <c r="AR11" s="37"/>
      <c r="AS11" s="37"/>
      <c r="AT11" s="36"/>
      <c r="AU11" s="36"/>
      <c r="AV11" s="36"/>
      <c r="AW11" s="38"/>
      <c r="AX11" s="39"/>
      <c r="AY11" s="37"/>
      <c r="AZ11" s="36"/>
      <c r="BA11" s="36"/>
      <c r="BB11" s="36"/>
      <c r="BC11" s="40"/>
      <c r="BD11" s="47"/>
      <c r="BE11"/>
      <c r="CK11"/>
      <c r="CL11"/>
      <c r="CM11"/>
      <c r="CN11"/>
      <c r="CO11"/>
      <c r="CP11"/>
    </row>
    <row r="12" spans="1:1010" ht="17.100000000000001" customHeight="1" x14ac:dyDescent="0.2">
      <c r="A12" s="13"/>
      <c r="B12" s="31"/>
      <c r="C12" s="55" t="s">
        <v>34</v>
      </c>
      <c r="D12" s="31"/>
      <c r="E12" s="42"/>
      <c r="F12" s="31"/>
      <c r="G12" s="31"/>
      <c r="H12" s="31"/>
      <c r="I12" s="31"/>
      <c r="J12" s="33" t="s">
        <v>10</v>
      </c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4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4"/>
      <c r="AO12" s="43"/>
      <c r="AP12" s="36"/>
      <c r="AQ12" s="37"/>
      <c r="AR12" s="37"/>
      <c r="AS12" s="37"/>
      <c r="AT12" s="37"/>
      <c r="AU12" s="37"/>
      <c r="AV12" s="45"/>
      <c r="AW12" s="38"/>
      <c r="AX12" s="39"/>
      <c r="AY12" s="37"/>
      <c r="AZ12" s="36"/>
      <c r="BA12" s="36"/>
      <c r="BB12" s="36"/>
      <c r="BC12" s="46"/>
      <c r="BD12" s="47"/>
      <c r="BE12"/>
      <c r="CK12"/>
      <c r="CL12"/>
      <c r="CM12"/>
      <c r="CN12"/>
      <c r="CO12"/>
      <c r="CP12"/>
    </row>
    <row r="13" spans="1:1010" ht="17.100000000000001" customHeight="1" x14ac:dyDescent="0.2">
      <c r="A13" s="13"/>
      <c r="B13" s="31">
        <f>'Payroll April'!B8+1</f>
        <v>2</v>
      </c>
      <c r="C13" s="31" t="s">
        <v>34</v>
      </c>
      <c r="D13" s="56" t="s">
        <v>43</v>
      </c>
      <c r="E13" s="57" t="s">
        <v>44</v>
      </c>
      <c r="F13" s="56" t="s">
        <v>45</v>
      </c>
      <c r="G13" s="56" t="s">
        <v>39</v>
      </c>
      <c r="H13" s="58" t="s">
        <v>22</v>
      </c>
      <c r="I13" s="31"/>
      <c r="J13" s="33" t="s">
        <v>22</v>
      </c>
      <c r="K13" s="43" t="s">
        <v>40</v>
      </c>
      <c r="L13" s="43" t="s">
        <v>40</v>
      </c>
      <c r="M13" s="43"/>
      <c r="N13" s="43"/>
      <c r="O13" s="43"/>
      <c r="P13" s="43" t="s">
        <v>41</v>
      </c>
      <c r="Q13" s="43" t="s">
        <v>41</v>
      </c>
      <c r="R13" s="43" t="s">
        <v>42</v>
      </c>
      <c r="S13" s="43" t="s">
        <v>42</v>
      </c>
      <c r="T13" s="43" t="s">
        <v>40</v>
      </c>
      <c r="U13" s="43" t="s">
        <v>40</v>
      </c>
      <c r="V13" s="43" t="s">
        <v>40</v>
      </c>
      <c r="W13" s="44"/>
      <c r="X13" s="43"/>
      <c r="Y13" s="43" t="s">
        <v>41</v>
      </c>
      <c r="Z13" s="43" t="s">
        <v>41</v>
      </c>
      <c r="AA13" s="43" t="s">
        <v>42</v>
      </c>
      <c r="AB13" s="43" t="s">
        <v>42</v>
      </c>
      <c r="AC13" s="43" t="s">
        <v>42</v>
      </c>
      <c r="AD13" s="43" t="s">
        <v>40</v>
      </c>
      <c r="AE13" s="43" t="s">
        <v>40</v>
      </c>
      <c r="AF13" s="43"/>
      <c r="AG13" s="43"/>
      <c r="AH13" s="43" t="s">
        <v>41</v>
      </c>
      <c r="AI13" s="43" t="s">
        <v>41</v>
      </c>
      <c r="AJ13" s="43" t="s">
        <v>41</v>
      </c>
      <c r="AK13" s="43" t="s">
        <v>42</v>
      </c>
      <c r="AL13" s="43" t="s">
        <v>42</v>
      </c>
      <c r="AM13" s="43" t="s">
        <v>40</v>
      </c>
      <c r="AN13" s="44" t="s">
        <v>40</v>
      </c>
      <c r="AO13" s="43"/>
      <c r="AP13" s="36">
        <f>COUNTIF('Payroll April'!K13:AO13,"AL")</f>
        <v>0</v>
      </c>
      <c r="AQ13" s="37">
        <f>COUNTIF('Payroll April'!K13:AO13,"IJ")</f>
        <v>0</v>
      </c>
      <c r="AR13" s="37">
        <f>COUNTIF('Payroll April'!K13:AO13,"SK")</f>
        <v>0</v>
      </c>
      <c r="AS13" s="37">
        <f>COUNTIF('Payroll April'!K13:AO13,"CT")</f>
        <v>0</v>
      </c>
      <c r="AT13" s="36">
        <f>COUNTIF('Payroll April'!K13:AO13,"CTK")</f>
        <v>0</v>
      </c>
      <c r="AU13" s="36">
        <f>COUNTIF('Payroll April'!K13:AO13,"PG")</f>
        <v>0</v>
      </c>
      <c r="AV13" s="36">
        <f>COUNTIF('Payroll April'!K13:AO13,"S1")+COUNTIF('Payroll April'!K13:AO13,"S2")+COUNTIF('Payroll April'!K13:AO13,"S3")</f>
        <v>23</v>
      </c>
      <c r="AW13" s="38">
        <f>SUM('Payroll April'!K11:AO11)</f>
        <v>944</v>
      </c>
      <c r="AX13" s="39">
        <f>SUM('Payroll April'!K12:AO12)</f>
        <v>0</v>
      </c>
      <c r="AY13" s="37">
        <f>COUNTIF('Payroll April'!K13:AO13,"S1")+COUNTIF('Payroll April'!K13:AO13,"S3")</f>
        <v>16</v>
      </c>
      <c r="AZ13" s="36">
        <f>IF('Payroll April'!AV13&gt;22,'Payroll April'!AV13-22,"0")</f>
        <v>1</v>
      </c>
      <c r="BA13" s="36">
        <f>COUNT('Payroll April'!K14:AO14)+COUNT('Payroll April'!K15:AO15)</f>
        <v>2</v>
      </c>
      <c r="BB13" s="36">
        <f>SUM('Payroll April'!K14:AO14)+SUM('Payroll April'!K15:AO15)</f>
        <v>16</v>
      </c>
      <c r="BC13" s="40">
        <f>SUM('Payroll April'!K14:AO14)*2+SUM('Payroll April'!K15:AO15)*2-('Payroll April'!BA13*0.5)</f>
        <v>31</v>
      </c>
      <c r="BD13" s="47">
        <v>23</v>
      </c>
      <c r="BE13"/>
      <c r="CK13"/>
      <c r="CL13"/>
      <c r="CM13"/>
      <c r="CN13"/>
      <c r="CO13"/>
      <c r="CP13"/>
    </row>
    <row r="14" spans="1:1010" ht="17.100000000000001" customHeight="1" x14ac:dyDescent="0.2">
      <c r="A14" s="13"/>
      <c r="B14" s="31"/>
      <c r="C14" s="55" t="s">
        <v>34</v>
      </c>
      <c r="D14" s="56"/>
      <c r="E14" s="57"/>
      <c r="F14" s="56"/>
      <c r="G14" s="56"/>
      <c r="H14" s="58"/>
      <c r="I14" s="31"/>
      <c r="J14" s="33" t="s">
        <v>13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4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4">
        <v>8</v>
      </c>
      <c r="AO14" s="43"/>
      <c r="AP14" s="36"/>
      <c r="AQ14" s="37"/>
      <c r="AR14" s="37"/>
      <c r="AS14" s="37"/>
      <c r="AT14" s="37"/>
      <c r="AU14" s="37"/>
      <c r="AV14" s="45"/>
      <c r="AW14" s="38"/>
      <c r="AX14" s="39"/>
      <c r="AY14" s="37"/>
      <c r="AZ14" s="36"/>
      <c r="BA14" s="36"/>
      <c r="BB14" s="36"/>
      <c r="BC14" s="46"/>
      <c r="BD14" s="54"/>
      <c r="BE14"/>
      <c r="CK14"/>
      <c r="CL14"/>
      <c r="CM14"/>
      <c r="CN14"/>
      <c r="CO14"/>
      <c r="CP14"/>
    </row>
    <row r="15" spans="1:1010" ht="17.100000000000001" customHeight="1" x14ac:dyDescent="0.2">
      <c r="A15" s="13"/>
      <c r="B15" s="31"/>
      <c r="C15" s="55" t="s">
        <v>34</v>
      </c>
      <c r="D15" s="31"/>
      <c r="E15" s="42"/>
      <c r="F15" s="31"/>
      <c r="G15" s="31"/>
      <c r="H15" s="31"/>
      <c r="I15" s="31"/>
      <c r="J15" s="33" t="s">
        <v>32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4"/>
      <c r="X15" s="43">
        <v>8</v>
      </c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4"/>
      <c r="AO15" s="43"/>
      <c r="AP15" s="36"/>
      <c r="AQ15" s="37"/>
      <c r="AR15" s="37"/>
      <c r="AS15" s="37"/>
      <c r="AT15" s="37"/>
      <c r="AU15" s="37"/>
      <c r="AV15" s="45"/>
      <c r="AW15" s="38"/>
      <c r="AX15" s="39"/>
      <c r="AY15" s="37"/>
      <c r="AZ15" s="36"/>
      <c r="BA15" s="36"/>
      <c r="BB15" s="36"/>
      <c r="BC15" s="46"/>
      <c r="BD15" s="54"/>
      <c r="BE15"/>
      <c r="CK15"/>
      <c r="CL15"/>
      <c r="CM15"/>
      <c r="CN15"/>
      <c r="CO15"/>
      <c r="CP15"/>
    </row>
    <row r="16" spans="1:1010" ht="17.100000000000001" customHeight="1" x14ac:dyDescent="0.2">
      <c r="A16" s="13"/>
      <c r="B16" s="49"/>
      <c r="C16" s="50" t="s">
        <v>34</v>
      </c>
      <c r="D16" s="49"/>
      <c r="E16" s="51"/>
      <c r="F16" s="49"/>
      <c r="G16" s="49"/>
      <c r="H16" s="49"/>
      <c r="I16" s="49"/>
      <c r="J16" s="33" t="s">
        <v>9</v>
      </c>
      <c r="K16" s="52">
        <v>37</v>
      </c>
      <c r="L16" s="52">
        <v>53</v>
      </c>
      <c r="M16" s="52"/>
      <c r="N16" s="52"/>
      <c r="O16" s="52"/>
      <c r="P16" s="52">
        <v>61</v>
      </c>
      <c r="Q16" s="52">
        <v>30</v>
      </c>
      <c r="R16" s="52">
        <v>8</v>
      </c>
      <c r="S16" s="52" t="s">
        <v>35</v>
      </c>
      <c r="T16" s="52">
        <v>40</v>
      </c>
      <c r="U16" s="52">
        <v>10</v>
      </c>
      <c r="V16" s="52" t="s">
        <v>35</v>
      </c>
      <c r="W16" s="53"/>
      <c r="X16" s="52"/>
      <c r="Y16" s="52">
        <v>52</v>
      </c>
      <c r="Z16" s="52">
        <v>51</v>
      </c>
      <c r="AA16" s="52">
        <v>25</v>
      </c>
      <c r="AB16" s="52">
        <v>7</v>
      </c>
      <c r="AC16" s="52">
        <v>77</v>
      </c>
      <c r="AD16" s="52">
        <v>27</v>
      </c>
      <c r="AE16" s="52">
        <v>102</v>
      </c>
      <c r="AF16" s="52"/>
      <c r="AG16" s="52"/>
      <c r="AH16" s="52">
        <v>20</v>
      </c>
      <c r="AI16" s="52" t="s">
        <v>35</v>
      </c>
      <c r="AJ16" s="52">
        <v>78</v>
      </c>
      <c r="AK16" s="52">
        <v>63</v>
      </c>
      <c r="AL16" s="52">
        <v>35</v>
      </c>
      <c r="AM16" s="52">
        <v>18</v>
      </c>
      <c r="AN16" s="53">
        <v>87</v>
      </c>
      <c r="AO16" s="52"/>
      <c r="AP16" s="36"/>
      <c r="AQ16" s="37"/>
      <c r="AR16" s="37"/>
      <c r="AS16" s="37"/>
      <c r="AT16" s="36"/>
      <c r="AU16" s="36"/>
      <c r="AV16" s="36"/>
      <c r="AW16" s="38"/>
      <c r="AX16" s="39"/>
      <c r="AY16" s="37"/>
      <c r="AZ16" s="36"/>
      <c r="BA16" s="36"/>
      <c r="BB16" s="36"/>
      <c r="BC16" s="40"/>
      <c r="BD16" s="54"/>
      <c r="BE16"/>
      <c r="CK16"/>
      <c r="CL16"/>
      <c r="CM16"/>
      <c r="CN16"/>
      <c r="CO16"/>
      <c r="CP16"/>
    </row>
    <row r="17" spans="1:94" ht="17.100000000000001" customHeight="1" x14ac:dyDescent="0.2">
      <c r="A17" s="13"/>
      <c r="B17" s="31"/>
      <c r="C17" s="55" t="s">
        <v>34</v>
      </c>
      <c r="D17" s="31"/>
      <c r="E17" s="42"/>
      <c r="F17" s="31"/>
      <c r="G17" s="31"/>
      <c r="H17" s="31"/>
      <c r="I17" s="31"/>
      <c r="J17" s="33" t="s">
        <v>10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4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4"/>
      <c r="AO17" s="43"/>
      <c r="AP17" s="36"/>
      <c r="AQ17" s="37"/>
      <c r="AR17" s="37"/>
      <c r="AS17" s="37"/>
      <c r="AT17" s="37"/>
      <c r="AU17" s="37"/>
      <c r="AV17" s="45"/>
      <c r="AW17" s="38"/>
      <c r="AX17" s="39"/>
      <c r="AY17" s="37"/>
      <c r="AZ17" s="36"/>
      <c r="BA17" s="36"/>
      <c r="BB17" s="36"/>
      <c r="BC17" s="46"/>
      <c r="BD17" s="54"/>
      <c r="BE17"/>
      <c r="CK17"/>
      <c r="CL17"/>
      <c r="CM17"/>
      <c r="CN17"/>
      <c r="CO17"/>
      <c r="CP17"/>
    </row>
    <row r="18" spans="1:94" ht="17.100000000000001" customHeight="1" x14ac:dyDescent="0.2">
      <c r="A18" s="13"/>
      <c r="B18" s="31">
        <v>3</v>
      </c>
      <c r="C18" s="31" t="s">
        <v>34</v>
      </c>
      <c r="D18" s="56" t="s">
        <v>46</v>
      </c>
      <c r="E18" s="57" t="s">
        <v>47</v>
      </c>
      <c r="F18" s="56" t="s">
        <v>45</v>
      </c>
      <c r="G18" s="56" t="s">
        <v>39</v>
      </c>
      <c r="H18" s="58" t="s">
        <v>22</v>
      </c>
      <c r="I18" s="31"/>
      <c r="J18" s="33" t="s">
        <v>22</v>
      </c>
      <c r="K18" s="43" t="s">
        <v>40</v>
      </c>
      <c r="L18" s="43" t="s">
        <v>40</v>
      </c>
      <c r="M18" s="43"/>
      <c r="N18" s="43"/>
      <c r="O18" s="43"/>
      <c r="P18" s="43" t="s">
        <v>41</v>
      </c>
      <c r="Q18" s="43" t="s">
        <v>41</v>
      </c>
      <c r="R18" s="43" t="s">
        <v>42</v>
      </c>
      <c r="S18" s="43" t="s">
        <v>42</v>
      </c>
      <c r="T18" s="43" t="s">
        <v>40</v>
      </c>
      <c r="U18" s="43" t="s">
        <v>40</v>
      </c>
      <c r="V18" s="43" t="s">
        <v>40</v>
      </c>
      <c r="W18" s="44"/>
      <c r="X18" s="43"/>
      <c r="Y18" s="43" t="s">
        <v>41</v>
      </c>
      <c r="Z18" s="43" t="s">
        <v>41</v>
      </c>
      <c r="AA18" s="43" t="s">
        <v>42</v>
      </c>
      <c r="AB18" s="43" t="s">
        <v>42</v>
      </c>
      <c r="AC18" s="43" t="s">
        <v>42</v>
      </c>
      <c r="AD18" s="43" t="s">
        <v>40</v>
      </c>
      <c r="AE18" s="43" t="s">
        <v>40</v>
      </c>
      <c r="AF18" s="43"/>
      <c r="AG18" s="43"/>
      <c r="AH18" s="43" t="s">
        <v>41</v>
      </c>
      <c r="AI18" s="43" t="s">
        <v>41</v>
      </c>
      <c r="AJ18" s="43" t="s">
        <v>41</v>
      </c>
      <c r="AK18" s="43" t="s">
        <v>42</v>
      </c>
      <c r="AL18" s="43" t="s">
        <v>42</v>
      </c>
      <c r="AM18" s="43" t="s">
        <v>40</v>
      </c>
      <c r="AN18" s="44" t="s">
        <v>40</v>
      </c>
      <c r="AO18" s="43"/>
      <c r="AP18" s="36">
        <f>COUNTIF('Payroll April'!K18:AO18,"AL")</f>
        <v>0</v>
      </c>
      <c r="AQ18" s="37">
        <f>COUNTIF('Payroll April'!K18:AO18,"IJ")</f>
        <v>0</v>
      </c>
      <c r="AR18" s="37">
        <f>COUNTIF('Payroll April'!K18:AO18,"SK")</f>
        <v>0</v>
      </c>
      <c r="AS18" s="37">
        <f>COUNTIF('Payroll April'!K18:AO18,"CT")</f>
        <v>0</v>
      </c>
      <c r="AT18" s="36">
        <f>COUNTIF('Payroll April'!K18:AO18,"CTK")</f>
        <v>0</v>
      </c>
      <c r="AU18" s="36">
        <f>COUNTIF('Payroll April'!K18:AO18,"PG")</f>
        <v>0</v>
      </c>
      <c r="AV18" s="36">
        <f>COUNTIF('Payroll April'!K18:AO18,"S1")+COUNTIF('Payroll April'!K18:AO18,"S2")+COUNTIF('Payroll April'!K18:AO18,"S3")</f>
        <v>23</v>
      </c>
      <c r="AW18" s="38">
        <f>SUM('Payroll April'!K16:AO16)</f>
        <v>881</v>
      </c>
      <c r="AX18" s="39">
        <f>SUM('Payroll April'!K17:AO17)</f>
        <v>0</v>
      </c>
      <c r="AY18" s="37">
        <f>COUNTIF('Payroll April'!K18:AO18,"S1")+COUNTIF('Payroll April'!K18:AO18,"S3")</f>
        <v>16</v>
      </c>
      <c r="AZ18" s="36">
        <f>IF('Payroll April'!AV18&gt;22,'Payroll April'!AV18-22,"0")</f>
        <v>1</v>
      </c>
      <c r="BA18" s="36">
        <f>COUNT('Payroll April'!K19:AO19)+COUNT('Payroll April'!K20:AO20)</f>
        <v>2</v>
      </c>
      <c r="BB18" s="36">
        <f>SUM('Payroll April'!K19:AO19)+SUM('Payroll April'!K20:AO20)</f>
        <v>16</v>
      </c>
      <c r="BC18" s="40">
        <f>SUM('Payroll April'!K19:AO19)*2+SUM('Payroll April'!K20:AO20)*2-('Payroll April'!BA18*0.5)</f>
        <v>31</v>
      </c>
      <c r="BD18" s="47">
        <v>23</v>
      </c>
      <c r="BE18"/>
      <c r="CK18"/>
      <c r="CL18"/>
      <c r="CM18"/>
      <c r="CN18"/>
      <c r="CO18"/>
      <c r="CP18"/>
    </row>
    <row r="19" spans="1:94" ht="17.100000000000001" customHeight="1" x14ac:dyDescent="0.2">
      <c r="A19" s="13"/>
      <c r="B19" s="31"/>
      <c r="C19" s="55" t="s">
        <v>34</v>
      </c>
      <c r="D19" s="31"/>
      <c r="E19" s="42"/>
      <c r="F19" s="31"/>
      <c r="G19" s="31"/>
      <c r="H19" s="31"/>
      <c r="I19" s="31"/>
      <c r="J19" s="33" t="s">
        <v>13</v>
      </c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4"/>
      <c r="X19" s="43"/>
      <c r="Y19" s="43">
        <v>8</v>
      </c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4">
        <v>8</v>
      </c>
      <c r="AO19" s="43"/>
      <c r="AP19" s="36"/>
      <c r="AQ19" s="37"/>
      <c r="AR19" s="37"/>
      <c r="AS19" s="37"/>
      <c r="AT19" s="37"/>
      <c r="AU19" s="37"/>
      <c r="AV19" s="45"/>
      <c r="AW19" s="38"/>
      <c r="AX19" s="39"/>
      <c r="AY19" s="37"/>
      <c r="AZ19" s="36"/>
      <c r="BA19" s="36"/>
      <c r="BB19" s="36"/>
      <c r="BC19" s="46"/>
      <c r="BD19" s="54"/>
      <c r="BE19"/>
      <c r="CK19"/>
      <c r="CL19"/>
      <c r="CM19"/>
      <c r="CN19"/>
      <c r="CO19"/>
      <c r="CP19"/>
    </row>
    <row r="20" spans="1:94" ht="17.100000000000001" customHeight="1" x14ac:dyDescent="0.2">
      <c r="A20" s="13"/>
      <c r="B20" s="31"/>
      <c r="C20" s="55" t="s">
        <v>34</v>
      </c>
      <c r="D20" s="31"/>
      <c r="E20" s="42"/>
      <c r="F20" s="31"/>
      <c r="G20" s="31"/>
      <c r="H20" s="31"/>
      <c r="I20" s="31"/>
      <c r="J20" s="33" t="s">
        <v>32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4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4"/>
      <c r="AO20" s="43"/>
      <c r="AP20" s="36"/>
      <c r="AQ20" s="37"/>
      <c r="AR20" s="37"/>
      <c r="AS20" s="37"/>
      <c r="AT20" s="37"/>
      <c r="AU20" s="37"/>
      <c r="AV20" s="45"/>
      <c r="AW20" s="38"/>
      <c r="AX20" s="39"/>
      <c r="AY20" s="37"/>
      <c r="AZ20" s="36"/>
      <c r="BA20" s="36"/>
      <c r="BB20" s="36"/>
      <c r="BC20" s="46"/>
      <c r="BD20" s="54"/>
      <c r="BE20"/>
      <c r="CK20"/>
      <c r="CL20"/>
      <c r="CM20"/>
      <c r="CN20"/>
      <c r="CO20"/>
      <c r="CP20"/>
    </row>
    <row r="21" spans="1:94" ht="17.100000000000001" customHeight="1" x14ac:dyDescent="0.2">
      <c r="A21" s="13"/>
      <c r="B21" s="49"/>
      <c r="C21" s="50" t="s">
        <v>34</v>
      </c>
      <c r="D21" s="49"/>
      <c r="E21" s="51"/>
      <c r="F21" s="49"/>
      <c r="G21" s="49"/>
      <c r="H21" s="49"/>
      <c r="I21" s="49"/>
      <c r="J21" s="33" t="s">
        <v>9</v>
      </c>
      <c r="K21" s="52">
        <v>37</v>
      </c>
      <c r="L21" s="52">
        <v>53</v>
      </c>
      <c r="M21" s="52"/>
      <c r="N21" s="52"/>
      <c r="O21" s="52"/>
      <c r="P21" s="52">
        <v>61</v>
      </c>
      <c r="Q21" s="52">
        <v>30</v>
      </c>
      <c r="R21" s="52">
        <v>8</v>
      </c>
      <c r="S21" s="52" t="s">
        <v>35</v>
      </c>
      <c r="T21" s="52">
        <v>40</v>
      </c>
      <c r="U21" s="52">
        <v>10</v>
      </c>
      <c r="V21" s="52" t="s">
        <v>35</v>
      </c>
      <c r="W21" s="53"/>
      <c r="X21" s="52"/>
      <c r="Y21" s="52">
        <v>52</v>
      </c>
      <c r="Z21" s="52">
        <v>51</v>
      </c>
      <c r="AA21" s="52">
        <v>25</v>
      </c>
      <c r="AB21" s="52">
        <v>7</v>
      </c>
      <c r="AC21" s="52">
        <v>77</v>
      </c>
      <c r="AD21" s="52">
        <v>27</v>
      </c>
      <c r="AE21" s="52">
        <v>102</v>
      </c>
      <c r="AF21" s="52"/>
      <c r="AG21" s="52"/>
      <c r="AH21" s="52">
        <v>20</v>
      </c>
      <c r="AI21" s="52">
        <v>63</v>
      </c>
      <c r="AJ21" s="52">
        <v>78</v>
      </c>
      <c r="AK21" s="52">
        <v>63</v>
      </c>
      <c r="AL21" s="52">
        <v>35</v>
      </c>
      <c r="AM21" s="52">
        <v>18</v>
      </c>
      <c r="AN21" s="53">
        <v>87</v>
      </c>
      <c r="AO21" s="52"/>
      <c r="AP21" s="36"/>
      <c r="AQ21" s="37"/>
      <c r="AR21" s="37"/>
      <c r="AS21" s="37"/>
      <c r="AT21" s="36"/>
      <c r="AU21" s="36"/>
      <c r="AV21" s="36"/>
      <c r="AW21" s="38"/>
      <c r="AX21" s="39"/>
      <c r="AY21" s="37"/>
      <c r="AZ21" s="36"/>
      <c r="BA21" s="36"/>
      <c r="BB21" s="36"/>
      <c r="BC21" s="40"/>
      <c r="BD21" s="54"/>
      <c r="BE21"/>
      <c r="CK21"/>
      <c r="CL21"/>
      <c r="CM21"/>
      <c r="CN21"/>
      <c r="CO21"/>
      <c r="CP21"/>
    </row>
    <row r="22" spans="1:94" ht="17.100000000000001" customHeight="1" x14ac:dyDescent="0.2">
      <c r="A22" s="13"/>
      <c r="B22" s="31"/>
      <c r="C22" s="55" t="s">
        <v>34</v>
      </c>
      <c r="D22" s="31"/>
      <c r="E22" s="42"/>
      <c r="F22" s="31"/>
      <c r="G22" s="31"/>
      <c r="H22" s="31"/>
      <c r="I22" s="31"/>
      <c r="J22" s="33" t="s">
        <v>10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4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4"/>
      <c r="AO22" s="43"/>
      <c r="AP22" s="36"/>
      <c r="AQ22" s="37"/>
      <c r="AR22" s="37"/>
      <c r="AS22" s="37"/>
      <c r="AT22" s="37"/>
      <c r="AU22" s="37"/>
      <c r="AV22" s="45"/>
      <c r="AW22" s="38"/>
      <c r="AX22" s="39"/>
      <c r="AY22" s="37"/>
      <c r="AZ22" s="36"/>
      <c r="BA22" s="36"/>
      <c r="BB22" s="36"/>
      <c r="BC22" s="46"/>
      <c r="BD22" s="54"/>
      <c r="BE22"/>
      <c r="CK22"/>
      <c r="CL22"/>
      <c r="CM22"/>
      <c r="CN22"/>
      <c r="CO22"/>
      <c r="CP22"/>
    </row>
    <row r="23" spans="1:94" ht="17.100000000000001" customHeight="1" x14ac:dyDescent="0.2">
      <c r="A23" s="13"/>
      <c r="B23" s="31">
        <f>'Payroll April'!B18+1</f>
        <v>4</v>
      </c>
      <c r="C23" s="31" t="s">
        <v>34</v>
      </c>
      <c r="D23" s="56" t="s">
        <v>48</v>
      </c>
      <c r="E23" s="57" t="s">
        <v>49</v>
      </c>
      <c r="F23" s="56" t="s">
        <v>45</v>
      </c>
      <c r="G23" s="56" t="s">
        <v>39</v>
      </c>
      <c r="H23" s="58" t="s">
        <v>22</v>
      </c>
      <c r="I23" s="31"/>
      <c r="J23" s="33" t="s">
        <v>22</v>
      </c>
      <c r="K23" s="43" t="s">
        <v>40</v>
      </c>
      <c r="L23" s="43" t="s">
        <v>40</v>
      </c>
      <c r="M23" s="43"/>
      <c r="N23" s="43"/>
      <c r="O23" s="43"/>
      <c r="P23" s="43" t="s">
        <v>41</v>
      </c>
      <c r="Q23" s="43" t="s">
        <v>41</v>
      </c>
      <c r="R23" s="43" t="s">
        <v>42</v>
      </c>
      <c r="S23" s="43" t="s">
        <v>42</v>
      </c>
      <c r="T23" s="43" t="s">
        <v>40</v>
      </c>
      <c r="U23" s="43" t="s">
        <v>40</v>
      </c>
      <c r="V23" s="43" t="s">
        <v>40</v>
      </c>
      <c r="W23" s="44"/>
      <c r="X23" s="43"/>
      <c r="Y23" s="43" t="s">
        <v>41</v>
      </c>
      <c r="Z23" s="43" t="s">
        <v>41</v>
      </c>
      <c r="AA23" s="43" t="s">
        <v>42</v>
      </c>
      <c r="AB23" s="43" t="s">
        <v>42</v>
      </c>
      <c r="AC23" s="43" t="s">
        <v>42</v>
      </c>
      <c r="AD23" s="43" t="s">
        <v>40</v>
      </c>
      <c r="AE23" s="43" t="s">
        <v>40</v>
      </c>
      <c r="AF23" s="43"/>
      <c r="AG23" s="43"/>
      <c r="AH23" s="43" t="s">
        <v>41</v>
      </c>
      <c r="AI23" s="43" t="s">
        <v>41</v>
      </c>
      <c r="AJ23" s="43" t="s">
        <v>41</v>
      </c>
      <c r="AK23" s="43" t="s">
        <v>42</v>
      </c>
      <c r="AL23" s="43" t="s">
        <v>42</v>
      </c>
      <c r="AM23" s="43" t="s">
        <v>40</v>
      </c>
      <c r="AN23" s="44" t="s">
        <v>40</v>
      </c>
      <c r="AO23" s="43"/>
      <c r="AP23" s="36">
        <f>COUNTIF('Payroll April'!K23:AO23,"AL")</f>
        <v>0</v>
      </c>
      <c r="AQ23" s="37">
        <f>COUNTIF('Payroll April'!K23:AO23,"IJ")</f>
        <v>0</v>
      </c>
      <c r="AR23" s="37">
        <f>COUNTIF('Payroll April'!K23:AO23,"SK")</f>
        <v>0</v>
      </c>
      <c r="AS23" s="37">
        <f>COUNTIF('Payroll April'!K23:AO23,"CT")</f>
        <v>0</v>
      </c>
      <c r="AT23" s="36">
        <f>COUNTIF('Payroll April'!K23:AO23,"CTK")</f>
        <v>0</v>
      </c>
      <c r="AU23" s="36">
        <f>COUNTIF('Payroll April'!K23:AO23,"PG")</f>
        <v>0</v>
      </c>
      <c r="AV23" s="36">
        <f>COUNTIF('Payroll April'!K23:AO23,"S1")+COUNTIF('Payroll April'!K23:AO23,"S2")+COUNTIF('Payroll April'!K23:AO23,"S3")</f>
        <v>23</v>
      </c>
      <c r="AW23" s="38">
        <f>SUM('Payroll April'!K21:AO21)</f>
        <v>944</v>
      </c>
      <c r="AX23" s="39">
        <f>SUM('Payroll April'!K22:AO22)</f>
        <v>0</v>
      </c>
      <c r="AY23" s="37">
        <f>COUNTIF('Payroll April'!K23:AO23,"S1")+COUNTIF('Payroll April'!K23:AO23,"S3")</f>
        <v>16</v>
      </c>
      <c r="AZ23" s="36">
        <f>IF('Payroll April'!AV23&gt;22,'Payroll April'!AV23-22,"0")</f>
        <v>1</v>
      </c>
      <c r="BA23" s="36">
        <f>COUNT('Payroll April'!K24:AO24)+COUNT('Payroll April'!K25:AO25)</f>
        <v>2</v>
      </c>
      <c r="BB23" s="36">
        <f>SUM('Payroll April'!K24:AO24)+SUM('Payroll April'!K25:AO25)</f>
        <v>16</v>
      </c>
      <c r="BC23" s="40">
        <f>SUM('Payroll April'!K24:AO24)*2+SUM('Payroll April'!K25:AO25)*2-('Payroll April'!BA23*0.5)</f>
        <v>31</v>
      </c>
      <c r="BD23" s="47">
        <v>23</v>
      </c>
      <c r="BE23"/>
      <c r="CK23"/>
      <c r="CL23"/>
      <c r="CM23"/>
      <c r="CN23"/>
      <c r="CO23"/>
      <c r="CP23"/>
    </row>
    <row r="24" spans="1:94" ht="17.100000000000001" customHeight="1" x14ac:dyDescent="0.2">
      <c r="A24" s="13"/>
      <c r="B24" s="31"/>
      <c r="C24" s="55" t="s">
        <v>34</v>
      </c>
      <c r="D24" s="31"/>
      <c r="E24" s="42"/>
      <c r="F24" s="31"/>
      <c r="G24" s="31"/>
      <c r="H24" s="31"/>
      <c r="I24" s="31"/>
      <c r="J24" s="33" t="s">
        <v>13</v>
      </c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4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>
        <v>8</v>
      </c>
      <c r="AI24" s="43"/>
      <c r="AJ24" s="43"/>
      <c r="AK24" s="43"/>
      <c r="AL24" s="43"/>
      <c r="AM24" s="43"/>
      <c r="AN24" s="44">
        <v>8</v>
      </c>
      <c r="AO24" s="43"/>
      <c r="AP24" s="36"/>
      <c r="AQ24" s="37"/>
      <c r="AR24" s="37"/>
      <c r="AS24" s="37"/>
      <c r="AT24" s="37"/>
      <c r="AU24" s="37"/>
      <c r="AV24" s="45"/>
      <c r="AW24" s="38"/>
      <c r="AX24" s="39"/>
      <c r="AY24" s="37"/>
      <c r="AZ24" s="36"/>
      <c r="BA24" s="36"/>
      <c r="BB24" s="36"/>
      <c r="BC24" s="46"/>
      <c r="BD24" s="54"/>
      <c r="BE24"/>
      <c r="CK24"/>
      <c r="CL24"/>
      <c r="CM24"/>
      <c r="CN24"/>
      <c r="CO24"/>
      <c r="CP24"/>
    </row>
    <row r="25" spans="1:94" ht="17.100000000000001" customHeight="1" x14ac:dyDescent="0.2">
      <c r="A25" s="13"/>
      <c r="B25" s="31"/>
      <c r="C25" s="55" t="s">
        <v>34</v>
      </c>
      <c r="D25" s="31"/>
      <c r="E25" s="42"/>
      <c r="F25" s="31"/>
      <c r="G25" s="31"/>
      <c r="H25" s="31"/>
      <c r="I25" s="31"/>
      <c r="J25" s="33" t="s">
        <v>32</v>
      </c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4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4"/>
      <c r="AO25" s="43"/>
      <c r="AP25" s="36"/>
      <c r="AQ25" s="37"/>
      <c r="AR25" s="37"/>
      <c r="AS25" s="37"/>
      <c r="AT25" s="37"/>
      <c r="AU25" s="37"/>
      <c r="AV25" s="45"/>
      <c r="AW25" s="38"/>
      <c r="AX25" s="39"/>
      <c r="AY25" s="37"/>
      <c r="AZ25" s="36"/>
      <c r="BA25" s="36"/>
      <c r="BB25" s="36"/>
      <c r="BC25" s="46"/>
      <c r="BD25" s="54"/>
      <c r="BE25"/>
      <c r="CK25"/>
      <c r="CL25"/>
      <c r="CM25"/>
      <c r="CN25"/>
      <c r="CO25"/>
      <c r="CP25"/>
    </row>
    <row r="26" spans="1:94" ht="17.100000000000001" customHeight="1" x14ac:dyDescent="0.2">
      <c r="A26" s="13"/>
      <c r="B26" s="49"/>
      <c r="C26" s="50" t="s">
        <v>34</v>
      </c>
      <c r="D26" s="49"/>
      <c r="E26" s="51"/>
      <c r="F26" s="49"/>
      <c r="G26" s="49"/>
      <c r="H26" s="49"/>
      <c r="I26" s="49"/>
      <c r="J26" s="33" t="s">
        <v>9</v>
      </c>
      <c r="K26" s="43">
        <v>37</v>
      </c>
      <c r="L26" s="43">
        <v>53</v>
      </c>
      <c r="M26" s="43"/>
      <c r="N26" s="43"/>
      <c r="O26" s="43"/>
      <c r="P26" s="43">
        <v>61</v>
      </c>
      <c r="Q26" s="43">
        <v>30</v>
      </c>
      <c r="R26" s="43">
        <v>8</v>
      </c>
      <c r="S26" s="43" t="s">
        <v>35</v>
      </c>
      <c r="T26" s="43">
        <v>40</v>
      </c>
      <c r="U26" s="43">
        <v>10</v>
      </c>
      <c r="V26" s="43" t="s">
        <v>35</v>
      </c>
      <c r="W26" s="53"/>
      <c r="X26" s="52"/>
      <c r="Y26" s="52">
        <v>52</v>
      </c>
      <c r="Z26" s="52">
        <v>51</v>
      </c>
      <c r="AA26" s="52">
        <v>25</v>
      </c>
      <c r="AB26" s="52">
        <v>7</v>
      </c>
      <c r="AC26" s="52">
        <v>77</v>
      </c>
      <c r="AD26" s="52">
        <v>27</v>
      </c>
      <c r="AE26" s="52">
        <v>102</v>
      </c>
      <c r="AF26" s="52"/>
      <c r="AG26" s="52"/>
      <c r="AH26" s="52">
        <v>20</v>
      </c>
      <c r="AI26" s="52" t="s">
        <v>35</v>
      </c>
      <c r="AJ26" s="52">
        <v>78</v>
      </c>
      <c r="AK26" s="52">
        <v>63</v>
      </c>
      <c r="AL26" s="52">
        <v>35</v>
      </c>
      <c r="AM26" s="52">
        <v>18</v>
      </c>
      <c r="AN26" s="53">
        <v>87</v>
      </c>
      <c r="AO26" s="52"/>
      <c r="AP26" s="36"/>
      <c r="AQ26" s="37"/>
      <c r="AR26" s="37"/>
      <c r="AS26" s="37"/>
      <c r="AT26" s="36"/>
      <c r="AU26" s="36"/>
      <c r="AV26" s="36"/>
      <c r="AW26" s="38"/>
      <c r="AX26" s="39"/>
      <c r="AY26" s="37"/>
      <c r="AZ26" s="36"/>
      <c r="BA26" s="36"/>
      <c r="BB26" s="36"/>
      <c r="BC26" s="40"/>
      <c r="BD26" s="54"/>
      <c r="BE26"/>
      <c r="CK26"/>
      <c r="CL26"/>
      <c r="CM26"/>
      <c r="CN26" s="59"/>
      <c r="CO26" s="60"/>
      <c r="CP26" s="61"/>
    </row>
    <row r="27" spans="1:94" ht="17.100000000000001" customHeight="1" x14ac:dyDescent="0.2">
      <c r="A27" s="13"/>
      <c r="B27" s="31"/>
      <c r="C27" s="55" t="s">
        <v>34</v>
      </c>
      <c r="D27" s="31"/>
      <c r="E27" s="42"/>
      <c r="F27" s="31"/>
      <c r="G27" s="31"/>
      <c r="H27" s="31"/>
      <c r="I27" s="31"/>
      <c r="J27" s="33" t="s">
        <v>10</v>
      </c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4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4"/>
      <c r="AO27" s="43"/>
      <c r="AP27" s="36"/>
      <c r="AQ27" s="37"/>
      <c r="AR27" s="37"/>
      <c r="AS27" s="37"/>
      <c r="AT27" s="37"/>
      <c r="AU27" s="37"/>
      <c r="AV27" s="45"/>
      <c r="AW27" s="38"/>
      <c r="AX27" s="39"/>
      <c r="AY27" s="37"/>
      <c r="AZ27" s="36"/>
      <c r="BA27" s="36"/>
      <c r="BB27" s="36"/>
      <c r="BC27" s="46"/>
      <c r="BD27" s="54"/>
      <c r="BE27"/>
      <c r="CK27"/>
      <c r="CL27"/>
      <c r="CM27"/>
      <c r="CN27" s="59"/>
      <c r="CO27" s="60"/>
      <c r="CP27" s="61"/>
    </row>
    <row r="28" spans="1:94" ht="17.100000000000001" customHeight="1" x14ac:dyDescent="0.2">
      <c r="A28" s="13"/>
      <c r="B28" s="31">
        <f>'Payroll April'!B23+1</f>
        <v>5</v>
      </c>
      <c r="C28" s="31" t="s">
        <v>34</v>
      </c>
      <c r="D28" s="31" t="s">
        <v>50</v>
      </c>
      <c r="E28" s="42" t="s">
        <v>51</v>
      </c>
      <c r="F28" s="31" t="s">
        <v>45</v>
      </c>
      <c r="G28" s="31" t="s">
        <v>39</v>
      </c>
      <c r="H28" s="31" t="s">
        <v>22</v>
      </c>
      <c r="I28" s="31"/>
      <c r="J28" s="33" t="s">
        <v>22</v>
      </c>
      <c r="K28" s="43" t="s">
        <v>40</v>
      </c>
      <c r="L28" s="43" t="s">
        <v>40</v>
      </c>
      <c r="M28" s="43"/>
      <c r="N28" s="43"/>
      <c r="O28" s="43"/>
      <c r="P28" s="43" t="s">
        <v>41</v>
      </c>
      <c r="Q28" s="43" t="s">
        <v>41</v>
      </c>
      <c r="R28" s="43" t="s">
        <v>42</v>
      </c>
      <c r="S28" s="43" t="s">
        <v>42</v>
      </c>
      <c r="T28" s="43" t="s">
        <v>40</v>
      </c>
      <c r="U28" s="43" t="s">
        <v>40</v>
      </c>
      <c r="V28" s="43" t="s">
        <v>40</v>
      </c>
      <c r="W28" s="44"/>
      <c r="X28" s="43"/>
      <c r="Y28" s="43" t="s">
        <v>41</v>
      </c>
      <c r="Z28" s="43" t="s">
        <v>41</v>
      </c>
      <c r="AA28" s="43" t="s">
        <v>42</v>
      </c>
      <c r="AB28" s="43" t="s">
        <v>42</v>
      </c>
      <c r="AC28" s="43" t="s">
        <v>42</v>
      </c>
      <c r="AD28" s="43" t="s">
        <v>40</v>
      </c>
      <c r="AE28" s="43" t="s">
        <v>40</v>
      </c>
      <c r="AF28" s="43"/>
      <c r="AG28" s="43"/>
      <c r="AH28" s="43" t="s">
        <v>41</v>
      </c>
      <c r="AI28" s="43" t="s">
        <v>41</v>
      </c>
      <c r="AJ28" s="43" t="s">
        <v>41</v>
      </c>
      <c r="AK28" s="43" t="s">
        <v>42</v>
      </c>
      <c r="AL28" s="43" t="s">
        <v>42</v>
      </c>
      <c r="AM28" s="43" t="s">
        <v>40</v>
      </c>
      <c r="AN28" s="44" t="s">
        <v>40</v>
      </c>
      <c r="AO28" s="43"/>
      <c r="AP28" s="36">
        <f>COUNTIF('Payroll April'!K28:AO28,"AL")</f>
        <v>0</v>
      </c>
      <c r="AQ28" s="37">
        <f>COUNTIF('Payroll April'!K28:AO28,"IJ")</f>
        <v>0</v>
      </c>
      <c r="AR28" s="37">
        <f>COUNTIF('Payroll April'!K28:AO28,"SK")</f>
        <v>0</v>
      </c>
      <c r="AS28" s="37">
        <f>COUNTIF('Payroll April'!K28:AO28,"CT")</f>
        <v>0</v>
      </c>
      <c r="AT28" s="36">
        <f>COUNTIF('Payroll April'!K28:AO28,"CTK")</f>
        <v>0</v>
      </c>
      <c r="AU28" s="36">
        <f>COUNTIF('Payroll April'!K28:AO28,"PG")</f>
        <v>0</v>
      </c>
      <c r="AV28" s="36">
        <f>COUNTIF('Payroll April'!K28:AO28,"S1")+COUNTIF('Payroll April'!K28:AO28,"S2")+COUNTIF('Payroll April'!K28:AO28,"S3")</f>
        <v>23</v>
      </c>
      <c r="AW28" s="38">
        <f>SUM('Payroll April'!K26:AO26)</f>
        <v>881</v>
      </c>
      <c r="AX28" s="39">
        <f>SUM('Payroll April'!K27:AO27)</f>
        <v>0</v>
      </c>
      <c r="AY28" s="37">
        <f>COUNTIF('Payroll April'!K28:AO28,"S1")+COUNTIF('Payroll April'!K28:AO28,"S3")</f>
        <v>16</v>
      </c>
      <c r="AZ28" s="36">
        <f>IF('Payroll April'!AV28&gt;22,'Payroll April'!AV28-22,"0")</f>
        <v>1</v>
      </c>
      <c r="BA28" s="36">
        <f>COUNT('Payroll April'!K29:AO29)+COUNT('Payroll April'!K30:AO30)</f>
        <v>2</v>
      </c>
      <c r="BB28" s="36">
        <f>SUM('Payroll April'!K29:AO29)+SUM('Payroll April'!K30:AO30)</f>
        <v>16</v>
      </c>
      <c r="BC28" s="40">
        <f>SUM('Payroll April'!K29:AO29)*2+SUM('Payroll April'!K30:AO30)*2-('Payroll April'!BA28*0.5)</f>
        <v>31</v>
      </c>
      <c r="BD28" s="47">
        <v>23</v>
      </c>
      <c r="BE28"/>
      <c r="CK28"/>
      <c r="CL28"/>
      <c r="CM28"/>
      <c r="CN28" s="59"/>
      <c r="CO28" s="60"/>
      <c r="CP28" s="61"/>
    </row>
    <row r="29" spans="1:94" ht="17.100000000000001" customHeight="1" x14ac:dyDescent="0.2">
      <c r="A29" s="13"/>
      <c r="B29" s="31"/>
      <c r="C29" s="55" t="s">
        <v>34</v>
      </c>
      <c r="D29" s="31"/>
      <c r="E29" s="42"/>
      <c r="F29" s="31"/>
      <c r="G29" s="31"/>
      <c r="H29" s="31"/>
      <c r="I29" s="31"/>
      <c r="J29" s="33" t="s">
        <v>13</v>
      </c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4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4">
        <v>8</v>
      </c>
      <c r="AO29" s="43"/>
      <c r="AP29" s="36"/>
      <c r="AQ29" s="37"/>
      <c r="AR29" s="37"/>
      <c r="AS29" s="37"/>
      <c r="AT29" s="37"/>
      <c r="AU29" s="37"/>
      <c r="AV29" s="45"/>
      <c r="AW29" s="38"/>
      <c r="AX29" s="39"/>
      <c r="AY29" s="37"/>
      <c r="AZ29" s="36"/>
      <c r="BA29" s="36"/>
      <c r="BB29" s="36"/>
      <c r="BC29" s="46"/>
      <c r="BD29" s="54"/>
      <c r="BE29"/>
      <c r="CK29"/>
      <c r="CL29"/>
      <c r="CM29"/>
      <c r="CN29" s="59"/>
      <c r="CO29" s="60"/>
      <c r="CP29" s="61"/>
    </row>
    <row r="30" spans="1:94" ht="17.100000000000001" customHeight="1" x14ac:dyDescent="0.2">
      <c r="A30" s="13"/>
      <c r="B30" s="31"/>
      <c r="C30" s="55" t="s">
        <v>34</v>
      </c>
      <c r="D30" s="31"/>
      <c r="E30" s="42"/>
      <c r="F30" s="31"/>
      <c r="G30" s="31"/>
      <c r="H30" s="31"/>
      <c r="I30" s="31"/>
      <c r="J30" s="33" t="s">
        <v>32</v>
      </c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4"/>
      <c r="X30" s="43">
        <v>8</v>
      </c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4"/>
      <c r="AO30" s="43"/>
      <c r="AP30" s="36"/>
      <c r="AQ30" s="37"/>
      <c r="AR30" s="37"/>
      <c r="AS30" s="37"/>
      <c r="AT30" s="37"/>
      <c r="AU30" s="37"/>
      <c r="AV30" s="45"/>
      <c r="AW30" s="38"/>
      <c r="AX30" s="39"/>
      <c r="AY30" s="37"/>
      <c r="AZ30" s="36"/>
      <c r="BA30" s="36"/>
      <c r="BB30" s="36"/>
      <c r="BC30" s="46"/>
      <c r="BD30" s="54"/>
      <c r="BE30"/>
      <c r="CK30"/>
      <c r="CL30"/>
      <c r="CM30"/>
      <c r="CN30" s="59"/>
      <c r="CO30" s="60"/>
      <c r="CP30" s="61"/>
    </row>
    <row r="31" spans="1:94" ht="17.100000000000001" customHeight="1" x14ac:dyDescent="0.2">
      <c r="A31" s="13"/>
      <c r="B31" s="49"/>
      <c r="C31" s="50" t="s">
        <v>34</v>
      </c>
      <c r="D31" s="49"/>
      <c r="E31" s="51"/>
      <c r="F31" s="49"/>
      <c r="G31" s="49"/>
      <c r="H31" s="49"/>
      <c r="I31" s="49"/>
      <c r="J31" s="33" t="s">
        <v>9</v>
      </c>
      <c r="K31" s="43">
        <v>51</v>
      </c>
      <c r="L31" s="43">
        <v>39</v>
      </c>
      <c r="M31" s="43"/>
      <c r="N31" s="43"/>
      <c r="O31" s="43"/>
      <c r="P31" s="43" t="s">
        <v>35</v>
      </c>
      <c r="Q31" s="43">
        <v>56</v>
      </c>
      <c r="R31" s="43">
        <v>3</v>
      </c>
      <c r="S31" s="43" t="s">
        <v>35</v>
      </c>
      <c r="T31" s="43">
        <v>50</v>
      </c>
      <c r="U31" s="43">
        <v>100</v>
      </c>
      <c r="V31" s="43" t="s">
        <v>35</v>
      </c>
      <c r="W31" s="53"/>
      <c r="X31" s="52"/>
      <c r="Y31" s="52">
        <v>35</v>
      </c>
      <c r="Z31" s="52">
        <v>50</v>
      </c>
      <c r="AA31" s="52">
        <v>56</v>
      </c>
      <c r="AB31" s="52">
        <v>75</v>
      </c>
      <c r="AC31" s="52">
        <v>80</v>
      </c>
      <c r="AD31" s="52">
        <v>100</v>
      </c>
      <c r="AE31" s="52">
        <v>10</v>
      </c>
      <c r="AF31" s="52"/>
      <c r="AG31" s="52"/>
      <c r="AH31" s="52">
        <v>5</v>
      </c>
      <c r="AI31" s="52">
        <v>8</v>
      </c>
      <c r="AJ31" s="52">
        <v>50</v>
      </c>
      <c r="AK31" s="52">
        <v>14</v>
      </c>
      <c r="AL31" s="52" t="s">
        <v>35</v>
      </c>
      <c r="AM31" s="52">
        <v>15</v>
      </c>
      <c r="AN31" s="53">
        <v>72</v>
      </c>
      <c r="AO31" s="52"/>
      <c r="AP31" s="36"/>
      <c r="AQ31" s="37"/>
      <c r="AR31" s="37"/>
      <c r="AS31" s="37"/>
      <c r="AT31" s="36"/>
      <c r="AU31" s="36"/>
      <c r="AV31" s="36"/>
      <c r="AW31" s="38"/>
      <c r="AX31" s="39"/>
      <c r="AY31" s="37"/>
      <c r="AZ31" s="36"/>
      <c r="BA31" s="36"/>
      <c r="BB31" s="36"/>
      <c r="BC31" s="40"/>
      <c r="BD31" s="54"/>
      <c r="BE31"/>
      <c r="CK31"/>
      <c r="CL31"/>
      <c r="CM31"/>
      <c r="CN31" s="59"/>
      <c r="CO31" s="60"/>
      <c r="CP31" s="61"/>
    </row>
    <row r="32" spans="1:94" ht="17.100000000000001" customHeight="1" x14ac:dyDescent="0.2">
      <c r="A32" s="13"/>
      <c r="B32" s="31"/>
      <c r="C32" s="55" t="s">
        <v>34</v>
      </c>
      <c r="D32" s="31"/>
      <c r="E32" s="42"/>
      <c r="F32" s="31"/>
      <c r="G32" s="31"/>
      <c r="H32" s="31"/>
      <c r="I32" s="31"/>
      <c r="J32" s="33" t="s">
        <v>10</v>
      </c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4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4"/>
      <c r="AO32" s="43"/>
      <c r="AP32" s="36"/>
      <c r="AQ32" s="37"/>
      <c r="AR32" s="37"/>
      <c r="AS32" s="37"/>
      <c r="AT32" s="37"/>
      <c r="AU32" s="37"/>
      <c r="AV32" s="45"/>
      <c r="AW32" s="38"/>
      <c r="AX32" s="39"/>
      <c r="AY32" s="37"/>
      <c r="AZ32" s="36"/>
      <c r="BA32" s="36"/>
      <c r="BB32" s="36"/>
      <c r="BC32" s="46"/>
      <c r="BD32" s="54"/>
      <c r="BE32"/>
      <c r="CK32"/>
      <c r="CL32"/>
      <c r="CM32"/>
      <c r="CN32" s="59"/>
      <c r="CO32" s="60"/>
      <c r="CP32" s="61"/>
    </row>
    <row r="33" spans="1:94" ht="17.100000000000001" customHeight="1" x14ac:dyDescent="0.2">
      <c r="A33" s="13"/>
      <c r="B33" s="31">
        <f>'Payroll April'!B28+1</f>
        <v>6</v>
      </c>
      <c r="C33" s="31" t="s">
        <v>34</v>
      </c>
      <c r="D33" s="31" t="s">
        <v>52</v>
      </c>
      <c r="E33" s="42" t="s">
        <v>53</v>
      </c>
      <c r="F33" s="31" t="s">
        <v>38</v>
      </c>
      <c r="G33" s="31" t="s">
        <v>54</v>
      </c>
      <c r="H33" s="31" t="s">
        <v>22</v>
      </c>
      <c r="I33" s="31"/>
      <c r="J33" s="33" t="s">
        <v>22</v>
      </c>
      <c r="K33" s="43" t="s">
        <v>40</v>
      </c>
      <c r="L33" s="43" t="s">
        <v>40</v>
      </c>
      <c r="M33" s="43"/>
      <c r="N33" s="43"/>
      <c r="O33" s="43"/>
      <c r="P33" s="43" t="s">
        <v>41</v>
      </c>
      <c r="Q33" s="43" t="s">
        <v>41</v>
      </c>
      <c r="R33" s="43" t="s">
        <v>42</v>
      </c>
      <c r="S33" s="43" t="s">
        <v>42</v>
      </c>
      <c r="T33" s="43" t="s">
        <v>40</v>
      </c>
      <c r="U33" s="43" t="s">
        <v>40</v>
      </c>
      <c r="V33" s="43" t="s">
        <v>40</v>
      </c>
      <c r="W33" s="44"/>
      <c r="X33" s="43"/>
      <c r="Y33" s="43" t="s">
        <v>41</v>
      </c>
      <c r="Z33" s="43" t="s">
        <v>41</v>
      </c>
      <c r="AA33" s="43" t="s">
        <v>42</v>
      </c>
      <c r="AB33" s="43" t="s">
        <v>42</v>
      </c>
      <c r="AC33" s="43" t="s">
        <v>42</v>
      </c>
      <c r="AD33" s="43" t="s">
        <v>40</v>
      </c>
      <c r="AE33" s="43" t="s">
        <v>40</v>
      </c>
      <c r="AF33" s="43"/>
      <c r="AG33" s="43"/>
      <c r="AH33" s="43" t="s">
        <v>41</v>
      </c>
      <c r="AI33" s="43" t="s">
        <v>41</v>
      </c>
      <c r="AJ33" s="43" t="s">
        <v>41</v>
      </c>
      <c r="AK33" s="43" t="s">
        <v>42</v>
      </c>
      <c r="AL33" s="43" t="s">
        <v>42</v>
      </c>
      <c r="AM33" s="43" t="s">
        <v>40</v>
      </c>
      <c r="AN33" s="44" t="s">
        <v>40</v>
      </c>
      <c r="AO33" s="43"/>
      <c r="AP33" s="36">
        <f>COUNTIF('Payroll April'!K33:AO33,"AL")</f>
        <v>0</v>
      </c>
      <c r="AQ33" s="37">
        <f>COUNTIF('Payroll April'!K33:AO33,"IJ")</f>
        <v>0</v>
      </c>
      <c r="AR33" s="37">
        <f>COUNTIF('Payroll April'!K33:AO33,"SK")</f>
        <v>0</v>
      </c>
      <c r="AS33" s="37">
        <f>COUNTIF('Payroll April'!K33:AO33,"CT")</f>
        <v>0</v>
      </c>
      <c r="AT33" s="36">
        <f>COUNTIF('Payroll April'!K33:AO33,"CTK")</f>
        <v>0</v>
      </c>
      <c r="AU33" s="36">
        <f>COUNTIF('Payroll April'!K33:AO33,"PG")</f>
        <v>0</v>
      </c>
      <c r="AV33" s="36">
        <f>COUNTIF('Payroll April'!K33:AO33,"S1")+COUNTIF('Payroll April'!K33:AO33,"S2")+COUNTIF('Payroll April'!K33:AO33,"S3")</f>
        <v>23</v>
      </c>
      <c r="AW33" s="38">
        <f>SUM('Payroll April'!K31:AO31)</f>
        <v>869</v>
      </c>
      <c r="AX33" s="39">
        <f>SUM('Payroll April'!K32:AO32)</f>
        <v>0</v>
      </c>
      <c r="AY33" s="37">
        <f>COUNTIF('Payroll April'!K33:AO33,"S1")+COUNTIF('Payroll April'!K33:AO33,"S3")</f>
        <v>16</v>
      </c>
      <c r="AZ33" s="36">
        <f>IF('Payroll April'!AV33&gt;22,'Payroll April'!AV33-22,"0")</f>
        <v>1</v>
      </c>
      <c r="BA33" s="36">
        <f>COUNT('Payroll April'!K34:AO34)+COUNT('Payroll April'!K35:AO35)</f>
        <v>4</v>
      </c>
      <c r="BB33" s="36">
        <f>SUM('Payroll April'!K34:AO34)+SUM('Payroll April'!K35:AO35)</f>
        <v>32</v>
      </c>
      <c r="BC33" s="40">
        <f>SUM('Payroll April'!K34:AO34)*2+SUM('Payroll April'!K35:AO35)*2-('Payroll April'!BA33*0.5)</f>
        <v>62</v>
      </c>
      <c r="BD33" s="47">
        <v>23</v>
      </c>
      <c r="BE33"/>
      <c r="CK33"/>
      <c r="CL33"/>
      <c r="CM33"/>
      <c r="CN33" s="59"/>
      <c r="CO33" s="60"/>
      <c r="CP33" s="61"/>
    </row>
    <row r="34" spans="1:94" ht="17.100000000000001" customHeight="1" x14ac:dyDescent="0.2">
      <c r="A34" s="13"/>
      <c r="B34" s="31"/>
      <c r="C34" s="55" t="s">
        <v>34</v>
      </c>
      <c r="D34" s="31"/>
      <c r="E34" s="42"/>
      <c r="F34" s="31"/>
      <c r="G34" s="31"/>
      <c r="H34" s="31"/>
      <c r="I34" s="31"/>
      <c r="J34" s="33" t="s">
        <v>13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4"/>
      <c r="X34" s="43"/>
      <c r="Y34" s="43">
        <v>8</v>
      </c>
      <c r="Z34" s="43"/>
      <c r="AA34" s="43"/>
      <c r="AB34" s="43"/>
      <c r="AC34" s="43"/>
      <c r="AD34" s="43"/>
      <c r="AE34" s="43"/>
      <c r="AF34" s="43"/>
      <c r="AG34" s="43"/>
      <c r="AH34" s="43">
        <v>8</v>
      </c>
      <c r="AI34" s="43">
        <v>8</v>
      </c>
      <c r="AJ34" s="43"/>
      <c r="AK34" s="43"/>
      <c r="AL34" s="43"/>
      <c r="AM34" s="43"/>
      <c r="AN34" s="44">
        <v>8</v>
      </c>
      <c r="AO34" s="43"/>
      <c r="AP34" s="36"/>
      <c r="AQ34" s="37"/>
      <c r="AR34" s="37"/>
      <c r="AS34" s="37"/>
      <c r="AT34" s="37"/>
      <c r="AU34" s="37"/>
      <c r="AV34" s="45"/>
      <c r="AW34" s="38"/>
      <c r="AX34" s="39"/>
      <c r="AY34" s="37"/>
      <c r="AZ34" s="36"/>
      <c r="BA34" s="36"/>
      <c r="BB34" s="36"/>
      <c r="BC34" s="46"/>
      <c r="BD34" s="54"/>
      <c r="BE34"/>
      <c r="CK34"/>
      <c r="CL34"/>
      <c r="CM34"/>
      <c r="CN34" s="59"/>
      <c r="CO34" s="60"/>
      <c r="CP34" s="61"/>
    </row>
    <row r="35" spans="1:94" ht="17.100000000000001" customHeight="1" x14ac:dyDescent="0.2">
      <c r="A35" s="13"/>
      <c r="B35" s="31"/>
      <c r="C35" s="55" t="s">
        <v>34</v>
      </c>
      <c r="D35" s="31"/>
      <c r="E35" s="42"/>
      <c r="F35" s="31"/>
      <c r="G35" s="31"/>
      <c r="H35" s="31"/>
      <c r="I35" s="31"/>
      <c r="J35" s="33" t="s">
        <v>32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4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4"/>
      <c r="AO35" s="43"/>
      <c r="AP35" s="36"/>
      <c r="AQ35" s="37"/>
      <c r="AR35" s="37"/>
      <c r="AS35" s="37"/>
      <c r="AT35" s="37"/>
      <c r="AU35" s="37"/>
      <c r="AV35" s="45"/>
      <c r="AW35" s="38"/>
      <c r="AX35" s="39"/>
      <c r="AY35" s="37"/>
      <c r="AZ35" s="36"/>
      <c r="BA35" s="36"/>
      <c r="BB35" s="36"/>
      <c r="BC35" s="46"/>
      <c r="BD35" s="54"/>
      <c r="BE35"/>
      <c r="CK35"/>
      <c r="CL35"/>
      <c r="CM35"/>
      <c r="CN35" s="59"/>
      <c r="CO35" s="60"/>
      <c r="CP35" s="61"/>
    </row>
    <row r="36" spans="1:94" ht="17.100000000000001" customHeight="1" x14ac:dyDescent="0.2">
      <c r="A36" s="13"/>
      <c r="B36" s="49"/>
      <c r="C36" s="50" t="s">
        <v>34</v>
      </c>
      <c r="D36" s="49"/>
      <c r="E36" s="51"/>
      <c r="F36" s="49"/>
      <c r="G36" s="49"/>
      <c r="H36" s="49"/>
      <c r="I36" s="49"/>
      <c r="J36" s="33" t="s">
        <v>9</v>
      </c>
      <c r="K36" s="52">
        <v>24</v>
      </c>
      <c r="L36" s="52">
        <v>39</v>
      </c>
      <c r="M36" s="52"/>
      <c r="N36" s="52"/>
      <c r="O36" s="52"/>
      <c r="P36" s="52">
        <v>17</v>
      </c>
      <c r="Q36" s="52">
        <v>6</v>
      </c>
      <c r="R36" s="52">
        <v>3</v>
      </c>
      <c r="S36" s="52" t="s">
        <v>35</v>
      </c>
      <c r="T36" s="52">
        <v>46</v>
      </c>
      <c r="U36" s="52">
        <v>13</v>
      </c>
      <c r="V36" s="52" t="s">
        <v>35</v>
      </c>
      <c r="W36" s="53"/>
      <c r="X36" s="52"/>
      <c r="Y36" s="52">
        <v>79</v>
      </c>
      <c r="Z36" s="52">
        <v>9</v>
      </c>
      <c r="AA36" s="52">
        <v>56</v>
      </c>
      <c r="AB36" s="52">
        <v>28</v>
      </c>
      <c r="AC36" s="52">
        <v>53</v>
      </c>
      <c r="AD36" s="52">
        <v>39</v>
      </c>
      <c r="AE36" s="52">
        <v>10</v>
      </c>
      <c r="AF36" s="52"/>
      <c r="AG36" s="52"/>
      <c r="AH36" s="52">
        <v>20</v>
      </c>
      <c r="AI36" s="52">
        <v>8</v>
      </c>
      <c r="AJ36" s="52">
        <v>22</v>
      </c>
      <c r="AK36" s="52">
        <v>14</v>
      </c>
      <c r="AL36" s="52" t="s">
        <v>35</v>
      </c>
      <c r="AM36" s="52">
        <v>15</v>
      </c>
      <c r="AN36" s="53">
        <v>72</v>
      </c>
      <c r="AO36" s="52"/>
      <c r="AP36" s="36"/>
      <c r="AQ36" s="37"/>
      <c r="AR36" s="37"/>
      <c r="AS36" s="37"/>
      <c r="AT36" s="36"/>
      <c r="AU36" s="36"/>
      <c r="AV36" s="36"/>
      <c r="AW36" s="38"/>
      <c r="AX36" s="39"/>
      <c r="AY36" s="37"/>
      <c r="AZ36" s="36"/>
      <c r="BA36" s="36"/>
      <c r="BB36" s="36"/>
      <c r="BC36" s="40"/>
      <c r="BD36" s="54"/>
      <c r="BE36"/>
      <c r="CK36"/>
      <c r="CL36"/>
      <c r="CM36"/>
      <c r="CN36" s="59"/>
      <c r="CO36" s="60"/>
      <c r="CP36" s="61"/>
    </row>
    <row r="37" spans="1:94" ht="17.100000000000001" customHeight="1" x14ac:dyDescent="0.2">
      <c r="A37" s="13"/>
      <c r="B37" s="31"/>
      <c r="C37" s="55" t="s">
        <v>34</v>
      </c>
      <c r="D37" s="31"/>
      <c r="E37" s="42"/>
      <c r="F37" s="31"/>
      <c r="G37" s="31"/>
      <c r="H37" s="31"/>
      <c r="I37" s="31"/>
      <c r="J37" s="33" t="s">
        <v>10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4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4"/>
      <c r="AO37" s="43"/>
      <c r="AP37" s="36"/>
      <c r="AQ37" s="37"/>
      <c r="AR37" s="37"/>
      <c r="AS37" s="37"/>
      <c r="AT37" s="37"/>
      <c r="AU37" s="37"/>
      <c r="AV37" s="45"/>
      <c r="AW37" s="38"/>
      <c r="AX37" s="39"/>
      <c r="AY37" s="37"/>
      <c r="AZ37" s="36"/>
      <c r="BA37" s="36"/>
      <c r="BB37" s="36"/>
      <c r="BC37" s="46"/>
      <c r="BD37" s="54"/>
      <c r="BE37"/>
      <c r="CK37"/>
      <c r="CL37"/>
      <c r="CM37"/>
      <c r="CN37" s="59"/>
      <c r="CO37" s="60"/>
      <c r="CP37" s="61"/>
    </row>
    <row r="38" spans="1:94" ht="17.100000000000001" customHeight="1" x14ac:dyDescent="0.2">
      <c r="A38" s="13"/>
      <c r="B38" s="31">
        <f>'Payroll April'!B33+1</f>
        <v>7</v>
      </c>
      <c r="C38" s="31" t="s">
        <v>34</v>
      </c>
      <c r="D38" s="31" t="s">
        <v>55</v>
      </c>
      <c r="E38" s="42" t="s">
        <v>56</v>
      </c>
      <c r="F38" s="31" t="s">
        <v>45</v>
      </c>
      <c r="G38" s="31" t="s">
        <v>54</v>
      </c>
      <c r="H38" s="31" t="s">
        <v>22</v>
      </c>
      <c r="I38" s="31"/>
      <c r="J38" s="33" t="s">
        <v>22</v>
      </c>
      <c r="K38" s="43" t="s">
        <v>40</v>
      </c>
      <c r="L38" s="43" t="s">
        <v>40</v>
      </c>
      <c r="M38" s="43"/>
      <c r="N38" s="43"/>
      <c r="O38" s="43"/>
      <c r="P38" s="43" t="s">
        <v>41</v>
      </c>
      <c r="Q38" s="43" t="s">
        <v>41</v>
      </c>
      <c r="R38" s="43" t="s">
        <v>42</v>
      </c>
      <c r="S38" s="43" t="s">
        <v>42</v>
      </c>
      <c r="T38" s="43" t="s">
        <v>40</v>
      </c>
      <c r="U38" s="43" t="s">
        <v>40</v>
      </c>
      <c r="V38" s="43" t="s">
        <v>40</v>
      </c>
      <c r="W38" s="44"/>
      <c r="X38" s="43"/>
      <c r="Y38" s="43" t="s">
        <v>41</v>
      </c>
      <c r="Z38" s="43" t="s">
        <v>41</v>
      </c>
      <c r="AA38" s="43" t="s">
        <v>42</v>
      </c>
      <c r="AB38" s="43" t="s">
        <v>42</v>
      </c>
      <c r="AC38" s="43" t="s">
        <v>42</v>
      </c>
      <c r="AD38" s="43" t="s">
        <v>40</v>
      </c>
      <c r="AE38" s="43" t="s">
        <v>40</v>
      </c>
      <c r="AF38" s="43"/>
      <c r="AG38" s="43"/>
      <c r="AH38" s="43" t="s">
        <v>41</v>
      </c>
      <c r="AI38" s="43" t="s">
        <v>41</v>
      </c>
      <c r="AJ38" s="43" t="s">
        <v>41</v>
      </c>
      <c r="AK38" s="43" t="s">
        <v>42</v>
      </c>
      <c r="AL38" s="43" t="s">
        <v>42</v>
      </c>
      <c r="AM38" s="43" t="s">
        <v>40</v>
      </c>
      <c r="AN38" s="44" t="s">
        <v>40</v>
      </c>
      <c r="AO38" s="43"/>
      <c r="AP38" s="36">
        <f>COUNTIF('Payroll April'!K38:AO38,"AL")</f>
        <v>0</v>
      </c>
      <c r="AQ38" s="37">
        <f>COUNTIF('Payroll April'!K38:AO38,"IJ")</f>
        <v>0</v>
      </c>
      <c r="AR38" s="37">
        <f>COUNTIF('Payroll April'!K38:AO38,"SK")</f>
        <v>0</v>
      </c>
      <c r="AS38" s="37">
        <f>COUNTIF('Payroll April'!K38:AO38,"CT")</f>
        <v>0</v>
      </c>
      <c r="AT38" s="36">
        <f>COUNTIF('Payroll April'!K38:AO38,"CTK")</f>
        <v>0</v>
      </c>
      <c r="AU38" s="36">
        <f>COUNTIF('Payroll April'!K38:AO38,"PG")</f>
        <v>0</v>
      </c>
      <c r="AV38" s="36">
        <f>COUNTIF('Payroll April'!K38:AO38,"S1")+COUNTIF('Payroll April'!K38:AO38,"S2")+COUNTIF('Payroll April'!K38:AO38,"S3")</f>
        <v>23</v>
      </c>
      <c r="AW38" s="38">
        <f>SUM('Payroll April'!K36:AO36)</f>
        <v>573</v>
      </c>
      <c r="AX38" s="39">
        <f>SUM('Payroll April'!K37:AO37)</f>
        <v>0</v>
      </c>
      <c r="AY38" s="37">
        <f>COUNTIF('Payroll April'!K38:AO38,"S1")+COUNTIF('Payroll April'!K38:AO38,"S3")</f>
        <v>16</v>
      </c>
      <c r="AZ38" s="36">
        <f>IF('Payroll April'!AV38&gt;22,'Payroll April'!AV38-22,"0")</f>
        <v>1</v>
      </c>
      <c r="BA38" s="36">
        <f>COUNT('Payroll April'!K39:AO39)+COUNT('Payroll April'!K40:AO40)</f>
        <v>1</v>
      </c>
      <c r="BB38" s="36">
        <f>SUM('Payroll April'!K39:AO39)+SUM('Payroll April'!K40:AO40)</f>
        <v>8</v>
      </c>
      <c r="BC38" s="40">
        <f>SUM('Payroll April'!K39:AO39)*2+SUM('Payroll April'!K40:AO40)*2-('Payroll April'!BA38*0.5)</f>
        <v>15.5</v>
      </c>
      <c r="BD38" s="47">
        <v>23</v>
      </c>
      <c r="BE38"/>
      <c r="CK38"/>
      <c r="CL38"/>
      <c r="CM38"/>
      <c r="CN38" s="59"/>
      <c r="CO38" s="60"/>
      <c r="CP38" s="61"/>
    </row>
    <row r="39" spans="1:94" ht="17.100000000000001" customHeight="1" x14ac:dyDescent="0.2">
      <c r="A39" s="13"/>
      <c r="B39" s="31"/>
      <c r="C39" s="55" t="s">
        <v>34</v>
      </c>
      <c r="D39" s="31"/>
      <c r="E39" s="42"/>
      <c r="F39" s="31"/>
      <c r="G39" s="31"/>
      <c r="H39" s="31"/>
      <c r="I39" s="31"/>
      <c r="J39" s="33" t="s">
        <v>13</v>
      </c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4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4">
        <v>8</v>
      </c>
      <c r="AO39" s="43"/>
      <c r="AP39" s="36"/>
      <c r="AQ39" s="37"/>
      <c r="AR39" s="37"/>
      <c r="AS39" s="37"/>
      <c r="AT39" s="37"/>
      <c r="AU39" s="37"/>
      <c r="AV39" s="45"/>
      <c r="AW39" s="38"/>
      <c r="AX39" s="39"/>
      <c r="AY39" s="37"/>
      <c r="AZ39" s="36"/>
      <c r="BA39" s="36"/>
      <c r="BB39" s="36"/>
      <c r="BC39" s="46"/>
      <c r="BD39" s="54"/>
      <c r="BE39"/>
      <c r="CK39"/>
      <c r="CL39"/>
      <c r="CM39"/>
      <c r="CN39" s="59"/>
      <c r="CO39" s="60"/>
      <c r="CP39" s="61"/>
    </row>
    <row r="40" spans="1:94" ht="17.100000000000001" customHeight="1" x14ac:dyDescent="0.2">
      <c r="A40" s="13"/>
      <c r="B40" s="31"/>
      <c r="C40" s="55" t="s">
        <v>34</v>
      </c>
      <c r="D40" s="31"/>
      <c r="E40" s="42"/>
      <c r="F40" s="31"/>
      <c r="G40" s="31"/>
      <c r="H40" s="31"/>
      <c r="I40" s="31"/>
      <c r="J40" s="33" t="s">
        <v>32</v>
      </c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4"/>
      <c r="AO40" s="43"/>
      <c r="AP40" s="36"/>
      <c r="AQ40" s="37"/>
      <c r="AR40" s="37"/>
      <c r="AS40" s="37"/>
      <c r="AT40" s="37"/>
      <c r="AU40" s="37"/>
      <c r="AV40" s="45"/>
      <c r="AW40" s="38"/>
      <c r="AX40" s="39"/>
      <c r="AY40" s="37"/>
      <c r="AZ40" s="36"/>
      <c r="BA40" s="36"/>
      <c r="BB40" s="36"/>
      <c r="BC40" s="46"/>
      <c r="BD40" s="54"/>
      <c r="BE40"/>
      <c r="CK40"/>
      <c r="CL40"/>
      <c r="CM40"/>
      <c r="CN40" s="59"/>
      <c r="CO40" s="60"/>
      <c r="CP40" s="61"/>
    </row>
    <row r="41" spans="1:94" ht="17.100000000000001" customHeight="1" x14ac:dyDescent="0.2">
      <c r="A41" s="13"/>
      <c r="B41" s="49"/>
      <c r="C41" s="50" t="s">
        <v>34</v>
      </c>
      <c r="D41" s="49"/>
      <c r="E41" s="51"/>
      <c r="F41" s="49"/>
      <c r="G41" s="49"/>
      <c r="H41" s="49"/>
      <c r="I41" s="49"/>
      <c r="J41" s="33" t="s">
        <v>9</v>
      </c>
      <c r="K41" s="52">
        <v>24</v>
      </c>
      <c r="L41" s="52">
        <v>39</v>
      </c>
      <c r="M41" s="52"/>
      <c r="N41" s="52"/>
      <c r="O41" s="52"/>
      <c r="P41" s="52">
        <v>17</v>
      </c>
      <c r="Q41" s="52">
        <v>6</v>
      </c>
      <c r="R41" s="52">
        <v>3</v>
      </c>
      <c r="S41" s="52" t="s">
        <v>35</v>
      </c>
      <c r="T41" s="52">
        <v>46</v>
      </c>
      <c r="U41" s="52">
        <v>13</v>
      </c>
      <c r="V41" s="52" t="s">
        <v>35</v>
      </c>
      <c r="W41" s="53"/>
      <c r="X41" s="52"/>
      <c r="Y41" s="52">
        <v>35</v>
      </c>
      <c r="Z41" s="52">
        <v>9</v>
      </c>
      <c r="AA41" s="52">
        <v>56</v>
      </c>
      <c r="AB41" s="52">
        <v>28</v>
      </c>
      <c r="AC41" s="52">
        <v>53</v>
      </c>
      <c r="AD41" s="52">
        <v>39</v>
      </c>
      <c r="AE41" s="52">
        <v>10</v>
      </c>
      <c r="AF41" s="52"/>
      <c r="AG41" s="52"/>
      <c r="AH41" s="52">
        <v>20</v>
      </c>
      <c r="AI41" s="52">
        <v>8</v>
      </c>
      <c r="AJ41" s="52">
        <v>22</v>
      </c>
      <c r="AK41" s="52">
        <v>14</v>
      </c>
      <c r="AL41" s="52" t="s">
        <v>35</v>
      </c>
      <c r="AM41" s="52">
        <v>15</v>
      </c>
      <c r="AN41" s="53">
        <v>72</v>
      </c>
      <c r="AO41" s="52"/>
      <c r="AP41" s="36"/>
      <c r="AQ41" s="37"/>
      <c r="AR41" s="37"/>
      <c r="AS41" s="37"/>
      <c r="AT41" s="36"/>
      <c r="AU41" s="36"/>
      <c r="AV41" s="36"/>
      <c r="AW41" s="38"/>
      <c r="AX41" s="39"/>
      <c r="AY41" s="37"/>
      <c r="AZ41" s="36"/>
      <c r="BA41" s="36"/>
      <c r="BB41" s="36"/>
      <c r="BC41" s="40"/>
      <c r="BD41" s="54"/>
      <c r="BE41"/>
      <c r="CK41"/>
      <c r="CL41"/>
      <c r="CM41"/>
      <c r="CN41" s="59"/>
      <c r="CO41" s="60"/>
      <c r="CP41" s="61"/>
    </row>
    <row r="42" spans="1:94" ht="17.100000000000001" customHeight="1" x14ac:dyDescent="0.2">
      <c r="A42" s="13"/>
      <c r="B42" s="31"/>
      <c r="C42" s="55" t="s">
        <v>34</v>
      </c>
      <c r="D42" s="31"/>
      <c r="E42" s="42"/>
      <c r="F42" s="31"/>
      <c r="G42" s="31"/>
      <c r="H42" s="31"/>
      <c r="I42" s="31"/>
      <c r="J42" s="33" t="s">
        <v>10</v>
      </c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4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4"/>
      <c r="AO42" s="43"/>
      <c r="AP42" s="36"/>
      <c r="AQ42" s="37"/>
      <c r="AR42" s="37"/>
      <c r="AS42" s="37"/>
      <c r="AT42" s="37"/>
      <c r="AU42" s="37"/>
      <c r="AV42" s="45"/>
      <c r="AW42" s="38"/>
      <c r="AX42" s="39"/>
      <c r="AY42" s="37"/>
      <c r="AZ42" s="36"/>
      <c r="BA42" s="36"/>
      <c r="BB42" s="36"/>
      <c r="BC42" s="46"/>
      <c r="BD42" s="54"/>
      <c r="BE42"/>
      <c r="CK42"/>
      <c r="CL42"/>
      <c r="CM42"/>
      <c r="CN42" s="59"/>
      <c r="CO42" s="60"/>
      <c r="CP42" s="61"/>
    </row>
    <row r="43" spans="1:94" ht="17.100000000000001" customHeight="1" x14ac:dyDescent="0.2">
      <c r="A43" s="13"/>
      <c r="B43" s="31">
        <f>'Payroll April'!B38+1</f>
        <v>8</v>
      </c>
      <c r="C43" s="31" t="s">
        <v>34</v>
      </c>
      <c r="D43" s="31" t="s">
        <v>57</v>
      </c>
      <c r="E43" s="42" t="s">
        <v>58</v>
      </c>
      <c r="F43" s="31" t="s">
        <v>45</v>
      </c>
      <c r="G43" s="31" t="s">
        <v>54</v>
      </c>
      <c r="H43" s="31" t="s">
        <v>22</v>
      </c>
      <c r="I43" s="31"/>
      <c r="J43" s="33" t="s">
        <v>22</v>
      </c>
      <c r="K43" s="43" t="s">
        <v>40</v>
      </c>
      <c r="L43" s="43" t="s">
        <v>40</v>
      </c>
      <c r="M43" s="43"/>
      <c r="N43" s="43"/>
      <c r="O43" s="43"/>
      <c r="P43" s="43" t="s">
        <v>41</v>
      </c>
      <c r="Q43" s="43" t="s">
        <v>41</v>
      </c>
      <c r="R43" s="43" t="s">
        <v>42</v>
      </c>
      <c r="S43" s="43" t="s">
        <v>42</v>
      </c>
      <c r="T43" s="43" t="s">
        <v>40</v>
      </c>
      <c r="U43" s="43" t="s">
        <v>40</v>
      </c>
      <c r="V43" s="43" t="s">
        <v>40</v>
      </c>
      <c r="W43" s="44"/>
      <c r="X43" s="43"/>
      <c r="Y43" s="43" t="s">
        <v>41</v>
      </c>
      <c r="Z43" s="43" t="s">
        <v>41</v>
      </c>
      <c r="AA43" s="43" t="s">
        <v>42</v>
      </c>
      <c r="AB43" s="43" t="s">
        <v>42</v>
      </c>
      <c r="AC43" s="43" t="s">
        <v>42</v>
      </c>
      <c r="AD43" s="43" t="s">
        <v>40</v>
      </c>
      <c r="AE43" s="43" t="s">
        <v>40</v>
      </c>
      <c r="AF43" s="43"/>
      <c r="AG43" s="43"/>
      <c r="AH43" s="43" t="s">
        <v>41</v>
      </c>
      <c r="AI43" s="43" t="s">
        <v>41</v>
      </c>
      <c r="AJ43" s="43" t="s">
        <v>41</v>
      </c>
      <c r="AK43" s="43" t="s">
        <v>42</v>
      </c>
      <c r="AL43" s="43" t="s">
        <v>42</v>
      </c>
      <c r="AM43" s="43" t="s">
        <v>40</v>
      </c>
      <c r="AN43" s="44" t="s">
        <v>40</v>
      </c>
      <c r="AO43" s="43"/>
      <c r="AP43" s="36">
        <f>COUNTIF('Payroll April'!K43:AO43,"AL")</f>
        <v>0</v>
      </c>
      <c r="AQ43" s="37">
        <f>COUNTIF('Payroll April'!K43:AO43,"IJ")</f>
        <v>0</v>
      </c>
      <c r="AR43" s="37">
        <f>COUNTIF('Payroll April'!K43:AO43,"SK")</f>
        <v>0</v>
      </c>
      <c r="AS43" s="37">
        <f>COUNTIF('Payroll April'!K43:AO43,"CT")</f>
        <v>0</v>
      </c>
      <c r="AT43" s="36">
        <f>COUNTIF('Payroll April'!K43:AO43,"CTK")</f>
        <v>0</v>
      </c>
      <c r="AU43" s="36">
        <f>COUNTIF('Payroll April'!K43:AO43,"PG")</f>
        <v>0</v>
      </c>
      <c r="AV43" s="36">
        <f>COUNTIF('Payroll April'!K43:AO43,"S1")+COUNTIF('Payroll April'!K43:AO43,"S2")+COUNTIF('Payroll April'!K43:AO43,"S3")</f>
        <v>23</v>
      </c>
      <c r="AW43" s="38">
        <f>SUM('Payroll April'!K41:AO41)</f>
        <v>529</v>
      </c>
      <c r="AX43" s="39">
        <f>SUM('Payroll April'!K42:AO42)</f>
        <v>0</v>
      </c>
      <c r="AY43" s="37">
        <f>COUNTIF('Payroll April'!K43:AO43,"S1")+COUNTIF('Payroll April'!K43:AO43,"S3")</f>
        <v>16</v>
      </c>
      <c r="AZ43" s="36">
        <f>IF('Payroll April'!AV43&gt;22,'Payroll April'!AV43-22,"0")</f>
        <v>1</v>
      </c>
      <c r="BA43" s="36">
        <f>COUNT('Payroll April'!K44:AO44)+COUNT('Payroll April'!K45:AO45)</f>
        <v>2</v>
      </c>
      <c r="BB43" s="36">
        <f>SUM('Payroll April'!K44:AO44)+SUM('Payroll April'!K45:AO45)</f>
        <v>16</v>
      </c>
      <c r="BC43" s="40">
        <f>SUM('Payroll April'!K44:AO44)*2+SUM('Payroll April'!K45:AO45)*2-('Payroll April'!BA43*0.5)</f>
        <v>31</v>
      </c>
      <c r="BD43" s="47">
        <v>23</v>
      </c>
      <c r="BE43"/>
      <c r="CK43"/>
      <c r="CL43"/>
      <c r="CM43"/>
      <c r="CN43" s="59"/>
      <c r="CO43" s="60"/>
      <c r="CP43" s="61"/>
    </row>
    <row r="44" spans="1:94" ht="17.100000000000001" customHeight="1" x14ac:dyDescent="0.2">
      <c r="A44" s="13"/>
      <c r="B44" s="31"/>
      <c r="C44" s="55" t="s">
        <v>34</v>
      </c>
      <c r="D44" s="31"/>
      <c r="E44" s="42"/>
      <c r="F44" s="31"/>
      <c r="G44" s="31"/>
      <c r="H44" s="31"/>
      <c r="I44" s="31"/>
      <c r="J44" s="33" t="s">
        <v>13</v>
      </c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4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>
        <v>8</v>
      </c>
      <c r="AI44" s="43"/>
      <c r="AJ44" s="43"/>
      <c r="AK44" s="43"/>
      <c r="AL44" s="43"/>
      <c r="AM44" s="43"/>
      <c r="AN44" s="44">
        <v>8</v>
      </c>
      <c r="AO44" s="43"/>
      <c r="AP44" s="36"/>
      <c r="AQ44" s="37"/>
      <c r="AR44" s="37"/>
      <c r="AS44" s="37"/>
      <c r="AT44" s="37"/>
      <c r="AU44" s="37"/>
      <c r="AV44" s="45"/>
      <c r="AW44" s="38"/>
      <c r="AX44" s="39"/>
      <c r="AY44" s="37"/>
      <c r="AZ44" s="36"/>
      <c r="BA44" s="36"/>
      <c r="BB44" s="36"/>
      <c r="BC44" s="46"/>
      <c r="BD44" s="54"/>
      <c r="BE44"/>
      <c r="CK44"/>
      <c r="CL44"/>
      <c r="CM44"/>
      <c r="CN44" s="59"/>
      <c r="CO44" s="60"/>
      <c r="CP44" s="61"/>
    </row>
    <row r="45" spans="1:94" ht="17.100000000000001" customHeight="1" x14ac:dyDescent="0.2">
      <c r="A45" s="13"/>
      <c r="B45" s="31"/>
      <c r="C45" s="55" t="s">
        <v>34</v>
      </c>
      <c r="D45" s="31"/>
      <c r="E45" s="42"/>
      <c r="F45" s="31"/>
      <c r="G45" s="31"/>
      <c r="H45" s="31"/>
      <c r="I45" s="31"/>
      <c r="J45" s="33" t="s">
        <v>32</v>
      </c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4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4"/>
      <c r="AO45" s="43"/>
      <c r="AP45" s="36"/>
      <c r="AQ45" s="37"/>
      <c r="AR45" s="37"/>
      <c r="AS45" s="37"/>
      <c r="AT45" s="37"/>
      <c r="AU45" s="37"/>
      <c r="AV45" s="45"/>
      <c r="AW45" s="38"/>
      <c r="AX45" s="39"/>
      <c r="AY45" s="37"/>
      <c r="AZ45" s="36"/>
      <c r="BA45" s="36"/>
      <c r="BB45" s="36"/>
      <c r="BC45" s="46"/>
      <c r="BD45" s="54"/>
      <c r="BE45"/>
      <c r="CK45"/>
      <c r="CL45"/>
      <c r="CM45"/>
      <c r="CN45" s="59"/>
      <c r="CO45" s="60"/>
      <c r="CP45" s="61"/>
    </row>
    <row r="46" spans="1:94" ht="17.100000000000001" customHeight="1" x14ac:dyDescent="0.2">
      <c r="A46" s="13"/>
      <c r="B46" s="49"/>
      <c r="C46" s="50" t="s">
        <v>34</v>
      </c>
      <c r="D46" s="49"/>
      <c r="E46" s="51"/>
      <c r="F46" s="49"/>
      <c r="G46" s="49"/>
      <c r="H46" s="49"/>
      <c r="I46" s="49"/>
      <c r="J46" s="33" t="s">
        <v>9</v>
      </c>
      <c r="K46" s="52">
        <v>24</v>
      </c>
      <c r="L46" s="52">
        <v>39</v>
      </c>
      <c r="M46" s="52"/>
      <c r="N46" s="52"/>
      <c r="O46" s="52"/>
      <c r="P46" s="52" t="s">
        <v>35</v>
      </c>
      <c r="Q46" s="52">
        <v>6</v>
      </c>
      <c r="R46" s="52">
        <v>3</v>
      </c>
      <c r="S46" s="52" t="s">
        <v>35</v>
      </c>
      <c r="T46" s="52">
        <v>46</v>
      </c>
      <c r="U46" s="52">
        <v>13</v>
      </c>
      <c r="V46" s="52" t="s">
        <v>35</v>
      </c>
      <c r="W46" s="53"/>
      <c r="X46" s="52"/>
      <c r="Y46" s="52">
        <v>35</v>
      </c>
      <c r="Z46" s="52">
        <v>9</v>
      </c>
      <c r="AA46" s="52">
        <v>56</v>
      </c>
      <c r="AB46" s="52">
        <v>28</v>
      </c>
      <c r="AC46" s="52">
        <v>53</v>
      </c>
      <c r="AD46" s="52">
        <v>39</v>
      </c>
      <c r="AE46" s="52">
        <v>10</v>
      </c>
      <c r="AF46" s="52"/>
      <c r="AG46" s="52"/>
      <c r="AH46" s="52">
        <v>20</v>
      </c>
      <c r="AI46" s="52">
        <v>8</v>
      </c>
      <c r="AJ46" s="52">
        <v>22</v>
      </c>
      <c r="AK46" s="52">
        <v>14</v>
      </c>
      <c r="AL46" s="52" t="s">
        <v>35</v>
      </c>
      <c r="AM46" s="52">
        <v>15</v>
      </c>
      <c r="AN46" s="53">
        <v>72</v>
      </c>
      <c r="AO46" s="52"/>
      <c r="AP46" s="36"/>
      <c r="AQ46" s="37"/>
      <c r="AR46" s="37"/>
      <c r="AS46" s="37"/>
      <c r="AT46" s="36"/>
      <c r="AU46" s="36"/>
      <c r="AV46" s="36"/>
      <c r="AW46" s="38"/>
      <c r="AX46" s="39"/>
      <c r="AY46" s="37"/>
      <c r="AZ46" s="36"/>
      <c r="BA46" s="36"/>
      <c r="BB46" s="36"/>
      <c r="BC46" s="40"/>
      <c r="BD46" s="54"/>
      <c r="BE46"/>
      <c r="CK46"/>
      <c r="CL46"/>
      <c r="CM46"/>
      <c r="CN46" s="59"/>
      <c r="CO46" s="60"/>
      <c r="CP46" s="61"/>
    </row>
    <row r="47" spans="1:94" ht="17.100000000000001" customHeight="1" x14ac:dyDescent="0.2">
      <c r="A47" s="13"/>
      <c r="B47" s="31"/>
      <c r="C47" s="55" t="s">
        <v>34</v>
      </c>
      <c r="D47" s="31"/>
      <c r="E47" s="42"/>
      <c r="F47" s="31"/>
      <c r="G47" s="31"/>
      <c r="H47" s="31"/>
      <c r="I47" s="31"/>
      <c r="J47" s="33" t="s">
        <v>10</v>
      </c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4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4"/>
      <c r="AO47" s="43"/>
      <c r="AP47" s="36"/>
      <c r="AQ47" s="37"/>
      <c r="AR47" s="37"/>
      <c r="AS47" s="37"/>
      <c r="AT47" s="37"/>
      <c r="AU47" s="37"/>
      <c r="AV47" s="45"/>
      <c r="AW47" s="38"/>
      <c r="AX47" s="39"/>
      <c r="AY47" s="37"/>
      <c r="AZ47" s="36"/>
      <c r="BA47" s="36"/>
      <c r="BB47" s="36"/>
      <c r="BC47" s="46"/>
      <c r="BD47" s="54"/>
      <c r="BE47"/>
      <c r="CK47"/>
      <c r="CL47"/>
      <c r="CM47"/>
      <c r="CN47" s="59"/>
      <c r="CO47" s="60"/>
      <c r="CP47" s="61"/>
    </row>
    <row r="48" spans="1:94" ht="17.100000000000001" customHeight="1" x14ac:dyDescent="0.2">
      <c r="A48" s="13"/>
      <c r="B48" s="31">
        <f>'Payroll April'!B43+1</f>
        <v>9</v>
      </c>
      <c r="C48" s="31" t="s">
        <v>34</v>
      </c>
      <c r="D48" s="31" t="s">
        <v>59</v>
      </c>
      <c r="E48" s="42" t="s">
        <v>60</v>
      </c>
      <c r="F48" s="31" t="s">
        <v>45</v>
      </c>
      <c r="G48" s="31" t="s">
        <v>54</v>
      </c>
      <c r="H48" s="31" t="s">
        <v>22</v>
      </c>
      <c r="I48" s="31"/>
      <c r="J48" s="33" t="s">
        <v>22</v>
      </c>
      <c r="K48" s="43" t="s">
        <v>40</v>
      </c>
      <c r="L48" s="43" t="s">
        <v>40</v>
      </c>
      <c r="M48" s="43"/>
      <c r="N48" s="43"/>
      <c r="O48" s="43"/>
      <c r="P48" s="43" t="s">
        <v>41</v>
      </c>
      <c r="Q48" s="43" t="s">
        <v>41</v>
      </c>
      <c r="R48" s="43" t="s">
        <v>42</v>
      </c>
      <c r="S48" s="43" t="s">
        <v>42</v>
      </c>
      <c r="T48" s="43" t="s">
        <v>40</v>
      </c>
      <c r="U48" s="43" t="s">
        <v>40</v>
      </c>
      <c r="V48" s="43" t="s">
        <v>40</v>
      </c>
      <c r="W48" s="44"/>
      <c r="X48" s="43"/>
      <c r="Y48" s="43" t="s">
        <v>41</v>
      </c>
      <c r="Z48" s="43" t="s">
        <v>41</v>
      </c>
      <c r="AA48" s="43" t="s">
        <v>42</v>
      </c>
      <c r="AB48" s="43" t="s">
        <v>42</v>
      </c>
      <c r="AC48" s="43" t="s">
        <v>42</v>
      </c>
      <c r="AD48" s="43" t="s">
        <v>40</v>
      </c>
      <c r="AE48" s="43" t="s">
        <v>40</v>
      </c>
      <c r="AF48" s="43"/>
      <c r="AG48" s="43"/>
      <c r="AH48" s="43" t="s">
        <v>41</v>
      </c>
      <c r="AI48" s="43" t="s">
        <v>41</v>
      </c>
      <c r="AJ48" s="43" t="s">
        <v>41</v>
      </c>
      <c r="AK48" s="43" t="s">
        <v>42</v>
      </c>
      <c r="AL48" s="43" t="s">
        <v>42</v>
      </c>
      <c r="AM48" s="43" t="s">
        <v>40</v>
      </c>
      <c r="AN48" s="44" t="s">
        <v>40</v>
      </c>
      <c r="AO48" s="43"/>
      <c r="AP48" s="36">
        <f>COUNTIF('Payroll April'!K48:AO48,"AL")</f>
        <v>0</v>
      </c>
      <c r="AQ48" s="37">
        <f>COUNTIF('Payroll April'!K48:AO48,"IJ")</f>
        <v>0</v>
      </c>
      <c r="AR48" s="37">
        <f>COUNTIF('Payroll April'!K48:AO48,"SK")</f>
        <v>0</v>
      </c>
      <c r="AS48" s="37">
        <f>COUNTIF('Payroll April'!K48:AO48,"CT")</f>
        <v>0</v>
      </c>
      <c r="AT48" s="36">
        <f>COUNTIF('Payroll April'!K48:AO48,"CTK")</f>
        <v>0</v>
      </c>
      <c r="AU48" s="36">
        <f>COUNTIF('Payroll April'!K48:AO48,"PG")</f>
        <v>0</v>
      </c>
      <c r="AV48" s="36">
        <f>COUNTIF('Payroll April'!K48:AO48,"S1")+COUNTIF('Payroll April'!K48:AO48,"S2")+COUNTIF('Payroll April'!K48:AO48,"S3")</f>
        <v>23</v>
      </c>
      <c r="AW48" s="38">
        <f>SUM('Payroll April'!K46:AO46)</f>
        <v>512</v>
      </c>
      <c r="AX48" s="39">
        <f>SUM('Payroll April'!K47:AO47)</f>
        <v>0</v>
      </c>
      <c r="AY48" s="37">
        <f>COUNTIF('Payroll April'!K48:AO48,"S1")+COUNTIF('Payroll April'!K48:AO48,"S3")</f>
        <v>16</v>
      </c>
      <c r="AZ48" s="36">
        <f>IF('Payroll April'!AV48&gt;22,'Payroll April'!AV48-22,"0")</f>
        <v>1</v>
      </c>
      <c r="BA48" s="36">
        <f>COUNT('Payroll April'!K49:AO49)+COUNT('Payroll April'!K50:AO50)</f>
        <v>1</v>
      </c>
      <c r="BB48" s="36">
        <f>SUM('Payroll April'!K49:AO49)+SUM('Payroll April'!K50:AO50)</f>
        <v>8</v>
      </c>
      <c r="BC48" s="40">
        <f>SUM('Payroll April'!K49:AO49)*2+SUM('Payroll April'!K50:AO50)*2-('Payroll April'!BA48*0.5)</f>
        <v>15.5</v>
      </c>
      <c r="BD48" s="47">
        <v>23</v>
      </c>
      <c r="BE48"/>
      <c r="CK48"/>
      <c r="CL48"/>
      <c r="CM48"/>
      <c r="CN48" s="59"/>
      <c r="CO48" s="60"/>
      <c r="CP48" s="61"/>
    </row>
    <row r="49" spans="1:94" ht="17.100000000000001" customHeight="1" x14ac:dyDescent="0.2">
      <c r="A49" s="13"/>
      <c r="B49" s="31"/>
      <c r="C49" s="55" t="s">
        <v>34</v>
      </c>
      <c r="D49" s="31"/>
      <c r="E49" s="42"/>
      <c r="F49" s="31"/>
      <c r="G49" s="31"/>
      <c r="H49" s="31"/>
      <c r="I49" s="31"/>
      <c r="J49" s="33" t="s">
        <v>13</v>
      </c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4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4">
        <v>8</v>
      </c>
      <c r="AO49" s="43"/>
      <c r="AP49" s="36"/>
      <c r="AQ49" s="37"/>
      <c r="AR49" s="37"/>
      <c r="AS49" s="37"/>
      <c r="AT49" s="37"/>
      <c r="AU49" s="37"/>
      <c r="AV49" s="45"/>
      <c r="AW49" s="38"/>
      <c r="AX49" s="39"/>
      <c r="AY49" s="37"/>
      <c r="AZ49" s="36"/>
      <c r="BA49" s="36"/>
      <c r="BB49" s="36"/>
      <c r="BC49" s="46"/>
      <c r="BD49" s="54"/>
      <c r="BE49"/>
      <c r="CK49"/>
      <c r="CL49"/>
      <c r="CM49"/>
      <c r="CN49" s="59"/>
      <c r="CO49" s="60"/>
      <c r="CP49" s="61"/>
    </row>
    <row r="50" spans="1:94" ht="17.100000000000001" customHeight="1" x14ac:dyDescent="0.2">
      <c r="A50" s="13"/>
      <c r="B50" s="31"/>
      <c r="C50" s="55" t="s">
        <v>34</v>
      </c>
      <c r="D50" s="31"/>
      <c r="E50" s="42"/>
      <c r="F50" s="31"/>
      <c r="G50" s="31"/>
      <c r="H50" s="31"/>
      <c r="I50" s="31"/>
      <c r="J50" s="33" t="s">
        <v>32</v>
      </c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4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4"/>
      <c r="AO50" s="43"/>
      <c r="AP50" s="36"/>
      <c r="AQ50" s="37"/>
      <c r="AR50" s="37"/>
      <c r="AS50" s="37"/>
      <c r="AT50" s="37"/>
      <c r="AU50" s="37"/>
      <c r="AV50" s="45"/>
      <c r="AW50" s="38"/>
      <c r="AX50" s="39"/>
      <c r="AY50" s="37"/>
      <c r="AZ50" s="36"/>
      <c r="BA50" s="36"/>
      <c r="BB50" s="36"/>
      <c r="BC50" s="46"/>
      <c r="BD50" s="54"/>
      <c r="BE50"/>
      <c r="CK50"/>
      <c r="CL50"/>
      <c r="CM50"/>
      <c r="CN50" s="59"/>
      <c r="CO50" s="60"/>
      <c r="CP50" s="61"/>
    </row>
    <row r="51" spans="1:94" ht="17.100000000000001" customHeight="1" x14ac:dyDescent="0.2">
      <c r="A51" s="13"/>
      <c r="B51" s="49"/>
      <c r="C51" s="50" t="s">
        <v>34</v>
      </c>
      <c r="D51" s="49"/>
      <c r="E51" s="51"/>
      <c r="F51" s="49"/>
      <c r="G51" s="49"/>
      <c r="H51" s="49"/>
      <c r="I51" s="49"/>
      <c r="J51" s="33" t="s">
        <v>9</v>
      </c>
      <c r="K51" s="52">
        <v>24</v>
      </c>
      <c r="L51" s="52">
        <v>39</v>
      </c>
      <c r="M51" s="52"/>
      <c r="N51" s="52"/>
      <c r="O51" s="52"/>
      <c r="P51" s="52">
        <v>17</v>
      </c>
      <c r="Q51" s="52">
        <v>6</v>
      </c>
      <c r="R51" s="52">
        <v>3</v>
      </c>
      <c r="S51" s="52">
        <v>10</v>
      </c>
      <c r="T51" s="52">
        <v>46</v>
      </c>
      <c r="U51" s="52">
        <v>13</v>
      </c>
      <c r="V51" s="52" t="s">
        <v>35</v>
      </c>
      <c r="W51" s="53"/>
      <c r="X51" s="52"/>
      <c r="Y51" s="52">
        <v>35</v>
      </c>
      <c r="Z51" s="52">
        <v>9</v>
      </c>
      <c r="AA51" s="52">
        <v>56</v>
      </c>
      <c r="AB51" s="52">
        <v>28</v>
      </c>
      <c r="AC51" s="52">
        <v>53</v>
      </c>
      <c r="AD51" s="52">
        <v>39</v>
      </c>
      <c r="AE51" s="52">
        <v>10</v>
      </c>
      <c r="AF51" s="52"/>
      <c r="AG51" s="52"/>
      <c r="AH51" s="52">
        <v>20</v>
      </c>
      <c r="AI51" s="52">
        <v>8</v>
      </c>
      <c r="AJ51" s="52">
        <v>22</v>
      </c>
      <c r="AK51" s="52">
        <v>14</v>
      </c>
      <c r="AL51" s="52" t="s">
        <v>35</v>
      </c>
      <c r="AM51" s="52">
        <v>15</v>
      </c>
      <c r="AN51" s="53">
        <v>72</v>
      </c>
      <c r="AO51" s="52"/>
      <c r="AP51" s="36"/>
      <c r="AQ51" s="37"/>
      <c r="AR51" s="37"/>
      <c r="AS51" s="37"/>
      <c r="AT51" s="36"/>
      <c r="AU51" s="36"/>
      <c r="AV51" s="36"/>
      <c r="AW51" s="38"/>
      <c r="AX51" s="39"/>
      <c r="AY51" s="37"/>
      <c r="AZ51" s="36"/>
      <c r="BA51" s="36"/>
      <c r="BB51" s="36"/>
      <c r="BC51" s="40"/>
      <c r="BD51" s="54"/>
      <c r="BE51"/>
      <c r="CK51"/>
      <c r="CL51"/>
      <c r="CM51"/>
      <c r="CN51" s="59"/>
      <c r="CO51" s="60"/>
      <c r="CP51" s="61"/>
    </row>
    <row r="52" spans="1:94" ht="17.100000000000001" customHeight="1" x14ac:dyDescent="0.2">
      <c r="A52" s="13"/>
      <c r="B52" s="31"/>
      <c r="C52" s="55" t="s">
        <v>34</v>
      </c>
      <c r="D52" s="31"/>
      <c r="E52" s="42"/>
      <c r="F52" s="31"/>
      <c r="G52" s="31"/>
      <c r="H52" s="31"/>
      <c r="I52" s="31"/>
      <c r="J52" s="33" t="s">
        <v>10</v>
      </c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4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4"/>
      <c r="AO52" s="43"/>
      <c r="AP52" s="36"/>
      <c r="AQ52" s="37"/>
      <c r="AR52" s="37"/>
      <c r="AS52" s="37"/>
      <c r="AT52" s="37"/>
      <c r="AU52" s="37"/>
      <c r="AV52" s="45"/>
      <c r="AW52" s="38"/>
      <c r="AX52" s="39"/>
      <c r="AY52" s="37"/>
      <c r="AZ52" s="36"/>
      <c r="BA52" s="36"/>
      <c r="BB52" s="36"/>
      <c r="BC52" s="46"/>
      <c r="BD52" s="54"/>
      <c r="BE52"/>
      <c r="CK52"/>
      <c r="CL52"/>
      <c r="CM52"/>
      <c r="CN52" s="59"/>
      <c r="CO52" s="60"/>
      <c r="CP52" s="61"/>
    </row>
    <row r="53" spans="1:94" ht="17.100000000000001" customHeight="1" x14ac:dyDescent="0.2">
      <c r="A53" s="13"/>
      <c r="B53" s="31">
        <f>'Payroll April'!B48+1</f>
        <v>10</v>
      </c>
      <c r="C53" s="31" t="s">
        <v>34</v>
      </c>
      <c r="D53" s="31" t="s">
        <v>61</v>
      </c>
      <c r="E53" s="42" t="s">
        <v>62</v>
      </c>
      <c r="F53" s="31" t="s">
        <v>45</v>
      </c>
      <c r="G53" s="31" t="s">
        <v>54</v>
      </c>
      <c r="H53" s="31" t="s">
        <v>22</v>
      </c>
      <c r="I53" s="31"/>
      <c r="J53" s="33" t="s">
        <v>22</v>
      </c>
      <c r="K53" s="43" t="s">
        <v>40</v>
      </c>
      <c r="L53" s="43" t="s">
        <v>40</v>
      </c>
      <c r="M53" s="43"/>
      <c r="N53" s="43"/>
      <c r="O53" s="43"/>
      <c r="P53" s="43" t="s">
        <v>41</v>
      </c>
      <c r="Q53" s="43" t="s">
        <v>41</v>
      </c>
      <c r="R53" s="43" t="s">
        <v>42</v>
      </c>
      <c r="S53" s="43" t="s">
        <v>42</v>
      </c>
      <c r="T53" s="43" t="s">
        <v>40</v>
      </c>
      <c r="U53" s="43" t="s">
        <v>40</v>
      </c>
      <c r="V53" s="43" t="s">
        <v>40</v>
      </c>
      <c r="W53" s="44"/>
      <c r="X53" s="43"/>
      <c r="Y53" s="43" t="s">
        <v>41</v>
      </c>
      <c r="Z53" s="43" t="s">
        <v>41</v>
      </c>
      <c r="AA53" s="43" t="s">
        <v>42</v>
      </c>
      <c r="AB53" s="43" t="s">
        <v>42</v>
      </c>
      <c r="AC53" s="43" t="s">
        <v>42</v>
      </c>
      <c r="AD53" s="43" t="s">
        <v>40</v>
      </c>
      <c r="AE53" s="43" t="s">
        <v>40</v>
      </c>
      <c r="AF53" s="43"/>
      <c r="AG53" s="43"/>
      <c r="AH53" s="43" t="s">
        <v>41</v>
      </c>
      <c r="AI53" s="43" t="s">
        <v>41</v>
      </c>
      <c r="AJ53" s="43" t="s">
        <v>41</v>
      </c>
      <c r="AK53" s="43" t="s">
        <v>42</v>
      </c>
      <c r="AL53" s="43" t="s">
        <v>42</v>
      </c>
      <c r="AM53" s="43" t="s">
        <v>40</v>
      </c>
      <c r="AN53" s="44" t="s">
        <v>40</v>
      </c>
      <c r="AO53" s="43"/>
      <c r="AP53" s="36">
        <f>COUNTIF('Payroll April'!K53:AO53,"AL")</f>
        <v>0</v>
      </c>
      <c r="AQ53" s="37">
        <f>COUNTIF('Payroll April'!K53:AO53,"IJ")</f>
        <v>0</v>
      </c>
      <c r="AR53" s="37">
        <f>COUNTIF('Payroll April'!K53:AO53,"SK")</f>
        <v>0</v>
      </c>
      <c r="AS53" s="37">
        <f>COUNTIF('Payroll April'!K53:AO53,"CT")</f>
        <v>0</v>
      </c>
      <c r="AT53" s="36">
        <f>COUNTIF('Payroll April'!K53:AO53,"CTK")</f>
        <v>0</v>
      </c>
      <c r="AU53" s="36">
        <f>COUNTIF('Payroll April'!K53:AO53,"PG")</f>
        <v>0</v>
      </c>
      <c r="AV53" s="36">
        <f>COUNTIF('Payroll April'!K53:AO53,"S1")+COUNTIF('Payroll April'!K53:AO53,"S2")+COUNTIF('Payroll April'!K53:AO53,"S3")</f>
        <v>23</v>
      </c>
      <c r="AW53" s="38">
        <f>SUM('Payroll April'!K51:AO51)</f>
        <v>539</v>
      </c>
      <c r="AX53" s="39">
        <f>SUM('Payroll April'!K52:AO52)</f>
        <v>0</v>
      </c>
      <c r="AY53" s="37">
        <f>COUNTIF('Payroll April'!K53:AO53,"S1")+COUNTIF('Payroll April'!K53:AO53,"S3")</f>
        <v>16</v>
      </c>
      <c r="AZ53" s="36">
        <f>IF('Payroll April'!AV53&gt;22,'Payroll April'!AV53-22,"0")</f>
        <v>1</v>
      </c>
      <c r="BA53" s="36">
        <f>COUNT('Payroll April'!K54:AO54)+COUNT('Payroll April'!K55:AO55)</f>
        <v>1</v>
      </c>
      <c r="BB53" s="36">
        <f>SUM('Payroll April'!K54:AO54)+SUM('Payroll April'!K55:AO55)</f>
        <v>8</v>
      </c>
      <c r="BC53" s="40">
        <f>SUM('Payroll April'!K54:AO54)*2+SUM('Payroll April'!K55:AO55)*2-('Payroll April'!BA53*0.5)</f>
        <v>15.5</v>
      </c>
      <c r="BD53" s="47">
        <v>23</v>
      </c>
      <c r="BE53"/>
      <c r="CK53"/>
      <c r="CL53"/>
      <c r="CM53"/>
      <c r="CN53" s="59"/>
      <c r="CO53" s="60"/>
      <c r="CP53" s="61"/>
    </row>
    <row r="54" spans="1:94" ht="17.100000000000001" customHeight="1" x14ac:dyDescent="0.2">
      <c r="A54" s="13"/>
      <c r="B54" s="31"/>
      <c r="C54" s="55" t="s">
        <v>34</v>
      </c>
      <c r="D54" s="31"/>
      <c r="E54" s="42"/>
      <c r="F54" s="31"/>
      <c r="G54" s="31"/>
      <c r="H54" s="31"/>
      <c r="I54" s="31"/>
      <c r="J54" s="33" t="s">
        <v>13</v>
      </c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4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4">
        <v>8</v>
      </c>
      <c r="AO54" s="43"/>
      <c r="AP54" s="36"/>
      <c r="AQ54" s="37"/>
      <c r="AR54" s="37"/>
      <c r="AS54" s="37"/>
      <c r="AT54" s="37"/>
      <c r="AU54" s="37"/>
      <c r="AV54" s="45"/>
      <c r="AW54" s="38"/>
      <c r="AX54" s="39"/>
      <c r="AY54" s="37"/>
      <c r="AZ54" s="36"/>
      <c r="BA54" s="36"/>
      <c r="BB54" s="36"/>
      <c r="BC54" s="46"/>
      <c r="BD54" s="54"/>
      <c r="BE54"/>
      <c r="CK54"/>
      <c r="CL54"/>
      <c r="CM54"/>
      <c r="CN54" s="59"/>
      <c r="CO54" s="60"/>
      <c r="CP54" s="61"/>
    </row>
    <row r="55" spans="1:94" ht="17.100000000000001" customHeight="1" x14ac:dyDescent="0.2">
      <c r="A55" s="13"/>
      <c r="B55" s="31"/>
      <c r="C55" s="55" t="s">
        <v>34</v>
      </c>
      <c r="D55" s="31"/>
      <c r="E55" s="42"/>
      <c r="F55" s="31"/>
      <c r="G55" s="31"/>
      <c r="H55" s="31"/>
      <c r="I55" s="31"/>
      <c r="J55" s="33" t="s">
        <v>32</v>
      </c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4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43"/>
      <c r="AP55" s="36"/>
      <c r="AQ55" s="37"/>
      <c r="AR55" s="37"/>
      <c r="AS55" s="37"/>
      <c r="AT55" s="37"/>
      <c r="AU55" s="37"/>
      <c r="AV55" s="45"/>
      <c r="AW55" s="38"/>
      <c r="AX55" s="39"/>
      <c r="AY55" s="37"/>
      <c r="AZ55" s="36"/>
      <c r="BA55" s="36"/>
      <c r="BB55" s="36"/>
      <c r="BC55" s="46"/>
      <c r="BD55" s="54"/>
      <c r="BE55"/>
      <c r="CK55"/>
      <c r="CL55"/>
      <c r="CM55"/>
      <c r="CN55" s="59"/>
      <c r="CO55" s="60"/>
      <c r="CP55" s="61"/>
    </row>
    <row r="56" spans="1:94" ht="17.100000000000001" customHeight="1" x14ac:dyDescent="0.2">
      <c r="A56" s="13"/>
      <c r="B56" s="49"/>
      <c r="C56" s="50" t="s">
        <v>34</v>
      </c>
      <c r="D56" s="49"/>
      <c r="E56" s="51"/>
      <c r="F56" s="49"/>
      <c r="G56" s="49"/>
      <c r="H56" s="49"/>
      <c r="I56" s="49"/>
      <c r="J56" s="33" t="s">
        <v>9</v>
      </c>
      <c r="K56" s="52">
        <v>59</v>
      </c>
      <c r="L56" s="52">
        <v>59</v>
      </c>
      <c r="M56" s="52"/>
      <c r="N56" s="52"/>
      <c r="O56" s="52"/>
      <c r="P56" s="52">
        <v>102</v>
      </c>
      <c r="Q56" s="52">
        <v>82</v>
      </c>
      <c r="R56" s="52">
        <v>74</v>
      </c>
      <c r="S56" s="52">
        <v>40</v>
      </c>
      <c r="T56" s="52" t="s">
        <v>35</v>
      </c>
      <c r="U56" s="52">
        <v>107</v>
      </c>
      <c r="V56" s="52">
        <v>29</v>
      </c>
      <c r="W56" s="53"/>
      <c r="X56" s="52"/>
      <c r="Y56" s="52">
        <v>63</v>
      </c>
      <c r="Z56" s="52">
        <v>49</v>
      </c>
      <c r="AA56" s="52">
        <v>62</v>
      </c>
      <c r="AB56" s="52">
        <v>63</v>
      </c>
      <c r="AC56" s="52">
        <v>19</v>
      </c>
      <c r="AD56" s="52" t="s">
        <v>35</v>
      </c>
      <c r="AE56" s="52" t="s">
        <v>35</v>
      </c>
      <c r="AF56" s="52"/>
      <c r="AG56" s="52"/>
      <c r="AH56" s="52">
        <v>36</v>
      </c>
      <c r="AI56" s="52">
        <v>54</v>
      </c>
      <c r="AJ56" s="52">
        <v>76</v>
      </c>
      <c r="AK56" s="52">
        <v>124</v>
      </c>
      <c r="AL56" s="52">
        <v>113</v>
      </c>
      <c r="AM56" s="52" t="s">
        <v>35</v>
      </c>
      <c r="AN56" s="53">
        <v>19</v>
      </c>
      <c r="AO56" s="52"/>
      <c r="AP56" s="36"/>
      <c r="AQ56" s="37"/>
      <c r="AR56" s="37"/>
      <c r="AS56" s="37"/>
      <c r="AT56" s="36"/>
      <c r="AU56" s="36"/>
      <c r="AV56" s="36"/>
      <c r="AW56" s="38"/>
      <c r="AX56" s="39"/>
      <c r="AY56" s="37"/>
      <c r="AZ56" s="36"/>
      <c r="BA56" s="36"/>
      <c r="BB56" s="36"/>
      <c r="BC56" s="40"/>
      <c r="BD56" s="54"/>
      <c r="BE56"/>
      <c r="CK56"/>
      <c r="CL56"/>
      <c r="CM56"/>
      <c r="CN56" s="59"/>
      <c r="CO56" s="60"/>
      <c r="CP56" s="61"/>
    </row>
    <row r="57" spans="1:94" ht="17.100000000000001" customHeight="1" x14ac:dyDescent="0.2">
      <c r="A57" s="13"/>
      <c r="B57" s="31"/>
      <c r="C57" s="55" t="s">
        <v>34</v>
      </c>
      <c r="D57" s="31"/>
      <c r="E57" s="42"/>
      <c r="F57" s="31"/>
      <c r="G57" s="31"/>
      <c r="H57" s="31"/>
      <c r="I57" s="31"/>
      <c r="J57" s="33" t="s">
        <v>10</v>
      </c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4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4"/>
      <c r="AO57" s="43"/>
      <c r="AP57" s="36"/>
      <c r="AQ57" s="37"/>
      <c r="AR57" s="37"/>
      <c r="AS57" s="37"/>
      <c r="AT57" s="37"/>
      <c r="AU57" s="37"/>
      <c r="AV57" s="45"/>
      <c r="AW57" s="38"/>
      <c r="AX57" s="39"/>
      <c r="AY57" s="37"/>
      <c r="AZ57" s="36"/>
      <c r="BA57" s="36"/>
      <c r="BB57" s="36"/>
      <c r="BC57" s="46"/>
      <c r="BD57" s="54"/>
      <c r="BE57"/>
      <c r="CK57"/>
      <c r="CL57"/>
      <c r="CM57"/>
      <c r="CN57" s="59"/>
      <c r="CO57" s="60"/>
      <c r="CP57" s="61"/>
    </row>
    <row r="58" spans="1:94" ht="17.100000000000001" customHeight="1" x14ac:dyDescent="0.2">
      <c r="A58" s="13"/>
      <c r="B58" s="31">
        <f>'Payroll April'!B53+1</f>
        <v>11</v>
      </c>
      <c r="C58" s="31" t="s">
        <v>34</v>
      </c>
      <c r="D58" s="31" t="s">
        <v>63</v>
      </c>
      <c r="E58" s="42" t="s">
        <v>64</v>
      </c>
      <c r="F58" s="31" t="s">
        <v>38</v>
      </c>
      <c r="G58" s="31" t="s">
        <v>65</v>
      </c>
      <c r="H58" s="31" t="s">
        <v>22</v>
      </c>
      <c r="I58" s="31"/>
      <c r="J58" s="33" t="s">
        <v>22</v>
      </c>
      <c r="K58" s="43" t="s">
        <v>40</v>
      </c>
      <c r="L58" s="43" t="s">
        <v>40</v>
      </c>
      <c r="M58" s="43"/>
      <c r="N58" s="43"/>
      <c r="O58" s="43"/>
      <c r="P58" s="43" t="s">
        <v>41</v>
      </c>
      <c r="Q58" s="43" t="s">
        <v>41</v>
      </c>
      <c r="R58" s="43" t="s">
        <v>42</v>
      </c>
      <c r="S58" s="43" t="s">
        <v>42</v>
      </c>
      <c r="T58" s="43" t="s">
        <v>40</v>
      </c>
      <c r="U58" s="43" t="s">
        <v>40</v>
      </c>
      <c r="V58" s="43" t="s">
        <v>40</v>
      </c>
      <c r="W58" s="44"/>
      <c r="X58" s="43"/>
      <c r="Y58" s="43" t="s">
        <v>41</v>
      </c>
      <c r="Z58" s="43" t="s">
        <v>41</v>
      </c>
      <c r="AA58" s="43" t="s">
        <v>42</v>
      </c>
      <c r="AB58" s="43" t="s">
        <v>42</v>
      </c>
      <c r="AC58" s="43" t="s">
        <v>42</v>
      </c>
      <c r="AD58" s="43" t="s">
        <v>40</v>
      </c>
      <c r="AE58" s="43" t="s">
        <v>40</v>
      </c>
      <c r="AF58" s="43"/>
      <c r="AG58" s="43"/>
      <c r="AH58" s="43" t="s">
        <v>41</v>
      </c>
      <c r="AI58" s="43" t="s">
        <v>41</v>
      </c>
      <c r="AJ58" s="43" t="s">
        <v>41</v>
      </c>
      <c r="AK58" s="43" t="s">
        <v>42</v>
      </c>
      <c r="AL58" s="43" t="s">
        <v>42</v>
      </c>
      <c r="AM58" s="43" t="s">
        <v>40</v>
      </c>
      <c r="AN58" s="44" t="s">
        <v>40</v>
      </c>
      <c r="AO58" s="43"/>
      <c r="AP58" s="36">
        <f>COUNTIF('Payroll April'!K58:AO58,"AL")</f>
        <v>0</v>
      </c>
      <c r="AQ58" s="37">
        <f>COUNTIF('Payroll April'!K58:AO58,"IJ")</f>
        <v>0</v>
      </c>
      <c r="AR58" s="37">
        <f>COUNTIF('Payroll April'!K58:AO58,"SK")</f>
        <v>0</v>
      </c>
      <c r="AS58" s="37">
        <f>COUNTIF('Payroll April'!K58:AO58,"CT")</f>
        <v>0</v>
      </c>
      <c r="AT58" s="36">
        <f>COUNTIF('Payroll April'!K58:AO58,"CTK")</f>
        <v>0</v>
      </c>
      <c r="AU58" s="36">
        <f>COUNTIF('Payroll April'!K58:AO58,"PG")</f>
        <v>0</v>
      </c>
      <c r="AV58" s="36">
        <f>COUNTIF('Payroll April'!K58:AO58,"S1")+COUNTIF('Payroll April'!K58:AO58,"S2")+COUNTIF('Payroll April'!K58:AO58,"S3")</f>
        <v>23</v>
      </c>
      <c r="AW58" s="38">
        <f>SUM('Payroll April'!K56:AO56)</f>
        <v>1230</v>
      </c>
      <c r="AX58" s="39">
        <f>SUM('Payroll April'!K57:AO57)</f>
        <v>0</v>
      </c>
      <c r="AY58" s="37">
        <f>COUNTIF('Payroll April'!K58:AO58,"S1")+COUNTIF('Payroll April'!K58:AO58,"S3")</f>
        <v>16</v>
      </c>
      <c r="AZ58" s="36">
        <f>IF('Payroll April'!AV58&gt;22,'Payroll April'!AV58-22,"0")</f>
        <v>1</v>
      </c>
      <c r="BA58" s="36">
        <f>COUNT('Payroll April'!K59:AO59)+COUNT('Payroll April'!K60:AO60)</f>
        <v>2</v>
      </c>
      <c r="BB58" s="36">
        <f>SUM('Payroll April'!K59:AO59)+SUM('Payroll April'!K60:AO60)</f>
        <v>16</v>
      </c>
      <c r="BC58" s="40">
        <f>SUM('Payroll April'!K59:AO59)*2+SUM('Payroll April'!K60:AO60)*2-('Payroll April'!BA58*0.5)</f>
        <v>31</v>
      </c>
      <c r="BD58" s="47">
        <v>23</v>
      </c>
      <c r="BE58"/>
      <c r="CK58"/>
      <c r="CL58"/>
      <c r="CM58"/>
      <c r="CN58" s="59"/>
      <c r="CO58" s="60"/>
      <c r="CP58" s="61"/>
    </row>
    <row r="59" spans="1:94" ht="17.100000000000001" customHeight="1" x14ac:dyDescent="0.2">
      <c r="A59" s="13"/>
      <c r="B59" s="31"/>
      <c r="C59" s="55" t="s">
        <v>34</v>
      </c>
      <c r="D59" s="31"/>
      <c r="E59" s="42"/>
      <c r="F59" s="31"/>
      <c r="G59" s="31"/>
      <c r="H59" s="31"/>
      <c r="I59" s="31"/>
      <c r="J59" s="33" t="s">
        <v>13</v>
      </c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4"/>
      <c r="X59" s="43"/>
      <c r="Y59" s="43">
        <v>8</v>
      </c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4">
        <v>8</v>
      </c>
      <c r="AO59" s="43"/>
      <c r="AP59" s="36"/>
      <c r="AQ59" s="37"/>
      <c r="AR59" s="37"/>
      <c r="AS59" s="37"/>
      <c r="AT59" s="37"/>
      <c r="AU59" s="37"/>
      <c r="AV59" s="45"/>
      <c r="AW59" s="38"/>
      <c r="AX59" s="39"/>
      <c r="AY59" s="37"/>
      <c r="AZ59" s="36"/>
      <c r="BA59" s="36"/>
      <c r="BB59" s="36"/>
      <c r="BC59" s="46"/>
      <c r="BD59" s="54"/>
      <c r="BE59"/>
      <c r="CK59"/>
      <c r="CL59"/>
      <c r="CM59"/>
      <c r="CN59" s="59"/>
      <c r="CO59" s="60"/>
      <c r="CP59" s="61"/>
    </row>
    <row r="60" spans="1:94" ht="17.100000000000001" customHeight="1" x14ac:dyDescent="0.2">
      <c r="A60" s="13"/>
      <c r="B60" s="31"/>
      <c r="C60" s="55" t="s">
        <v>34</v>
      </c>
      <c r="D60" s="31"/>
      <c r="E60" s="42"/>
      <c r="F60" s="31"/>
      <c r="G60" s="31"/>
      <c r="H60" s="31"/>
      <c r="I60" s="31"/>
      <c r="J60" s="33" t="s">
        <v>32</v>
      </c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4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4"/>
      <c r="AO60" s="43"/>
      <c r="AP60" s="36"/>
      <c r="AQ60" s="37"/>
      <c r="AR60" s="37"/>
      <c r="AS60" s="37"/>
      <c r="AT60" s="37"/>
      <c r="AU60" s="37"/>
      <c r="AV60" s="45"/>
      <c r="AW60" s="38"/>
      <c r="AX60" s="39"/>
      <c r="AY60" s="37"/>
      <c r="AZ60" s="36"/>
      <c r="BA60" s="36"/>
      <c r="BB60" s="36"/>
      <c r="BC60" s="46"/>
      <c r="BD60" s="54"/>
      <c r="BE60"/>
      <c r="CK60"/>
      <c r="CL60"/>
      <c r="CM60"/>
      <c r="CN60" s="59"/>
      <c r="CO60" s="60"/>
      <c r="CP60" s="61"/>
    </row>
    <row r="61" spans="1:94" ht="17.100000000000001" customHeight="1" x14ac:dyDescent="0.2">
      <c r="A61" s="13"/>
      <c r="B61" s="49"/>
      <c r="C61" s="50" t="s">
        <v>34</v>
      </c>
      <c r="D61" s="49"/>
      <c r="E61" s="51"/>
      <c r="F61" s="49"/>
      <c r="G61" s="49"/>
      <c r="H61" s="49"/>
      <c r="I61" s="49"/>
      <c r="J61" s="33" t="s">
        <v>9</v>
      </c>
      <c r="K61" s="52">
        <v>59</v>
      </c>
      <c r="L61" s="52">
        <v>59</v>
      </c>
      <c r="M61" s="52"/>
      <c r="N61" s="52"/>
      <c r="O61" s="52"/>
      <c r="P61" s="52">
        <v>102</v>
      </c>
      <c r="Q61" s="52">
        <v>82</v>
      </c>
      <c r="R61" s="52">
        <v>74</v>
      </c>
      <c r="S61" s="52">
        <v>40</v>
      </c>
      <c r="T61" s="52" t="s">
        <v>35</v>
      </c>
      <c r="U61" s="52">
        <v>107</v>
      </c>
      <c r="V61" s="52">
        <v>29</v>
      </c>
      <c r="W61" s="53"/>
      <c r="X61" s="52"/>
      <c r="Y61" s="52">
        <v>63</v>
      </c>
      <c r="Z61" s="52">
        <v>49</v>
      </c>
      <c r="AA61" s="52">
        <v>62</v>
      </c>
      <c r="AB61" s="52">
        <v>63</v>
      </c>
      <c r="AC61" s="52">
        <v>19</v>
      </c>
      <c r="AD61" s="52" t="s">
        <v>35</v>
      </c>
      <c r="AE61" s="52" t="s">
        <v>35</v>
      </c>
      <c r="AF61" s="52"/>
      <c r="AG61" s="52"/>
      <c r="AH61" s="52">
        <v>36</v>
      </c>
      <c r="AI61" s="52">
        <v>54</v>
      </c>
      <c r="AJ61" s="52">
        <v>76</v>
      </c>
      <c r="AK61" s="52">
        <v>124</v>
      </c>
      <c r="AL61" s="52">
        <v>113</v>
      </c>
      <c r="AM61" s="52" t="s">
        <v>35</v>
      </c>
      <c r="AN61" s="53">
        <v>19</v>
      </c>
      <c r="AO61" s="52"/>
      <c r="AP61" s="36"/>
      <c r="AQ61" s="37"/>
      <c r="AR61" s="37"/>
      <c r="AS61" s="37"/>
      <c r="AT61" s="36"/>
      <c r="AU61" s="36"/>
      <c r="AV61" s="36"/>
      <c r="AW61" s="38"/>
      <c r="AX61" s="39"/>
      <c r="AY61" s="37"/>
      <c r="AZ61" s="36"/>
      <c r="BA61" s="36"/>
      <c r="BB61" s="36"/>
      <c r="BC61" s="40"/>
      <c r="BD61" s="54"/>
      <c r="BE61"/>
      <c r="CK61"/>
      <c r="CL61"/>
      <c r="CM61"/>
      <c r="CN61" s="59"/>
      <c r="CO61" s="60"/>
      <c r="CP61" s="61"/>
    </row>
    <row r="62" spans="1:94" ht="17.100000000000001" customHeight="1" x14ac:dyDescent="0.2">
      <c r="A62" s="13"/>
      <c r="B62" s="31"/>
      <c r="C62" s="55" t="s">
        <v>34</v>
      </c>
      <c r="D62" s="31"/>
      <c r="E62" s="42"/>
      <c r="F62" s="31"/>
      <c r="G62" s="31"/>
      <c r="H62" s="31"/>
      <c r="I62" s="31"/>
      <c r="J62" s="33" t="s">
        <v>10</v>
      </c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4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4"/>
      <c r="AO62" s="43"/>
      <c r="AP62" s="36"/>
      <c r="AQ62" s="37"/>
      <c r="AR62" s="37"/>
      <c r="AS62" s="37"/>
      <c r="AT62" s="37"/>
      <c r="AU62" s="37"/>
      <c r="AV62" s="45"/>
      <c r="AW62" s="38"/>
      <c r="AX62" s="39"/>
      <c r="AY62" s="37"/>
      <c r="AZ62" s="36"/>
      <c r="BA62" s="36"/>
      <c r="BB62" s="36"/>
      <c r="BC62" s="46"/>
      <c r="BD62" s="54"/>
      <c r="BE62"/>
      <c r="CK62"/>
      <c r="CL62"/>
      <c r="CM62"/>
      <c r="CN62" s="59"/>
      <c r="CO62" s="60"/>
      <c r="CP62" s="61"/>
    </row>
    <row r="63" spans="1:94" ht="17.100000000000001" customHeight="1" x14ac:dyDescent="0.2">
      <c r="A63" s="13"/>
      <c r="B63" s="31">
        <f>'Payroll April'!B58+1</f>
        <v>12</v>
      </c>
      <c r="C63" s="31" t="s">
        <v>34</v>
      </c>
      <c r="D63" s="31" t="s">
        <v>66</v>
      </c>
      <c r="E63" s="42" t="s">
        <v>67</v>
      </c>
      <c r="F63" s="31" t="s">
        <v>45</v>
      </c>
      <c r="G63" s="31" t="s">
        <v>65</v>
      </c>
      <c r="H63" s="31" t="s">
        <v>22</v>
      </c>
      <c r="I63" s="31"/>
      <c r="J63" s="33" t="s">
        <v>22</v>
      </c>
      <c r="K63" s="43" t="s">
        <v>40</v>
      </c>
      <c r="L63" s="43" t="s">
        <v>40</v>
      </c>
      <c r="M63" s="43"/>
      <c r="N63" s="43"/>
      <c r="O63" s="43"/>
      <c r="P63" s="43" t="s">
        <v>41</v>
      </c>
      <c r="Q63" s="43" t="s">
        <v>41</v>
      </c>
      <c r="R63" s="43" t="s">
        <v>42</v>
      </c>
      <c r="S63" s="43" t="s">
        <v>42</v>
      </c>
      <c r="T63" s="43" t="s">
        <v>40</v>
      </c>
      <c r="U63" s="43" t="s">
        <v>40</v>
      </c>
      <c r="V63" s="43" t="s">
        <v>40</v>
      </c>
      <c r="W63" s="44"/>
      <c r="X63" s="43"/>
      <c r="Y63" s="43" t="s">
        <v>41</v>
      </c>
      <c r="Z63" s="43" t="s">
        <v>41</v>
      </c>
      <c r="AA63" s="43" t="s">
        <v>42</v>
      </c>
      <c r="AB63" s="43" t="s">
        <v>42</v>
      </c>
      <c r="AC63" s="43" t="s">
        <v>42</v>
      </c>
      <c r="AD63" s="43" t="s">
        <v>40</v>
      </c>
      <c r="AE63" s="43" t="s">
        <v>40</v>
      </c>
      <c r="AF63" s="43"/>
      <c r="AG63" s="43"/>
      <c r="AH63" s="43" t="s">
        <v>41</v>
      </c>
      <c r="AI63" s="43" t="s">
        <v>41</v>
      </c>
      <c r="AJ63" s="43" t="s">
        <v>41</v>
      </c>
      <c r="AK63" s="43" t="s">
        <v>42</v>
      </c>
      <c r="AL63" s="43" t="s">
        <v>42</v>
      </c>
      <c r="AM63" s="43" t="s">
        <v>40</v>
      </c>
      <c r="AN63" s="44" t="s">
        <v>40</v>
      </c>
      <c r="AO63" s="43"/>
      <c r="AP63" s="36">
        <f>COUNTIF('Payroll April'!K63:AO63,"AL")</f>
        <v>0</v>
      </c>
      <c r="AQ63" s="37">
        <f>COUNTIF('Payroll April'!K63:AO63,"IJ")</f>
        <v>0</v>
      </c>
      <c r="AR63" s="37">
        <f>COUNTIF('Payroll April'!K63:AO63,"SK")</f>
        <v>0</v>
      </c>
      <c r="AS63" s="37">
        <f>COUNTIF('Payroll April'!K63:AO63,"CT")</f>
        <v>0</v>
      </c>
      <c r="AT63" s="36">
        <f>COUNTIF('Payroll April'!K63:AO63,"CTK")</f>
        <v>0</v>
      </c>
      <c r="AU63" s="36">
        <f>COUNTIF('Payroll April'!K63:AO63,"PG")</f>
        <v>0</v>
      </c>
      <c r="AV63" s="36">
        <f>COUNTIF('Payroll April'!K63:AO63,"S1")+COUNTIF('Payroll April'!K63:AO63,"S2")+COUNTIF('Payroll April'!K63:AO63,"S3")</f>
        <v>23</v>
      </c>
      <c r="AW63" s="38">
        <f>SUM('Payroll April'!K61:AO61)</f>
        <v>1230</v>
      </c>
      <c r="AX63" s="39">
        <f>SUM('Payroll April'!K62:AO62)</f>
        <v>0</v>
      </c>
      <c r="AY63" s="37">
        <f>COUNTIF('Payroll April'!K63:AO63,"S1")+COUNTIF('Payroll April'!K63:AO63,"S3")</f>
        <v>16</v>
      </c>
      <c r="AZ63" s="36">
        <f>IF('Payroll April'!AV63&gt;22,'Payroll April'!AV63-22,"0")</f>
        <v>1</v>
      </c>
      <c r="BA63" s="36">
        <f>COUNT('Payroll April'!K64:AO64)+COUNT('Payroll April'!K65:AO65)</f>
        <v>1</v>
      </c>
      <c r="BB63" s="36">
        <f>SUM('Payroll April'!K64:AO64)+SUM('Payroll April'!K65:AO65)</f>
        <v>8</v>
      </c>
      <c r="BC63" s="40">
        <f>SUM('Payroll April'!K64:AO64)*2+SUM('Payroll April'!K65:AO65)*2-('Payroll April'!BA63*0.5)</f>
        <v>15.5</v>
      </c>
      <c r="BD63" s="47">
        <v>23</v>
      </c>
      <c r="BE63"/>
      <c r="CK63"/>
      <c r="CL63"/>
      <c r="CM63"/>
      <c r="CN63" s="59"/>
      <c r="CO63" s="60"/>
      <c r="CP63" s="61"/>
    </row>
    <row r="64" spans="1:94" ht="17.100000000000001" customHeight="1" x14ac:dyDescent="0.2">
      <c r="A64" s="13"/>
      <c r="B64" s="31"/>
      <c r="C64" s="55" t="s">
        <v>34</v>
      </c>
      <c r="D64" s="31"/>
      <c r="E64" s="42"/>
      <c r="F64" s="31"/>
      <c r="G64" s="31"/>
      <c r="H64" s="31"/>
      <c r="I64" s="31"/>
      <c r="J64" s="33" t="s">
        <v>13</v>
      </c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4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4">
        <v>8</v>
      </c>
      <c r="AO64" s="43"/>
      <c r="AP64" s="36"/>
      <c r="AQ64" s="37"/>
      <c r="AR64" s="37"/>
      <c r="AS64" s="37"/>
      <c r="AT64" s="37"/>
      <c r="AU64" s="37"/>
      <c r="AV64" s="45"/>
      <c r="AW64" s="38"/>
      <c r="AX64" s="39"/>
      <c r="AY64" s="37"/>
      <c r="AZ64" s="36"/>
      <c r="BA64" s="36"/>
      <c r="BB64" s="36"/>
      <c r="BC64" s="46"/>
      <c r="BD64" s="54"/>
      <c r="BE64"/>
      <c r="CK64"/>
      <c r="CL64"/>
      <c r="CM64"/>
      <c r="CN64" s="59"/>
      <c r="CO64" s="60"/>
      <c r="CP64" s="61"/>
    </row>
    <row r="65" spans="1:94" ht="17.100000000000001" customHeight="1" x14ac:dyDescent="0.2">
      <c r="A65" s="13"/>
      <c r="B65" s="31"/>
      <c r="C65" s="55" t="s">
        <v>34</v>
      </c>
      <c r="D65" s="31"/>
      <c r="E65" s="42"/>
      <c r="F65" s="31"/>
      <c r="G65" s="31"/>
      <c r="H65" s="31"/>
      <c r="I65" s="31"/>
      <c r="J65" s="33" t="s">
        <v>32</v>
      </c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4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4"/>
      <c r="AO65" s="43"/>
      <c r="AP65" s="36"/>
      <c r="AQ65" s="37"/>
      <c r="AR65" s="37"/>
      <c r="AS65" s="37"/>
      <c r="AT65" s="37"/>
      <c r="AU65" s="37"/>
      <c r="AV65" s="45"/>
      <c r="AW65" s="38"/>
      <c r="AX65" s="39"/>
      <c r="AY65" s="37"/>
      <c r="AZ65" s="36"/>
      <c r="BA65" s="36"/>
      <c r="BB65" s="36"/>
      <c r="BC65" s="46"/>
      <c r="BD65" s="54"/>
      <c r="BE65"/>
      <c r="CK65"/>
      <c r="CL65"/>
      <c r="CM65"/>
      <c r="CN65" s="59"/>
      <c r="CO65" s="60"/>
      <c r="CP65" s="61"/>
    </row>
    <row r="66" spans="1:94" ht="17.100000000000001" customHeight="1" x14ac:dyDescent="0.2">
      <c r="A66" s="13"/>
      <c r="B66" s="49"/>
      <c r="C66" s="50" t="s">
        <v>34</v>
      </c>
      <c r="D66" s="49"/>
      <c r="E66" s="51"/>
      <c r="F66" s="49"/>
      <c r="G66" s="49"/>
      <c r="H66" s="49"/>
      <c r="I66" s="49"/>
      <c r="J66" s="33" t="s">
        <v>9</v>
      </c>
      <c r="K66" s="52">
        <v>59</v>
      </c>
      <c r="L66" s="52">
        <v>59</v>
      </c>
      <c r="M66" s="52"/>
      <c r="N66" s="52"/>
      <c r="O66" s="52"/>
      <c r="P66" s="52">
        <v>102</v>
      </c>
      <c r="Q66" s="52">
        <v>82</v>
      </c>
      <c r="R66" s="52">
        <v>74</v>
      </c>
      <c r="S66" s="52">
        <v>40</v>
      </c>
      <c r="T66" s="52" t="s">
        <v>35</v>
      </c>
      <c r="U66" s="52">
        <v>107</v>
      </c>
      <c r="V66" s="52">
        <v>29</v>
      </c>
      <c r="W66" s="53"/>
      <c r="X66" s="52"/>
      <c r="Y66" s="52">
        <v>63</v>
      </c>
      <c r="Z66" s="52">
        <v>49</v>
      </c>
      <c r="AA66" s="52">
        <v>62</v>
      </c>
      <c r="AB66" s="52">
        <v>63</v>
      </c>
      <c r="AC66" s="52">
        <v>19</v>
      </c>
      <c r="AD66" s="52" t="s">
        <v>35</v>
      </c>
      <c r="AE66" s="52" t="s">
        <v>35</v>
      </c>
      <c r="AF66" s="52"/>
      <c r="AG66" s="52"/>
      <c r="AH66" s="52">
        <v>36</v>
      </c>
      <c r="AI66" s="52">
        <v>54</v>
      </c>
      <c r="AJ66" s="52">
        <v>76</v>
      </c>
      <c r="AK66" s="52">
        <v>124</v>
      </c>
      <c r="AL66" s="52">
        <v>113</v>
      </c>
      <c r="AM66" s="52" t="s">
        <v>35</v>
      </c>
      <c r="AN66" s="53">
        <v>19</v>
      </c>
      <c r="AO66" s="52"/>
      <c r="AP66" s="36"/>
      <c r="AQ66" s="37"/>
      <c r="AR66" s="37"/>
      <c r="AS66" s="37"/>
      <c r="AT66" s="36"/>
      <c r="AU66" s="36"/>
      <c r="AV66" s="36"/>
      <c r="AW66" s="38"/>
      <c r="AX66" s="39"/>
      <c r="AY66" s="37"/>
      <c r="AZ66" s="36"/>
      <c r="BA66" s="36"/>
      <c r="BB66" s="36"/>
      <c r="BC66" s="40"/>
      <c r="BD66" s="54"/>
      <c r="BE66"/>
      <c r="CK66"/>
      <c r="CL66"/>
      <c r="CM66"/>
      <c r="CN66" s="59"/>
      <c r="CO66" s="60"/>
      <c r="CP66" s="61"/>
    </row>
    <row r="67" spans="1:94" ht="17.100000000000001" customHeight="1" x14ac:dyDescent="0.2">
      <c r="A67" s="13"/>
      <c r="B67" s="31"/>
      <c r="C67" s="55" t="s">
        <v>34</v>
      </c>
      <c r="D67" s="31"/>
      <c r="E67" s="42"/>
      <c r="F67" s="31"/>
      <c r="G67" s="31"/>
      <c r="H67" s="31"/>
      <c r="I67" s="31"/>
      <c r="J67" s="33" t="s">
        <v>10</v>
      </c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4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4"/>
      <c r="AO67" s="43"/>
      <c r="AP67" s="36"/>
      <c r="AQ67" s="37"/>
      <c r="AR67" s="37"/>
      <c r="AS67" s="37"/>
      <c r="AT67" s="37"/>
      <c r="AU67" s="37"/>
      <c r="AV67" s="45"/>
      <c r="AW67" s="38"/>
      <c r="AX67" s="39"/>
      <c r="AY67" s="37"/>
      <c r="AZ67" s="36"/>
      <c r="BA67" s="36"/>
      <c r="BB67" s="36"/>
      <c r="BC67" s="46"/>
      <c r="BD67" s="54"/>
      <c r="BE67"/>
      <c r="CK67"/>
      <c r="CL67"/>
      <c r="CM67"/>
      <c r="CN67" s="59"/>
      <c r="CO67" s="60"/>
      <c r="CP67" s="61"/>
    </row>
    <row r="68" spans="1:94" ht="17.100000000000001" customHeight="1" x14ac:dyDescent="0.2">
      <c r="A68" s="13"/>
      <c r="B68" s="31">
        <f>'Payroll April'!B63+1</f>
        <v>13</v>
      </c>
      <c r="C68" s="31" t="s">
        <v>34</v>
      </c>
      <c r="D68" s="31" t="s">
        <v>68</v>
      </c>
      <c r="E68" s="42" t="s">
        <v>69</v>
      </c>
      <c r="F68" s="31" t="s">
        <v>45</v>
      </c>
      <c r="G68" s="31" t="s">
        <v>65</v>
      </c>
      <c r="H68" s="31" t="s">
        <v>22</v>
      </c>
      <c r="I68" s="31"/>
      <c r="J68" s="33" t="s">
        <v>22</v>
      </c>
      <c r="K68" s="43" t="s">
        <v>40</v>
      </c>
      <c r="L68" s="43" t="s">
        <v>40</v>
      </c>
      <c r="M68" s="43"/>
      <c r="N68" s="43"/>
      <c r="O68" s="43"/>
      <c r="P68" s="43" t="s">
        <v>41</v>
      </c>
      <c r="Q68" s="43" t="s">
        <v>41</v>
      </c>
      <c r="R68" s="43" t="s">
        <v>42</v>
      </c>
      <c r="S68" s="43" t="s">
        <v>42</v>
      </c>
      <c r="T68" s="43" t="s">
        <v>40</v>
      </c>
      <c r="U68" s="43" t="s">
        <v>40</v>
      </c>
      <c r="V68" s="43" t="s">
        <v>40</v>
      </c>
      <c r="W68" s="44"/>
      <c r="X68" s="43"/>
      <c r="Y68" s="43" t="s">
        <v>41</v>
      </c>
      <c r="Z68" s="43" t="s">
        <v>41</v>
      </c>
      <c r="AA68" s="43" t="s">
        <v>42</v>
      </c>
      <c r="AB68" s="43" t="s">
        <v>42</v>
      </c>
      <c r="AC68" s="43" t="s">
        <v>42</v>
      </c>
      <c r="AD68" s="43" t="s">
        <v>40</v>
      </c>
      <c r="AE68" s="43" t="s">
        <v>40</v>
      </c>
      <c r="AF68" s="43"/>
      <c r="AG68" s="43"/>
      <c r="AH68" s="43" t="s">
        <v>41</v>
      </c>
      <c r="AI68" s="43" t="s">
        <v>41</v>
      </c>
      <c r="AJ68" s="43" t="s">
        <v>41</v>
      </c>
      <c r="AK68" s="43" t="s">
        <v>42</v>
      </c>
      <c r="AL68" s="43" t="s">
        <v>42</v>
      </c>
      <c r="AM68" s="43" t="s">
        <v>40</v>
      </c>
      <c r="AN68" s="44" t="s">
        <v>40</v>
      </c>
      <c r="AO68" s="43"/>
      <c r="AP68" s="36">
        <f>COUNTIF('Payroll April'!K68:AO68,"AL")</f>
        <v>0</v>
      </c>
      <c r="AQ68" s="37">
        <f>COUNTIF('Payroll April'!K68:AO68,"IJ")</f>
        <v>0</v>
      </c>
      <c r="AR68" s="37">
        <f>COUNTIF('Payroll April'!K68:AO68,"SK")</f>
        <v>0</v>
      </c>
      <c r="AS68" s="37">
        <f>COUNTIF('Payroll April'!K68:AO68,"CT")</f>
        <v>0</v>
      </c>
      <c r="AT68" s="36">
        <f>COUNTIF('Payroll April'!K68:AO68,"CTK")</f>
        <v>0</v>
      </c>
      <c r="AU68" s="36">
        <f>COUNTIF('Payroll April'!K68:AO68,"PG")</f>
        <v>0</v>
      </c>
      <c r="AV68" s="36">
        <f>COUNTIF('Payroll April'!K68:AO68,"S1")+COUNTIF('Payroll April'!K68:AO68,"S2")+COUNTIF('Payroll April'!K68:AO68,"S3")</f>
        <v>23</v>
      </c>
      <c r="AW68" s="38">
        <f>SUM('Payroll April'!K66:AO66)</f>
        <v>1230</v>
      </c>
      <c r="AX68" s="39">
        <f>SUM('Payroll April'!K67:AO67)</f>
        <v>0</v>
      </c>
      <c r="AY68" s="37">
        <f>COUNTIF('Payroll April'!K68:AO68,"S1")+COUNTIF('Payroll April'!K68:AO68,"S3")</f>
        <v>16</v>
      </c>
      <c r="AZ68" s="36">
        <f>IF('Payroll April'!AV68&gt;22,'Payroll April'!AV68-22,"0")</f>
        <v>1</v>
      </c>
      <c r="BA68" s="36">
        <f>COUNT('Payroll April'!K69:AO69)+COUNT('Payroll April'!K70:AO70)</f>
        <v>2</v>
      </c>
      <c r="BB68" s="36">
        <f>SUM('Payroll April'!K69:AO69)+SUM('Payroll April'!K70:AO70)</f>
        <v>16</v>
      </c>
      <c r="BC68" s="40">
        <f>SUM('Payroll April'!K69:AO69)*2+SUM('Payroll April'!K70:AO70)*2-('Payroll April'!BA68*0.5)</f>
        <v>31</v>
      </c>
      <c r="BD68" s="47">
        <v>23</v>
      </c>
      <c r="BE68"/>
      <c r="CK68"/>
      <c r="CL68"/>
      <c r="CM68"/>
      <c r="CN68" s="59"/>
      <c r="CO68" s="60"/>
      <c r="CP68" s="61"/>
    </row>
    <row r="69" spans="1:94" ht="17.100000000000001" customHeight="1" x14ac:dyDescent="0.2">
      <c r="A69" s="13"/>
      <c r="B69" s="31"/>
      <c r="C69" s="55" t="s">
        <v>34</v>
      </c>
      <c r="D69" s="31"/>
      <c r="E69" s="42"/>
      <c r="F69" s="31"/>
      <c r="G69" s="31"/>
      <c r="H69" s="31"/>
      <c r="I69" s="31"/>
      <c r="J69" s="33" t="s">
        <v>13</v>
      </c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4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4">
        <v>8</v>
      </c>
      <c r="AO69" s="43"/>
      <c r="AP69" s="36"/>
      <c r="AQ69" s="37"/>
      <c r="AR69" s="37"/>
      <c r="AS69" s="37"/>
      <c r="AT69" s="37"/>
      <c r="AU69" s="37"/>
      <c r="AV69" s="45"/>
      <c r="AW69" s="38"/>
      <c r="AX69" s="39"/>
      <c r="AY69" s="37"/>
      <c r="AZ69" s="36"/>
      <c r="BA69" s="36"/>
      <c r="BB69" s="36"/>
      <c r="BC69" s="46"/>
      <c r="BD69" s="54"/>
      <c r="BE69"/>
      <c r="CK69"/>
      <c r="CL69"/>
      <c r="CM69"/>
      <c r="CN69" s="59"/>
      <c r="CO69" s="60"/>
      <c r="CP69" s="61"/>
    </row>
    <row r="70" spans="1:94" ht="17.100000000000001" customHeight="1" x14ac:dyDescent="0.2">
      <c r="A70" s="13"/>
      <c r="B70" s="31"/>
      <c r="C70" s="55" t="s">
        <v>34</v>
      </c>
      <c r="D70" s="31"/>
      <c r="E70" s="42"/>
      <c r="F70" s="31"/>
      <c r="G70" s="31"/>
      <c r="H70" s="31"/>
      <c r="I70" s="31"/>
      <c r="J70" s="33" t="s">
        <v>32</v>
      </c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4"/>
      <c r="X70" s="43">
        <v>8</v>
      </c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4"/>
      <c r="AO70" s="43"/>
      <c r="AP70" s="36"/>
      <c r="AQ70" s="37"/>
      <c r="AR70" s="37"/>
      <c r="AS70" s="37"/>
      <c r="AT70" s="37"/>
      <c r="AU70" s="37"/>
      <c r="AV70" s="45"/>
      <c r="AW70" s="38"/>
      <c r="AX70" s="39"/>
      <c r="AY70" s="37"/>
      <c r="AZ70" s="36"/>
      <c r="BA70" s="36"/>
      <c r="BB70" s="36"/>
      <c r="BC70" s="46"/>
      <c r="BD70" s="54"/>
      <c r="BE70"/>
      <c r="CK70"/>
      <c r="CL70"/>
      <c r="CM70"/>
      <c r="CN70" s="59"/>
      <c r="CO70" s="60"/>
      <c r="CP70" s="61"/>
    </row>
    <row r="71" spans="1:94" ht="17.100000000000001" customHeight="1" x14ac:dyDescent="0.2">
      <c r="A71" s="13"/>
      <c r="B71" s="49"/>
      <c r="C71" s="50" t="s">
        <v>34</v>
      </c>
      <c r="D71" s="49"/>
      <c r="E71" s="51"/>
      <c r="F71" s="49"/>
      <c r="G71" s="49"/>
      <c r="H71" s="49"/>
      <c r="I71" s="49"/>
      <c r="J71" s="33" t="s">
        <v>9</v>
      </c>
      <c r="K71" s="52">
        <v>59</v>
      </c>
      <c r="L71" s="52">
        <v>59</v>
      </c>
      <c r="M71" s="52"/>
      <c r="N71" s="52"/>
      <c r="O71" s="52"/>
      <c r="P71" s="52">
        <v>102</v>
      </c>
      <c r="Q71" s="52">
        <v>82</v>
      </c>
      <c r="R71" s="52">
        <v>74</v>
      </c>
      <c r="S71" s="52">
        <v>40</v>
      </c>
      <c r="T71" s="52" t="s">
        <v>35</v>
      </c>
      <c r="U71" s="52">
        <v>107</v>
      </c>
      <c r="V71" s="52">
        <v>29</v>
      </c>
      <c r="W71" s="53"/>
      <c r="X71" s="52"/>
      <c r="Y71" s="52">
        <v>63</v>
      </c>
      <c r="Z71" s="52">
        <v>49</v>
      </c>
      <c r="AA71" s="52">
        <v>62</v>
      </c>
      <c r="AB71" s="52">
        <v>63</v>
      </c>
      <c r="AC71" s="52">
        <v>19</v>
      </c>
      <c r="AD71" s="52" t="s">
        <v>35</v>
      </c>
      <c r="AE71" s="52" t="s">
        <v>35</v>
      </c>
      <c r="AF71" s="52"/>
      <c r="AG71" s="52"/>
      <c r="AH71" s="52">
        <v>36</v>
      </c>
      <c r="AI71" s="52">
        <v>54</v>
      </c>
      <c r="AJ71" s="52">
        <v>76</v>
      </c>
      <c r="AK71" s="52">
        <v>124</v>
      </c>
      <c r="AL71" s="52">
        <v>113</v>
      </c>
      <c r="AM71" s="52" t="s">
        <v>35</v>
      </c>
      <c r="AN71" s="53">
        <v>19</v>
      </c>
      <c r="AO71" s="52"/>
      <c r="AP71" s="36"/>
      <c r="AQ71" s="37"/>
      <c r="AR71" s="37"/>
      <c r="AS71" s="37"/>
      <c r="AT71" s="36"/>
      <c r="AU71" s="36"/>
      <c r="AV71" s="36"/>
      <c r="AW71" s="38"/>
      <c r="AX71" s="39"/>
      <c r="AY71" s="37"/>
      <c r="AZ71" s="36"/>
      <c r="BA71" s="36"/>
      <c r="BB71" s="36"/>
      <c r="BC71" s="40"/>
      <c r="BD71" s="54"/>
      <c r="BE71"/>
      <c r="CK71"/>
      <c r="CL71"/>
      <c r="CM71"/>
      <c r="CN71" s="59"/>
      <c r="CO71" s="60"/>
      <c r="CP71" s="61"/>
    </row>
    <row r="72" spans="1:94" ht="17.100000000000001" customHeight="1" x14ac:dyDescent="0.2">
      <c r="A72" s="13"/>
      <c r="B72" s="31"/>
      <c r="C72" s="55" t="s">
        <v>34</v>
      </c>
      <c r="D72" s="31"/>
      <c r="E72" s="42"/>
      <c r="F72" s="31"/>
      <c r="G72" s="31"/>
      <c r="H72" s="31"/>
      <c r="I72" s="31"/>
      <c r="J72" s="33" t="s">
        <v>10</v>
      </c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4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4"/>
      <c r="AO72" s="43"/>
      <c r="AP72" s="36"/>
      <c r="AQ72" s="37"/>
      <c r="AR72" s="37"/>
      <c r="AS72" s="37"/>
      <c r="AT72" s="37"/>
      <c r="AU72" s="37"/>
      <c r="AV72" s="45"/>
      <c r="AW72" s="38"/>
      <c r="AX72" s="39"/>
      <c r="AY72" s="37"/>
      <c r="AZ72" s="36"/>
      <c r="BA72" s="36"/>
      <c r="BB72" s="36"/>
      <c r="BC72" s="46"/>
      <c r="BD72" s="54"/>
      <c r="BE72"/>
      <c r="CK72"/>
      <c r="CL72"/>
      <c r="CM72"/>
      <c r="CN72" s="59"/>
      <c r="CO72" s="60"/>
      <c r="CP72" s="61"/>
    </row>
    <row r="73" spans="1:94" ht="17.100000000000001" customHeight="1" x14ac:dyDescent="0.2">
      <c r="A73" s="13"/>
      <c r="B73" s="31">
        <f>'Payroll April'!B68+1</f>
        <v>14</v>
      </c>
      <c r="C73" s="31" t="s">
        <v>34</v>
      </c>
      <c r="D73" s="31" t="s">
        <v>70</v>
      </c>
      <c r="E73" s="42" t="s">
        <v>71</v>
      </c>
      <c r="F73" s="31" t="s">
        <v>45</v>
      </c>
      <c r="G73" s="31" t="s">
        <v>65</v>
      </c>
      <c r="H73" s="31" t="s">
        <v>22</v>
      </c>
      <c r="I73" s="31"/>
      <c r="J73" s="33" t="s">
        <v>22</v>
      </c>
      <c r="K73" s="43" t="s">
        <v>40</v>
      </c>
      <c r="L73" s="43" t="s">
        <v>40</v>
      </c>
      <c r="M73" s="43"/>
      <c r="N73" s="43"/>
      <c r="O73" s="43"/>
      <c r="P73" s="43" t="s">
        <v>41</v>
      </c>
      <c r="Q73" s="43" t="s">
        <v>41</v>
      </c>
      <c r="R73" s="43" t="s">
        <v>42</v>
      </c>
      <c r="S73" s="43" t="s">
        <v>42</v>
      </c>
      <c r="T73" s="43" t="s">
        <v>40</v>
      </c>
      <c r="U73" s="43" t="s">
        <v>40</v>
      </c>
      <c r="V73" s="43" t="s">
        <v>40</v>
      </c>
      <c r="W73" s="44"/>
      <c r="X73" s="43"/>
      <c r="Y73" s="43" t="s">
        <v>41</v>
      </c>
      <c r="Z73" s="43" t="s">
        <v>41</v>
      </c>
      <c r="AA73" s="43" t="s">
        <v>42</v>
      </c>
      <c r="AB73" s="43" t="s">
        <v>42</v>
      </c>
      <c r="AC73" s="43" t="s">
        <v>42</v>
      </c>
      <c r="AD73" s="43" t="s">
        <v>40</v>
      </c>
      <c r="AE73" s="43" t="s">
        <v>40</v>
      </c>
      <c r="AF73" s="43"/>
      <c r="AG73" s="43"/>
      <c r="AH73" s="43" t="s">
        <v>41</v>
      </c>
      <c r="AI73" s="43" t="s">
        <v>41</v>
      </c>
      <c r="AJ73" s="43" t="s">
        <v>41</v>
      </c>
      <c r="AK73" s="43" t="s">
        <v>42</v>
      </c>
      <c r="AL73" s="43" t="s">
        <v>42</v>
      </c>
      <c r="AM73" s="43" t="s">
        <v>40</v>
      </c>
      <c r="AN73" s="44" t="s">
        <v>40</v>
      </c>
      <c r="AO73" s="43"/>
      <c r="AP73" s="36">
        <f>COUNTIF('Payroll April'!K73:AO73,"AL")</f>
        <v>0</v>
      </c>
      <c r="AQ73" s="37">
        <f>COUNTIF('Payroll April'!K73:AO73,"IJ")</f>
        <v>0</v>
      </c>
      <c r="AR73" s="37">
        <f>COUNTIF('Payroll April'!K73:AO73,"SK")</f>
        <v>0</v>
      </c>
      <c r="AS73" s="37">
        <f>COUNTIF('Payroll April'!K73:AO73,"CT")</f>
        <v>0</v>
      </c>
      <c r="AT73" s="36">
        <f>COUNTIF('Payroll April'!K73:AO73,"CTK")</f>
        <v>0</v>
      </c>
      <c r="AU73" s="36">
        <f>COUNTIF('Payroll April'!K73:AO73,"PG")</f>
        <v>0</v>
      </c>
      <c r="AV73" s="36">
        <f>COUNTIF('Payroll April'!K73:AO73,"S1")+COUNTIF('Payroll April'!K73:AO73,"S2")+COUNTIF('Payroll April'!K73:AO73,"S3")</f>
        <v>23</v>
      </c>
      <c r="AW73" s="38">
        <f>SUM('Payroll April'!K71:AO71)</f>
        <v>1230</v>
      </c>
      <c r="AX73" s="39">
        <f>SUM('Payroll April'!K72:AO72)</f>
        <v>0</v>
      </c>
      <c r="AY73" s="37">
        <f>COUNTIF('Payroll April'!K73:AO73,"S1")+COUNTIF('Payroll April'!K73:AO73,"S3")</f>
        <v>16</v>
      </c>
      <c r="AZ73" s="36">
        <f>IF('Payroll April'!AV73&gt;22,'Payroll April'!AV73-22,"0")</f>
        <v>1</v>
      </c>
      <c r="BA73" s="36">
        <f>COUNT('Payroll April'!K74:AO74)+COUNT('Payroll April'!K75:AO75)</f>
        <v>1</v>
      </c>
      <c r="BB73" s="36">
        <f>SUM('Payroll April'!K74:AO74)+SUM('Payroll April'!K75:AO75)</f>
        <v>8</v>
      </c>
      <c r="BC73" s="40">
        <f>SUM('Payroll April'!K74:AO74)*2+SUM('Payroll April'!K75:AO75)*2-('Payroll April'!BA73*0.5)</f>
        <v>15.5</v>
      </c>
      <c r="BD73" s="47">
        <v>23</v>
      </c>
      <c r="BE73"/>
      <c r="CK73"/>
      <c r="CL73"/>
      <c r="CM73"/>
      <c r="CN73" s="59"/>
      <c r="CO73" s="60"/>
      <c r="CP73" s="61"/>
    </row>
    <row r="74" spans="1:94" ht="17.100000000000001" customHeight="1" x14ac:dyDescent="0.2">
      <c r="A74" s="13"/>
      <c r="B74" s="31"/>
      <c r="C74" s="55" t="s">
        <v>34</v>
      </c>
      <c r="D74" s="31"/>
      <c r="E74" s="42"/>
      <c r="F74" s="31"/>
      <c r="G74" s="31"/>
      <c r="H74" s="31"/>
      <c r="I74" s="31"/>
      <c r="J74" s="33" t="s">
        <v>13</v>
      </c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4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4">
        <v>8</v>
      </c>
      <c r="AO74" s="43"/>
      <c r="AP74" s="36"/>
      <c r="AQ74" s="37"/>
      <c r="AR74" s="37"/>
      <c r="AS74" s="37"/>
      <c r="AT74" s="37"/>
      <c r="AU74" s="37"/>
      <c r="AV74" s="45"/>
      <c r="AW74" s="38"/>
      <c r="AX74" s="39"/>
      <c r="AY74" s="37"/>
      <c r="AZ74" s="36"/>
      <c r="BA74" s="36"/>
      <c r="BB74" s="36"/>
      <c r="BC74" s="46"/>
      <c r="BD74" s="54"/>
      <c r="BE74"/>
      <c r="CK74"/>
      <c r="CL74"/>
      <c r="CM74"/>
      <c r="CN74" s="59"/>
      <c r="CO74" s="60"/>
      <c r="CP74" s="61"/>
    </row>
    <row r="75" spans="1:94" ht="17.100000000000001" customHeight="1" x14ac:dyDescent="0.2">
      <c r="A75" s="13"/>
      <c r="B75" s="31"/>
      <c r="C75" s="55" t="s">
        <v>34</v>
      </c>
      <c r="D75" s="31"/>
      <c r="E75" s="42"/>
      <c r="F75" s="31"/>
      <c r="G75" s="31"/>
      <c r="H75" s="31"/>
      <c r="I75" s="31"/>
      <c r="J75" s="33" t="s">
        <v>32</v>
      </c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4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4"/>
      <c r="AO75" s="43"/>
      <c r="AP75" s="36"/>
      <c r="AQ75" s="37"/>
      <c r="AR75" s="37"/>
      <c r="AS75" s="37"/>
      <c r="AT75" s="37"/>
      <c r="AU75" s="37"/>
      <c r="AV75" s="45"/>
      <c r="AW75" s="38"/>
      <c r="AX75" s="39"/>
      <c r="AY75" s="37"/>
      <c r="AZ75" s="36"/>
      <c r="BA75" s="36"/>
      <c r="BB75" s="36"/>
      <c r="BC75" s="46"/>
      <c r="BD75" s="54"/>
      <c r="BE75"/>
      <c r="CK75"/>
      <c r="CL75"/>
      <c r="CM75"/>
      <c r="CN75" s="59"/>
      <c r="CO75" s="60"/>
      <c r="CP75" s="61"/>
    </row>
    <row r="76" spans="1:94" ht="17.100000000000001" customHeight="1" x14ac:dyDescent="0.2">
      <c r="A76" s="13"/>
      <c r="B76" s="49"/>
      <c r="C76" s="50" t="s">
        <v>34</v>
      </c>
      <c r="D76" s="49"/>
      <c r="E76" s="51"/>
      <c r="F76" s="49"/>
      <c r="G76" s="49"/>
      <c r="H76" s="49"/>
      <c r="I76" s="49"/>
      <c r="J76" s="33" t="s">
        <v>9</v>
      </c>
      <c r="K76" s="52">
        <v>27</v>
      </c>
      <c r="L76" s="52">
        <v>40</v>
      </c>
      <c r="M76" s="52"/>
      <c r="N76" s="52"/>
      <c r="O76" s="52"/>
      <c r="P76" s="52">
        <v>102</v>
      </c>
      <c r="Q76" s="52">
        <v>82</v>
      </c>
      <c r="R76" s="52">
        <v>74</v>
      </c>
      <c r="S76" s="52">
        <v>40</v>
      </c>
      <c r="T76" s="52" t="s">
        <v>35</v>
      </c>
      <c r="U76" s="52">
        <v>107</v>
      </c>
      <c r="V76" s="52">
        <v>29</v>
      </c>
      <c r="W76" s="53"/>
      <c r="X76" s="52"/>
      <c r="Y76" s="52">
        <v>79</v>
      </c>
      <c r="Z76" s="52">
        <v>6</v>
      </c>
      <c r="AA76" s="52">
        <v>56</v>
      </c>
      <c r="AB76" s="52">
        <v>28</v>
      </c>
      <c r="AC76" s="52">
        <v>19</v>
      </c>
      <c r="AD76" s="52">
        <v>77</v>
      </c>
      <c r="AE76" s="52">
        <v>59</v>
      </c>
      <c r="AF76" s="52"/>
      <c r="AG76" s="52"/>
      <c r="AH76" s="52">
        <v>54</v>
      </c>
      <c r="AI76" s="52">
        <v>63</v>
      </c>
      <c r="AJ76" s="52">
        <v>22</v>
      </c>
      <c r="AK76" s="52">
        <v>10</v>
      </c>
      <c r="AL76" s="52">
        <v>8</v>
      </c>
      <c r="AM76" s="52">
        <v>10</v>
      </c>
      <c r="AN76" s="53">
        <v>101</v>
      </c>
      <c r="AO76" s="52"/>
      <c r="AP76" s="36"/>
      <c r="AQ76" s="37"/>
      <c r="AR76" s="37"/>
      <c r="AS76" s="37"/>
      <c r="AT76" s="36"/>
      <c r="AU76" s="36"/>
      <c r="AV76" s="36"/>
      <c r="AW76" s="38"/>
      <c r="AX76" s="39"/>
      <c r="AY76" s="37"/>
      <c r="AZ76" s="36"/>
      <c r="BA76" s="36"/>
      <c r="BB76" s="36"/>
      <c r="BC76" s="40"/>
      <c r="BD76" s="54"/>
      <c r="BE76"/>
      <c r="CK76"/>
      <c r="CL76"/>
      <c r="CM76"/>
      <c r="CN76" s="59"/>
      <c r="CO76" s="60"/>
      <c r="CP76" s="61"/>
    </row>
    <row r="77" spans="1:94" ht="17.100000000000001" customHeight="1" x14ac:dyDescent="0.2">
      <c r="A77" s="13"/>
      <c r="B77" s="31"/>
      <c r="C77" s="55" t="s">
        <v>34</v>
      </c>
      <c r="D77" s="31"/>
      <c r="E77" s="42"/>
      <c r="F77" s="31"/>
      <c r="G77" s="31"/>
      <c r="H77" s="31"/>
      <c r="I77" s="31"/>
      <c r="J77" s="33" t="s">
        <v>10</v>
      </c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4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4"/>
      <c r="AO77" s="43"/>
      <c r="AP77" s="36"/>
      <c r="AQ77" s="37"/>
      <c r="AR77" s="37"/>
      <c r="AS77" s="37"/>
      <c r="AT77" s="37"/>
      <c r="AU77" s="37"/>
      <c r="AV77" s="45"/>
      <c r="AW77" s="38"/>
      <c r="AX77" s="39"/>
      <c r="AY77" s="37"/>
      <c r="AZ77" s="36"/>
      <c r="BA77" s="36"/>
      <c r="BB77" s="36"/>
      <c r="BC77" s="46"/>
      <c r="BD77" s="54"/>
      <c r="BE77"/>
      <c r="CK77"/>
      <c r="CL77"/>
      <c r="CM77"/>
      <c r="CN77" s="59"/>
      <c r="CO77" s="60"/>
      <c r="CP77" s="61"/>
    </row>
    <row r="78" spans="1:94" ht="17.100000000000001" customHeight="1" x14ac:dyDescent="0.2">
      <c r="A78" s="13"/>
      <c r="B78" s="31">
        <f>'Payroll April'!B73+1</f>
        <v>15</v>
      </c>
      <c r="C78" s="31" t="s">
        <v>34</v>
      </c>
      <c r="D78" s="31" t="s">
        <v>72</v>
      </c>
      <c r="E78" s="42" t="s">
        <v>73</v>
      </c>
      <c r="F78" s="31" t="s">
        <v>45</v>
      </c>
      <c r="G78" s="31" t="s">
        <v>74</v>
      </c>
      <c r="H78" s="31" t="s">
        <v>22</v>
      </c>
      <c r="I78" s="31"/>
      <c r="J78" s="33" t="s">
        <v>22</v>
      </c>
      <c r="K78" s="43" t="s">
        <v>40</v>
      </c>
      <c r="L78" s="43" t="s">
        <v>40</v>
      </c>
      <c r="M78" s="43"/>
      <c r="N78" s="43"/>
      <c r="O78" s="43"/>
      <c r="P78" s="43" t="s">
        <v>41</v>
      </c>
      <c r="Q78" s="43" t="s">
        <v>41</v>
      </c>
      <c r="R78" s="43" t="s">
        <v>42</v>
      </c>
      <c r="S78" s="43" t="s">
        <v>42</v>
      </c>
      <c r="T78" s="43" t="s">
        <v>40</v>
      </c>
      <c r="U78" s="43" t="s">
        <v>40</v>
      </c>
      <c r="V78" s="43" t="s">
        <v>40</v>
      </c>
      <c r="W78" s="44"/>
      <c r="X78" s="43"/>
      <c r="Y78" s="43" t="s">
        <v>41</v>
      </c>
      <c r="Z78" s="43" t="s">
        <v>41</v>
      </c>
      <c r="AA78" s="43" t="s">
        <v>42</v>
      </c>
      <c r="AB78" s="43" t="s">
        <v>42</v>
      </c>
      <c r="AC78" s="43" t="s">
        <v>42</v>
      </c>
      <c r="AD78" s="43" t="s">
        <v>40</v>
      </c>
      <c r="AE78" s="43" t="s">
        <v>40</v>
      </c>
      <c r="AF78" s="43"/>
      <c r="AG78" s="43"/>
      <c r="AH78" s="43" t="s">
        <v>41</v>
      </c>
      <c r="AI78" s="43" t="s">
        <v>41</v>
      </c>
      <c r="AJ78" s="43" t="s">
        <v>41</v>
      </c>
      <c r="AK78" s="43" t="s">
        <v>42</v>
      </c>
      <c r="AL78" s="43" t="s">
        <v>42</v>
      </c>
      <c r="AM78" s="43" t="s">
        <v>40</v>
      </c>
      <c r="AN78" s="44" t="s">
        <v>40</v>
      </c>
      <c r="AO78" s="43"/>
      <c r="AP78" s="36">
        <f>COUNTIF('Payroll April'!K78:AO78,"AL")</f>
        <v>0</v>
      </c>
      <c r="AQ78" s="37">
        <f>COUNTIF('Payroll April'!K78:AO78,"IJ")</f>
        <v>0</v>
      </c>
      <c r="AR78" s="37">
        <f>COUNTIF('Payroll April'!K78:AO78,"SK")</f>
        <v>0</v>
      </c>
      <c r="AS78" s="37">
        <f>COUNTIF('Payroll April'!K78:AO78,"CT")</f>
        <v>0</v>
      </c>
      <c r="AT78" s="36">
        <f>COUNTIF('Payroll April'!K78:AO78,"CTK")</f>
        <v>0</v>
      </c>
      <c r="AU78" s="36">
        <f>COUNTIF('Payroll April'!K78:AO78,"PG")</f>
        <v>0</v>
      </c>
      <c r="AV78" s="36">
        <f>COUNTIF('Payroll April'!K78:AO78,"S1")+COUNTIF('Payroll April'!K78:AO78,"S2")+COUNTIF('Payroll April'!K78:AO78,"S3")</f>
        <v>23</v>
      </c>
      <c r="AW78" s="38">
        <f>SUM('Payroll April'!K76:AO76)</f>
        <v>1093</v>
      </c>
      <c r="AX78" s="39">
        <f>SUM('Payroll April'!K77:AO77)</f>
        <v>0</v>
      </c>
      <c r="AY78" s="37">
        <f>COUNTIF('Payroll April'!K78:AO78,"S1")+COUNTIF('Payroll April'!K78:AO78,"S3")</f>
        <v>16</v>
      </c>
      <c r="AZ78" s="36">
        <f>IF('Payroll April'!AV78&gt;22,'Payroll April'!AV78-22,"0")</f>
        <v>1</v>
      </c>
      <c r="BA78" s="36">
        <f>COUNT('Payroll April'!K79:AO79)+COUNT('Payroll April'!K80:AO80)</f>
        <v>2</v>
      </c>
      <c r="BB78" s="36">
        <f>SUM('Payroll April'!K79:AO79)+SUM('Payroll April'!K80:AO80)</f>
        <v>16</v>
      </c>
      <c r="BC78" s="40">
        <f>SUM('Payroll April'!K79:AO79)*2+SUM('Payroll April'!K80:AO80)*2-('Payroll April'!BA78*0.5)</f>
        <v>31</v>
      </c>
      <c r="BD78" s="47">
        <v>23</v>
      </c>
      <c r="BE78"/>
      <c r="CK78"/>
      <c r="CL78"/>
      <c r="CM78"/>
      <c r="CN78" s="59"/>
      <c r="CO78" s="60"/>
      <c r="CP78" s="61"/>
    </row>
    <row r="79" spans="1:94" ht="17.100000000000001" customHeight="1" x14ac:dyDescent="0.2">
      <c r="A79" s="13"/>
      <c r="B79" s="31"/>
      <c r="C79" s="55" t="s">
        <v>34</v>
      </c>
      <c r="D79" s="31"/>
      <c r="E79" s="42"/>
      <c r="F79" s="31"/>
      <c r="G79" s="31"/>
      <c r="H79" s="31"/>
      <c r="I79" s="31"/>
      <c r="J79" s="33" t="s">
        <v>13</v>
      </c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4"/>
      <c r="X79" s="43"/>
      <c r="Y79" s="43">
        <v>8</v>
      </c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4">
        <v>8</v>
      </c>
      <c r="AO79" s="43"/>
      <c r="AP79" s="36"/>
      <c r="AQ79" s="37"/>
      <c r="AR79" s="37"/>
      <c r="AS79" s="37"/>
      <c r="AT79" s="37"/>
      <c r="AU79" s="37"/>
      <c r="AV79" s="45"/>
      <c r="AW79" s="38"/>
      <c r="AX79" s="39"/>
      <c r="AY79" s="37"/>
      <c r="AZ79" s="36"/>
      <c r="BA79" s="36"/>
      <c r="BB79" s="36"/>
      <c r="BC79" s="46"/>
      <c r="BD79" s="54"/>
      <c r="BE79"/>
      <c r="CK79"/>
      <c r="CL79"/>
      <c r="CM79"/>
      <c r="CN79" s="59"/>
      <c r="CO79" s="60"/>
      <c r="CP79" s="61"/>
    </row>
    <row r="80" spans="1:94" ht="17.100000000000001" customHeight="1" x14ac:dyDescent="0.2">
      <c r="A80" s="13"/>
      <c r="B80" s="31"/>
      <c r="C80" s="55" t="s">
        <v>34</v>
      </c>
      <c r="D80" s="31"/>
      <c r="E80" s="42"/>
      <c r="F80" s="31"/>
      <c r="G80" s="31"/>
      <c r="H80" s="31"/>
      <c r="I80" s="31"/>
      <c r="J80" s="33" t="s">
        <v>32</v>
      </c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4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4"/>
      <c r="AO80" s="43"/>
      <c r="AP80" s="36"/>
      <c r="AQ80" s="37"/>
      <c r="AR80" s="37"/>
      <c r="AS80" s="37"/>
      <c r="AT80" s="37"/>
      <c r="AU80" s="37"/>
      <c r="AV80" s="45"/>
      <c r="AW80" s="38"/>
      <c r="AX80" s="39"/>
      <c r="AY80" s="37"/>
      <c r="AZ80" s="36"/>
      <c r="BA80" s="36"/>
      <c r="BB80" s="36"/>
      <c r="BC80" s="46"/>
      <c r="BD80" s="54"/>
      <c r="BE80"/>
      <c r="CK80"/>
      <c r="CL80"/>
      <c r="CM80"/>
      <c r="CN80" s="59"/>
      <c r="CO80" s="60"/>
      <c r="CP80" s="61"/>
    </row>
    <row r="81" spans="1:94" ht="17.100000000000001" customHeight="1" x14ac:dyDescent="0.2">
      <c r="A81" s="13"/>
      <c r="B81" s="49"/>
      <c r="C81" s="50" t="s">
        <v>34</v>
      </c>
      <c r="D81" s="49"/>
      <c r="E81" s="51"/>
      <c r="F81" s="49"/>
      <c r="G81" s="49"/>
      <c r="H81" s="49"/>
      <c r="I81" s="49"/>
      <c r="J81" s="33" t="s">
        <v>9</v>
      </c>
      <c r="K81" s="52">
        <v>37</v>
      </c>
      <c r="L81" s="52">
        <v>53</v>
      </c>
      <c r="M81" s="52"/>
      <c r="N81" s="52"/>
      <c r="O81" s="52"/>
      <c r="P81" s="52">
        <v>61</v>
      </c>
      <c r="Q81" s="52">
        <v>30</v>
      </c>
      <c r="R81" s="52">
        <v>8</v>
      </c>
      <c r="S81" s="52" t="s">
        <v>35</v>
      </c>
      <c r="T81" s="52">
        <v>40</v>
      </c>
      <c r="U81" s="52">
        <v>10</v>
      </c>
      <c r="V81" s="52" t="s">
        <v>35</v>
      </c>
      <c r="W81" s="53"/>
      <c r="X81" s="52"/>
      <c r="Y81" s="52">
        <v>79</v>
      </c>
      <c r="Z81" s="52">
        <v>51</v>
      </c>
      <c r="AA81" s="52">
        <v>25</v>
      </c>
      <c r="AB81" s="52">
        <v>7</v>
      </c>
      <c r="AC81" s="52">
        <v>77</v>
      </c>
      <c r="AD81" s="52">
        <v>27</v>
      </c>
      <c r="AE81" s="52">
        <v>102</v>
      </c>
      <c r="AF81" s="52"/>
      <c r="AG81" s="52"/>
      <c r="AH81" s="52">
        <v>54</v>
      </c>
      <c r="AI81" s="52" t="s">
        <v>35</v>
      </c>
      <c r="AJ81" s="52">
        <v>78</v>
      </c>
      <c r="AK81" s="52">
        <v>63</v>
      </c>
      <c r="AL81" s="52">
        <v>35</v>
      </c>
      <c r="AM81" s="52">
        <v>18</v>
      </c>
      <c r="AN81" s="53">
        <v>87</v>
      </c>
      <c r="AO81" s="52"/>
      <c r="AP81" s="36"/>
      <c r="AQ81" s="37"/>
      <c r="AR81" s="37"/>
      <c r="AS81" s="37"/>
      <c r="AT81" s="36"/>
      <c r="AU81" s="36"/>
      <c r="AV81" s="36"/>
      <c r="AW81" s="38"/>
      <c r="AX81" s="39"/>
      <c r="AY81" s="37"/>
      <c r="AZ81" s="36"/>
      <c r="BA81" s="36"/>
      <c r="BB81" s="36"/>
      <c r="BC81" s="40"/>
      <c r="BD81" s="54"/>
      <c r="BE81"/>
      <c r="CK81"/>
      <c r="CL81"/>
      <c r="CM81"/>
      <c r="CN81" s="59"/>
      <c r="CO81" s="60"/>
      <c r="CP81" s="61"/>
    </row>
    <row r="82" spans="1:94" ht="17.100000000000001" customHeight="1" x14ac:dyDescent="0.2">
      <c r="A82" s="13"/>
      <c r="B82" s="31"/>
      <c r="C82" s="55" t="s">
        <v>34</v>
      </c>
      <c r="D82" s="31"/>
      <c r="E82" s="42"/>
      <c r="F82" s="31"/>
      <c r="G82" s="31"/>
      <c r="H82" s="31"/>
      <c r="I82" s="31"/>
      <c r="J82" s="33" t="s">
        <v>10</v>
      </c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4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4"/>
      <c r="AO82" s="43"/>
      <c r="AP82" s="36"/>
      <c r="AQ82" s="37"/>
      <c r="AR82" s="37"/>
      <c r="AS82" s="37"/>
      <c r="AT82" s="37"/>
      <c r="AU82" s="37"/>
      <c r="AV82" s="45"/>
      <c r="AW82" s="38"/>
      <c r="AX82" s="39"/>
      <c r="AY82" s="37"/>
      <c r="AZ82" s="36"/>
      <c r="BA82" s="36"/>
      <c r="BB82" s="36"/>
      <c r="BC82" s="46"/>
      <c r="BD82" s="54"/>
      <c r="BE82"/>
      <c r="CK82"/>
      <c r="CL82"/>
      <c r="CM82"/>
      <c r="CN82" s="62"/>
      <c r="CO82" s="60"/>
      <c r="CP82" s="61"/>
    </row>
    <row r="83" spans="1:94" ht="17.100000000000001" customHeight="1" x14ac:dyDescent="0.2">
      <c r="A83" s="13"/>
      <c r="B83" s="31">
        <f>'Payroll April'!B78+1</f>
        <v>16</v>
      </c>
      <c r="C83" s="31" t="s">
        <v>34</v>
      </c>
      <c r="D83" s="31" t="s">
        <v>75</v>
      </c>
      <c r="E83" s="42" t="s">
        <v>76</v>
      </c>
      <c r="F83" s="31" t="s">
        <v>45</v>
      </c>
      <c r="G83" s="31" t="s">
        <v>74</v>
      </c>
      <c r="H83" s="31" t="s">
        <v>22</v>
      </c>
      <c r="I83" s="31"/>
      <c r="J83" s="33" t="s">
        <v>22</v>
      </c>
      <c r="K83" s="43" t="s">
        <v>40</v>
      </c>
      <c r="L83" s="43" t="s">
        <v>40</v>
      </c>
      <c r="M83" s="43"/>
      <c r="N83" s="43"/>
      <c r="O83" s="43"/>
      <c r="P83" s="43" t="s">
        <v>41</v>
      </c>
      <c r="Q83" s="43" t="s">
        <v>41</v>
      </c>
      <c r="R83" s="43" t="s">
        <v>42</v>
      </c>
      <c r="S83" s="43" t="s">
        <v>42</v>
      </c>
      <c r="T83" s="43" t="s">
        <v>40</v>
      </c>
      <c r="U83" s="43" t="s">
        <v>40</v>
      </c>
      <c r="V83" s="43" t="s">
        <v>40</v>
      </c>
      <c r="W83" s="44"/>
      <c r="X83" s="43"/>
      <c r="Y83" s="43" t="s">
        <v>41</v>
      </c>
      <c r="Z83" s="43" t="s">
        <v>41</v>
      </c>
      <c r="AA83" s="43" t="s">
        <v>42</v>
      </c>
      <c r="AB83" s="43" t="s">
        <v>42</v>
      </c>
      <c r="AC83" s="43" t="s">
        <v>42</v>
      </c>
      <c r="AD83" s="43" t="s">
        <v>40</v>
      </c>
      <c r="AE83" s="43" t="s">
        <v>40</v>
      </c>
      <c r="AF83" s="43"/>
      <c r="AG83" s="43"/>
      <c r="AH83" s="43" t="s">
        <v>41</v>
      </c>
      <c r="AI83" s="43" t="s">
        <v>41</v>
      </c>
      <c r="AJ83" s="43" t="s">
        <v>41</v>
      </c>
      <c r="AK83" s="43" t="s">
        <v>42</v>
      </c>
      <c r="AL83" s="43" t="s">
        <v>42</v>
      </c>
      <c r="AM83" s="43" t="s">
        <v>40</v>
      </c>
      <c r="AN83" s="44" t="s">
        <v>40</v>
      </c>
      <c r="AO83" s="43"/>
      <c r="AP83" s="36">
        <f>COUNTIF('Payroll April'!K83:AO83,"AL")</f>
        <v>0</v>
      </c>
      <c r="AQ83" s="37">
        <f>COUNTIF('Payroll April'!K83:AO83,"IJ")</f>
        <v>0</v>
      </c>
      <c r="AR83" s="37">
        <f>COUNTIF('Payroll April'!K83:AO83,"SK")</f>
        <v>0</v>
      </c>
      <c r="AS83" s="37">
        <f>COUNTIF('Payroll April'!K83:AO83,"CT")</f>
        <v>0</v>
      </c>
      <c r="AT83" s="36">
        <f>COUNTIF('Payroll April'!K83:AO83,"CTK")</f>
        <v>0</v>
      </c>
      <c r="AU83" s="36">
        <f>COUNTIF('Payroll April'!K83:AO83,"PG")</f>
        <v>0</v>
      </c>
      <c r="AV83" s="36">
        <f>COUNTIF('Payroll April'!K83:AO83,"S1")+COUNTIF('Payroll April'!K83:AO83,"S2")+COUNTIF('Payroll April'!K83:AO83,"S3")</f>
        <v>23</v>
      </c>
      <c r="AW83" s="38">
        <f>SUM('Payroll April'!K81:AO81)</f>
        <v>942</v>
      </c>
      <c r="AX83" s="39">
        <f>SUM('Payroll April'!K82:AO82)</f>
        <v>0</v>
      </c>
      <c r="AY83" s="37">
        <f>COUNTIF('Payroll April'!K83:AO83,"S1")+COUNTIF('Payroll April'!K83:AO83,"S3")</f>
        <v>16</v>
      </c>
      <c r="AZ83" s="36">
        <f>IF('Payroll April'!AV83&gt;22,'Payroll April'!AV83-22,"0")</f>
        <v>1</v>
      </c>
      <c r="BA83" s="36">
        <f>COUNT('Payroll April'!K84:AO84)+COUNT('Payroll April'!K85:AO85)</f>
        <v>2</v>
      </c>
      <c r="BB83" s="36">
        <f>SUM('Payroll April'!K84:AO84)+SUM('Payroll April'!K85:AO85)</f>
        <v>16</v>
      </c>
      <c r="BC83" s="40">
        <f>SUM('Payroll April'!K84:AO84)*2+SUM('Payroll April'!K85:AO85)*2-('Payroll April'!BA83*0.5)</f>
        <v>31</v>
      </c>
      <c r="BD83" s="47">
        <v>23</v>
      </c>
      <c r="BE83"/>
      <c r="CK83"/>
      <c r="CL83"/>
      <c r="CM83"/>
      <c r="CN83" s="62"/>
      <c r="CO83" s="60"/>
      <c r="CP83" s="61"/>
    </row>
    <row r="84" spans="1:94" ht="17.100000000000001" customHeight="1" x14ac:dyDescent="0.2">
      <c r="A84" s="13"/>
      <c r="B84" s="31"/>
      <c r="C84" s="55" t="s">
        <v>34</v>
      </c>
      <c r="D84" s="31"/>
      <c r="E84" s="42"/>
      <c r="F84" s="31"/>
      <c r="G84" s="31"/>
      <c r="H84" s="31"/>
      <c r="I84" s="31"/>
      <c r="J84" s="33" t="s">
        <v>13</v>
      </c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4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>
        <v>8</v>
      </c>
      <c r="AI84" s="43"/>
      <c r="AJ84" s="43"/>
      <c r="AK84" s="43"/>
      <c r="AL84" s="43"/>
      <c r="AM84" s="43"/>
      <c r="AN84" s="44">
        <v>8</v>
      </c>
      <c r="AO84" s="43"/>
      <c r="AP84" s="36"/>
      <c r="AQ84" s="37"/>
      <c r="AR84" s="37"/>
      <c r="AS84" s="37"/>
      <c r="AT84" s="37"/>
      <c r="AU84" s="37"/>
      <c r="AV84" s="45"/>
      <c r="AW84" s="38"/>
      <c r="AX84" s="39"/>
      <c r="AY84" s="37"/>
      <c r="AZ84" s="36"/>
      <c r="BA84" s="36"/>
      <c r="BB84" s="36"/>
      <c r="BC84" s="46"/>
      <c r="BD84" s="54"/>
      <c r="BE84"/>
      <c r="CK84"/>
      <c r="CL84"/>
      <c r="CM84"/>
      <c r="CN84" s="62"/>
      <c r="CO84" s="60"/>
      <c r="CP84" s="61"/>
    </row>
    <row r="85" spans="1:94" ht="17.100000000000001" customHeight="1" x14ac:dyDescent="0.2">
      <c r="A85" s="13"/>
      <c r="B85" s="31"/>
      <c r="C85" s="55" t="s">
        <v>34</v>
      </c>
      <c r="D85" s="31"/>
      <c r="E85" s="42"/>
      <c r="F85" s="31"/>
      <c r="G85" s="31"/>
      <c r="H85" s="31"/>
      <c r="I85" s="31"/>
      <c r="J85" s="33" t="s">
        <v>32</v>
      </c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4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43"/>
      <c r="AP85" s="36"/>
      <c r="AQ85" s="37"/>
      <c r="AR85" s="37"/>
      <c r="AS85" s="37"/>
      <c r="AT85" s="37"/>
      <c r="AU85" s="37"/>
      <c r="AV85" s="45"/>
      <c r="AW85" s="38"/>
      <c r="AX85" s="39"/>
      <c r="AY85" s="37"/>
      <c r="AZ85" s="36"/>
      <c r="BA85" s="36"/>
      <c r="BB85" s="36"/>
      <c r="BC85" s="46"/>
      <c r="BD85" s="54"/>
      <c r="BE85"/>
      <c r="CK85"/>
      <c r="CL85"/>
      <c r="CM85"/>
      <c r="CN85" s="62"/>
      <c r="CO85" s="60"/>
      <c r="CP85" s="61"/>
    </row>
    <row r="86" spans="1:94" ht="17.100000000000001" customHeight="1" x14ac:dyDescent="0.2">
      <c r="A86" s="13"/>
      <c r="B86" s="49"/>
      <c r="C86" s="50" t="s">
        <v>34</v>
      </c>
      <c r="D86" s="49"/>
      <c r="E86" s="51"/>
      <c r="F86" s="49"/>
      <c r="G86" s="49"/>
      <c r="H86" s="49"/>
      <c r="I86" s="49"/>
      <c r="J86" s="33" t="s">
        <v>9</v>
      </c>
      <c r="K86" s="52" t="s">
        <v>35</v>
      </c>
      <c r="L86" s="52" t="s">
        <v>35</v>
      </c>
      <c r="M86" s="52"/>
      <c r="N86" s="52"/>
      <c r="O86" s="52"/>
      <c r="P86" s="52">
        <v>0</v>
      </c>
      <c r="Q86" s="52" t="s">
        <v>35</v>
      </c>
      <c r="R86" s="52" t="s">
        <v>35</v>
      </c>
      <c r="S86" s="52" t="s">
        <v>35</v>
      </c>
      <c r="T86" s="52" t="s">
        <v>35</v>
      </c>
      <c r="U86" s="52" t="s">
        <v>35</v>
      </c>
      <c r="V86" s="52" t="s">
        <v>35</v>
      </c>
      <c r="W86" s="53"/>
      <c r="X86" s="52"/>
      <c r="Y86" s="52" t="s">
        <v>35</v>
      </c>
      <c r="Z86" s="52" t="s">
        <v>35</v>
      </c>
      <c r="AA86" s="52" t="s">
        <v>35</v>
      </c>
      <c r="AB86" s="52" t="s">
        <v>35</v>
      </c>
      <c r="AC86" s="52" t="s">
        <v>35</v>
      </c>
      <c r="AD86" s="52" t="s">
        <v>35</v>
      </c>
      <c r="AE86" s="52" t="s">
        <v>35</v>
      </c>
      <c r="AF86" s="52"/>
      <c r="AG86" s="52"/>
      <c r="AH86" s="52" t="s">
        <v>35</v>
      </c>
      <c r="AI86" s="52" t="s">
        <v>35</v>
      </c>
      <c r="AJ86" s="52" t="s">
        <v>35</v>
      </c>
      <c r="AK86" s="52" t="s">
        <v>35</v>
      </c>
      <c r="AL86" s="52" t="s">
        <v>35</v>
      </c>
      <c r="AM86" s="52" t="s">
        <v>35</v>
      </c>
      <c r="AN86" s="53" t="s">
        <v>35</v>
      </c>
      <c r="AO86" s="52"/>
      <c r="AP86" s="36"/>
      <c r="AQ86" s="37"/>
      <c r="AR86" s="37"/>
      <c r="AS86" s="37"/>
      <c r="AT86" s="36"/>
      <c r="AU86" s="36"/>
      <c r="AV86" s="36"/>
      <c r="AW86" s="38"/>
      <c r="AX86" s="39"/>
      <c r="AY86" s="37"/>
      <c r="AZ86" s="36"/>
      <c r="BA86" s="36"/>
      <c r="BB86" s="36"/>
      <c r="BC86" s="40"/>
      <c r="BD86" s="54"/>
      <c r="BE86"/>
      <c r="CK86"/>
      <c r="CL86"/>
      <c r="CM86"/>
      <c r="CN86" s="63"/>
      <c r="CO86" s="5"/>
      <c r="CP86" s="4"/>
    </row>
    <row r="87" spans="1:94" ht="17.100000000000001" customHeight="1" x14ac:dyDescent="0.2">
      <c r="A87" s="13"/>
      <c r="B87" s="31"/>
      <c r="C87" s="55" t="s">
        <v>34</v>
      </c>
      <c r="D87" s="31"/>
      <c r="E87" s="42"/>
      <c r="F87" s="31"/>
      <c r="G87" s="31"/>
      <c r="H87" s="31"/>
      <c r="I87" s="31"/>
      <c r="J87" s="33" t="s">
        <v>10</v>
      </c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4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4"/>
      <c r="AO87" s="43"/>
      <c r="AP87" s="36"/>
      <c r="AQ87" s="37"/>
      <c r="AR87" s="37"/>
      <c r="AS87" s="37"/>
      <c r="AT87" s="37"/>
      <c r="AU87" s="37"/>
      <c r="AV87" s="45"/>
      <c r="AW87" s="38"/>
      <c r="AX87" s="39"/>
      <c r="AY87" s="37"/>
      <c r="AZ87" s="36"/>
      <c r="BA87" s="36"/>
      <c r="BB87" s="36"/>
      <c r="BC87" s="46"/>
      <c r="BD87" s="54"/>
      <c r="BE87"/>
      <c r="CK87"/>
      <c r="CL87"/>
      <c r="CM87"/>
      <c r="CN87" s="63"/>
      <c r="CO87" s="5"/>
      <c r="CP87" s="4"/>
    </row>
    <row r="88" spans="1:94" ht="17.100000000000001" customHeight="1" x14ac:dyDescent="0.2">
      <c r="A88" s="13"/>
      <c r="B88" s="31">
        <f>'Payroll April'!B83+1</f>
        <v>17</v>
      </c>
      <c r="C88" s="31" t="s">
        <v>34</v>
      </c>
      <c r="D88" s="31" t="s">
        <v>77</v>
      </c>
      <c r="E88" s="42" t="s">
        <v>78</v>
      </c>
      <c r="F88" s="31" t="s">
        <v>45</v>
      </c>
      <c r="G88" s="31" t="s">
        <v>79</v>
      </c>
      <c r="H88" s="31" t="s">
        <v>22</v>
      </c>
      <c r="I88" s="31"/>
      <c r="J88" s="33" t="s">
        <v>22</v>
      </c>
      <c r="K88" s="43" t="s">
        <v>40</v>
      </c>
      <c r="L88" s="43" t="s">
        <v>40</v>
      </c>
      <c r="M88" s="43"/>
      <c r="N88" s="43"/>
      <c r="O88" s="43"/>
      <c r="P88" s="43" t="s">
        <v>5</v>
      </c>
      <c r="Q88" s="43" t="s">
        <v>41</v>
      </c>
      <c r="R88" s="43" t="s">
        <v>42</v>
      </c>
      <c r="S88" s="43" t="s">
        <v>42</v>
      </c>
      <c r="T88" s="43" t="s">
        <v>40</v>
      </c>
      <c r="U88" s="43" t="s">
        <v>40</v>
      </c>
      <c r="V88" s="43" t="s">
        <v>40</v>
      </c>
      <c r="W88" s="44"/>
      <c r="X88" s="43"/>
      <c r="Y88" s="43" t="s">
        <v>41</v>
      </c>
      <c r="Z88" s="43" t="s">
        <v>41</v>
      </c>
      <c r="AA88" s="43" t="s">
        <v>42</v>
      </c>
      <c r="AB88" s="43" t="s">
        <v>42</v>
      </c>
      <c r="AC88" s="43" t="s">
        <v>42</v>
      </c>
      <c r="AD88" s="43" t="s">
        <v>40</v>
      </c>
      <c r="AE88" s="43" t="s">
        <v>40</v>
      </c>
      <c r="AF88" s="43"/>
      <c r="AG88" s="43"/>
      <c r="AH88" s="43" t="s">
        <v>41</v>
      </c>
      <c r="AI88" s="43" t="s">
        <v>41</v>
      </c>
      <c r="AJ88" s="43" t="s">
        <v>41</v>
      </c>
      <c r="AK88" s="43" t="s">
        <v>42</v>
      </c>
      <c r="AL88" s="43" t="s">
        <v>42</v>
      </c>
      <c r="AM88" s="43" t="s">
        <v>40</v>
      </c>
      <c r="AN88" s="44" t="s">
        <v>40</v>
      </c>
      <c r="AO88" s="43"/>
      <c r="AP88" s="36">
        <f>COUNTIF('Payroll April'!K88:AO88,"AL")</f>
        <v>0</v>
      </c>
      <c r="AQ88" s="37">
        <f>COUNTIF('Payroll April'!K88:AO88,"IJ")</f>
        <v>0</v>
      </c>
      <c r="AR88" s="37">
        <f>COUNTIF('Payroll April'!K88:AO88,"SK")</f>
        <v>0</v>
      </c>
      <c r="AS88" s="37">
        <f>COUNTIF('Payroll April'!K88:AO88,"CT")</f>
        <v>1</v>
      </c>
      <c r="AT88" s="36">
        <f>COUNTIF('Payroll April'!K88:AO88,"CTK")</f>
        <v>0</v>
      </c>
      <c r="AU88" s="36">
        <f>COUNTIF('Payroll April'!K88:AO88,"PG")</f>
        <v>0</v>
      </c>
      <c r="AV88" s="36">
        <f>COUNTIF('Payroll April'!K88:AO88,"S1")+COUNTIF('Payroll April'!K88:AO88,"S2")+COUNTIF('Payroll April'!K88:AO88,"S3")</f>
        <v>22</v>
      </c>
      <c r="AW88" s="38">
        <f>SUM('Payroll April'!K86:AO86)</f>
        <v>0</v>
      </c>
      <c r="AX88" s="39">
        <f>SUM('Payroll April'!K87:AO87)</f>
        <v>0</v>
      </c>
      <c r="AY88" s="37">
        <f>COUNTIF('Payroll April'!K88:AO88,"S1")+COUNTIF('Payroll April'!K88:AO88,"S3")</f>
        <v>16</v>
      </c>
      <c r="AZ88" s="36" t="str">
        <f>IF('Payroll April'!AV88&gt;22,'Payroll April'!AV88-22,"0")</f>
        <v>0</v>
      </c>
      <c r="BA88" s="36">
        <f>COUNT('Payroll April'!K89:AO89)+COUNT('Payroll April'!K90:AO90)</f>
        <v>1</v>
      </c>
      <c r="BB88" s="36">
        <f>SUM('Payroll April'!K89:AO89)+SUM('Payroll April'!K90:AO90)</f>
        <v>8</v>
      </c>
      <c r="BC88" s="40">
        <f>SUM('Payroll April'!K89:AO89)*2+SUM('Payroll April'!K90:AO90)*2-('Payroll April'!BA88*0.5)</f>
        <v>15.5</v>
      </c>
      <c r="BD88" s="47">
        <v>22</v>
      </c>
      <c r="BE88"/>
      <c r="CK88"/>
      <c r="CL88"/>
      <c r="CM88"/>
      <c r="CN88" s="63"/>
      <c r="CO88" s="60"/>
      <c r="CP88" s="61"/>
    </row>
    <row r="89" spans="1:94" ht="17.100000000000001" customHeight="1" x14ac:dyDescent="0.2">
      <c r="A89" s="13"/>
      <c r="B89" s="31"/>
      <c r="C89" s="55" t="s">
        <v>34</v>
      </c>
      <c r="D89" s="31"/>
      <c r="E89" s="42"/>
      <c r="F89" s="31"/>
      <c r="G89" s="31"/>
      <c r="H89" s="31"/>
      <c r="I89" s="31"/>
      <c r="J89" s="33" t="s">
        <v>13</v>
      </c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4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4">
        <v>8</v>
      </c>
      <c r="AO89" s="43"/>
      <c r="AP89" s="36"/>
      <c r="AQ89" s="37"/>
      <c r="AR89" s="37"/>
      <c r="AS89" s="37"/>
      <c r="AT89" s="37"/>
      <c r="AU89" s="37"/>
      <c r="AV89" s="45"/>
      <c r="AW89" s="38"/>
      <c r="AX89" s="39"/>
      <c r="AY89" s="37"/>
      <c r="AZ89" s="36"/>
      <c r="BA89" s="36"/>
      <c r="BB89" s="36"/>
      <c r="BC89" s="46"/>
      <c r="BD89" s="54"/>
      <c r="BE89"/>
      <c r="CK89"/>
      <c r="CL89"/>
      <c r="CM89"/>
      <c r="CN89" s="63"/>
      <c r="CO89" s="60"/>
      <c r="CP89" s="61"/>
    </row>
    <row r="90" spans="1:94" ht="17.100000000000001" customHeight="1" x14ac:dyDescent="0.2">
      <c r="A90" s="13"/>
      <c r="B90" s="31"/>
      <c r="C90" s="64" t="s">
        <v>34</v>
      </c>
      <c r="D90" s="31"/>
      <c r="E90" s="42"/>
      <c r="F90" s="31"/>
      <c r="G90" s="31"/>
      <c r="H90" s="31"/>
      <c r="I90" s="31"/>
      <c r="J90" s="33" t="s">
        <v>32</v>
      </c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4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4"/>
      <c r="AO90" s="43"/>
      <c r="AP90" s="36"/>
      <c r="AQ90" s="37"/>
      <c r="AR90" s="37"/>
      <c r="AS90" s="37"/>
      <c r="AT90" s="37"/>
      <c r="AU90" s="37"/>
      <c r="AV90" s="45"/>
      <c r="AW90" s="38"/>
      <c r="AX90" s="39"/>
      <c r="AY90" s="37"/>
      <c r="AZ90" s="36"/>
      <c r="BA90" s="36"/>
      <c r="BB90" s="36"/>
      <c r="BC90" s="46"/>
      <c r="BD90" s="54"/>
      <c r="BE90"/>
      <c r="CK90"/>
      <c r="CL90"/>
      <c r="CM90"/>
      <c r="CN90" s="63"/>
      <c r="CO90" s="60"/>
      <c r="CP90" s="61"/>
    </row>
    <row r="91" spans="1:94" ht="17.100000000000001" customHeight="1" x14ac:dyDescent="0.2">
      <c r="A91" s="13"/>
      <c r="B91" s="49"/>
      <c r="C91" s="50" t="s">
        <v>34</v>
      </c>
      <c r="D91" s="49"/>
      <c r="E91" s="51"/>
      <c r="F91" s="49"/>
      <c r="G91" s="49"/>
      <c r="H91" s="49"/>
      <c r="I91" s="49"/>
      <c r="J91" s="33" t="s">
        <v>9</v>
      </c>
      <c r="K91" s="52" t="s">
        <v>35</v>
      </c>
      <c r="L91" s="52" t="s">
        <v>35</v>
      </c>
      <c r="M91" s="52"/>
      <c r="N91" s="52"/>
      <c r="O91" s="52"/>
      <c r="P91" s="52" t="s">
        <v>35</v>
      </c>
      <c r="Q91" s="52" t="s">
        <v>35</v>
      </c>
      <c r="R91" s="52" t="s">
        <v>35</v>
      </c>
      <c r="S91" s="52" t="s">
        <v>35</v>
      </c>
      <c r="T91" s="52" t="s">
        <v>35</v>
      </c>
      <c r="U91" s="52" t="s">
        <v>35</v>
      </c>
      <c r="V91" s="52" t="s">
        <v>35</v>
      </c>
      <c r="W91" s="53"/>
      <c r="X91" s="52"/>
      <c r="Y91" s="52" t="s">
        <v>35</v>
      </c>
      <c r="Z91" s="52" t="s">
        <v>35</v>
      </c>
      <c r="AA91" s="52" t="s">
        <v>35</v>
      </c>
      <c r="AB91" s="52" t="s">
        <v>35</v>
      </c>
      <c r="AC91" s="52" t="s">
        <v>35</v>
      </c>
      <c r="AD91" s="52" t="s">
        <v>35</v>
      </c>
      <c r="AE91" s="52" t="s">
        <v>35</v>
      </c>
      <c r="AF91" s="52"/>
      <c r="AG91" s="52"/>
      <c r="AH91" s="52" t="s">
        <v>35</v>
      </c>
      <c r="AI91" s="52" t="s">
        <v>35</v>
      </c>
      <c r="AJ91" s="52" t="s">
        <v>35</v>
      </c>
      <c r="AK91" s="52" t="s">
        <v>35</v>
      </c>
      <c r="AL91" s="52" t="s">
        <v>35</v>
      </c>
      <c r="AM91" s="52" t="s">
        <v>35</v>
      </c>
      <c r="AN91" s="53" t="s">
        <v>35</v>
      </c>
      <c r="AO91" s="52"/>
      <c r="AP91" s="36"/>
      <c r="AQ91" s="37"/>
      <c r="AR91" s="37"/>
      <c r="AS91" s="37"/>
      <c r="AT91" s="36"/>
      <c r="AU91" s="36"/>
      <c r="AV91" s="36"/>
      <c r="AW91" s="38"/>
      <c r="AX91" s="39"/>
      <c r="AY91" s="37"/>
      <c r="AZ91" s="36"/>
      <c r="BA91" s="36"/>
      <c r="BB91" s="36"/>
      <c r="BC91" s="40"/>
      <c r="BD91" s="54"/>
      <c r="BE91"/>
      <c r="CK91"/>
      <c r="CL91"/>
      <c r="CM91"/>
      <c r="CN91" s="63"/>
      <c r="CO91" s="60"/>
      <c r="CP91" s="61"/>
    </row>
    <row r="92" spans="1:94" ht="17.100000000000001" customHeight="1" x14ac:dyDescent="0.2">
      <c r="A92" s="13"/>
      <c r="B92" s="31"/>
      <c r="C92" s="55" t="s">
        <v>34</v>
      </c>
      <c r="D92" s="31"/>
      <c r="E92" s="42"/>
      <c r="F92" s="31"/>
      <c r="G92" s="31"/>
      <c r="H92" s="31"/>
      <c r="I92" s="31"/>
      <c r="J92" s="33" t="s">
        <v>10</v>
      </c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4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4"/>
      <c r="AO92" s="43"/>
      <c r="AP92" s="36"/>
      <c r="AQ92" s="37"/>
      <c r="AR92" s="37"/>
      <c r="AS92" s="37"/>
      <c r="AT92" s="37"/>
      <c r="AU92" s="37"/>
      <c r="AV92" s="45"/>
      <c r="AW92" s="38"/>
      <c r="AX92" s="39"/>
      <c r="AY92" s="37"/>
      <c r="AZ92" s="36"/>
      <c r="BA92" s="36"/>
      <c r="BB92" s="36"/>
      <c r="BC92" s="46"/>
      <c r="BD92" s="54"/>
      <c r="BE92"/>
      <c r="CK92"/>
      <c r="CL92"/>
      <c r="CM92"/>
      <c r="CN92" s="62"/>
      <c r="CO92" s="60"/>
      <c r="CP92" s="61"/>
    </row>
    <row r="93" spans="1:94" ht="17.100000000000001" customHeight="1" x14ac:dyDescent="0.2">
      <c r="A93" s="13"/>
      <c r="B93" s="31">
        <f>'Payroll April'!B88+1</f>
        <v>18</v>
      </c>
      <c r="C93" s="31" t="s">
        <v>34</v>
      </c>
      <c r="D93" s="31" t="s">
        <v>80</v>
      </c>
      <c r="E93" s="42" t="s">
        <v>81</v>
      </c>
      <c r="F93" s="31" t="s">
        <v>45</v>
      </c>
      <c r="G93" s="31" t="s">
        <v>82</v>
      </c>
      <c r="H93" s="31" t="s">
        <v>22</v>
      </c>
      <c r="I93" s="31"/>
      <c r="J93" s="33" t="s">
        <v>22</v>
      </c>
      <c r="K93" s="43" t="s">
        <v>40</v>
      </c>
      <c r="L93" s="43" t="s">
        <v>40</v>
      </c>
      <c r="M93" s="43"/>
      <c r="N93" s="43"/>
      <c r="O93" s="43"/>
      <c r="P93" s="43" t="s">
        <v>41</v>
      </c>
      <c r="Q93" s="43" t="s">
        <v>41</v>
      </c>
      <c r="R93" s="43" t="s">
        <v>42</v>
      </c>
      <c r="S93" s="43" t="s">
        <v>42</v>
      </c>
      <c r="T93" s="43" t="s">
        <v>40</v>
      </c>
      <c r="U93" s="43" t="s">
        <v>40</v>
      </c>
      <c r="V93" s="43" t="s">
        <v>40</v>
      </c>
      <c r="W93" s="44"/>
      <c r="X93" s="43"/>
      <c r="Y93" s="43" t="s">
        <v>41</v>
      </c>
      <c r="Z93" s="43" t="s">
        <v>41</v>
      </c>
      <c r="AA93" s="43" t="s">
        <v>42</v>
      </c>
      <c r="AB93" s="43" t="s">
        <v>42</v>
      </c>
      <c r="AC93" s="43" t="s">
        <v>42</v>
      </c>
      <c r="AD93" s="43" t="s">
        <v>40</v>
      </c>
      <c r="AE93" s="43" t="s">
        <v>40</v>
      </c>
      <c r="AF93" s="43"/>
      <c r="AG93" s="43"/>
      <c r="AH93" s="43" t="s">
        <v>41</v>
      </c>
      <c r="AI93" s="43" t="s">
        <v>41</v>
      </c>
      <c r="AJ93" s="43" t="s">
        <v>41</v>
      </c>
      <c r="AK93" s="43" t="s">
        <v>42</v>
      </c>
      <c r="AL93" s="43" t="s">
        <v>42</v>
      </c>
      <c r="AM93" s="43" t="s">
        <v>40</v>
      </c>
      <c r="AN93" s="44" t="s">
        <v>40</v>
      </c>
      <c r="AO93" s="43"/>
      <c r="AP93" s="36">
        <f>COUNTIF('Payroll April'!K93:AO93,"AL")</f>
        <v>0</v>
      </c>
      <c r="AQ93" s="37">
        <f>COUNTIF('Payroll April'!K93:AO93,"IJ")</f>
        <v>0</v>
      </c>
      <c r="AR93" s="37">
        <f>COUNTIF('Payroll April'!K93:AO93,"SK")</f>
        <v>0</v>
      </c>
      <c r="AS93" s="37">
        <f>COUNTIF('Payroll April'!K93:AO93,"CT")</f>
        <v>0</v>
      </c>
      <c r="AT93" s="36">
        <f>COUNTIF('Payroll April'!K93:AO93,"CTK")</f>
        <v>0</v>
      </c>
      <c r="AU93" s="36">
        <f>COUNTIF('Payroll April'!K93:AO93,"PG")</f>
        <v>0</v>
      </c>
      <c r="AV93" s="36">
        <f>COUNTIF('Payroll April'!K93:AO93,"S1")+COUNTIF('Payroll April'!K93:AO93,"S2")+COUNTIF('Payroll April'!K93:AO93,"S3")</f>
        <v>23</v>
      </c>
      <c r="AW93" s="38">
        <f>SUM('Payroll April'!K91:AO91)</f>
        <v>0</v>
      </c>
      <c r="AX93" s="39">
        <f>SUM('Payroll April'!K92:AO92)</f>
        <v>0</v>
      </c>
      <c r="AY93" s="37">
        <f>COUNTIF('Payroll April'!K93:AO93,"S1")+COUNTIF('Payroll April'!K93:AO93,"S3")</f>
        <v>16</v>
      </c>
      <c r="AZ93" s="36">
        <f>IF('Payroll April'!AV93&gt;22,'Payroll April'!AV93-22,"0")</f>
        <v>1</v>
      </c>
      <c r="BA93" s="36">
        <f>COUNT('Payroll April'!K94:AO94)+COUNT('Payroll April'!K95:AO95)</f>
        <v>1</v>
      </c>
      <c r="BB93" s="36">
        <f>SUM('Payroll April'!K94:AO94)+SUM('Payroll April'!K95:AO95)</f>
        <v>8</v>
      </c>
      <c r="BC93" s="40">
        <f>SUM('Payroll April'!K94:AO94)*2+SUM('Payroll April'!K95:AO95)*2-('Payroll April'!BA93*0.5)</f>
        <v>15.5</v>
      </c>
      <c r="BD93" s="47">
        <v>23</v>
      </c>
      <c r="BE93"/>
      <c r="CK93"/>
      <c r="CL93"/>
      <c r="CM93"/>
      <c r="CN93" s="62"/>
      <c r="CO93" s="60"/>
      <c r="CP93" s="61"/>
    </row>
    <row r="94" spans="1:94" ht="17.100000000000001" customHeight="1" x14ac:dyDescent="0.2">
      <c r="A94" s="13"/>
      <c r="B94" s="31"/>
      <c r="C94" s="55" t="s">
        <v>34</v>
      </c>
      <c r="D94" s="31"/>
      <c r="E94" s="42"/>
      <c r="F94" s="31"/>
      <c r="G94" s="31"/>
      <c r="H94" s="31"/>
      <c r="I94" s="31"/>
      <c r="J94" s="33" t="s">
        <v>13</v>
      </c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4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4">
        <v>8</v>
      </c>
      <c r="AO94" s="43"/>
      <c r="AP94" s="36"/>
      <c r="AQ94" s="37"/>
      <c r="AR94" s="37"/>
      <c r="AS94" s="37"/>
      <c r="AT94" s="37"/>
      <c r="AU94" s="37"/>
      <c r="AV94" s="45"/>
      <c r="AW94" s="38"/>
      <c r="AX94" s="39"/>
      <c r="AY94" s="37"/>
      <c r="AZ94" s="36"/>
      <c r="BA94" s="36"/>
      <c r="BB94" s="36"/>
      <c r="BC94" s="46"/>
      <c r="BD94" s="54"/>
      <c r="BE94"/>
      <c r="CK94"/>
      <c r="CL94"/>
      <c r="CM94"/>
      <c r="CN94" s="62"/>
      <c r="CO94" s="60"/>
      <c r="CP94" s="61"/>
    </row>
    <row r="95" spans="1:94" ht="17.100000000000001" customHeight="1" x14ac:dyDescent="0.2">
      <c r="A95" s="13"/>
      <c r="B95" s="65"/>
      <c r="C95" s="64" t="s">
        <v>34</v>
      </c>
      <c r="D95" s="65"/>
      <c r="E95" s="66"/>
      <c r="F95" s="65"/>
      <c r="G95" s="65"/>
      <c r="H95" s="65"/>
      <c r="I95" s="65"/>
      <c r="J95" s="33" t="s">
        <v>32</v>
      </c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4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4"/>
      <c r="AO95" s="43"/>
      <c r="AP95" s="36"/>
      <c r="AQ95" s="37"/>
      <c r="AR95" s="37"/>
      <c r="AS95" s="37"/>
      <c r="AT95" s="37"/>
      <c r="AU95" s="37"/>
      <c r="AV95" s="45"/>
      <c r="AW95" s="38"/>
      <c r="AX95" s="39"/>
      <c r="AY95" s="37"/>
      <c r="AZ95" s="36"/>
      <c r="BA95" s="36"/>
      <c r="BB95" s="36"/>
      <c r="BC95" s="46"/>
      <c r="BD95" s="54"/>
      <c r="BE95"/>
      <c r="CK95"/>
      <c r="CL95"/>
      <c r="CM95"/>
      <c r="CN95" s="62"/>
      <c r="CO95" s="60"/>
      <c r="CP95" s="61"/>
    </row>
    <row r="96" spans="1:94" ht="17.100000000000001" customHeight="1" x14ac:dyDescent="0.2">
      <c r="A96" s="13"/>
      <c r="B96" s="49"/>
      <c r="C96" s="50" t="s">
        <v>83</v>
      </c>
      <c r="D96" s="49"/>
      <c r="E96" s="67"/>
      <c r="F96" s="68"/>
      <c r="G96" s="68"/>
      <c r="H96" s="68"/>
      <c r="I96" s="68"/>
      <c r="J96" s="33" t="s">
        <v>9</v>
      </c>
      <c r="K96" s="52">
        <v>40</v>
      </c>
      <c r="L96" s="52">
        <v>87</v>
      </c>
      <c r="M96" s="52">
        <v>65</v>
      </c>
      <c r="N96" s="52">
        <v>50</v>
      </c>
      <c r="O96" s="52">
        <v>70</v>
      </c>
      <c r="P96" s="52"/>
      <c r="Q96" s="52"/>
      <c r="R96" s="52">
        <v>47</v>
      </c>
      <c r="S96" s="43">
        <v>26</v>
      </c>
      <c r="T96" s="43">
        <v>52</v>
      </c>
      <c r="U96" s="69">
        <v>80</v>
      </c>
      <c r="V96" s="69" t="s">
        <v>35</v>
      </c>
      <c r="W96" s="70">
        <v>33</v>
      </c>
      <c r="X96" s="69">
        <v>20</v>
      </c>
      <c r="Y96" s="52"/>
      <c r="Z96" s="52"/>
      <c r="AA96" s="52">
        <v>25</v>
      </c>
      <c r="AB96" s="52">
        <v>20</v>
      </c>
      <c r="AC96" s="52">
        <v>82</v>
      </c>
      <c r="AD96" s="52">
        <v>57</v>
      </c>
      <c r="AE96" s="52">
        <v>43</v>
      </c>
      <c r="AF96" s="52">
        <v>31</v>
      </c>
      <c r="AG96" s="52">
        <v>15</v>
      </c>
      <c r="AH96" s="52"/>
      <c r="AI96" s="52"/>
      <c r="AJ96" s="52"/>
      <c r="AK96" s="52">
        <v>76</v>
      </c>
      <c r="AL96" s="52">
        <v>71</v>
      </c>
      <c r="AM96" s="52">
        <v>11</v>
      </c>
      <c r="AN96" s="53">
        <v>60</v>
      </c>
      <c r="AO96" s="52">
        <v>102</v>
      </c>
      <c r="AP96" s="71"/>
      <c r="AQ96" s="72"/>
      <c r="AR96" s="72"/>
      <c r="AS96" s="72"/>
      <c r="AT96" s="73"/>
      <c r="AU96" s="36"/>
      <c r="AV96" s="36"/>
      <c r="AW96" s="38"/>
      <c r="AX96" s="39"/>
      <c r="AY96" s="72"/>
      <c r="AZ96" s="74"/>
      <c r="BA96" s="75"/>
      <c r="BB96" s="75"/>
      <c r="BC96" s="40"/>
      <c r="BD96" s="3"/>
      <c r="BE96"/>
      <c r="CK96"/>
      <c r="CL96"/>
      <c r="CM96"/>
    </row>
    <row r="97" spans="1:91" ht="17.100000000000001" customHeight="1" x14ac:dyDescent="0.2">
      <c r="A97" s="13"/>
      <c r="B97" s="31"/>
      <c r="C97" s="55" t="s">
        <v>83</v>
      </c>
      <c r="D97" s="31"/>
      <c r="E97" s="57"/>
      <c r="F97" s="56"/>
      <c r="G97" s="56"/>
      <c r="H97" s="56"/>
      <c r="I97" s="56"/>
      <c r="J97" s="33" t="s">
        <v>10</v>
      </c>
      <c r="K97" s="69"/>
      <c r="L97" s="69"/>
      <c r="M97" s="69"/>
      <c r="N97" s="69"/>
      <c r="O97" s="69"/>
      <c r="P97" s="69"/>
      <c r="Q97" s="69"/>
      <c r="R97" s="69"/>
      <c r="S97" s="43"/>
      <c r="T97" s="43"/>
      <c r="U97" s="69"/>
      <c r="V97" s="69"/>
      <c r="W97" s="70"/>
      <c r="X97" s="69"/>
      <c r="Y97" s="69"/>
      <c r="Z97" s="69"/>
      <c r="AA97" s="69"/>
      <c r="AB97" s="43"/>
      <c r="AC97" s="43"/>
      <c r="AD97" s="69"/>
      <c r="AE97" s="69"/>
      <c r="AF97" s="69"/>
      <c r="AG97" s="69"/>
      <c r="AH97" s="69"/>
      <c r="AI97" s="69"/>
      <c r="AJ97" s="69"/>
      <c r="AK97" s="43"/>
      <c r="AL97" s="43"/>
      <c r="AM97" s="43"/>
      <c r="AN97" s="70"/>
      <c r="AO97" s="69"/>
      <c r="AP97" s="71"/>
      <c r="AQ97" s="72"/>
      <c r="AR97" s="72"/>
      <c r="AS97" s="72"/>
      <c r="AT97" s="72"/>
      <c r="AU97" s="72"/>
      <c r="AV97" s="76"/>
      <c r="AW97" s="77"/>
      <c r="AX97" s="73"/>
      <c r="AY97" s="72"/>
      <c r="AZ97" s="74"/>
      <c r="BA97" s="74"/>
      <c r="BB97" s="75"/>
      <c r="BC97" s="78"/>
      <c r="BD97" s="3"/>
      <c r="BE97"/>
      <c r="CK97"/>
      <c r="CL97"/>
      <c r="CM97"/>
    </row>
    <row r="98" spans="1:91" ht="17.100000000000001" customHeight="1" x14ac:dyDescent="0.2">
      <c r="A98" s="13"/>
      <c r="B98" s="31">
        <f>'Payroll April'!B93+1</f>
        <v>19</v>
      </c>
      <c r="C98" s="31" t="s">
        <v>83</v>
      </c>
      <c r="D98" s="56" t="s">
        <v>84</v>
      </c>
      <c r="E98" s="57" t="s">
        <v>85</v>
      </c>
      <c r="F98" s="56" t="s">
        <v>45</v>
      </c>
      <c r="G98" s="56" t="s">
        <v>39</v>
      </c>
      <c r="H98" s="56" t="s">
        <v>22</v>
      </c>
      <c r="I98" s="56"/>
      <c r="J98" s="33" t="s">
        <v>22</v>
      </c>
      <c r="K98" s="69" t="s">
        <v>42</v>
      </c>
      <c r="L98" s="69" t="s">
        <v>42</v>
      </c>
      <c r="M98" s="69" t="s">
        <v>40</v>
      </c>
      <c r="N98" s="69" t="s">
        <v>40</v>
      </c>
      <c r="O98" s="69" t="s">
        <v>40</v>
      </c>
      <c r="P98" s="69"/>
      <c r="Q98" s="69"/>
      <c r="R98" s="69" t="s">
        <v>41</v>
      </c>
      <c r="S98" s="43" t="s">
        <v>41</v>
      </c>
      <c r="T98" s="43" t="s">
        <v>41</v>
      </c>
      <c r="U98" s="69" t="s">
        <v>42</v>
      </c>
      <c r="V98" s="69" t="s">
        <v>42</v>
      </c>
      <c r="W98" s="70" t="s">
        <v>40</v>
      </c>
      <c r="X98" s="69" t="s">
        <v>40</v>
      </c>
      <c r="Y98" s="69"/>
      <c r="Z98" s="69"/>
      <c r="AA98" s="69" t="s">
        <v>41</v>
      </c>
      <c r="AB98" s="43" t="s">
        <v>41</v>
      </c>
      <c r="AC98" s="43" t="s">
        <v>42</v>
      </c>
      <c r="AD98" s="69" t="s">
        <v>42</v>
      </c>
      <c r="AE98" s="69" t="s">
        <v>42</v>
      </c>
      <c r="AF98" s="69" t="s">
        <v>40</v>
      </c>
      <c r="AG98" s="69" t="s">
        <v>40</v>
      </c>
      <c r="AH98" s="69"/>
      <c r="AI98" s="69"/>
      <c r="AJ98" s="69"/>
      <c r="AK98" s="43" t="s">
        <v>41</v>
      </c>
      <c r="AL98" s="43" t="s">
        <v>41</v>
      </c>
      <c r="AM98" s="43" t="s">
        <v>42</v>
      </c>
      <c r="AN98" s="70" t="s">
        <v>42</v>
      </c>
      <c r="AO98" s="69" t="s">
        <v>40</v>
      </c>
      <c r="AP98" s="36">
        <f>COUNTIF('Payroll April'!K98:AO98,"AL")</f>
        <v>0</v>
      </c>
      <c r="AQ98" s="37">
        <f>COUNTIF('Payroll April'!K98:AO98,"IJ")</f>
        <v>0</v>
      </c>
      <c r="AR98" s="37">
        <f>COUNTIF('Payroll April'!K98:AO98,"SK")</f>
        <v>0</v>
      </c>
      <c r="AS98" s="37">
        <f>COUNTIF('Payroll April'!K98:AO98,"CT")</f>
        <v>0</v>
      </c>
      <c r="AT98" s="36">
        <f>COUNTIF('Payroll April'!K98:AO98,"CTK")</f>
        <v>0</v>
      </c>
      <c r="AU98" s="36">
        <f>COUNTIF('Payroll April'!K98:AO98,"PG")</f>
        <v>0</v>
      </c>
      <c r="AV98" s="36">
        <f>COUNTIF('Payroll April'!K98:AO98,"S1")+COUNTIF('Payroll April'!K98:AO98,"S2")+COUNTIF('Payroll April'!K98:AO98,"S3")</f>
        <v>24</v>
      </c>
      <c r="AW98" s="38">
        <f>SUM('Payroll April'!K96:AO96)</f>
        <v>1163</v>
      </c>
      <c r="AX98" s="39">
        <f>SUM('Payroll April'!K97:AO97)</f>
        <v>0</v>
      </c>
      <c r="AY98" s="37">
        <f>COUNTIF('Payroll April'!K98:AO98,"S1")+COUNTIF('Payroll April'!K98:AO98,"S3")</f>
        <v>17</v>
      </c>
      <c r="AZ98" s="36">
        <f>IF('Payroll April'!AV98&gt;22,'Payroll April'!AV98-22,"0")</f>
        <v>2</v>
      </c>
      <c r="BA98" s="36">
        <f>COUNT('Payroll April'!K99:AO99)+COUNT('Payroll April'!K100:AO100)</f>
        <v>2</v>
      </c>
      <c r="BB98" s="36">
        <f>SUM('Payroll April'!K99:AO99)+SUM('Payroll April'!K100:AO100)</f>
        <v>16</v>
      </c>
      <c r="BC98" s="40">
        <f>SUM('Payroll April'!K99:AO99)*2+SUM('Payroll April'!K100:AO100)*2-('Payroll April'!BA98*0.5)</f>
        <v>31</v>
      </c>
      <c r="BD98" s="47">
        <v>24</v>
      </c>
      <c r="BE98"/>
      <c r="CK98"/>
      <c r="CL98"/>
      <c r="CM98"/>
    </row>
    <row r="99" spans="1:91" ht="17.100000000000001" customHeight="1" x14ac:dyDescent="0.2">
      <c r="A99" s="13"/>
      <c r="B99" s="31"/>
      <c r="C99" s="55" t="s">
        <v>83</v>
      </c>
      <c r="D99" s="31"/>
      <c r="E99" s="57"/>
      <c r="F99" s="56"/>
      <c r="G99" s="56"/>
      <c r="H99" s="56"/>
      <c r="I99" s="56"/>
      <c r="J99" s="33" t="s">
        <v>13</v>
      </c>
      <c r="K99" s="69"/>
      <c r="L99" s="69"/>
      <c r="M99" s="69"/>
      <c r="N99" s="69"/>
      <c r="O99" s="69"/>
      <c r="P99" s="69"/>
      <c r="Q99" s="69"/>
      <c r="R99" s="69"/>
      <c r="S99" s="43"/>
      <c r="T99" s="43"/>
      <c r="U99" s="69"/>
      <c r="V99" s="69"/>
      <c r="W99" s="70">
        <v>8</v>
      </c>
      <c r="X99" s="69"/>
      <c r="Y99" s="69"/>
      <c r="Z99" s="69"/>
      <c r="AA99" s="69"/>
      <c r="AB99" s="43"/>
      <c r="AC99" s="43"/>
      <c r="AD99" s="69"/>
      <c r="AE99" s="69"/>
      <c r="AF99" s="69"/>
      <c r="AG99" s="69"/>
      <c r="AH99" s="69"/>
      <c r="AI99" s="69"/>
      <c r="AJ99" s="69"/>
      <c r="AK99" s="43"/>
      <c r="AL99" s="43"/>
      <c r="AM99" s="43"/>
      <c r="AN99" s="70">
        <v>8</v>
      </c>
      <c r="AO99" s="69"/>
      <c r="AP99" s="71"/>
      <c r="AQ99" s="72"/>
      <c r="AR99" s="72"/>
      <c r="AS99" s="72"/>
      <c r="AT99" s="72"/>
      <c r="AU99" s="72"/>
      <c r="AV99" s="76"/>
      <c r="AW99" s="77"/>
      <c r="AX99" s="73"/>
      <c r="AY99" s="72"/>
      <c r="AZ99" s="74"/>
      <c r="BA99" s="74"/>
      <c r="BB99" s="75"/>
      <c r="BC99" s="78"/>
      <c r="BD99" s="54"/>
      <c r="BE99"/>
      <c r="CK99"/>
      <c r="CL99"/>
      <c r="CM99"/>
    </row>
    <row r="100" spans="1:91" ht="17.100000000000001" customHeight="1" x14ac:dyDescent="0.2">
      <c r="A100" s="13"/>
      <c r="B100" s="31"/>
      <c r="C100" s="64" t="s">
        <v>83</v>
      </c>
      <c r="D100" s="31"/>
      <c r="E100" s="57"/>
      <c r="F100" s="56"/>
      <c r="G100" s="56"/>
      <c r="H100" s="56"/>
      <c r="I100" s="56"/>
      <c r="J100" s="33" t="s">
        <v>32</v>
      </c>
      <c r="K100" s="69"/>
      <c r="L100" s="69"/>
      <c r="M100" s="69"/>
      <c r="N100" s="69"/>
      <c r="O100" s="69"/>
      <c r="P100" s="69"/>
      <c r="Q100" s="69"/>
      <c r="R100" s="69"/>
      <c r="S100" s="43"/>
      <c r="T100" s="43"/>
      <c r="U100" s="69"/>
      <c r="V100" s="69"/>
      <c r="W100" s="70"/>
      <c r="X100" s="69"/>
      <c r="Y100" s="69"/>
      <c r="Z100" s="69"/>
      <c r="AA100" s="69"/>
      <c r="AB100" s="43"/>
      <c r="AC100" s="43"/>
      <c r="AD100" s="69"/>
      <c r="AE100" s="69"/>
      <c r="AF100" s="69"/>
      <c r="AG100" s="69"/>
      <c r="AH100" s="69"/>
      <c r="AI100" s="69"/>
      <c r="AJ100" s="69"/>
      <c r="AK100" s="43"/>
      <c r="AL100" s="43"/>
      <c r="AM100" s="43"/>
      <c r="AN100" s="70"/>
      <c r="AO100" s="69"/>
      <c r="AP100" s="71"/>
      <c r="AQ100" s="72"/>
      <c r="AR100" s="72"/>
      <c r="AS100" s="72"/>
      <c r="AT100" s="72"/>
      <c r="AU100" s="72"/>
      <c r="AV100" s="76"/>
      <c r="AW100" s="77"/>
      <c r="AX100" s="73"/>
      <c r="AY100" s="72"/>
      <c r="AZ100" s="74"/>
      <c r="BA100" s="74"/>
      <c r="BB100" s="75"/>
      <c r="BC100" s="78"/>
      <c r="BD100" s="54"/>
      <c r="BE100"/>
      <c r="CK100"/>
      <c r="CL100"/>
      <c r="CM100"/>
    </row>
    <row r="101" spans="1:91" ht="17.100000000000001" customHeight="1" x14ac:dyDescent="0.2">
      <c r="A101" s="13"/>
      <c r="B101" s="49"/>
      <c r="C101" s="50" t="s">
        <v>83</v>
      </c>
      <c r="D101" s="49"/>
      <c r="E101" s="67"/>
      <c r="F101" s="68"/>
      <c r="G101" s="68"/>
      <c r="H101" s="68"/>
      <c r="I101" s="68"/>
      <c r="J101" s="33" t="s">
        <v>9</v>
      </c>
      <c r="K101" s="52">
        <v>40</v>
      </c>
      <c r="L101" s="52">
        <v>87</v>
      </c>
      <c r="M101" s="52">
        <v>65</v>
      </c>
      <c r="N101" s="52">
        <v>50</v>
      </c>
      <c r="O101" s="52">
        <v>70</v>
      </c>
      <c r="P101" s="52"/>
      <c r="Q101" s="52"/>
      <c r="R101" s="52">
        <v>47</v>
      </c>
      <c r="S101" s="52">
        <v>26</v>
      </c>
      <c r="T101" s="52">
        <v>0</v>
      </c>
      <c r="U101" s="52">
        <v>80</v>
      </c>
      <c r="V101" s="52">
        <v>66</v>
      </c>
      <c r="W101" s="53">
        <v>33</v>
      </c>
      <c r="X101" s="52">
        <v>20</v>
      </c>
      <c r="Y101" s="52"/>
      <c r="Z101" s="52"/>
      <c r="AA101" s="52">
        <v>25</v>
      </c>
      <c r="AB101" s="52">
        <v>20</v>
      </c>
      <c r="AC101" s="52">
        <v>82</v>
      </c>
      <c r="AD101" s="52">
        <v>57</v>
      </c>
      <c r="AE101" s="52">
        <v>43</v>
      </c>
      <c r="AF101" s="52">
        <v>31</v>
      </c>
      <c r="AG101" s="52">
        <v>15</v>
      </c>
      <c r="AH101" s="52"/>
      <c r="AI101" s="52"/>
      <c r="AJ101" s="52"/>
      <c r="AK101" s="52">
        <v>76</v>
      </c>
      <c r="AL101" s="52">
        <v>71</v>
      </c>
      <c r="AM101" s="52">
        <v>11</v>
      </c>
      <c r="AN101" s="53">
        <v>60</v>
      </c>
      <c r="AO101" s="52">
        <v>102</v>
      </c>
      <c r="AP101" s="71"/>
      <c r="AQ101" s="72"/>
      <c r="AR101" s="72"/>
      <c r="AS101" s="72"/>
      <c r="AT101" s="73"/>
      <c r="AU101" s="36"/>
      <c r="AV101" s="36"/>
      <c r="AW101" s="38"/>
      <c r="AX101" s="39"/>
      <c r="AY101" s="72"/>
      <c r="AZ101" s="74"/>
      <c r="BA101" s="75"/>
      <c r="BB101" s="75"/>
      <c r="BC101" s="40"/>
      <c r="BD101" s="3"/>
      <c r="BE101"/>
      <c r="CK101"/>
      <c r="CL101"/>
      <c r="CM101"/>
    </row>
    <row r="102" spans="1:91" ht="17.100000000000001" customHeight="1" x14ac:dyDescent="0.2">
      <c r="A102" s="13"/>
      <c r="B102" s="31"/>
      <c r="C102" s="55" t="s">
        <v>83</v>
      </c>
      <c r="D102" s="31"/>
      <c r="E102" s="57"/>
      <c r="F102" s="56"/>
      <c r="G102" s="56"/>
      <c r="H102" s="56"/>
      <c r="I102" s="56"/>
      <c r="J102" s="33" t="s">
        <v>10</v>
      </c>
      <c r="K102" s="69"/>
      <c r="L102" s="69"/>
      <c r="M102" s="69"/>
      <c r="N102" s="69"/>
      <c r="O102" s="69"/>
      <c r="P102" s="69"/>
      <c r="Q102" s="69"/>
      <c r="R102" s="69"/>
      <c r="S102" s="43"/>
      <c r="T102" s="43"/>
      <c r="U102" s="69"/>
      <c r="V102" s="69"/>
      <c r="W102" s="70"/>
      <c r="X102" s="69"/>
      <c r="Y102" s="69"/>
      <c r="Z102" s="69"/>
      <c r="AA102" s="69"/>
      <c r="AB102" s="43"/>
      <c r="AC102" s="43"/>
      <c r="AD102" s="69"/>
      <c r="AE102" s="69"/>
      <c r="AF102" s="69"/>
      <c r="AG102" s="69"/>
      <c r="AH102" s="69"/>
      <c r="AI102" s="69"/>
      <c r="AJ102" s="69"/>
      <c r="AK102" s="43"/>
      <c r="AL102" s="43"/>
      <c r="AM102" s="43"/>
      <c r="AN102" s="70"/>
      <c r="AO102" s="69"/>
      <c r="AP102" s="71"/>
      <c r="AQ102" s="72"/>
      <c r="AR102" s="72"/>
      <c r="AS102" s="72"/>
      <c r="AT102" s="72"/>
      <c r="AU102" s="72"/>
      <c r="AV102" s="76"/>
      <c r="AW102" s="77"/>
      <c r="AX102" s="73"/>
      <c r="AY102" s="72"/>
      <c r="AZ102" s="74"/>
      <c r="BA102" s="74"/>
      <c r="BB102" s="75"/>
      <c r="BC102" s="78"/>
      <c r="BD102" s="3"/>
      <c r="BE102"/>
      <c r="CK102"/>
      <c r="CL102"/>
      <c r="CM102"/>
    </row>
    <row r="103" spans="1:91" ht="17.100000000000001" customHeight="1" x14ac:dyDescent="0.2">
      <c r="A103" s="13"/>
      <c r="B103" s="31">
        <f>'Payroll April'!B98+1</f>
        <v>20</v>
      </c>
      <c r="C103" s="31" t="s">
        <v>83</v>
      </c>
      <c r="D103" s="31" t="s">
        <v>86</v>
      </c>
      <c r="E103" s="57" t="s">
        <v>87</v>
      </c>
      <c r="F103" s="56" t="s">
        <v>45</v>
      </c>
      <c r="G103" s="56" t="s">
        <v>39</v>
      </c>
      <c r="H103" s="56" t="s">
        <v>22</v>
      </c>
      <c r="I103" s="56"/>
      <c r="J103" s="33" t="s">
        <v>22</v>
      </c>
      <c r="K103" s="69" t="s">
        <v>42</v>
      </c>
      <c r="L103" s="69" t="s">
        <v>42</v>
      </c>
      <c r="M103" s="69" t="s">
        <v>40</v>
      </c>
      <c r="N103" s="69" t="s">
        <v>40</v>
      </c>
      <c r="O103" s="69" t="s">
        <v>40</v>
      </c>
      <c r="P103" s="69"/>
      <c r="Q103" s="69"/>
      <c r="R103" s="69" t="s">
        <v>41</v>
      </c>
      <c r="S103" s="43" t="s">
        <v>41</v>
      </c>
      <c r="T103" s="43" t="s">
        <v>5</v>
      </c>
      <c r="U103" s="69" t="s">
        <v>42</v>
      </c>
      <c r="V103" s="69" t="s">
        <v>42</v>
      </c>
      <c r="W103" s="70" t="s">
        <v>40</v>
      </c>
      <c r="X103" s="69" t="s">
        <v>40</v>
      </c>
      <c r="Y103" s="69"/>
      <c r="Z103" s="69"/>
      <c r="AA103" s="69" t="s">
        <v>41</v>
      </c>
      <c r="AB103" s="43" t="s">
        <v>41</v>
      </c>
      <c r="AC103" s="43" t="s">
        <v>42</v>
      </c>
      <c r="AD103" s="69" t="s">
        <v>42</v>
      </c>
      <c r="AE103" s="69" t="s">
        <v>42</v>
      </c>
      <c r="AF103" s="69" t="s">
        <v>40</v>
      </c>
      <c r="AG103" s="69" t="s">
        <v>40</v>
      </c>
      <c r="AH103" s="69"/>
      <c r="AI103" s="69"/>
      <c r="AJ103" s="69"/>
      <c r="AK103" s="43" t="s">
        <v>41</v>
      </c>
      <c r="AL103" s="43" t="s">
        <v>41</v>
      </c>
      <c r="AM103" s="43" t="s">
        <v>42</v>
      </c>
      <c r="AN103" s="70" t="s">
        <v>42</v>
      </c>
      <c r="AO103" s="69" t="s">
        <v>40</v>
      </c>
      <c r="AP103" s="36">
        <f>COUNTIF('Payroll April'!K103:AO103,"AL")</f>
        <v>0</v>
      </c>
      <c r="AQ103" s="37">
        <f>COUNTIF('Payroll April'!K103:AO103,"IJ")</f>
        <v>0</v>
      </c>
      <c r="AR103" s="37">
        <f>COUNTIF('Payroll April'!K103:AO103,"SK")</f>
        <v>0</v>
      </c>
      <c r="AS103" s="37">
        <f>COUNTIF('Payroll April'!K103:AO103,"CT")</f>
        <v>1</v>
      </c>
      <c r="AT103" s="36">
        <f>COUNTIF('Payroll April'!K103:AO103,"CTK")</f>
        <v>0</v>
      </c>
      <c r="AU103" s="36">
        <f>COUNTIF('Payroll April'!K103:AO103,"PG")</f>
        <v>0</v>
      </c>
      <c r="AV103" s="36">
        <f>COUNTIF('Payroll April'!K103:AO103,"S1")+COUNTIF('Payroll April'!K103:AO103,"S2")+COUNTIF('Payroll April'!K103:AO103,"S3")</f>
        <v>23</v>
      </c>
      <c r="AW103" s="38">
        <f>SUM('Payroll April'!K101:AO101)</f>
        <v>1177</v>
      </c>
      <c r="AX103" s="39">
        <f>SUM('Payroll April'!K102:AO102)</f>
        <v>0</v>
      </c>
      <c r="AY103" s="37">
        <f>COUNTIF('Payroll April'!K103:AO103,"S1")+COUNTIF('Payroll April'!K103:AO103,"S3")</f>
        <v>17</v>
      </c>
      <c r="AZ103" s="36">
        <f>IF('Payroll April'!AV103&gt;22,'Payroll April'!AV103-22,"0")</f>
        <v>1</v>
      </c>
      <c r="BA103" s="36">
        <f>COUNT('Payroll April'!K104:AO104)+COUNT('Payroll April'!K105:AO105)</f>
        <v>2</v>
      </c>
      <c r="BB103" s="36">
        <f>SUM('Payroll April'!K104:AO104)+SUM('Payroll April'!K105:AO105)</f>
        <v>16</v>
      </c>
      <c r="BC103" s="40">
        <f>SUM('Payroll April'!K104:AO104)*2+SUM('Payroll April'!K105:AO105)*2-('Payroll April'!BA103*0.5)</f>
        <v>31</v>
      </c>
      <c r="BD103" s="47">
        <v>23</v>
      </c>
      <c r="BE103"/>
      <c r="CK103"/>
      <c r="CL103"/>
      <c r="CM103"/>
    </row>
    <row r="104" spans="1:91" ht="17.100000000000001" customHeight="1" x14ac:dyDescent="0.2">
      <c r="A104" s="13"/>
      <c r="B104" s="31"/>
      <c r="C104" s="55" t="s">
        <v>83</v>
      </c>
      <c r="D104" s="31"/>
      <c r="E104" s="57"/>
      <c r="F104" s="56"/>
      <c r="G104" s="56"/>
      <c r="H104" s="56"/>
      <c r="I104" s="56"/>
      <c r="J104" s="33" t="s">
        <v>13</v>
      </c>
      <c r="K104" s="69"/>
      <c r="L104" s="69"/>
      <c r="M104" s="69"/>
      <c r="N104" s="69"/>
      <c r="O104" s="69"/>
      <c r="P104" s="69"/>
      <c r="Q104" s="69"/>
      <c r="R104" s="69"/>
      <c r="S104" s="43"/>
      <c r="T104" s="43"/>
      <c r="U104" s="69"/>
      <c r="V104" s="69"/>
      <c r="W104" s="70">
        <v>8</v>
      </c>
      <c r="X104" s="69"/>
      <c r="Y104" s="69"/>
      <c r="Z104" s="69"/>
      <c r="AA104" s="69"/>
      <c r="AB104" s="43"/>
      <c r="AC104" s="43"/>
      <c r="AD104" s="69"/>
      <c r="AE104" s="69"/>
      <c r="AF104" s="69"/>
      <c r="AG104" s="69"/>
      <c r="AH104" s="69"/>
      <c r="AI104" s="69"/>
      <c r="AJ104" s="69"/>
      <c r="AK104" s="43"/>
      <c r="AL104" s="43"/>
      <c r="AM104" s="43"/>
      <c r="AN104" s="70">
        <v>8</v>
      </c>
      <c r="AO104" s="69"/>
      <c r="AP104" s="71"/>
      <c r="AQ104" s="72"/>
      <c r="AR104" s="72"/>
      <c r="AS104" s="72"/>
      <c r="AT104" s="72"/>
      <c r="AU104" s="72"/>
      <c r="AV104" s="76"/>
      <c r="AW104" s="77"/>
      <c r="AX104" s="73"/>
      <c r="AY104" s="72"/>
      <c r="AZ104" s="74"/>
      <c r="BA104" s="74"/>
      <c r="BB104" s="75"/>
      <c r="BC104" s="78"/>
      <c r="BD104" s="54"/>
      <c r="BE104"/>
      <c r="CK104"/>
      <c r="CL104"/>
      <c r="CM104"/>
    </row>
    <row r="105" spans="1:91" ht="17.100000000000001" customHeight="1" x14ac:dyDescent="0.2">
      <c r="A105" s="13"/>
      <c r="B105" s="31"/>
      <c r="C105" s="64" t="s">
        <v>83</v>
      </c>
      <c r="D105" s="31"/>
      <c r="E105" s="57"/>
      <c r="F105" s="56"/>
      <c r="G105" s="56"/>
      <c r="H105" s="56"/>
      <c r="I105" s="56"/>
      <c r="J105" s="33" t="s">
        <v>32</v>
      </c>
      <c r="K105" s="69"/>
      <c r="L105" s="69"/>
      <c r="M105" s="69"/>
      <c r="N105" s="69"/>
      <c r="O105" s="69"/>
      <c r="P105" s="69"/>
      <c r="Q105" s="69"/>
      <c r="R105" s="69"/>
      <c r="S105" s="43"/>
      <c r="T105" s="43"/>
      <c r="U105" s="69"/>
      <c r="V105" s="69"/>
      <c r="W105" s="70"/>
      <c r="X105" s="69"/>
      <c r="Y105" s="69"/>
      <c r="Z105" s="69"/>
      <c r="AA105" s="69"/>
      <c r="AB105" s="43"/>
      <c r="AC105" s="43"/>
      <c r="AD105" s="69"/>
      <c r="AE105" s="69"/>
      <c r="AF105" s="69"/>
      <c r="AG105" s="69"/>
      <c r="AH105" s="69"/>
      <c r="AI105" s="69"/>
      <c r="AJ105" s="69"/>
      <c r="AK105" s="43"/>
      <c r="AL105" s="43"/>
      <c r="AM105" s="43"/>
      <c r="AN105" s="70"/>
      <c r="AO105" s="69"/>
      <c r="AP105" s="71"/>
      <c r="AQ105" s="72"/>
      <c r="AR105" s="72"/>
      <c r="AS105" s="72"/>
      <c r="AT105" s="72"/>
      <c r="AU105" s="72"/>
      <c r="AV105" s="76"/>
      <c r="AW105" s="77"/>
      <c r="AX105" s="73"/>
      <c r="AY105" s="72"/>
      <c r="AZ105" s="74"/>
      <c r="BA105" s="74"/>
      <c r="BB105" s="75"/>
      <c r="BC105" s="78"/>
      <c r="BD105" s="54"/>
      <c r="BE105"/>
      <c r="CK105"/>
      <c r="CL105"/>
      <c r="CM105"/>
    </row>
    <row r="106" spans="1:91" ht="17.100000000000001" customHeight="1" x14ac:dyDescent="0.2">
      <c r="A106" s="13"/>
      <c r="B106" s="49"/>
      <c r="C106" s="50" t="s">
        <v>83</v>
      </c>
      <c r="D106" s="49"/>
      <c r="E106" s="67"/>
      <c r="F106" s="68"/>
      <c r="G106" s="68"/>
      <c r="H106" s="68"/>
      <c r="I106" s="68"/>
      <c r="J106" s="33" t="s">
        <v>9</v>
      </c>
      <c r="K106" s="52">
        <v>90</v>
      </c>
      <c r="L106" s="52">
        <v>87</v>
      </c>
      <c r="M106" s="52">
        <v>65</v>
      </c>
      <c r="N106" s="52">
        <v>50</v>
      </c>
      <c r="O106" s="52">
        <v>70</v>
      </c>
      <c r="P106" s="52"/>
      <c r="Q106" s="52"/>
      <c r="R106" s="52">
        <v>47</v>
      </c>
      <c r="S106" s="52">
        <v>76</v>
      </c>
      <c r="T106" s="52">
        <v>52</v>
      </c>
      <c r="U106" s="52">
        <v>80</v>
      </c>
      <c r="V106" s="52">
        <v>66</v>
      </c>
      <c r="W106" s="53">
        <v>33</v>
      </c>
      <c r="X106" s="52">
        <v>160</v>
      </c>
      <c r="Y106" s="52"/>
      <c r="Z106" s="52"/>
      <c r="AA106" s="52">
        <v>25</v>
      </c>
      <c r="AB106" s="52">
        <v>20</v>
      </c>
      <c r="AC106" s="52">
        <v>82</v>
      </c>
      <c r="AD106" s="52">
        <v>57</v>
      </c>
      <c r="AE106" s="52">
        <v>43</v>
      </c>
      <c r="AF106" s="52" t="s">
        <v>35</v>
      </c>
      <c r="AG106" s="52">
        <v>15</v>
      </c>
      <c r="AH106" s="52"/>
      <c r="AI106" s="52"/>
      <c r="AJ106" s="52"/>
      <c r="AK106" s="52">
        <v>76</v>
      </c>
      <c r="AL106" s="52">
        <v>71</v>
      </c>
      <c r="AM106" s="52">
        <v>11</v>
      </c>
      <c r="AN106" s="53">
        <v>60</v>
      </c>
      <c r="AO106" s="52">
        <v>102</v>
      </c>
      <c r="AP106" s="71"/>
      <c r="AQ106" s="72"/>
      <c r="AR106" s="72"/>
      <c r="AS106" s="72"/>
      <c r="AT106" s="73"/>
      <c r="AU106" s="36"/>
      <c r="AV106" s="36"/>
      <c r="AW106" s="38"/>
      <c r="AX106" s="39"/>
      <c r="AY106" s="72"/>
      <c r="AZ106" s="74"/>
      <c r="BA106" s="75"/>
      <c r="BB106" s="75"/>
      <c r="BC106" s="40"/>
      <c r="BD106" s="3"/>
      <c r="BE106"/>
      <c r="CK106"/>
      <c r="CL106"/>
      <c r="CM106"/>
    </row>
    <row r="107" spans="1:91" ht="17.100000000000001" customHeight="1" x14ac:dyDescent="0.2">
      <c r="A107" s="13"/>
      <c r="B107" s="31"/>
      <c r="C107" s="55" t="s">
        <v>83</v>
      </c>
      <c r="D107" s="31"/>
      <c r="E107" s="57"/>
      <c r="F107" s="56"/>
      <c r="G107" s="56"/>
      <c r="H107" s="56"/>
      <c r="I107" s="56"/>
      <c r="J107" s="33" t="s">
        <v>10</v>
      </c>
      <c r="K107" s="69"/>
      <c r="L107" s="69"/>
      <c r="M107" s="69"/>
      <c r="N107" s="69"/>
      <c r="O107" s="69"/>
      <c r="P107" s="69"/>
      <c r="Q107" s="69"/>
      <c r="R107" s="69"/>
      <c r="S107" s="43"/>
      <c r="T107" s="43"/>
      <c r="U107" s="69"/>
      <c r="V107" s="69"/>
      <c r="W107" s="70"/>
      <c r="X107" s="69"/>
      <c r="Y107" s="69"/>
      <c r="Z107" s="69"/>
      <c r="AA107" s="69"/>
      <c r="AB107" s="43"/>
      <c r="AC107" s="43"/>
      <c r="AD107" s="69"/>
      <c r="AE107" s="69"/>
      <c r="AF107" s="69"/>
      <c r="AG107" s="69"/>
      <c r="AH107" s="69"/>
      <c r="AI107" s="69"/>
      <c r="AJ107" s="69"/>
      <c r="AK107" s="43"/>
      <c r="AL107" s="43"/>
      <c r="AM107" s="43"/>
      <c r="AN107" s="70"/>
      <c r="AO107" s="69"/>
      <c r="AP107" s="71"/>
      <c r="AQ107" s="72"/>
      <c r="AR107" s="72"/>
      <c r="AS107" s="72"/>
      <c r="AT107" s="72"/>
      <c r="AU107" s="72"/>
      <c r="AV107" s="76"/>
      <c r="AW107" s="77"/>
      <c r="AX107" s="73"/>
      <c r="AY107" s="72"/>
      <c r="AZ107" s="74"/>
      <c r="BA107" s="74"/>
      <c r="BB107" s="75"/>
      <c r="BC107" s="78"/>
      <c r="BD107" s="3"/>
      <c r="BE107"/>
      <c r="CK107"/>
      <c r="CL107"/>
      <c r="CM107"/>
    </row>
    <row r="108" spans="1:91" ht="17.100000000000001" customHeight="1" x14ac:dyDescent="0.2">
      <c r="A108" s="13"/>
      <c r="B108" s="31">
        <f>'Payroll April'!B103+1</f>
        <v>21</v>
      </c>
      <c r="C108" s="31" t="s">
        <v>83</v>
      </c>
      <c r="D108" s="31" t="s">
        <v>88</v>
      </c>
      <c r="E108" s="57" t="s">
        <v>89</v>
      </c>
      <c r="F108" s="56" t="s">
        <v>38</v>
      </c>
      <c r="G108" s="56" t="s">
        <v>39</v>
      </c>
      <c r="H108" s="56" t="s">
        <v>22</v>
      </c>
      <c r="I108" s="56"/>
      <c r="J108" s="33" t="s">
        <v>22</v>
      </c>
      <c r="K108" s="69" t="s">
        <v>42</v>
      </c>
      <c r="L108" s="69" t="s">
        <v>42</v>
      </c>
      <c r="M108" s="69" t="s">
        <v>40</v>
      </c>
      <c r="N108" s="69" t="s">
        <v>40</v>
      </c>
      <c r="O108" s="69" t="s">
        <v>40</v>
      </c>
      <c r="P108" s="69"/>
      <c r="Q108" s="69"/>
      <c r="R108" s="69" t="s">
        <v>41</v>
      </c>
      <c r="S108" s="43" t="s">
        <v>41</v>
      </c>
      <c r="T108" s="43" t="s">
        <v>41</v>
      </c>
      <c r="U108" s="69" t="s">
        <v>42</v>
      </c>
      <c r="V108" s="69" t="s">
        <v>42</v>
      </c>
      <c r="W108" s="70" t="s">
        <v>40</v>
      </c>
      <c r="X108" s="69" t="s">
        <v>40</v>
      </c>
      <c r="Y108" s="69"/>
      <c r="Z108" s="69"/>
      <c r="AA108" s="69" t="s">
        <v>41</v>
      </c>
      <c r="AB108" s="43" t="s">
        <v>41</v>
      </c>
      <c r="AC108" s="43" t="s">
        <v>42</v>
      </c>
      <c r="AD108" s="69" t="s">
        <v>42</v>
      </c>
      <c r="AE108" s="69" t="s">
        <v>42</v>
      </c>
      <c r="AF108" s="69" t="s">
        <v>40</v>
      </c>
      <c r="AG108" s="69" t="s">
        <v>40</v>
      </c>
      <c r="AH108" s="69"/>
      <c r="AI108" s="69"/>
      <c r="AJ108" s="69"/>
      <c r="AK108" s="43" t="s">
        <v>41</v>
      </c>
      <c r="AL108" s="43" t="s">
        <v>41</v>
      </c>
      <c r="AM108" s="43" t="s">
        <v>42</v>
      </c>
      <c r="AN108" s="70" t="s">
        <v>42</v>
      </c>
      <c r="AO108" s="69" t="s">
        <v>40</v>
      </c>
      <c r="AP108" s="36">
        <f>COUNTIF('Payroll April'!K108:AO108,"AL")</f>
        <v>0</v>
      </c>
      <c r="AQ108" s="37">
        <f>COUNTIF('Payroll April'!K108:AO108,"IJ")</f>
        <v>0</v>
      </c>
      <c r="AR108" s="37">
        <f>COUNTIF('Payroll April'!K108:AO108,"SK")</f>
        <v>0</v>
      </c>
      <c r="AS108" s="37">
        <f>COUNTIF('Payroll April'!K108:AO108,"CT")</f>
        <v>0</v>
      </c>
      <c r="AT108" s="36">
        <f>COUNTIF('Payroll April'!K108:AO108,"CTK")</f>
        <v>0</v>
      </c>
      <c r="AU108" s="36">
        <f>COUNTIF('Payroll April'!K108:AO108,"PG")</f>
        <v>0</v>
      </c>
      <c r="AV108" s="36">
        <f>COUNTIF('Payroll April'!K108:AO108,"S1")+COUNTIF('Payroll April'!K108:AO108,"S2")+COUNTIF('Payroll April'!K108:AO108,"S3")</f>
        <v>24</v>
      </c>
      <c r="AW108" s="38">
        <f>SUM('Payroll April'!K106:AO106)</f>
        <v>1438</v>
      </c>
      <c r="AX108" s="39">
        <f>SUM('Payroll April'!K107:AO107)</f>
        <v>0</v>
      </c>
      <c r="AY108" s="37">
        <f>COUNTIF('Payroll April'!K108:AO108,"S1")+COUNTIF('Payroll April'!K108:AO108,"S3")</f>
        <v>17</v>
      </c>
      <c r="AZ108" s="36">
        <f>IF('Payroll April'!AV108&gt;22,'Payroll April'!AV108-22,"0")</f>
        <v>2</v>
      </c>
      <c r="BA108" s="36">
        <f>COUNT('Payroll April'!K109:AO109)+COUNT('Payroll April'!K110:AO110)</f>
        <v>2</v>
      </c>
      <c r="BB108" s="36">
        <f>SUM('Payroll April'!K109:AO109)+SUM('Payroll April'!K110:AO110)</f>
        <v>16</v>
      </c>
      <c r="BC108" s="40">
        <f>SUM('Payroll April'!K109:AO109)*2+SUM('Payroll April'!K110:AO110)*2-('Payroll April'!BA108*0.5)</f>
        <v>31</v>
      </c>
      <c r="BD108" s="47">
        <v>24</v>
      </c>
      <c r="BE108"/>
      <c r="CK108"/>
      <c r="CL108"/>
      <c r="CM108"/>
    </row>
    <row r="109" spans="1:91" ht="17.100000000000001" customHeight="1" x14ac:dyDescent="0.2">
      <c r="A109" s="13"/>
      <c r="B109" s="31"/>
      <c r="C109" s="55" t="s">
        <v>83</v>
      </c>
      <c r="D109" s="31"/>
      <c r="E109" s="57"/>
      <c r="F109" s="56"/>
      <c r="G109" s="56"/>
      <c r="H109" s="56"/>
      <c r="I109" s="56"/>
      <c r="J109" s="33" t="s">
        <v>13</v>
      </c>
      <c r="K109" s="69"/>
      <c r="L109" s="69"/>
      <c r="M109" s="69"/>
      <c r="N109" s="69"/>
      <c r="O109" s="69"/>
      <c r="P109" s="69"/>
      <c r="Q109" s="69"/>
      <c r="R109" s="69"/>
      <c r="S109" s="43"/>
      <c r="T109" s="43"/>
      <c r="U109" s="69"/>
      <c r="V109" s="69"/>
      <c r="W109" s="70">
        <v>8</v>
      </c>
      <c r="X109" s="69"/>
      <c r="Y109" s="69"/>
      <c r="Z109" s="69"/>
      <c r="AA109" s="69"/>
      <c r="AB109" s="43"/>
      <c r="AC109" s="43"/>
      <c r="AD109" s="69"/>
      <c r="AE109" s="69"/>
      <c r="AF109" s="69"/>
      <c r="AG109" s="69"/>
      <c r="AH109" s="69"/>
      <c r="AI109" s="69"/>
      <c r="AJ109" s="69"/>
      <c r="AK109" s="43"/>
      <c r="AL109" s="43"/>
      <c r="AM109" s="43"/>
      <c r="AN109" s="70">
        <v>8</v>
      </c>
      <c r="AO109" s="69"/>
      <c r="AP109" s="71"/>
      <c r="AQ109" s="72"/>
      <c r="AR109" s="72"/>
      <c r="AS109" s="72"/>
      <c r="AT109" s="72"/>
      <c r="AU109" s="72"/>
      <c r="AV109" s="76"/>
      <c r="AW109" s="77"/>
      <c r="AX109" s="73"/>
      <c r="AY109" s="72"/>
      <c r="AZ109" s="74"/>
      <c r="BA109" s="74"/>
      <c r="BB109" s="75"/>
      <c r="BC109" s="78"/>
      <c r="BD109" s="54"/>
      <c r="BE109"/>
      <c r="CK109"/>
      <c r="CL109"/>
      <c r="CM109"/>
    </row>
    <row r="110" spans="1:91" ht="17.100000000000001" customHeight="1" x14ac:dyDescent="0.2">
      <c r="A110" s="13"/>
      <c r="B110" s="31"/>
      <c r="C110" s="64" t="s">
        <v>83</v>
      </c>
      <c r="D110" s="31"/>
      <c r="E110" s="57"/>
      <c r="F110" s="56"/>
      <c r="G110" s="56"/>
      <c r="H110" s="56"/>
      <c r="I110" s="56"/>
      <c r="J110" s="33" t="s">
        <v>32</v>
      </c>
      <c r="K110" s="69"/>
      <c r="L110" s="69"/>
      <c r="M110" s="69"/>
      <c r="N110" s="69"/>
      <c r="O110" s="69"/>
      <c r="P110" s="69"/>
      <c r="Q110" s="69"/>
      <c r="R110" s="69"/>
      <c r="S110" s="43"/>
      <c r="T110" s="43"/>
      <c r="U110" s="69"/>
      <c r="V110" s="69"/>
      <c r="W110" s="70"/>
      <c r="X110" s="69"/>
      <c r="Y110" s="69"/>
      <c r="Z110" s="69"/>
      <c r="AA110" s="69"/>
      <c r="AB110" s="43"/>
      <c r="AC110" s="43"/>
      <c r="AD110" s="69"/>
      <c r="AE110" s="69"/>
      <c r="AF110" s="69"/>
      <c r="AG110" s="69"/>
      <c r="AH110" s="69"/>
      <c r="AI110" s="69"/>
      <c r="AJ110" s="69"/>
      <c r="AK110" s="43"/>
      <c r="AL110" s="43"/>
      <c r="AM110" s="43"/>
      <c r="AN110" s="70"/>
      <c r="AO110" s="69"/>
      <c r="AP110" s="71"/>
      <c r="AQ110" s="72"/>
      <c r="AR110" s="72"/>
      <c r="AS110" s="72"/>
      <c r="AT110" s="72"/>
      <c r="AU110" s="72"/>
      <c r="AV110" s="76"/>
      <c r="AW110" s="77"/>
      <c r="AX110" s="73"/>
      <c r="AY110" s="72"/>
      <c r="AZ110" s="74"/>
      <c r="BA110" s="74"/>
      <c r="BB110" s="75"/>
      <c r="BC110" s="78"/>
      <c r="BD110" s="54"/>
      <c r="BE110"/>
      <c r="CK110"/>
      <c r="CL110"/>
      <c r="CM110"/>
    </row>
    <row r="111" spans="1:91" ht="17.100000000000001" customHeight="1" x14ac:dyDescent="0.2">
      <c r="A111" s="13"/>
      <c r="B111" s="49"/>
      <c r="C111" s="50" t="s">
        <v>83</v>
      </c>
      <c r="D111" s="49"/>
      <c r="E111" s="67"/>
      <c r="F111" s="68"/>
      <c r="G111" s="68"/>
      <c r="H111" s="68"/>
      <c r="I111" s="68"/>
      <c r="J111" s="33" t="s">
        <v>9</v>
      </c>
      <c r="K111" s="52">
        <v>40</v>
      </c>
      <c r="L111" s="52">
        <v>87</v>
      </c>
      <c r="M111" s="52">
        <v>65</v>
      </c>
      <c r="N111" s="52">
        <v>50</v>
      </c>
      <c r="O111" s="52">
        <v>70</v>
      </c>
      <c r="P111" s="52"/>
      <c r="Q111" s="52"/>
      <c r="R111" s="52">
        <v>47</v>
      </c>
      <c r="S111" s="52">
        <v>26</v>
      </c>
      <c r="T111" s="52">
        <v>52</v>
      </c>
      <c r="U111" s="52">
        <v>80</v>
      </c>
      <c r="V111" s="52">
        <v>66</v>
      </c>
      <c r="W111" s="53">
        <v>33</v>
      </c>
      <c r="X111" s="52">
        <v>20</v>
      </c>
      <c r="Y111" s="52"/>
      <c r="Z111" s="52"/>
      <c r="AA111" s="52">
        <v>25</v>
      </c>
      <c r="AB111" s="52">
        <v>100</v>
      </c>
      <c r="AC111" s="52">
        <v>200</v>
      </c>
      <c r="AD111" s="52">
        <v>57</v>
      </c>
      <c r="AE111" s="52">
        <v>43</v>
      </c>
      <c r="AF111" s="52">
        <v>31</v>
      </c>
      <c r="AG111" s="52">
        <v>15</v>
      </c>
      <c r="AH111" s="52"/>
      <c r="AI111" s="52"/>
      <c r="AJ111" s="52"/>
      <c r="AK111" s="52">
        <v>76</v>
      </c>
      <c r="AL111" s="52">
        <v>71</v>
      </c>
      <c r="AM111" s="52">
        <v>11</v>
      </c>
      <c r="AN111" s="53">
        <v>60</v>
      </c>
      <c r="AO111" s="52">
        <v>102</v>
      </c>
      <c r="AP111" s="71"/>
      <c r="AQ111" s="72"/>
      <c r="AR111" s="72"/>
      <c r="AS111" s="72"/>
      <c r="AT111" s="73"/>
      <c r="AU111" s="36"/>
      <c r="AV111" s="36"/>
      <c r="AW111" s="38"/>
      <c r="AX111" s="39"/>
      <c r="AY111" s="72"/>
      <c r="AZ111" s="74"/>
      <c r="BA111" s="75"/>
      <c r="BB111" s="75"/>
      <c r="BC111" s="40"/>
      <c r="BD111" s="3"/>
      <c r="BE111"/>
      <c r="CK111"/>
      <c r="CL111"/>
      <c r="CM111"/>
    </row>
    <row r="112" spans="1:91" ht="17.100000000000001" customHeight="1" x14ac:dyDescent="0.2">
      <c r="A112" s="13"/>
      <c r="B112" s="31"/>
      <c r="C112" s="55" t="s">
        <v>83</v>
      </c>
      <c r="D112" s="31"/>
      <c r="E112" s="57"/>
      <c r="F112" s="56"/>
      <c r="G112" s="56"/>
      <c r="H112" s="56"/>
      <c r="I112" s="56"/>
      <c r="J112" s="33" t="s">
        <v>10</v>
      </c>
      <c r="K112" s="69"/>
      <c r="L112" s="69"/>
      <c r="M112" s="69"/>
      <c r="N112" s="69"/>
      <c r="O112" s="69"/>
      <c r="P112" s="69"/>
      <c r="Q112" s="69"/>
      <c r="R112" s="69"/>
      <c r="S112" s="43"/>
      <c r="T112" s="43"/>
      <c r="U112" s="69"/>
      <c r="V112" s="69"/>
      <c r="W112" s="70"/>
      <c r="X112" s="69"/>
      <c r="Y112" s="69"/>
      <c r="Z112" s="69"/>
      <c r="AA112" s="69"/>
      <c r="AB112" s="43"/>
      <c r="AC112" s="43"/>
      <c r="AD112" s="69"/>
      <c r="AE112" s="69"/>
      <c r="AF112" s="69"/>
      <c r="AG112" s="69"/>
      <c r="AH112" s="69"/>
      <c r="AI112" s="69"/>
      <c r="AJ112" s="69"/>
      <c r="AK112" s="43"/>
      <c r="AL112" s="43"/>
      <c r="AM112" s="43"/>
      <c r="AN112" s="70"/>
      <c r="AO112" s="69"/>
      <c r="AP112" s="71"/>
      <c r="AQ112" s="72"/>
      <c r="AR112" s="72"/>
      <c r="AS112" s="72"/>
      <c r="AT112" s="72"/>
      <c r="AU112" s="72"/>
      <c r="AV112" s="76"/>
      <c r="AW112" s="77"/>
      <c r="AX112" s="73"/>
      <c r="AY112" s="72"/>
      <c r="AZ112" s="74"/>
      <c r="BA112" s="74"/>
      <c r="BB112" s="75"/>
      <c r="BC112" s="78"/>
      <c r="BD112" s="3"/>
      <c r="BE112"/>
      <c r="CK112"/>
      <c r="CL112"/>
      <c r="CM112"/>
    </row>
    <row r="113" spans="1:91" ht="17.100000000000001" customHeight="1" x14ac:dyDescent="0.2">
      <c r="A113" s="13"/>
      <c r="B113" s="31">
        <f>'Payroll April'!B108+1</f>
        <v>22</v>
      </c>
      <c r="C113" s="31" t="s">
        <v>83</v>
      </c>
      <c r="D113" s="31" t="s">
        <v>90</v>
      </c>
      <c r="E113" s="57" t="s">
        <v>91</v>
      </c>
      <c r="F113" s="56" t="s">
        <v>45</v>
      </c>
      <c r="G113" s="56" t="s">
        <v>39</v>
      </c>
      <c r="H113" s="56" t="s">
        <v>22</v>
      </c>
      <c r="I113" s="56"/>
      <c r="J113" s="33" t="s">
        <v>22</v>
      </c>
      <c r="K113" s="69" t="s">
        <v>42</v>
      </c>
      <c r="L113" s="69" t="s">
        <v>42</v>
      </c>
      <c r="M113" s="69" t="s">
        <v>40</v>
      </c>
      <c r="N113" s="69" t="s">
        <v>40</v>
      </c>
      <c r="O113" s="69" t="s">
        <v>40</v>
      </c>
      <c r="P113" s="69"/>
      <c r="Q113" s="69"/>
      <c r="R113" s="69" t="s">
        <v>41</v>
      </c>
      <c r="S113" s="43" t="s">
        <v>41</v>
      </c>
      <c r="T113" s="43" t="s">
        <v>41</v>
      </c>
      <c r="U113" s="69" t="s">
        <v>42</v>
      </c>
      <c r="V113" s="69" t="s">
        <v>42</v>
      </c>
      <c r="W113" s="70" t="s">
        <v>40</v>
      </c>
      <c r="X113" s="69" t="s">
        <v>40</v>
      </c>
      <c r="Y113" s="69"/>
      <c r="Z113" s="69"/>
      <c r="AA113" s="69" t="s">
        <v>41</v>
      </c>
      <c r="AB113" s="43" t="s">
        <v>41</v>
      </c>
      <c r="AC113" s="43" t="s">
        <v>42</v>
      </c>
      <c r="AD113" s="69" t="s">
        <v>42</v>
      </c>
      <c r="AE113" s="69" t="s">
        <v>42</v>
      </c>
      <c r="AF113" s="69" t="s">
        <v>40</v>
      </c>
      <c r="AG113" s="69" t="s">
        <v>40</v>
      </c>
      <c r="AH113" s="69"/>
      <c r="AI113" s="69"/>
      <c r="AJ113" s="69"/>
      <c r="AK113" s="43" t="s">
        <v>41</v>
      </c>
      <c r="AL113" s="43" t="s">
        <v>41</v>
      </c>
      <c r="AM113" s="43" t="s">
        <v>42</v>
      </c>
      <c r="AN113" s="70" t="s">
        <v>42</v>
      </c>
      <c r="AO113" s="69" t="s">
        <v>40</v>
      </c>
      <c r="AP113" s="36">
        <f>COUNTIF('Payroll April'!K113:AO113,"AL")</f>
        <v>0</v>
      </c>
      <c r="AQ113" s="37">
        <f>COUNTIF('Payroll April'!K113:AO113,"IJ")</f>
        <v>0</v>
      </c>
      <c r="AR113" s="37">
        <f>COUNTIF('Payroll April'!K113:AO113,"SK")</f>
        <v>0</v>
      </c>
      <c r="AS113" s="37">
        <f>COUNTIF('Payroll April'!K113:AO113,"CT")</f>
        <v>0</v>
      </c>
      <c r="AT113" s="36">
        <f>COUNTIF('Payroll April'!K113:AO113,"CTK")</f>
        <v>0</v>
      </c>
      <c r="AU113" s="36">
        <f>COUNTIF('Payroll April'!K113:AO113,"PG")</f>
        <v>0</v>
      </c>
      <c r="AV113" s="36">
        <f>COUNTIF('Payroll April'!K113:AO113,"S1")+COUNTIF('Payroll April'!K113:AO113,"S2")+COUNTIF('Payroll April'!K113:AO113,"S3")</f>
        <v>24</v>
      </c>
      <c r="AW113" s="38">
        <f>SUM('Payroll April'!K111:AO111)</f>
        <v>1427</v>
      </c>
      <c r="AX113" s="39">
        <f>SUM('Payroll April'!K112:AO112)</f>
        <v>0</v>
      </c>
      <c r="AY113" s="37">
        <f>COUNTIF('Payroll April'!K113:AO113,"S1")+COUNTIF('Payroll April'!K113:AO113,"S3")</f>
        <v>17</v>
      </c>
      <c r="AZ113" s="36">
        <f>IF('Payroll April'!AV113&gt;22,'Payroll April'!AV113-22,"0")</f>
        <v>2</v>
      </c>
      <c r="BA113" s="36">
        <f>COUNT('Payroll April'!K114:AO114)+COUNT('Payroll April'!K115:AO115)</f>
        <v>2</v>
      </c>
      <c r="BB113" s="36">
        <f>SUM('Payroll April'!K114:AO114)+SUM('Payroll April'!K115:AO115)</f>
        <v>16</v>
      </c>
      <c r="BC113" s="40">
        <f>SUM('Payroll April'!K114:AO114)*2+SUM('Payroll April'!K115:AO115)*2-('Payroll April'!BA113*0.5)</f>
        <v>31</v>
      </c>
      <c r="BD113" s="47">
        <v>24</v>
      </c>
      <c r="BE113"/>
      <c r="CK113"/>
      <c r="CL113"/>
      <c r="CM113"/>
    </row>
    <row r="114" spans="1:91" ht="17.100000000000001" customHeight="1" x14ac:dyDescent="0.2">
      <c r="A114" s="13"/>
      <c r="B114" s="31"/>
      <c r="C114" s="55" t="s">
        <v>83</v>
      </c>
      <c r="D114" s="31"/>
      <c r="E114" s="57"/>
      <c r="F114" s="56"/>
      <c r="G114" s="56"/>
      <c r="H114" s="56"/>
      <c r="I114" s="56"/>
      <c r="J114" s="33" t="s">
        <v>13</v>
      </c>
      <c r="K114" s="69"/>
      <c r="L114" s="69"/>
      <c r="M114" s="69"/>
      <c r="N114" s="69"/>
      <c r="O114" s="69"/>
      <c r="P114" s="69"/>
      <c r="Q114" s="69"/>
      <c r="R114" s="69"/>
      <c r="S114" s="43"/>
      <c r="T114" s="43"/>
      <c r="U114" s="69"/>
      <c r="V114" s="69"/>
      <c r="W114" s="70">
        <v>8</v>
      </c>
      <c r="X114" s="69"/>
      <c r="Y114" s="69"/>
      <c r="Z114" s="69"/>
      <c r="AA114" s="69"/>
      <c r="AB114" s="43"/>
      <c r="AC114" s="43"/>
      <c r="AD114" s="69"/>
      <c r="AE114" s="69"/>
      <c r="AF114" s="69"/>
      <c r="AG114" s="69"/>
      <c r="AH114" s="69"/>
      <c r="AI114" s="69"/>
      <c r="AJ114" s="69"/>
      <c r="AK114" s="43"/>
      <c r="AL114" s="43"/>
      <c r="AM114" s="43"/>
      <c r="AN114" s="70">
        <v>8</v>
      </c>
      <c r="AO114" s="69"/>
      <c r="AP114" s="71"/>
      <c r="AQ114" s="72"/>
      <c r="AR114" s="72"/>
      <c r="AS114" s="72"/>
      <c r="AT114" s="72"/>
      <c r="AU114" s="72"/>
      <c r="AV114" s="76"/>
      <c r="AW114" s="77"/>
      <c r="AX114" s="73"/>
      <c r="AY114" s="72"/>
      <c r="AZ114" s="74"/>
      <c r="BA114" s="74"/>
      <c r="BB114" s="75"/>
      <c r="BC114" s="78"/>
      <c r="BD114" s="54"/>
      <c r="BE114"/>
      <c r="CK114"/>
      <c r="CL114"/>
      <c r="CM114"/>
    </row>
    <row r="115" spans="1:91" ht="17.100000000000001" customHeight="1" x14ac:dyDescent="0.2">
      <c r="A115" s="13"/>
      <c r="B115" s="31"/>
      <c r="C115" s="64" t="s">
        <v>83</v>
      </c>
      <c r="D115" s="31"/>
      <c r="E115" s="57"/>
      <c r="F115" s="56"/>
      <c r="G115" s="56"/>
      <c r="H115" s="56"/>
      <c r="I115" s="56"/>
      <c r="J115" s="33" t="s">
        <v>32</v>
      </c>
      <c r="K115" s="69"/>
      <c r="L115" s="69"/>
      <c r="M115" s="69"/>
      <c r="N115" s="69"/>
      <c r="O115" s="69"/>
      <c r="P115" s="69"/>
      <c r="Q115" s="69"/>
      <c r="R115" s="69"/>
      <c r="S115" s="43"/>
      <c r="T115" s="43"/>
      <c r="U115" s="69"/>
      <c r="V115" s="69"/>
      <c r="W115" s="70"/>
      <c r="X115" s="69"/>
      <c r="Y115" s="69"/>
      <c r="Z115" s="69"/>
      <c r="AA115" s="69"/>
      <c r="AB115" s="43"/>
      <c r="AC115" s="43"/>
      <c r="AD115" s="69"/>
      <c r="AE115" s="69"/>
      <c r="AF115" s="69"/>
      <c r="AG115" s="69"/>
      <c r="AH115" s="69"/>
      <c r="AI115" s="69"/>
      <c r="AJ115" s="69"/>
      <c r="AK115" s="43"/>
      <c r="AL115" s="43"/>
      <c r="AM115" s="43"/>
      <c r="AN115" s="70"/>
      <c r="AO115" s="69"/>
      <c r="AP115" s="71"/>
      <c r="AQ115" s="72"/>
      <c r="AR115" s="72"/>
      <c r="AS115" s="72"/>
      <c r="AT115" s="72"/>
      <c r="AU115" s="72"/>
      <c r="AV115" s="76"/>
      <c r="AW115" s="77"/>
      <c r="AX115" s="73"/>
      <c r="AY115" s="72"/>
      <c r="AZ115" s="74"/>
      <c r="BA115" s="74"/>
      <c r="BB115" s="75"/>
      <c r="BC115" s="78"/>
      <c r="BD115" s="54"/>
      <c r="BE115"/>
      <c r="CK115"/>
      <c r="CL115"/>
      <c r="CM115"/>
    </row>
    <row r="116" spans="1:91" ht="17.100000000000001" customHeight="1" x14ac:dyDescent="0.2">
      <c r="A116" s="13"/>
      <c r="B116" s="49"/>
      <c r="C116" s="50" t="s">
        <v>83</v>
      </c>
      <c r="D116" s="49"/>
      <c r="E116" s="67"/>
      <c r="F116" s="68"/>
      <c r="G116" s="68"/>
      <c r="H116" s="68"/>
      <c r="I116" s="68"/>
      <c r="J116" s="33" t="s">
        <v>9</v>
      </c>
      <c r="K116" s="52">
        <v>40</v>
      </c>
      <c r="L116" s="52">
        <v>87</v>
      </c>
      <c r="M116" s="52">
        <v>65</v>
      </c>
      <c r="N116" s="52">
        <v>50</v>
      </c>
      <c r="O116" s="52">
        <v>70</v>
      </c>
      <c r="P116" s="52"/>
      <c r="Q116" s="52"/>
      <c r="R116" s="52">
        <v>47</v>
      </c>
      <c r="S116" s="52">
        <v>26</v>
      </c>
      <c r="T116" s="52">
        <v>52</v>
      </c>
      <c r="U116" s="52">
        <v>80</v>
      </c>
      <c r="V116" s="52">
        <v>66</v>
      </c>
      <c r="W116" s="53">
        <v>33</v>
      </c>
      <c r="X116" s="52">
        <v>20</v>
      </c>
      <c r="Y116" s="52"/>
      <c r="Z116" s="52"/>
      <c r="AA116" s="52">
        <v>25</v>
      </c>
      <c r="AB116" s="52">
        <v>20</v>
      </c>
      <c r="AC116" s="52">
        <v>82</v>
      </c>
      <c r="AD116" s="52">
        <v>57</v>
      </c>
      <c r="AE116" s="52">
        <v>43</v>
      </c>
      <c r="AF116" s="52">
        <v>31</v>
      </c>
      <c r="AG116" s="52">
        <v>15</v>
      </c>
      <c r="AH116" s="52"/>
      <c r="AI116" s="52"/>
      <c r="AJ116" s="52"/>
      <c r="AK116" s="52">
        <v>76</v>
      </c>
      <c r="AL116" s="52">
        <v>71</v>
      </c>
      <c r="AM116" s="52">
        <v>11</v>
      </c>
      <c r="AN116" s="53">
        <v>60</v>
      </c>
      <c r="AO116" s="52">
        <v>102</v>
      </c>
      <c r="AP116" s="71"/>
      <c r="AQ116" s="72"/>
      <c r="AR116" s="72"/>
      <c r="AS116" s="72"/>
      <c r="AT116" s="73"/>
      <c r="AU116" s="36"/>
      <c r="AV116" s="36"/>
      <c r="AW116" s="38"/>
      <c r="AX116" s="39"/>
      <c r="AY116" s="72"/>
      <c r="AZ116" s="74"/>
      <c r="BA116" s="75"/>
      <c r="BB116" s="75"/>
      <c r="BC116" s="40"/>
      <c r="BD116" s="3"/>
      <c r="BE116"/>
      <c r="CK116"/>
      <c r="CL116"/>
      <c r="CM116"/>
    </row>
    <row r="117" spans="1:91" ht="17.100000000000001" customHeight="1" x14ac:dyDescent="0.2">
      <c r="A117" s="13"/>
      <c r="B117" s="31"/>
      <c r="C117" s="55" t="s">
        <v>83</v>
      </c>
      <c r="D117" s="31"/>
      <c r="E117" s="57"/>
      <c r="F117" s="56"/>
      <c r="G117" s="56"/>
      <c r="H117" s="56"/>
      <c r="I117" s="56"/>
      <c r="J117" s="33" t="s">
        <v>10</v>
      </c>
      <c r="K117" s="69"/>
      <c r="L117" s="69"/>
      <c r="M117" s="69"/>
      <c r="N117" s="69"/>
      <c r="O117" s="69"/>
      <c r="P117" s="69"/>
      <c r="Q117" s="69"/>
      <c r="R117" s="69"/>
      <c r="S117" s="43"/>
      <c r="T117" s="43"/>
      <c r="U117" s="69"/>
      <c r="V117" s="69"/>
      <c r="W117" s="70"/>
      <c r="X117" s="69"/>
      <c r="Y117" s="69"/>
      <c r="Z117" s="69"/>
      <c r="AA117" s="69"/>
      <c r="AB117" s="43"/>
      <c r="AC117" s="43"/>
      <c r="AD117" s="69"/>
      <c r="AE117" s="69"/>
      <c r="AF117" s="69"/>
      <c r="AG117" s="69"/>
      <c r="AH117" s="69"/>
      <c r="AI117" s="69"/>
      <c r="AJ117" s="69"/>
      <c r="AK117" s="43"/>
      <c r="AL117" s="43"/>
      <c r="AM117" s="43"/>
      <c r="AN117" s="70"/>
      <c r="AO117" s="69"/>
      <c r="AP117" s="71"/>
      <c r="AQ117" s="72"/>
      <c r="AR117" s="72"/>
      <c r="AS117" s="72"/>
      <c r="AT117" s="72"/>
      <c r="AU117" s="72"/>
      <c r="AV117" s="76"/>
      <c r="AW117" s="77"/>
      <c r="AX117" s="73"/>
      <c r="AY117" s="72"/>
      <c r="AZ117" s="74"/>
      <c r="BA117" s="74"/>
      <c r="BB117" s="75"/>
      <c r="BC117" s="78"/>
      <c r="BD117" s="3"/>
      <c r="BE117"/>
      <c r="CK117"/>
      <c r="CL117"/>
      <c r="CM117"/>
    </row>
    <row r="118" spans="1:91" ht="17.100000000000001" customHeight="1" x14ac:dyDescent="0.2">
      <c r="A118" s="13"/>
      <c r="B118" s="31">
        <f>'Payroll April'!B113+1</f>
        <v>23</v>
      </c>
      <c r="C118" s="31" t="s">
        <v>83</v>
      </c>
      <c r="D118" s="31" t="s">
        <v>92</v>
      </c>
      <c r="E118" s="57" t="s">
        <v>93</v>
      </c>
      <c r="F118" s="56" t="s">
        <v>45</v>
      </c>
      <c r="G118" s="56" t="s">
        <v>39</v>
      </c>
      <c r="H118" s="56" t="s">
        <v>22</v>
      </c>
      <c r="I118" s="56"/>
      <c r="J118" s="33" t="s">
        <v>22</v>
      </c>
      <c r="K118" s="69" t="s">
        <v>42</v>
      </c>
      <c r="L118" s="69" t="s">
        <v>42</v>
      </c>
      <c r="M118" s="69" t="s">
        <v>40</v>
      </c>
      <c r="N118" s="69" t="s">
        <v>40</v>
      </c>
      <c r="O118" s="69" t="s">
        <v>40</v>
      </c>
      <c r="P118" s="69"/>
      <c r="Q118" s="69"/>
      <c r="R118" s="69" t="s">
        <v>41</v>
      </c>
      <c r="S118" s="43" t="s">
        <v>41</v>
      </c>
      <c r="T118" s="43" t="s">
        <v>41</v>
      </c>
      <c r="U118" s="69" t="s">
        <v>42</v>
      </c>
      <c r="V118" s="69" t="s">
        <v>42</v>
      </c>
      <c r="W118" s="70" t="s">
        <v>40</v>
      </c>
      <c r="X118" s="69" t="s">
        <v>40</v>
      </c>
      <c r="Y118" s="69"/>
      <c r="Z118" s="69"/>
      <c r="AA118" s="69" t="s">
        <v>41</v>
      </c>
      <c r="AB118" s="43" t="s">
        <v>41</v>
      </c>
      <c r="AC118" s="43" t="s">
        <v>42</v>
      </c>
      <c r="AD118" s="69" t="s">
        <v>42</v>
      </c>
      <c r="AE118" s="69" t="s">
        <v>42</v>
      </c>
      <c r="AF118" s="69" t="s">
        <v>40</v>
      </c>
      <c r="AG118" s="69" t="s">
        <v>40</v>
      </c>
      <c r="AH118" s="69"/>
      <c r="AI118" s="69"/>
      <c r="AJ118" s="69"/>
      <c r="AK118" s="43" t="s">
        <v>41</v>
      </c>
      <c r="AL118" s="43" t="s">
        <v>41</v>
      </c>
      <c r="AM118" s="43" t="s">
        <v>42</v>
      </c>
      <c r="AN118" s="70" t="s">
        <v>42</v>
      </c>
      <c r="AO118" s="69" t="s">
        <v>40</v>
      </c>
      <c r="AP118" s="36">
        <f>COUNTIF('Payroll April'!K118:AO118,"AL")</f>
        <v>0</v>
      </c>
      <c r="AQ118" s="37">
        <f>COUNTIF('Payroll April'!K118:AO118,"IJ")</f>
        <v>0</v>
      </c>
      <c r="AR118" s="37">
        <f>COUNTIF('Payroll April'!K118:AO118,"SK")</f>
        <v>0</v>
      </c>
      <c r="AS118" s="37">
        <f>COUNTIF('Payroll April'!K118:AO118,"CT")</f>
        <v>0</v>
      </c>
      <c r="AT118" s="36">
        <f>COUNTIF('Payroll April'!K118:AO118,"CTK")</f>
        <v>0</v>
      </c>
      <c r="AU118" s="36">
        <f>COUNTIF('Payroll April'!K118:AO118,"PG")</f>
        <v>0</v>
      </c>
      <c r="AV118" s="36">
        <f>COUNTIF('Payroll April'!K118:AO118,"S1")+COUNTIF('Payroll April'!K118:AO118,"S2")+COUNTIF('Payroll April'!K118:AO118,"S3")</f>
        <v>24</v>
      </c>
      <c r="AW118" s="38">
        <f>SUM('Payroll April'!K116:AO116)</f>
        <v>1229</v>
      </c>
      <c r="AX118" s="39">
        <f>SUM('Payroll April'!K117:AO117)</f>
        <v>0</v>
      </c>
      <c r="AY118" s="37">
        <f>COUNTIF('Payroll April'!K118:AO118,"S1")+COUNTIF('Payroll April'!K118:AO118,"S3")</f>
        <v>17</v>
      </c>
      <c r="AZ118" s="36">
        <f>IF('Payroll April'!AV118&gt;22,'Payroll April'!AV118-22,"0")</f>
        <v>2</v>
      </c>
      <c r="BA118" s="36">
        <f>COUNT('Payroll April'!K119:AO119)+COUNT('Payroll April'!K120:AO120)</f>
        <v>2</v>
      </c>
      <c r="BB118" s="36">
        <f>SUM('Payroll April'!K119:AO119)+SUM('Payroll April'!K120:AO120)</f>
        <v>16</v>
      </c>
      <c r="BC118" s="40">
        <f>SUM('Payroll April'!K119:AO119)*2+SUM('Payroll April'!K120:AO120)*2-('Payroll April'!BA118*0.5)</f>
        <v>31</v>
      </c>
      <c r="BD118" s="47">
        <v>24</v>
      </c>
      <c r="BE118"/>
      <c r="CK118"/>
      <c r="CL118"/>
      <c r="CM118"/>
    </row>
    <row r="119" spans="1:91" ht="17.100000000000001" customHeight="1" x14ac:dyDescent="0.2">
      <c r="A119" s="13"/>
      <c r="B119" s="31"/>
      <c r="C119" s="55" t="s">
        <v>83</v>
      </c>
      <c r="D119" s="31"/>
      <c r="E119" s="57"/>
      <c r="F119" s="56"/>
      <c r="G119" s="56"/>
      <c r="H119" s="56"/>
      <c r="I119" s="56"/>
      <c r="J119" s="33" t="s">
        <v>13</v>
      </c>
      <c r="K119" s="69"/>
      <c r="L119" s="69"/>
      <c r="M119" s="69"/>
      <c r="N119" s="69"/>
      <c r="O119" s="69"/>
      <c r="P119" s="69"/>
      <c r="Q119" s="69"/>
      <c r="R119" s="69"/>
      <c r="S119" s="43"/>
      <c r="T119" s="43"/>
      <c r="U119" s="69"/>
      <c r="V119" s="69"/>
      <c r="W119" s="70">
        <v>8</v>
      </c>
      <c r="X119" s="69"/>
      <c r="Y119" s="69"/>
      <c r="Z119" s="69"/>
      <c r="AA119" s="69"/>
      <c r="AB119" s="43"/>
      <c r="AC119" s="43"/>
      <c r="AD119" s="69"/>
      <c r="AE119" s="69"/>
      <c r="AF119" s="69"/>
      <c r="AG119" s="69"/>
      <c r="AH119" s="69"/>
      <c r="AI119" s="69"/>
      <c r="AJ119" s="69"/>
      <c r="AK119" s="43"/>
      <c r="AL119" s="43"/>
      <c r="AM119" s="43"/>
      <c r="AN119" s="70">
        <v>8</v>
      </c>
      <c r="AO119" s="69"/>
      <c r="AP119" s="71"/>
      <c r="AQ119" s="72"/>
      <c r="AR119" s="72"/>
      <c r="AS119" s="72"/>
      <c r="AT119" s="72"/>
      <c r="AU119" s="72"/>
      <c r="AV119" s="76"/>
      <c r="AW119" s="77"/>
      <c r="AX119" s="73"/>
      <c r="AY119" s="72"/>
      <c r="AZ119" s="74"/>
      <c r="BA119" s="74"/>
      <c r="BB119" s="75"/>
      <c r="BC119" s="78"/>
      <c r="BD119" s="54"/>
      <c r="BE119"/>
      <c r="CK119"/>
      <c r="CL119"/>
      <c r="CM119"/>
    </row>
    <row r="120" spans="1:91" ht="17.100000000000001" customHeight="1" x14ac:dyDescent="0.2">
      <c r="A120" s="13"/>
      <c r="B120" s="31"/>
      <c r="C120" s="64" t="s">
        <v>83</v>
      </c>
      <c r="D120" s="31"/>
      <c r="E120" s="57"/>
      <c r="F120" s="56"/>
      <c r="G120" s="56"/>
      <c r="H120" s="56"/>
      <c r="I120" s="56"/>
      <c r="J120" s="33" t="s">
        <v>32</v>
      </c>
      <c r="K120" s="69"/>
      <c r="L120" s="69"/>
      <c r="M120" s="69"/>
      <c r="N120" s="69"/>
      <c r="O120" s="69"/>
      <c r="P120" s="69"/>
      <c r="Q120" s="69"/>
      <c r="R120" s="69"/>
      <c r="S120" s="43"/>
      <c r="T120" s="43"/>
      <c r="U120" s="69"/>
      <c r="V120" s="69"/>
      <c r="W120" s="70"/>
      <c r="X120" s="69"/>
      <c r="Y120" s="69"/>
      <c r="Z120" s="69"/>
      <c r="AA120" s="69"/>
      <c r="AB120" s="43"/>
      <c r="AC120" s="43"/>
      <c r="AD120" s="69"/>
      <c r="AE120" s="69"/>
      <c r="AF120" s="69"/>
      <c r="AG120" s="69"/>
      <c r="AH120" s="69"/>
      <c r="AI120" s="69"/>
      <c r="AJ120" s="69"/>
      <c r="AK120" s="43"/>
      <c r="AL120" s="43"/>
      <c r="AM120" s="43"/>
      <c r="AN120" s="70"/>
      <c r="AO120" s="69"/>
      <c r="AP120" s="71"/>
      <c r="AQ120" s="72"/>
      <c r="AR120" s="72"/>
      <c r="AS120" s="72"/>
      <c r="AT120" s="72"/>
      <c r="AU120" s="72"/>
      <c r="AV120" s="76"/>
      <c r="AW120" s="77"/>
      <c r="AX120" s="73"/>
      <c r="AY120" s="72"/>
      <c r="AZ120" s="74"/>
      <c r="BA120" s="74"/>
      <c r="BB120" s="75"/>
      <c r="BC120" s="78"/>
      <c r="BD120" s="54"/>
      <c r="BE120"/>
      <c r="CK120"/>
      <c r="CL120"/>
      <c r="CM120"/>
    </row>
    <row r="121" spans="1:91" ht="17.100000000000001" customHeight="1" x14ac:dyDescent="0.2">
      <c r="A121" s="13"/>
      <c r="B121" s="49"/>
      <c r="C121" s="50" t="s">
        <v>83</v>
      </c>
      <c r="D121" s="49"/>
      <c r="E121" s="67"/>
      <c r="F121" s="68"/>
      <c r="G121" s="68"/>
      <c r="H121" s="68"/>
      <c r="I121" s="68"/>
      <c r="J121" s="33" t="s">
        <v>9</v>
      </c>
      <c r="K121" s="52">
        <v>40</v>
      </c>
      <c r="L121" s="52">
        <v>87</v>
      </c>
      <c r="M121" s="52">
        <v>65</v>
      </c>
      <c r="N121" s="52">
        <v>50</v>
      </c>
      <c r="O121" s="52">
        <v>70</v>
      </c>
      <c r="P121" s="52"/>
      <c r="Q121" s="52"/>
      <c r="R121" s="52">
        <v>47</v>
      </c>
      <c r="S121" s="52">
        <v>26</v>
      </c>
      <c r="T121" s="52">
        <v>52</v>
      </c>
      <c r="U121" s="52">
        <v>80</v>
      </c>
      <c r="V121" s="52">
        <v>66</v>
      </c>
      <c r="W121" s="53">
        <v>33</v>
      </c>
      <c r="X121" s="52">
        <v>20</v>
      </c>
      <c r="Y121" s="52"/>
      <c r="Z121" s="52"/>
      <c r="AA121" s="52">
        <v>25</v>
      </c>
      <c r="AB121" s="52">
        <v>100</v>
      </c>
      <c r="AC121" s="52">
        <v>82</v>
      </c>
      <c r="AD121" s="52">
        <v>57</v>
      </c>
      <c r="AE121" s="52">
        <v>43</v>
      </c>
      <c r="AF121" s="52">
        <v>31</v>
      </c>
      <c r="AG121" s="52">
        <v>15</v>
      </c>
      <c r="AH121" s="52"/>
      <c r="AI121" s="52"/>
      <c r="AJ121" s="52"/>
      <c r="AK121" s="52">
        <v>76</v>
      </c>
      <c r="AL121" s="52">
        <v>71</v>
      </c>
      <c r="AM121" s="52">
        <v>11</v>
      </c>
      <c r="AN121" s="53" t="s">
        <v>35</v>
      </c>
      <c r="AO121" s="52">
        <v>0</v>
      </c>
      <c r="AP121" s="71"/>
      <c r="AQ121" s="72"/>
      <c r="AR121" s="72"/>
      <c r="AS121" s="72"/>
      <c r="AT121" s="73"/>
      <c r="AU121" s="36"/>
      <c r="AV121" s="36"/>
      <c r="AW121" s="38"/>
      <c r="AX121" s="39"/>
      <c r="AY121" s="72"/>
      <c r="AZ121" s="74"/>
      <c r="BA121" s="75"/>
      <c r="BB121" s="75"/>
      <c r="BC121" s="40"/>
      <c r="BD121" s="3"/>
      <c r="BE121"/>
      <c r="CK121"/>
      <c r="CL121"/>
      <c r="CM121"/>
    </row>
    <row r="122" spans="1:91" ht="17.100000000000001" customHeight="1" x14ac:dyDescent="0.2">
      <c r="A122" s="13"/>
      <c r="B122" s="31"/>
      <c r="C122" s="55" t="s">
        <v>83</v>
      </c>
      <c r="D122" s="31"/>
      <c r="E122" s="57"/>
      <c r="F122" s="56"/>
      <c r="G122" s="56"/>
      <c r="H122" s="56"/>
      <c r="I122" s="56"/>
      <c r="J122" s="33" t="s">
        <v>10</v>
      </c>
      <c r="K122" s="69"/>
      <c r="L122" s="69"/>
      <c r="M122" s="69"/>
      <c r="N122" s="69"/>
      <c r="O122" s="69"/>
      <c r="P122" s="69"/>
      <c r="Q122" s="69"/>
      <c r="R122" s="69"/>
      <c r="S122" s="43"/>
      <c r="T122" s="43"/>
      <c r="U122" s="69"/>
      <c r="V122" s="69"/>
      <c r="W122" s="70"/>
      <c r="X122" s="69"/>
      <c r="Y122" s="69"/>
      <c r="Z122" s="69"/>
      <c r="AA122" s="69"/>
      <c r="AB122" s="43"/>
      <c r="AC122" s="43"/>
      <c r="AD122" s="69"/>
      <c r="AE122" s="69"/>
      <c r="AF122" s="69"/>
      <c r="AG122" s="69"/>
      <c r="AH122" s="69"/>
      <c r="AI122" s="69"/>
      <c r="AJ122" s="69"/>
      <c r="AK122" s="43"/>
      <c r="AL122" s="43"/>
      <c r="AM122" s="43"/>
      <c r="AN122" s="70"/>
      <c r="AO122" s="69"/>
      <c r="AP122" s="71"/>
      <c r="AQ122" s="72"/>
      <c r="AR122" s="72"/>
      <c r="AS122" s="72"/>
      <c r="AT122" s="72"/>
      <c r="AU122" s="72"/>
      <c r="AV122" s="76"/>
      <c r="AW122" s="77"/>
      <c r="AX122" s="73"/>
      <c r="AY122" s="72"/>
      <c r="AZ122" s="74"/>
      <c r="BA122" s="74"/>
      <c r="BB122" s="75"/>
      <c r="BC122" s="78"/>
      <c r="BD122" s="3"/>
      <c r="BE122"/>
      <c r="CK122"/>
      <c r="CL122"/>
      <c r="CM122"/>
    </row>
    <row r="123" spans="1:91" ht="17.100000000000001" customHeight="1" x14ac:dyDescent="0.2">
      <c r="A123" s="13"/>
      <c r="B123" s="31">
        <f>'Payroll April'!B118+1</f>
        <v>24</v>
      </c>
      <c r="C123" s="31" t="s">
        <v>83</v>
      </c>
      <c r="D123" s="31" t="s">
        <v>94</v>
      </c>
      <c r="E123" s="57" t="s">
        <v>95</v>
      </c>
      <c r="F123" s="56" t="s">
        <v>45</v>
      </c>
      <c r="G123" s="56" t="s">
        <v>54</v>
      </c>
      <c r="H123" s="56" t="s">
        <v>22</v>
      </c>
      <c r="I123" s="56"/>
      <c r="J123" s="33" t="s">
        <v>22</v>
      </c>
      <c r="K123" s="69" t="s">
        <v>42</v>
      </c>
      <c r="L123" s="69" t="s">
        <v>42</v>
      </c>
      <c r="M123" s="69" t="s">
        <v>40</v>
      </c>
      <c r="N123" s="69" t="s">
        <v>40</v>
      </c>
      <c r="O123" s="69" t="s">
        <v>40</v>
      </c>
      <c r="P123" s="69"/>
      <c r="Q123" s="69"/>
      <c r="R123" s="69" t="s">
        <v>41</v>
      </c>
      <c r="S123" s="43" t="s">
        <v>41</v>
      </c>
      <c r="T123" s="43" t="s">
        <v>41</v>
      </c>
      <c r="U123" s="69" t="s">
        <v>42</v>
      </c>
      <c r="V123" s="69" t="s">
        <v>42</v>
      </c>
      <c r="W123" s="70" t="s">
        <v>40</v>
      </c>
      <c r="X123" s="69" t="s">
        <v>40</v>
      </c>
      <c r="Y123" s="69"/>
      <c r="Z123" s="69"/>
      <c r="AA123" s="69" t="s">
        <v>41</v>
      </c>
      <c r="AB123" s="43" t="s">
        <v>41</v>
      </c>
      <c r="AC123" s="43" t="s">
        <v>42</v>
      </c>
      <c r="AD123" s="69" t="s">
        <v>42</v>
      </c>
      <c r="AE123" s="69" t="s">
        <v>42</v>
      </c>
      <c r="AF123" s="69" t="s">
        <v>40</v>
      </c>
      <c r="AG123" s="69" t="s">
        <v>40</v>
      </c>
      <c r="AH123" s="69"/>
      <c r="AI123" s="69"/>
      <c r="AJ123" s="69"/>
      <c r="AK123" s="43" t="s">
        <v>41</v>
      </c>
      <c r="AL123" s="43" t="s">
        <v>41</v>
      </c>
      <c r="AM123" s="43" t="s">
        <v>42</v>
      </c>
      <c r="AN123" s="70" t="s">
        <v>42</v>
      </c>
      <c r="AO123" s="69" t="s">
        <v>5</v>
      </c>
      <c r="AP123" s="36">
        <f>COUNTIF('Payroll April'!K123:AO123,"AL")</f>
        <v>0</v>
      </c>
      <c r="AQ123" s="37">
        <f>COUNTIF('Payroll April'!K123:AO123,"IJ")</f>
        <v>0</v>
      </c>
      <c r="AR123" s="37">
        <f>COUNTIF('Payroll April'!K123:AO123,"SK")</f>
        <v>0</v>
      </c>
      <c r="AS123" s="37">
        <f>COUNTIF('Payroll April'!K123:AO123,"CT")</f>
        <v>1</v>
      </c>
      <c r="AT123" s="36">
        <f>COUNTIF('Payroll April'!K123:AO123,"CTK")</f>
        <v>0</v>
      </c>
      <c r="AU123" s="36">
        <f>COUNTIF('Payroll April'!K123:AO123,"PG")</f>
        <v>0</v>
      </c>
      <c r="AV123" s="36">
        <f>COUNTIF('Payroll April'!K123:AO123,"S1")+COUNTIF('Payroll April'!K123:AO123,"S2")+COUNTIF('Payroll April'!K123:AO123,"S3")</f>
        <v>23</v>
      </c>
      <c r="AW123" s="38">
        <f>SUM('Payroll April'!K121:AO121)</f>
        <v>1147</v>
      </c>
      <c r="AX123" s="39">
        <f>SUM('Payroll April'!K122:AO122)</f>
        <v>0</v>
      </c>
      <c r="AY123" s="37">
        <f>COUNTIF('Payroll April'!K123:AO123,"S1")+COUNTIF('Payroll April'!K123:AO123,"S3")</f>
        <v>16</v>
      </c>
      <c r="AZ123" s="36">
        <f>IF('Payroll April'!AV123&gt;22,'Payroll April'!AV123-22,"0")</f>
        <v>1</v>
      </c>
      <c r="BA123" s="36">
        <f>COUNT('Payroll April'!K124:AO124)+COUNT('Payroll April'!K125:AO125)</f>
        <v>2</v>
      </c>
      <c r="BB123" s="36">
        <f>SUM('Payroll April'!K124:AO124)+SUM('Payroll April'!K125:AO125)</f>
        <v>16</v>
      </c>
      <c r="BC123" s="40">
        <f>SUM('Payroll April'!K124:AO124)*2+SUM('Payroll April'!K125:AO125)*2-('Payroll April'!BA123*0.5)</f>
        <v>31</v>
      </c>
      <c r="BD123" s="47">
        <v>23</v>
      </c>
      <c r="BE123"/>
      <c r="CK123"/>
      <c r="CL123"/>
      <c r="CM123"/>
    </row>
    <row r="124" spans="1:91" ht="17.100000000000001" customHeight="1" x14ac:dyDescent="0.2">
      <c r="A124" s="13"/>
      <c r="B124" s="31"/>
      <c r="C124" s="55" t="s">
        <v>83</v>
      </c>
      <c r="D124" s="31"/>
      <c r="E124" s="57"/>
      <c r="F124" s="56"/>
      <c r="G124" s="56"/>
      <c r="H124" s="56"/>
      <c r="I124" s="56"/>
      <c r="J124" s="33" t="s">
        <v>13</v>
      </c>
      <c r="K124" s="69"/>
      <c r="L124" s="69"/>
      <c r="M124" s="69"/>
      <c r="N124" s="69"/>
      <c r="O124" s="69"/>
      <c r="P124" s="69"/>
      <c r="Q124" s="69"/>
      <c r="R124" s="69"/>
      <c r="S124" s="43"/>
      <c r="T124" s="43"/>
      <c r="U124" s="69"/>
      <c r="V124" s="69"/>
      <c r="W124" s="70">
        <v>8</v>
      </c>
      <c r="X124" s="69"/>
      <c r="Y124" s="69"/>
      <c r="Z124" s="69"/>
      <c r="AA124" s="69"/>
      <c r="AB124" s="43"/>
      <c r="AC124" s="43"/>
      <c r="AD124" s="69"/>
      <c r="AE124" s="69"/>
      <c r="AF124" s="69"/>
      <c r="AG124" s="69"/>
      <c r="AH124" s="69"/>
      <c r="AI124" s="69"/>
      <c r="AJ124" s="69"/>
      <c r="AK124" s="43"/>
      <c r="AL124" s="43"/>
      <c r="AM124" s="43"/>
      <c r="AN124" s="70">
        <v>8</v>
      </c>
      <c r="AO124" s="69"/>
      <c r="AP124" s="71"/>
      <c r="AQ124" s="72"/>
      <c r="AR124" s="72"/>
      <c r="AS124" s="72"/>
      <c r="AT124" s="72"/>
      <c r="AU124" s="72"/>
      <c r="AV124" s="76"/>
      <c r="AW124" s="77"/>
      <c r="AX124" s="73"/>
      <c r="AY124" s="72"/>
      <c r="AZ124" s="74"/>
      <c r="BA124" s="74"/>
      <c r="BB124" s="75"/>
      <c r="BC124" s="78"/>
      <c r="BD124" s="54"/>
      <c r="BE124"/>
      <c r="CK124"/>
      <c r="CL124"/>
      <c r="CM124"/>
    </row>
    <row r="125" spans="1:91" ht="17.100000000000001" customHeight="1" x14ac:dyDescent="0.2">
      <c r="A125" s="13"/>
      <c r="B125" s="31"/>
      <c r="C125" s="64" t="s">
        <v>83</v>
      </c>
      <c r="D125" s="31"/>
      <c r="E125" s="57"/>
      <c r="F125" s="56"/>
      <c r="G125" s="56"/>
      <c r="H125" s="56"/>
      <c r="I125" s="56"/>
      <c r="J125" s="33" t="s">
        <v>32</v>
      </c>
      <c r="K125" s="69"/>
      <c r="L125" s="69"/>
      <c r="M125" s="69"/>
      <c r="N125" s="69"/>
      <c r="O125" s="69"/>
      <c r="P125" s="69"/>
      <c r="Q125" s="69"/>
      <c r="R125" s="69"/>
      <c r="S125" s="43"/>
      <c r="T125" s="43"/>
      <c r="U125" s="69"/>
      <c r="V125" s="69"/>
      <c r="W125" s="70"/>
      <c r="X125" s="69"/>
      <c r="Y125" s="69"/>
      <c r="Z125" s="69"/>
      <c r="AA125" s="69"/>
      <c r="AB125" s="43"/>
      <c r="AC125" s="43"/>
      <c r="AD125" s="69"/>
      <c r="AE125" s="69"/>
      <c r="AF125" s="69"/>
      <c r="AG125" s="69"/>
      <c r="AH125" s="69"/>
      <c r="AI125" s="69"/>
      <c r="AJ125" s="69"/>
      <c r="AK125" s="43"/>
      <c r="AL125" s="43"/>
      <c r="AM125" s="43"/>
      <c r="AN125" s="70"/>
      <c r="AO125" s="69"/>
      <c r="AP125" s="71"/>
      <c r="AQ125" s="72"/>
      <c r="AR125" s="72"/>
      <c r="AS125" s="72"/>
      <c r="AT125" s="72"/>
      <c r="AU125" s="72"/>
      <c r="AV125" s="76"/>
      <c r="AW125" s="77"/>
      <c r="AX125" s="73"/>
      <c r="AY125" s="72"/>
      <c r="AZ125" s="74"/>
      <c r="BA125" s="74"/>
      <c r="BB125" s="75"/>
      <c r="BC125" s="78"/>
      <c r="BD125" s="54"/>
      <c r="BE125"/>
      <c r="CK125"/>
      <c r="CL125"/>
      <c r="CM125"/>
    </row>
    <row r="126" spans="1:91" ht="17.100000000000001" customHeight="1" x14ac:dyDescent="0.2">
      <c r="A126" s="13"/>
      <c r="B126" s="49"/>
      <c r="C126" s="50" t="s">
        <v>83</v>
      </c>
      <c r="D126" s="49"/>
      <c r="E126" s="67"/>
      <c r="F126" s="68"/>
      <c r="G126" s="68"/>
      <c r="H126" s="68"/>
      <c r="I126" s="68"/>
      <c r="J126" s="33" t="s">
        <v>9</v>
      </c>
      <c r="K126" s="52">
        <v>17</v>
      </c>
      <c r="L126" s="52">
        <v>60</v>
      </c>
      <c r="M126" s="52" t="s">
        <v>35</v>
      </c>
      <c r="N126" s="52">
        <v>30</v>
      </c>
      <c r="O126" s="52">
        <v>50</v>
      </c>
      <c r="P126" s="52"/>
      <c r="Q126" s="52"/>
      <c r="R126" s="52">
        <v>18</v>
      </c>
      <c r="S126" s="52">
        <v>2</v>
      </c>
      <c r="T126" s="52">
        <v>51</v>
      </c>
      <c r="U126" s="52">
        <v>50</v>
      </c>
      <c r="V126" s="52" t="s">
        <v>35</v>
      </c>
      <c r="W126" s="53">
        <v>60</v>
      </c>
      <c r="X126" s="52">
        <v>72</v>
      </c>
      <c r="Y126" s="52"/>
      <c r="Z126" s="52"/>
      <c r="AA126" s="52">
        <v>95</v>
      </c>
      <c r="AB126" s="52" t="s">
        <v>35</v>
      </c>
      <c r="AC126" s="52">
        <v>100</v>
      </c>
      <c r="AD126" s="52">
        <v>55</v>
      </c>
      <c r="AE126" s="52">
        <v>65</v>
      </c>
      <c r="AF126" s="52">
        <v>55</v>
      </c>
      <c r="AG126" s="52">
        <v>45</v>
      </c>
      <c r="AH126" s="52"/>
      <c r="AI126" s="52"/>
      <c r="AJ126" s="52"/>
      <c r="AK126" s="52">
        <v>10</v>
      </c>
      <c r="AL126" s="52">
        <v>4</v>
      </c>
      <c r="AM126" s="52">
        <v>10</v>
      </c>
      <c r="AN126" s="53">
        <v>40</v>
      </c>
      <c r="AO126" s="52">
        <v>50</v>
      </c>
      <c r="AP126" s="71"/>
      <c r="AQ126" s="72"/>
      <c r="AR126" s="72"/>
      <c r="AS126" s="72"/>
      <c r="AT126" s="73"/>
      <c r="AU126" s="36"/>
      <c r="AV126" s="36"/>
      <c r="AW126" s="38"/>
      <c r="AX126" s="39"/>
      <c r="AY126" s="72"/>
      <c r="AZ126" s="74"/>
      <c r="BA126" s="75"/>
      <c r="BB126" s="75"/>
      <c r="BC126" s="40"/>
      <c r="BD126" s="3"/>
      <c r="BE126"/>
      <c r="CK126"/>
      <c r="CL126"/>
      <c r="CM126"/>
    </row>
    <row r="127" spans="1:91" ht="17.100000000000001" customHeight="1" x14ac:dyDescent="0.2">
      <c r="A127" s="13"/>
      <c r="B127" s="31"/>
      <c r="C127" s="55" t="s">
        <v>83</v>
      </c>
      <c r="D127" s="31"/>
      <c r="E127" s="57"/>
      <c r="F127" s="56"/>
      <c r="G127" s="56"/>
      <c r="H127" s="56"/>
      <c r="I127" s="56"/>
      <c r="J127" s="33" t="s">
        <v>10</v>
      </c>
      <c r="K127" s="69"/>
      <c r="L127" s="69"/>
      <c r="M127" s="69"/>
      <c r="N127" s="69"/>
      <c r="O127" s="69"/>
      <c r="P127" s="69"/>
      <c r="Q127" s="69"/>
      <c r="R127" s="69"/>
      <c r="S127" s="43"/>
      <c r="T127" s="43"/>
      <c r="U127" s="69"/>
      <c r="V127" s="69"/>
      <c r="W127" s="70"/>
      <c r="X127" s="69"/>
      <c r="Y127" s="69"/>
      <c r="Z127" s="69"/>
      <c r="AA127" s="69"/>
      <c r="AB127" s="43"/>
      <c r="AC127" s="43"/>
      <c r="AD127" s="69"/>
      <c r="AE127" s="69"/>
      <c r="AF127" s="69"/>
      <c r="AG127" s="69"/>
      <c r="AH127" s="69"/>
      <c r="AI127" s="69"/>
      <c r="AJ127" s="69"/>
      <c r="AK127" s="43"/>
      <c r="AL127" s="43"/>
      <c r="AM127" s="43"/>
      <c r="AN127" s="70"/>
      <c r="AO127" s="69"/>
      <c r="AP127" s="71"/>
      <c r="AQ127" s="72"/>
      <c r="AR127" s="72"/>
      <c r="AS127" s="72"/>
      <c r="AT127" s="72"/>
      <c r="AU127" s="72"/>
      <c r="AV127" s="76"/>
      <c r="AW127" s="77"/>
      <c r="AX127" s="73"/>
      <c r="AY127" s="72"/>
      <c r="AZ127" s="74"/>
      <c r="BA127" s="74"/>
      <c r="BB127" s="75"/>
      <c r="BC127" s="78"/>
      <c r="BD127" s="3"/>
      <c r="BE127"/>
      <c r="CK127"/>
      <c r="CL127"/>
      <c r="CM127"/>
    </row>
    <row r="128" spans="1:91" ht="17.100000000000001" customHeight="1" x14ac:dyDescent="0.2">
      <c r="A128" s="13"/>
      <c r="B128" s="31">
        <f>'Payroll April'!B123+1</f>
        <v>25</v>
      </c>
      <c r="C128" s="31" t="s">
        <v>83</v>
      </c>
      <c r="D128" s="31" t="s">
        <v>96</v>
      </c>
      <c r="E128" s="57" t="s">
        <v>97</v>
      </c>
      <c r="F128" s="56" t="s">
        <v>38</v>
      </c>
      <c r="G128" s="56" t="s">
        <v>54</v>
      </c>
      <c r="H128" s="56" t="s">
        <v>22</v>
      </c>
      <c r="I128" s="56"/>
      <c r="J128" s="33" t="s">
        <v>22</v>
      </c>
      <c r="K128" s="69" t="s">
        <v>42</v>
      </c>
      <c r="L128" s="69" t="s">
        <v>42</v>
      </c>
      <c r="M128" s="69" t="s">
        <v>40</v>
      </c>
      <c r="N128" s="69" t="s">
        <v>40</v>
      </c>
      <c r="O128" s="69" t="s">
        <v>40</v>
      </c>
      <c r="P128" s="69"/>
      <c r="Q128" s="69"/>
      <c r="R128" s="69" t="s">
        <v>41</v>
      </c>
      <c r="S128" s="43" t="s">
        <v>41</v>
      </c>
      <c r="T128" s="43" t="s">
        <v>41</v>
      </c>
      <c r="U128" s="69" t="s">
        <v>42</v>
      </c>
      <c r="V128" s="69" t="s">
        <v>42</v>
      </c>
      <c r="W128" s="70" t="s">
        <v>40</v>
      </c>
      <c r="X128" s="69" t="s">
        <v>40</v>
      </c>
      <c r="Y128" s="69"/>
      <c r="Z128" s="69"/>
      <c r="AA128" s="69" t="s">
        <v>41</v>
      </c>
      <c r="AB128" s="43" t="s">
        <v>41</v>
      </c>
      <c r="AC128" s="43" t="s">
        <v>42</v>
      </c>
      <c r="AD128" s="69" t="s">
        <v>42</v>
      </c>
      <c r="AE128" s="69" t="s">
        <v>42</v>
      </c>
      <c r="AF128" s="69" t="s">
        <v>40</v>
      </c>
      <c r="AG128" s="69" t="s">
        <v>40</v>
      </c>
      <c r="AH128" s="69"/>
      <c r="AI128" s="69"/>
      <c r="AJ128" s="69"/>
      <c r="AK128" s="43" t="s">
        <v>41</v>
      </c>
      <c r="AL128" s="43" t="s">
        <v>41</v>
      </c>
      <c r="AM128" s="43" t="s">
        <v>42</v>
      </c>
      <c r="AN128" s="70" t="s">
        <v>42</v>
      </c>
      <c r="AO128" s="69" t="s">
        <v>40</v>
      </c>
      <c r="AP128" s="36">
        <f>COUNTIF('Payroll April'!K128:AO128,"AL")</f>
        <v>0</v>
      </c>
      <c r="AQ128" s="37">
        <f>COUNTIF('Payroll April'!K128:AO128,"IJ")</f>
        <v>0</v>
      </c>
      <c r="AR128" s="37">
        <f>COUNTIF('Payroll April'!K128:AO128,"SK")</f>
        <v>0</v>
      </c>
      <c r="AS128" s="37">
        <f>COUNTIF('Payroll April'!K128:AO128,"CT")</f>
        <v>0</v>
      </c>
      <c r="AT128" s="36">
        <f>COUNTIF('Payroll April'!K128:AO128,"CTK")</f>
        <v>0</v>
      </c>
      <c r="AU128" s="36">
        <f>COUNTIF('Payroll April'!K128:AO128,"PG")</f>
        <v>0</v>
      </c>
      <c r="AV128" s="36">
        <f>COUNTIF('Payroll April'!K128:AO128,"S1")+COUNTIF('Payroll April'!K128:AO128,"S2")+COUNTIF('Payroll April'!K128:AO128,"S3")</f>
        <v>24</v>
      </c>
      <c r="AW128" s="38">
        <f>SUM('Payroll April'!K126:AO126)</f>
        <v>939</v>
      </c>
      <c r="AX128" s="39">
        <f>SUM('Payroll April'!K127:AO127)</f>
        <v>0</v>
      </c>
      <c r="AY128" s="37">
        <f>COUNTIF('Payroll April'!K128:AO128,"S1")+COUNTIF('Payroll April'!K128:AO128,"S3")</f>
        <v>17</v>
      </c>
      <c r="AZ128" s="36">
        <f>IF('Payroll April'!AV128&gt;22,'Payroll April'!AV128-22,"0")</f>
        <v>2</v>
      </c>
      <c r="BA128" s="36">
        <f>COUNT('Payroll April'!K129:AO129)+COUNT('Payroll April'!K130:AO130)</f>
        <v>2</v>
      </c>
      <c r="BB128" s="36">
        <f>SUM('Payroll April'!K129:AO129)+SUM('Payroll April'!K130:AO130)</f>
        <v>16</v>
      </c>
      <c r="BC128" s="40">
        <f>SUM('Payroll April'!K129:AO129)*2+SUM('Payroll April'!K130:AO130)*2-('Payroll April'!BA128*0.5)</f>
        <v>31</v>
      </c>
      <c r="BD128" s="47">
        <v>24</v>
      </c>
      <c r="BE128"/>
      <c r="CK128"/>
      <c r="CL128"/>
      <c r="CM128"/>
    </row>
    <row r="129" spans="1:91" ht="17.100000000000001" customHeight="1" x14ac:dyDescent="0.2">
      <c r="A129" s="13"/>
      <c r="B129" s="31"/>
      <c r="C129" s="55" t="s">
        <v>83</v>
      </c>
      <c r="D129" s="31"/>
      <c r="E129" s="57"/>
      <c r="F129" s="56"/>
      <c r="G129" s="56"/>
      <c r="H129" s="56"/>
      <c r="I129" s="56"/>
      <c r="J129" s="33" t="s">
        <v>13</v>
      </c>
      <c r="K129" s="69"/>
      <c r="L129" s="69"/>
      <c r="M129" s="69"/>
      <c r="N129" s="69"/>
      <c r="O129" s="69"/>
      <c r="P129" s="69"/>
      <c r="Q129" s="69"/>
      <c r="R129" s="69"/>
      <c r="S129" s="43"/>
      <c r="T129" s="43"/>
      <c r="U129" s="69"/>
      <c r="V129" s="69"/>
      <c r="W129" s="70">
        <v>8</v>
      </c>
      <c r="X129" s="69"/>
      <c r="Y129" s="69"/>
      <c r="Z129" s="69"/>
      <c r="AA129" s="69"/>
      <c r="AB129" s="43"/>
      <c r="AC129" s="43"/>
      <c r="AD129" s="69"/>
      <c r="AE129" s="69"/>
      <c r="AF129" s="69"/>
      <c r="AG129" s="69"/>
      <c r="AH129" s="69"/>
      <c r="AI129" s="69"/>
      <c r="AJ129" s="69"/>
      <c r="AK129" s="43"/>
      <c r="AL129" s="43"/>
      <c r="AM129" s="43"/>
      <c r="AN129" s="70">
        <v>8</v>
      </c>
      <c r="AO129" s="69"/>
      <c r="AP129" s="71"/>
      <c r="AQ129" s="72"/>
      <c r="AR129" s="72"/>
      <c r="AS129" s="72"/>
      <c r="AT129" s="72"/>
      <c r="AU129" s="72"/>
      <c r="AV129" s="76"/>
      <c r="AW129" s="77"/>
      <c r="AX129" s="73"/>
      <c r="AY129" s="72"/>
      <c r="AZ129" s="74"/>
      <c r="BA129" s="74"/>
      <c r="BB129" s="75"/>
      <c r="BC129" s="78"/>
      <c r="BD129" s="54"/>
      <c r="BE129"/>
      <c r="CK129"/>
      <c r="CL129"/>
      <c r="CM129"/>
    </row>
    <row r="130" spans="1:91" ht="17.100000000000001" customHeight="1" x14ac:dyDescent="0.2">
      <c r="A130" s="13"/>
      <c r="B130" s="31"/>
      <c r="C130" s="64" t="s">
        <v>83</v>
      </c>
      <c r="D130" s="31"/>
      <c r="E130" s="57"/>
      <c r="F130" s="56"/>
      <c r="G130" s="56"/>
      <c r="H130" s="56"/>
      <c r="I130" s="56"/>
      <c r="J130" s="33" t="s">
        <v>32</v>
      </c>
      <c r="K130" s="69"/>
      <c r="L130" s="69"/>
      <c r="M130" s="69"/>
      <c r="N130" s="69"/>
      <c r="O130" s="69"/>
      <c r="P130" s="69"/>
      <c r="Q130" s="69"/>
      <c r="R130" s="69"/>
      <c r="S130" s="43"/>
      <c r="T130" s="43"/>
      <c r="U130" s="69"/>
      <c r="V130" s="69"/>
      <c r="W130" s="70"/>
      <c r="X130" s="69"/>
      <c r="Y130" s="69"/>
      <c r="Z130" s="69"/>
      <c r="AA130" s="69"/>
      <c r="AB130" s="43"/>
      <c r="AC130" s="43"/>
      <c r="AD130" s="69"/>
      <c r="AE130" s="69"/>
      <c r="AF130" s="69"/>
      <c r="AG130" s="69"/>
      <c r="AH130" s="69"/>
      <c r="AI130" s="69"/>
      <c r="AJ130" s="69"/>
      <c r="AK130" s="43"/>
      <c r="AL130" s="43"/>
      <c r="AM130" s="43"/>
      <c r="AN130" s="70"/>
      <c r="AO130" s="69"/>
      <c r="AP130" s="71"/>
      <c r="AQ130" s="72"/>
      <c r="AR130" s="72"/>
      <c r="AS130" s="72"/>
      <c r="AT130" s="72"/>
      <c r="AU130" s="72"/>
      <c r="AV130" s="76"/>
      <c r="AW130" s="77"/>
      <c r="AX130" s="73"/>
      <c r="AY130" s="72"/>
      <c r="AZ130" s="74"/>
      <c r="BA130" s="74"/>
      <c r="BB130" s="75"/>
      <c r="BC130" s="78"/>
      <c r="BD130" s="54"/>
      <c r="BE130"/>
      <c r="CK130"/>
      <c r="CL130"/>
      <c r="CM130"/>
    </row>
    <row r="131" spans="1:91" ht="17.100000000000001" customHeight="1" x14ac:dyDescent="0.2">
      <c r="A131" s="13"/>
      <c r="B131" s="49"/>
      <c r="C131" s="50" t="s">
        <v>83</v>
      </c>
      <c r="D131" s="49"/>
      <c r="E131" s="67"/>
      <c r="F131" s="68"/>
      <c r="G131" s="68"/>
      <c r="H131" s="68"/>
      <c r="I131" s="68"/>
      <c r="J131" s="33" t="s">
        <v>9</v>
      </c>
      <c r="K131" s="52">
        <v>17</v>
      </c>
      <c r="L131" s="52">
        <v>60</v>
      </c>
      <c r="M131" s="52" t="s">
        <v>35</v>
      </c>
      <c r="N131" s="52">
        <v>30</v>
      </c>
      <c r="O131" s="52">
        <v>0</v>
      </c>
      <c r="P131" s="52"/>
      <c r="Q131" s="52"/>
      <c r="R131" s="52">
        <v>0</v>
      </c>
      <c r="S131" s="52">
        <v>2</v>
      </c>
      <c r="T131" s="52">
        <v>51</v>
      </c>
      <c r="U131" s="52">
        <v>50</v>
      </c>
      <c r="V131" s="52" t="s">
        <v>35</v>
      </c>
      <c r="W131" s="53">
        <v>60</v>
      </c>
      <c r="X131" s="52">
        <v>72</v>
      </c>
      <c r="Y131" s="52"/>
      <c r="Z131" s="52"/>
      <c r="AA131" s="52">
        <v>95</v>
      </c>
      <c r="AB131" s="52" t="s">
        <v>35</v>
      </c>
      <c r="AC131" s="52">
        <v>100</v>
      </c>
      <c r="AD131" s="52">
        <v>55</v>
      </c>
      <c r="AE131" s="52">
        <v>65</v>
      </c>
      <c r="AF131" s="52">
        <v>55</v>
      </c>
      <c r="AG131" s="52">
        <v>45</v>
      </c>
      <c r="AH131" s="52"/>
      <c r="AI131" s="52"/>
      <c r="AJ131" s="52"/>
      <c r="AK131" s="52">
        <v>10</v>
      </c>
      <c r="AL131" s="52">
        <v>4</v>
      </c>
      <c r="AM131" s="52">
        <v>10</v>
      </c>
      <c r="AN131" s="53">
        <v>40</v>
      </c>
      <c r="AO131" s="52">
        <v>50</v>
      </c>
      <c r="AP131" s="71"/>
      <c r="AQ131" s="72"/>
      <c r="AR131" s="72"/>
      <c r="AS131" s="72"/>
      <c r="AT131" s="73"/>
      <c r="AU131" s="36"/>
      <c r="AV131" s="36"/>
      <c r="AW131" s="38"/>
      <c r="AX131" s="39"/>
      <c r="AY131" s="72"/>
      <c r="AZ131" s="74"/>
      <c r="BA131" s="75"/>
      <c r="BB131" s="75"/>
      <c r="BC131" s="40"/>
      <c r="BD131" s="3"/>
      <c r="BE131"/>
      <c r="CK131"/>
      <c r="CL131"/>
      <c r="CM131"/>
    </row>
    <row r="132" spans="1:91" ht="17.100000000000001" customHeight="1" x14ac:dyDescent="0.2">
      <c r="A132" s="13"/>
      <c r="B132" s="31"/>
      <c r="C132" s="55" t="s">
        <v>83</v>
      </c>
      <c r="D132" s="31"/>
      <c r="E132" s="57"/>
      <c r="F132" s="56"/>
      <c r="G132" s="56"/>
      <c r="H132" s="56"/>
      <c r="I132" s="56"/>
      <c r="J132" s="33" t="s">
        <v>10</v>
      </c>
      <c r="K132" s="69"/>
      <c r="L132" s="69"/>
      <c r="M132" s="69"/>
      <c r="N132" s="69"/>
      <c r="O132" s="69"/>
      <c r="P132" s="69"/>
      <c r="Q132" s="69"/>
      <c r="R132" s="69"/>
      <c r="S132" s="43"/>
      <c r="T132" s="43"/>
      <c r="U132" s="69"/>
      <c r="V132" s="69"/>
      <c r="W132" s="70"/>
      <c r="X132" s="69"/>
      <c r="Y132" s="69"/>
      <c r="Z132" s="69"/>
      <c r="AA132" s="69"/>
      <c r="AB132" s="43"/>
      <c r="AC132" s="43"/>
      <c r="AD132" s="69"/>
      <c r="AE132" s="69"/>
      <c r="AF132" s="69"/>
      <c r="AG132" s="69"/>
      <c r="AH132" s="69"/>
      <c r="AI132" s="69"/>
      <c r="AJ132" s="69"/>
      <c r="AK132" s="43"/>
      <c r="AL132" s="43"/>
      <c r="AM132" s="43"/>
      <c r="AN132" s="70"/>
      <c r="AO132" s="69"/>
      <c r="AP132" s="71"/>
      <c r="AQ132" s="72"/>
      <c r="AR132" s="72"/>
      <c r="AS132" s="72"/>
      <c r="AT132" s="72"/>
      <c r="AU132" s="72"/>
      <c r="AV132" s="76"/>
      <c r="AW132" s="77"/>
      <c r="AX132" s="73"/>
      <c r="AY132" s="72"/>
      <c r="AZ132" s="74"/>
      <c r="BA132" s="74"/>
      <c r="BB132" s="75"/>
      <c r="BC132" s="78"/>
      <c r="BD132" s="3"/>
      <c r="BE132"/>
      <c r="CK132"/>
      <c r="CL132"/>
      <c r="CM132"/>
    </row>
    <row r="133" spans="1:91" ht="17.100000000000001" customHeight="1" x14ac:dyDescent="0.2">
      <c r="A133" s="13"/>
      <c r="B133" s="31">
        <v>26</v>
      </c>
      <c r="C133" s="31" t="s">
        <v>83</v>
      </c>
      <c r="D133" s="31" t="s">
        <v>98</v>
      </c>
      <c r="E133" s="57" t="s">
        <v>99</v>
      </c>
      <c r="F133" s="56" t="s">
        <v>45</v>
      </c>
      <c r="G133" s="56" t="s">
        <v>54</v>
      </c>
      <c r="H133" s="56" t="s">
        <v>22</v>
      </c>
      <c r="I133" s="56"/>
      <c r="J133" s="33" t="s">
        <v>22</v>
      </c>
      <c r="K133" s="69" t="s">
        <v>42</v>
      </c>
      <c r="L133" s="69" t="s">
        <v>42</v>
      </c>
      <c r="M133" s="69" t="s">
        <v>40</v>
      </c>
      <c r="N133" s="69" t="s">
        <v>40</v>
      </c>
      <c r="O133" s="69" t="s">
        <v>5</v>
      </c>
      <c r="P133" s="69"/>
      <c r="Q133" s="69"/>
      <c r="R133" s="69" t="s">
        <v>5</v>
      </c>
      <c r="S133" s="43" t="s">
        <v>41</v>
      </c>
      <c r="T133" s="43" t="s">
        <v>41</v>
      </c>
      <c r="U133" s="69" t="s">
        <v>42</v>
      </c>
      <c r="V133" s="69" t="s">
        <v>42</v>
      </c>
      <c r="W133" s="70" t="s">
        <v>40</v>
      </c>
      <c r="X133" s="69" t="s">
        <v>40</v>
      </c>
      <c r="Y133" s="69"/>
      <c r="Z133" s="69"/>
      <c r="AA133" s="69" t="s">
        <v>41</v>
      </c>
      <c r="AB133" s="43" t="s">
        <v>41</v>
      </c>
      <c r="AC133" s="43" t="s">
        <v>42</v>
      </c>
      <c r="AD133" s="69" t="s">
        <v>42</v>
      </c>
      <c r="AE133" s="69" t="s">
        <v>42</v>
      </c>
      <c r="AF133" s="69" t="s">
        <v>40</v>
      </c>
      <c r="AG133" s="69" t="s">
        <v>40</v>
      </c>
      <c r="AH133" s="69"/>
      <c r="AI133" s="69"/>
      <c r="AJ133" s="69"/>
      <c r="AK133" s="43" t="s">
        <v>41</v>
      </c>
      <c r="AL133" s="43" t="s">
        <v>41</v>
      </c>
      <c r="AM133" s="43" t="s">
        <v>42</v>
      </c>
      <c r="AN133" s="70" t="s">
        <v>42</v>
      </c>
      <c r="AO133" s="69" t="s">
        <v>40</v>
      </c>
      <c r="AP133" s="36">
        <f>COUNTIF('Payroll April'!K133:AO133,"AL")</f>
        <v>0</v>
      </c>
      <c r="AQ133" s="37">
        <f>COUNTIF('Payroll April'!K133:AO133,"IJ")</f>
        <v>0</v>
      </c>
      <c r="AR133" s="37">
        <f>COUNTIF('Payroll April'!K133:AO133,"SK")</f>
        <v>0</v>
      </c>
      <c r="AS133" s="37">
        <f>COUNTIF('Payroll April'!K133:AO133,"CT")</f>
        <v>2</v>
      </c>
      <c r="AT133" s="36">
        <f>COUNTIF('Payroll April'!K133:AO133,"CTK")</f>
        <v>0</v>
      </c>
      <c r="AU133" s="36">
        <f>COUNTIF('Payroll April'!K133:AO133,"PG")</f>
        <v>0</v>
      </c>
      <c r="AV133" s="36">
        <f>COUNTIF('Payroll April'!K133:AO133,"S1")+COUNTIF('Payroll April'!K133:AO133,"S2")+COUNTIF('Payroll April'!K133:AO133,"S3")</f>
        <v>22</v>
      </c>
      <c r="AW133" s="38">
        <f>SUM('Payroll April'!K131:AO131)</f>
        <v>871</v>
      </c>
      <c r="AX133" s="39">
        <f>SUM('Payroll April'!K132:AO132)</f>
        <v>0</v>
      </c>
      <c r="AY133" s="37">
        <f>COUNTIF('Payroll April'!K133:AO133,"S1")+COUNTIF('Payroll April'!K133:AO133,"S3")</f>
        <v>16</v>
      </c>
      <c r="AZ133" s="36" t="str">
        <f>IF('Payroll April'!AV133&gt;22,'Payroll April'!AV133-22,"0")</f>
        <v>0</v>
      </c>
      <c r="BA133" s="36">
        <f>COUNT('Payroll April'!K134:AO134)+COUNT('Payroll April'!K135:AO135)</f>
        <v>2</v>
      </c>
      <c r="BB133" s="36">
        <f>SUM('Payroll April'!K134:AO134)+SUM('Payroll April'!K135:AO135)</f>
        <v>16</v>
      </c>
      <c r="BC133" s="40">
        <f>SUM('Payroll April'!K134:AO134)*2+SUM('Payroll April'!K135:AO135)*2-('Payroll April'!BA133*0.5)</f>
        <v>31</v>
      </c>
      <c r="BD133" s="47">
        <v>22</v>
      </c>
      <c r="BE133"/>
      <c r="CK133"/>
      <c r="CL133"/>
      <c r="CM133"/>
    </row>
    <row r="134" spans="1:91" ht="17.100000000000001" customHeight="1" x14ac:dyDescent="0.2">
      <c r="A134" s="13"/>
      <c r="B134" s="31"/>
      <c r="C134" s="55" t="s">
        <v>83</v>
      </c>
      <c r="D134" s="31"/>
      <c r="E134" s="57"/>
      <c r="F134" s="56"/>
      <c r="G134" s="56"/>
      <c r="H134" s="56"/>
      <c r="I134" s="56"/>
      <c r="J134" s="33" t="s">
        <v>13</v>
      </c>
      <c r="K134" s="69"/>
      <c r="L134" s="69"/>
      <c r="M134" s="69"/>
      <c r="N134" s="69"/>
      <c r="O134" s="69"/>
      <c r="P134" s="69"/>
      <c r="Q134" s="69"/>
      <c r="R134" s="69"/>
      <c r="S134" s="43"/>
      <c r="T134" s="43"/>
      <c r="U134" s="69"/>
      <c r="V134" s="69"/>
      <c r="W134" s="70">
        <v>8</v>
      </c>
      <c r="X134" s="69"/>
      <c r="Y134" s="69"/>
      <c r="Z134" s="69"/>
      <c r="AA134" s="69"/>
      <c r="AB134" s="43"/>
      <c r="AC134" s="43"/>
      <c r="AD134" s="69"/>
      <c r="AE134" s="69"/>
      <c r="AF134" s="69"/>
      <c r="AG134" s="69"/>
      <c r="AH134" s="69"/>
      <c r="AI134" s="69"/>
      <c r="AJ134" s="69"/>
      <c r="AK134" s="43"/>
      <c r="AL134" s="43"/>
      <c r="AM134" s="43"/>
      <c r="AN134" s="70">
        <v>8</v>
      </c>
      <c r="AO134" s="69"/>
      <c r="AP134" s="71"/>
      <c r="AQ134" s="72"/>
      <c r="AR134" s="72"/>
      <c r="AS134" s="72"/>
      <c r="AT134" s="72"/>
      <c r="AU134" s="72"/>
      <c r="AV134" s="76"/>
      <c r="AW134" s="77"/>
      <c r="AX134" s="73"/>
      <c r="AY134" s="72"/>
      <c r="AZ134" s="74"/>
      <c r="BA134" s="74"/>
      <c r="BB134" s="75"/>
      <c r="BC134" s="78"/>
      <c r="BD134" s="54"/>
      <c r="BE134"/>
      <c r="CK134"/>
      <c r="CL134"/>
      <c r="CM134"/>
    </row>
    <row r="135" spans="1:91" ht="17.100000000000001" customHeight="1" x14ac:dyDescent="0.2">
      <c r="A135" s="13"/>
      <c r="B135" s="31"/>
      <c r="C135" s="64" t="s">
        <v>83</v>
      </c>
      <c r="D135" s="31"/>
      <c r="E135" s="57"/>
      <c r="F135" s="56"/>
      <c r="G135" s="56"/>
      <c r="H135" s="56"/>
      <c r="I135" s="56"/>
      <c r="J135" s="33" t="s">
        <v>32</v>
      </c>
      <c r="K135" s="69"/>
      <c r="L135" s="69"/>
      <c r="M135" s="69"/>
      <c r="N135" s="69"/>
      <c r="O135" s="69"/>
      <c r="P135" s="69"/>
      <c r="Q135" s="69"/>
      <c r="R135" s="69"/>
      <c r="S135" s="43"/>
      <c r="T135" s="43"/>
      <c r="U135" s="69"/>
      <c r="V135" s="69"/>
      <c r="W135" s="70"/>
      <c r="X135" s="69"/>
      <c r="Y135" s="69"/>
      <c r="Z135" s="69"/>
      <c r="AA135" s="69"/>
      <c r="AB135" s="43"/>
      <c r="AC135" s="43"/>
      <c r="AD135" s="69"/>
      <c r="AE135" s="69"/>
      <c r="AF135" s="69"/>
      <c r="AG135" s="69"/>
      <c r="AH135" s="69"/>
      <c r="AI135" s="69"/>
      <c r="AJ135" s="69"/>
      <c r="AK135" s="43"/>
      <c r="AL135" s="43"/>
      <c r="AM135" s="43"/>
      <c r="AN135" s="70"/>
      <c r="AO135" s="69"/>
      <c r="AP135" s="71"/>
      <c r="AQ135" s="72"/>
      <c r="AR135" s="72"/>
      <c r="AS135" s="72"/>
      <c r="AT135" s="72"/>
      <c r="AU135" s="72"/>
      <c r="AV135" s="76"/>
      <c r="AW135" s="77"/>
      <c r="AX135" s="73"/>
      <c r="AY135" s="72"/>
      <c r="AZ135" s="74"/>
      <c r="BA135" s="74"/>
      <c r="BB135" s="75"/>
      <c r="BC135" s="78"/>
      <c r="BD135" s="54"/>
      <c r="BE135"/>
      <c r="CK135"/>
      <c r="CL135"/>
      <c r="CM135"/>
    </row>
    <row r="136" spans="1:91" ht="17.100000000000001" customHeight="1" x14ac:dyDescent="0.2">
      <c r="A136" s="13"/>
      <c r="B136" s="49"/>
      <c r="C136" s="50" t="s">
        <v>83</v>
      </c>
      <c r="D136" s="49"/>
      <c r="E136" s="67"/>
      <c r="F136" s="68"/>
      <c r="G136" s="68"/>
      <c r="H136" s="68"/>
      <c r="I136" s="68"/>
      <c r="J136" s="33" t="s">
        <v>9</v>
      </c>
      <c r="K136" s="69">
        <v>17</v>
      </c>
      <c r="L136" s="69">
        <v>60</v>
      </c>
      <c r="M136" s="69" t="s">
        <v>35</v>
      </c>
      <c r="N136" s="69">
        <v>30</v>
      </c>
      <c r="O136" s="69">
        <v>50</v>
      </c>
      <c r="P136" s="69"/>
      <c r="Q136" s="69"/>
      <c r="R136" s="69">
        <v>18</v>
      </c>
      <c r="S136" s="43">
        <v>2</v>
      </c>
      <c r="T136" s="43">
        <v>51</v>
      </c>
      <c r="U136" s="69">
        <v>50</v>
      </c>
      <c r="V136" s="69" t="s">
        <v>35</v>
      </c>
      <c r="W136" s="70">
        <v>60</v>
      </c>
      <c r="X136" s="69">
        <v>0</v>
      </c>
      <c r="Y136" s="69"/>
      <c r="Z136" s="69"/>
      <c r="AA136" s="69">
        <v>0</v>
      </c>
      <c r="AB136" s="43">
        <v>0</v>
      </c>
      <c r="AC136" s="43">
        <v>100</v>
      </c>
      <c r="AD136" s="69">
        <v>55</v>
      </c>
      <c r="AE136" s="69">
        <v>65</v>
      </c>
      <c r="AF136" s="69">
        <v>55</v>
      </c>
      <c r="AG136" s="69">
        <v>45</v>
      </c>
      <c r="AH136" s="69"/>
      <c r="AI136" s="69"/>
      <c r="AJ136" s="69"/>
      <c r="AK136" s="43">
        <v>10</v>
      </c>
      <c r="AL136" s="43">
        <v>4</v>
      </c>
      <c r="AM136" s="43">
        <v>10</v>
      </c>
      <c r="AN136" s="70">
        <v>40</v>
      </c>
      <c r="AO136" s="69">
        <v>50</v>
      </c>
      <c r="AP136" s="71"/>
      <c r="AQ136" s="72"/>
      <c r="AR136" s="72"/>
      <c r="AS136" s="72"/>
      <c r="AT136" s="73"/>
      <c r="AU136" s="36"/>
      <c r="AV136" s="36"/>
      <c r="AW136" s="38"/>
      <c r="AX136" s="39"/>
      <c r="AY136" s="72"/>
      <c r="AZ136" s="74"/>
      <c r="BA136" s="75"/>
      <c r="BB136" s="75"/>
      <c r="BC136" s="40"/>
      <c r="BD136" s="54"/>
      <c r="BE136"/>
      <c r="CK136"/>
      <c r="CL136"/>
      <c r="CM136"/>
    </row>
    <row r="137" spans="1:91" ht="17.100000000000001" customHeight="1" x14ac:dyDescent="0.2">
      <c r="A137" s="13"/>
      <c r="B137" s="31"/>
      <c r="C137" s="55" t="s">
        <v>83</v>
      </c>
      <c r="D137" s="31"/>
      <c r="E137" s="57"/>
      <c r="F137" s="56"/>
      <c r="G137" s="56"/>
      <c r="H137" s="56"/>
      <c r="I137" s="56"/>
      <c r="J137" s="33" t="s">
        <v>10</v>
      </c>
      <c r="K137" s="69"/>
      <c r="L137" s="69"/>
      <c r="M137" s="69"/>
      <c r="N137" s="69"/>
      <c r="O137" s="69"/>
      <c r="P137" s="69"/>
      <c r="Q137" s="69"/>
      <c r="R137" s="69"/>
      <c r="S137" s="43"/>
      <c r="T137" s="43"/>
      <c r="U137" s="69"/>
      <c r="V137" s="69"/>
      <c r="W137" s="70"/>
      <c r="X137" s="69"/>
      <c r="Y137" s="69"/>
      <c r="Z137" s="69"/>
      <c r="AA137" s="69"/>
      <c r="AB137" s="43"/>
      <c r="AC137" s="43"/>
      <c r="AD137" s="69"/>
      <c r="AE137" s="69"/>
      <c r="AF137" s="69"/>
      <c r="AG137" s="69"/>
      <c r="AH137" s="69"/>
      <c r="AI137" s="69"/>
      <c r="AJ137" s="69"/>
      <c r="AK137" s="43"/>
      <c r="AL137" s="43"/>
      <c r="AM137" s="43"/>
      <c r="AN137" s="70"/>
      <c r="AO137" s="69"/>
      <c r="AP137" s="71"/>
      <c r="AQ137" s="72"/>
      <c r="AR137" s="72"/>
      <c r="AS137" s="72"/>
      <c r="AT137" s="72"/>
      <c r="AU137" s="72"/>
      <c r="AV137" s="76"/>
      <c r="AW137" s="77"/>
      <c r="AX137" s="73"/>
      <c r="AY137" s="72"/>
      <c r="AZ137" s="74"/>
      <c r="BA137" s="74"/>
      <c r="BB137" s="75"/>
      <c r="BC137" s="78"/>
      <c r="BD137" s="54"/>
      <c r="BE137"/>
      <c r="CK137"/>
      <c r="CL137"/>
      <c r="CM137"/>
    </row>
    <row r="138" spans="1:91" ht="17.100000000000001" customHeight="1" x14ac:dyDescent="0.2">
      <c r="A138" s="13"/>
      <c r="B138" s="31">
        <f>'Payroll April'!B133+1</f>
        <v>27</v>
      </c>
      <c r="C138" s="31" t="s">
        <v>83</v>
      </c>
      <c r="D138" s="31" t="s">
        <v>100</v>
      </c>
      <c r="E138" s="57" t="s">
        <v>101</v>
      </c>
      <c r="F138" s="56" t="s">
        <v>45</v>
      </c>
      <c r="G138" s="56" t="s">
        <v>54</v>
      </c>
      <c r="H138" s="56" t="s">
        <v>22</v>
      </c>
      <c r="I138" s="56"/>
      <c r="J138" s="33" t="s">
        <v>22</v>
      </c>
      <c r="K138" s="69" t="s">
        <v>42</v>
      </c>
      <c r="L138" s="69" t="s">
        <v>42</v>
      </c>
      <c r="M138" s="69" t="s">
        <v>40</v>
      </c>
      <c r="N138" s="69" t="s">
        <v>40</v>
      </c>
      <c r="O138" s="69" t="s">
        <v>40</v>
      </c>
      <c r="P138" s="69"/>
      <c r="Q138" s="69"/>
      <c r="R138" s="69" t="s">
        <v>41</v>
      </c>
      <c r="S138" s="43" t="s">
        <v>41</v>
      </c>
      <c r="T138" s="43" t="s">
        <v>41</v>
      </c>
      <c r="U138" s="69" t="s">
        <v>42</v>
      </c>
      <c r="V138" s="69" t="s">
        <v>42</v>
      </c>
      <c r="W138" s="70" t="s">
        <v>40</v>
      </c>
      <c r="X138" s="69" t="s">
        <v>5</v>
      </c>
      <c r="Y138" s="69"/>
      <c r="Z138" s="69"/>
      <c r="AA138" s="69" t="s">
        <v>5</v>
      </c>
      <c r="AB138" s="43" t="s">
        <v>5</v>
      </c>
      <c r="AC138" s="43" t="s">
        <v>42</v>
      </c>
      <c r="AD138" s="69" t="s">
        <v>42</v>
      </c>
      <c r="AE138" s="69" t="s">
        <v>42</v>
      </c>
      <c r="AF138" s="69" t="s">
        <v>40</v>
      </c>
      <c r="AG138" s="69" t="s">
        <v>40</v>
      </c>
      <c r="AH138" s="69"/>
      <c r="AI138" s="69"/>
      <c r="AJ138" s="69"/>
      <c r="AK138" s="43" t="s">
        <v>41</v>
      </c>
      <c r="AL138" s="43" t="s">
        <v>41</v>
      </c>
      <c r="AM138" s="43" t="s">
        <v>42</v>
      </c>
      <c r="AN138" s="70" t="s">
        <v>42</v>
      </c>
      <c r="AO138" s="69" t="s">
        <v>40</v>
      </c>
      <c r="AP138" s="36">
        <f>COUNTIF('Payroll April'!K138:AO138,"AL")</f>
        <v>0</v>
      </c>
      <c r="AQ138" s="37">
        <f>COUNTIF('Payroll April'!K138:AO138,"IJ")</f>
        <v>0</v>
      </c>
      <c r="AR138" s="37">
        <f>COUNTIF('Payroll April'!K138:AO138,"SK")</f>
        <v>0</v>
      </c>
      <c r="AS138" s="37">
        <f>COUNTIF('Payroll April'!K138:AO138,"CT")</f>
        <v>3</v>
      </c>
      <c r="AT138" s="36">
        <f>COUNTIF('Payroll April'!K138:AO138,"CTK")</f>
        <v>0</v>
      </c>
      <c r="AU138" s="36">
        <f>COUNTIF('Payroll April'!K138:AO138,"PG")</f>
        <v>0</v>
      </c>
      <c r="AV138" s="36">
        <f>COUNTIF('Payroll April'!K138:AO138,"S1")+COUNTIF('Payroll April'!K138:AO138,"S2")+COUNTIF('Payroll April'!K138:AO138,"S3")</f>
        <v>21</v>
      </c>
      <c r="AW138" s="38">
        <f>SUM('Payroll April'!K136:AO136)</f>
        <v>772</v>
      </c>
      <c r="AX138" s="39">
        <f>SUM('Payroll April'!K137:AO137)</f>
        <v>0</v>
      </c>
      <c r="AY138" s="37">
        <f>COUNTIF('Payroll April'!K138:AO138,"S1")+COUNTIF('Payroll April'!K138:AO138,"S3")</f>
        <v>16</v>
      </c>
      <c r="AZ138" s="36" t="str">
        <f>IF('Payroll April'!AV138&gt;22,'Payroll April'!AV138-22,"0")</f>
        <v>0</v>
      </c>
      <c r="BA138" s="36">
        <f>COUNT('Payroll April'!K139:AO139)+COUNT('Payroll April'!K140:AO140)</f>
        <v>2</v>
      </c>
      <c r="BB138" s="36">
        <f>SUM('Payroll April'!K139:AO139)+SUM('Payroll April'!K140:AO140)</f>
        <v>16</v>
      </c>
      <c r="BC138" s="40">
        <f>SUM('Payroll April'!K139:AO139)*2+SUM('Payroll April'!K140:AO140)*2-('Payroll April'!BA138*0.5)</f>
        <v>31</v>
      </c>
      <c r="BD138" s="47">
        <v>21</v>
      </c>
      <c r="BE138"/>
      <c r="CK138"/>
      <c r="CL138"/>
      <c r="CM138"/>
    </row>
    <row r="139" spans="1:91" ht="17.100000000000001" customHeight="1" x14ac:dyDescent="0.2">
      <c r="A139" s="13"/>
      <c r="B139" s="31"/>
      <c r="C139" s="55" t="s">
        <v>83</v>
      </c>
      <c r="D139" s="31"/>
      <c r="E139" s="57"/>
      <c r="F139" s="56"/>
      <c r="G139" s="56"/>
      <c r="H139" s="56"/>
      <c r="I139" s="56"/>
      <c r="J139" s="33" t="s">
        <v>13</v>
      </c>
      <c r="K139" s="69"/>
      <c r="L139" s="69"/>
      <c r="M139" s="69"/>
      <c r="N139" s="69"/>
      <c r="O139" s="69"/>
      <c r="P139" s="69"/>
      <c r="Q139" s="69"/>
      <c r="R139" s="69"/>
      <c r="S139" s="43"/>
      <c r="T139" s="43"/>
      <c r="U139" s="69"/>
      <c r="V139" s="69"/>
      <c r="W139" s="70">
        <v>8</v>
      </c>
      <c r="X139" s="69"/>
      <c r="Y139" s="69"/>
      <c r="Z139" s="69"/>
      <c r="AA139" s="69"/>
      <c r="AB139" s="43"/>
      <c r="AC139" s="43"/>
      <c r="AD139" s="69"/>
      <c r="AE139" s="69"/>
      <c r="AF139" s="69"/>
      <c r="AG139" s="69"/>
      <c r="AH139" s="69"/>
      <c r="AI139" s="69"/>
      <c r="AJ139" s="69"/>
      <c r="AK139" s="43"/>
      <c r="AL139" s="43"/>
      <c r="AM139" s="43"/>
      <c r="AN139" s="70">
        <v>8</v>
      </c>
      <c r="AO139" s="69"/>
      <c r="AP139" s="71"/>
      <c r="AQ139" s="72"/>
      <c r="AR139" s="72"/>
      <c r="AS139" s="72"/>
      <c r="AT139" s="72"/>
      <c r="AU139" s="72"/>
      <c r="AV139" s="76"/>
      <c r="AW139" s="77"/>
      <c r="AX139" s="73"/>
      <c r="AY139" s="72"/>
      <c r="AZ139" s="74"/>
      <c r="BA139" s="74"/>
      <c r="BB139" s="75"/>
      <c r="BC139" s="78"/>
      <c r="BD139" s="54"/>
      <c r="BE139"/>
      <c r="CK139"/>
      <c r="CL139"/>
      <c r="CM139"/>
    </row>
    <row r="140" spans="1:91" ht="17.100000000000001" customHeight="1" x14ac:dyDescent="0.2">
      <c r="A140" s="13"/>
      <c r="B140" s="31"/>
      <c r="C140" s="64" t="s">
        <v>83</v>
      </c>
      <c r="D140" s="31"/>
      <c r="E140" s="57"/>
      <c r="F140" s="56"/>
      <c r="G140" s="56"/>
      <c r="H140" s="56"/>
      <c r="I140" s="56"/>
      <c r="J140" s="33" t="s">
        <v>32</v>
      </c>
      <c r="K140" s="69"/>
      <c r="L140" s="69"/>
      <c r="M140" s="69"/>
      <c r="N140" s="69"/>
      <c r="O140" s="69"/>
      <c r="P140" s="69"/>
      <c r="Q140" s="69"/>
      <c r="R140" s="69"/>
      <c r="S140" s="43"/>
      <c r="T140" s="43"/>
      <c r="U140" s="69"/>
      <c r="V140" s="69"/>
      <c r="W140" s="70"/>
      <c r="X140" s="69"/>
      <c r="Y140" s="69"/>
      <c r="Z140" s="69"/>
      <c r="AA140" s="69"/>
      <c r="AB140" s="43"/>
      <c r="AC140" s="43"/>
      <c r="AD140" s="69"/>
      <c r="AE140" s="69"/>
      <c r="AF140" s="69"/>
      <c r="AG140" s="69"/>
      <c r="AH140" s="69"/>
      <c r="AI140" s="69"/>
      <c r="AJ140" s="69"/>
      <c r="AK140" s="43"/>
      <c r="AL140" s="43"/>
      <c r="AM140" s="43"/>
      <c r="AN140" s="70"/>
      <c r="AO140" s="69"/>
      <c r="AP140" s="71"/>
      <c r="AQ140" s="72"/>
      <c r="AR140" s="72"/>
      <c r="AS140" s="72"/>
      <c r="AT140" s="72"/>
      <c r="AU140" s="72"/>
      <c r="AV140" s="76"/>
      <c r="AW140" s="77"/>
      <c r="AX140" s="73"/>
      <c r="AY140" s="72"/>
      <c r="AZ140" s="74"/>
      <c r="BA140" s="74"/>
      <c r="BB140" s="75"/>
      <c r="BC140" s="78"/>
      <c r="BD140" s="54"/>
      <c r="BE140"/>
      <c r="CK140"/>
      <c r="CL140"/>
      <c r="CM140"/>
    </row>
    <row r="141" spans="1:91" ht="17.100000000000001" customHeight="1" x14ac:dyDescent="0.2">
      <c r="A141" s="13"/>
      <c r="B141" s="49"/>
      <c r="C141" s="50" t="s">
        <v>83</v>
      </c>
      <c r="D141" s="49"/>
      <c r="E141" s="67"/>
      <c r="F141" s="68"/>
      <c r="G141" s="68"/>
      <c r="H141" s="68"/>
      <c r="I141" s="68"/>
      <c r="J141" s="33" t="s">
        <v>9</v>
      </c>
      <c r="K141" s="52">
        <v>25</v>
      </c>
      <c r="L141" s="52">
        <v>80</v>
      </c>
      <c r="M141" s="52" t="s">
        <v>35</v>
      </c>
      <c r="N141" s="52">
        <v>30</v>
      </c>
      <c r="O141" s="52">
        <v>50</v>
      </c>
      <c r="P141" s="52"/>
      <c r="Q141" s="52"/>
      <c r="R141" s="52">
        <v>50</v>
      </c>
      <c r="S141" s="52">
        <v>2</v>
      </c>
      <c r="T141" s="52">
        <v>51</v>
      </c>
      <c r="U141" s="52">
        <v>50</v>
      </c>
      <c r="V141" s="52">
        <v>15</v>
      </c>
      <c r="W141" s="53">
        <v>60</v>
      </c>
      <c r="X141" s="52">
        <v>72</v>
      </c>
      <c r="Y141" s="52"/>
      <c r="Z141" s="52"/>
      <c r="AA141" s="52">
        <v>95</v>
      </c>
      <c r="AB141" s="52" t="s">
        <v>35</v>
      </c>
      <c r="AC141" s="52">
        <v>100</v>
      </c>
      <c r="AD141" s="52">
        <v>55</v>
      </c>
      <c r="AE141" s="52">
        <v>65</v>
      </c>
      <c r="AF141" s="52">
        <v>55</v>
      </c>
      <c r="AG141" s="52">
        <v>45</v>
      </c>
      <c r="AH141" s="52"/>
      <c r="AI141" s="52"/>
      <c r="AJ141" s="52"/>
      <c r="AK141" s="52">
        <v>10</v>
      </c>
      <c r="AL141" s="52">
        <v>4</v>
      </c>
      <c r="AM141" s="52">
        <v>10</v>
      </c>
      <c r="AN141" s="53">
        <v>40</v>
      </c>
      <c r="AO141" s="52">
        <v>50</v>
      </c>
      <c r="AP141" s="71"/>
      <c r="AQ141" s="72"/>
      <c r="AR141" s="72"/>
      <c r="AS141" s="72"/>
      <c r="AT141" s="73"/>
      <c r="AU141" s="36"/>
      <c r="AV141" s="36"/>
      <c r="AW141" s="38"/>
      <c r="AX141" s="39"/>
      <c r="AY141" s="72"/>
      <c r="AZ141" s="74"/>
      <c r="BA141" s="75"/>
      <c r="BB141" s="75"/>
      <c r="BC141" s="40"/>
      <c r="BD141" s="3"/>
      <c r="BE141"/>
      <c r="CK141"/>
      <c r="CL141"/>
      <c r="CM141"/>
    </row>
    <row r="142" spans="1:91" ht="17.100000000000001" customHeight="1" x14ac:dyDescent="0.2">
      <c r="A142" s="13"/>
      <c r="B142" s="31"/>
      <c r="C142" s="55" t="s">
        <v>83</v>
      </c>
      <c r="D142" s="31"/>
      <c r="E142" s="57"/>
      <c r="F142" s="56"/>
      <c r="G142" s="56"/>
      <c r="H142" s="56"/>
      <c r="I142" s="56"/>
      <c r="J142" s="33" t="s">
        <v>10</v>
      </c>
      <c r="K142" s="69"/>
      <c r="L142" s="69"/>
      <c r="M142" s="69"/>
      <c r="N142" s="69"/>
      <c r="O142" s="69"/>
      <c r="P142" s="69"/>
      <c r="Q142" s="69"/>
      <c r="R142" s="69"/>
      <c r="S142" s="43"/>
      <c r="T142" s="43"/>
      <c r="U142" s="69"/>
      <c r="V142" s="69"/>
      <c r="W142" s="70"/>
      <c r="X142" s="69"/>
      <c r="Y142" s="69"/>
      <c r="Z142" s="69"/>
      <c r="AA142" s="69"/>
      <c r="AB142" s="43"/>
      <c r="AC142" s="43"/>
      <c r="AD142" s="69"/>
      <c r="AE142" s="69"/>
      <c r="AF142" s="69"/>
      <c r="AG142" s="69"/>
      <c r="AH142" s="69"/>
      <c r="AI142" s="69"/>
      <c r="AJ142" s="69"/>
      <c r="AK142" s="43"/>
      <c r="AL142" s="43"/>
      <c r="AM142" s="43"/>
      <c r="AN142" s="70"/>
      <c r="AO142" s="69"/>
      <c r="AP142" s="71"/>
      <c r="AQ142" s="72"/>
      <c r="AR142" s="72"/>
      <c r="AS142" s="72"/>
      <c r="AT142" s="72"/>
      <c r="AU142" s="72"/>
      <c r="AV142" s="76"/>
      <c r="AW142" s="77"/>
      <c r="AX142" s="73"/>
      <c r="AY142" s="72"/>
      <c r="AZ142" s="74"/>
      <c r="BA142" s="74"/>
      <c r="BB142" s="75"/>
      <c r="BC142" s="78"/>
      <c r="BD142" s="3"/>
      <c r="BE142"/>
      <c r="CK142"/>
      <c r="CL142"/>
      <c r="CM142"/>
    </row>
    <row r="143" spans="1:91" ht="17.100000000000001" customHeight="1" x14ac:dyDescent="0.2">
      <c r="A143" s="13"/>
      <c r="B143" s="31">
        <f>'Payroll April'!B138+1</f>
        <v>28</v>
      </c>
      <c r="C143" s="31" t="s">
        <v>83</v>
      </c>
      <c r="D143" s="31" t="s">
        <v>102</v>
      </c>
      <c r="E143" s="57" t="s">
        <v>103</v>
      </c>
      <c r="F143" s="56" t="s">
        <v>45</v>
      </c>
      <c r="G143" s="56" t="s">
        <v>54</v>
      </c>
      <c r="H143" s="56" t="s">
        <v>22</v>
      </c>
      <c r="I143" s="56"/>
      <c r="J143" s="33" t="s">
        <v>22</v>
      </c>
      <c r="K143" s="69" t="s">
        <v>42</v>
      </c>
      <c r="L143" s="69" t="s">
        <v>42</v>
      </c>
      <c r="M143" s="69" t="s">
        <v>40</v>
      </c>
      <c r="N143" s="69" t="s">
        <v>40</v>
      </c>
      <c r="O143" s="69" t="s">
        <v>40</v>
      </c>
      <c r="P143" s="69"/>
      <c r="Q143" s="69"/>
      <c r="R143" s="69" t="s">
        <v>41</v>
      </c>
      <c r="S143" s="43" t="s">
        <v>41</v>
      </c>
      <c r="T143" s="43" t="s">
        <v>41</v>
      </c>
      <c r="U143" s="69" t="s">
        <v>42</v>
      </c>
      <c r="V143" s="69" t="s">
        <v>42</v>
      </c>
      <c r="W143" s="70" t="s">
        <v>40</v>
      </c>
      <c r="X143" s="69" t="s">
        <v>40</v>
      </c>
      <c r="Y143" s="69"/>
      <c r="Z143" s="69"/>
      <c r="AA143" s="69" t="s">
        <v>41</v>
      </c>
      <c r="AB143" s="43" t="s">
        <v>41</v>
      </c>
      <c r="AC143" s="43" t="s">
        <v>42</v>
      </c>
      <c r="AD143" s="69" t="s">
        <v>42</v>
      </c>
      <c r="AE143" s="69" t="s">
        <v>42</v>
      </c>
      <c r="AF143" s="69" t="s">
        <v>40</v>
      </c>
      <c r="AG143" s="69" t="s">
        <v>40</v>
      </c>
      <c r="AH143" s="69"/>
      <c r="AI143" s="69"/>
      <c r="AJ143" s="69"/>
      <c r="AK143" s="43" t="s">
        <v>41</v>
      </c>
      <c r="AL143" s="43" t="s">
        <v>41</v>
      </c>
      <c r="AM143" s="43" t="s">
        <v>42</v>
      </c>
      <c r="AN143" s="70" t="s">
        <v>42</v>
      </c>
      <c r="AO143" s="69" t="s">
        <v>40</v>
      </c>
      <c r="AP143" s="36">
        <f>COUNTIF('Payroll April'!K143:AO143,"AL")</f>
        <v>0</v>
      </c>
      <c r="AQ143" s="37">
        <f>COUNTIF('Payroll April'!K143:AO143,"IJ")</f>
        <v>0</v>
      </c>
      <c r="AR143" s="37">
        <f>COUNTIF('Payroll April'!K143:AO143,"SK")</f>
        <v>0</v>
      </c>
      <c r="AS143" s="37">
        <f>COUNTIF('Payroll April'!K143:AO143,"CT")</f>
        <v>0</v>
      </c>
      <c r="AT143" s="36">
        <f>COUNTIF('Payroll April'!K143:AO143,"CTK")</f>
        <v>0</v>
      </c>
      <c r="AU143" s="36">
        <f>COUNTIF('Payroll April'!K143:AO143,"PG")</f>
        <v>0</v>
      </c>
      <c r="AV143" s="36">
        <f>COUNTIF('Payroll April'!K143:AO143,"S1")+COUNTIF('Payroll April'!K143:AO143,"S2")+COUNTIF('Payroll April'!K143:AO143,"S3")</f>
        <v>24</v>
      </c>
      <c r="AW143" s="38">
        <f>SUM('Payroll April'!K141:AO141)</f>
        <v>1014</v>
      </c>
      <c r="AX143" s="39">
        <f>SUM('Payroll April'!K142:AO142)</f>
        <v>0</v>
      </c>
      <c r="AY143" s="37">
        <f>COUNTIF('Payroll April'!K143:AO143,"S1")+COUNTIF('Payroll April'!K143:AO143,"S3")</f>
        <v>17</v>
      </c>
      <c r="AZ143" s="36">
        <f>IF('Payroll April'!AV143&gt;22,'Payroll April'!AV143-22,"0")</f>
        <v>2</v>
      </c>
      <c r="BA143" s="36">
        <f>COUNT('Payroll April'!K144:AO144)+COUNT('Payroll April'!K145:AO145)</f>
        <v>2</v>
      </c>
      <c r="BB143" s="36">
        <f>SUM('Payroll April'!K144:AO144)+SUM('Payroll April'!K145:AO145)</f>
        <v>16</v>
      </c>
      <c r="BC143" s="40">
        <f>SUM('Payroll April'!K144:AO144)*2+SUM('Payroll April'!K145:AO145)*2-('Payroll April'!BA143*0.5)</f>
        <v>31</v>
      </c>
      <c r="BD143" s="47">
        <v>24</v>
      </c>
      <c r="BE143"/>
      <c r="CK143"/>
      <c r="CL143"/>
      <c r="CM143"/>
    </row>
    <row r="144" spans="1:91" ht="17.100000000000001" customHeight="1" x14ac:dyDescent="0.2">
      <c r="A144" s="13"/>
      <c r="B144" s="31"/>
      <c r="C144" s="55" t="s">
        <v>83</v>
      </c>
      <c r="D144" s="31"/>
      <c r="E144" s="57"/>
      <c r="F144" s="56"/>
      <c r="G144" s="56"/>
      <c r="H144" s="56"/>
      <c r="I144" s="56"/>
      <c r="J144" s="33" t="s">
        <v>13</v>
      </c>
      <c r="K144" s="69"/>
      <c r="L144" s="69"/>
      <c r="M144" s="69"/>
      <c r="N144" s="69"/>
      <c r="O144" s="69"/>
      <c r="P144" s="69"/>
      <c r="Q144" s="69"/>
      <c r="R144" s="69"/>
      <c r="S144" s="43"/>
      <c r="T144" s="43"/>
      <c r="U144" s="69"/>
      <c r="V144" s="69"/>
      <c r="W144" s="70">
        <v>8</v>
      </c>
      <c r="X144" s="69"/>
      <c r="Y144" s="69"/>
      <c r="Z144" s="69"/>
      <c r="AA144" s="69"/>
      <c r="AB144" s="43"/>
      <c r="AC144" s="43"/>
      <c r="AD144" s="69"/>
      <c r="AE144" s="69"/>
      <c r="AF144" s="69"/>
      <c r="AG144" s="69"/>
      <c r="AH144" s="69"/>
      <c r="AI144" s="69"/>
      <c r="AJ144" s="69"/>
      <c r="AK144" s="43"/>
      <c r="AL144" s="43"/>
      <c r="AM144" s="43"/>
      <c r="AN144" s="70">
        <v>8</v>
      </c>
      <c r="AO144" s="69"/>
      <c r="AP144" s="71"/>
      <c r="AQ144" s="72"/>
      <c r="AR144" s="72"/>
      <c r="AS144" s="72"/>
      <c r="AT144" s="72"/>
      <c r="AU144" s="72"/>
      <c r="AV144" s="76"/>
      <c r="AW144" s="77"/>
      <c r="AX144" s="73"/>
      <c r="AY144" s="72"/>
      <c r="AZ144" s="74"/>
      <c r="BA144" s="74"/>
      <c r="BB144" s="75"/>
      <c r="BC144" s="78"/>
      <c r="BD144" s="54"/>
      <c r="BE144"/>
      <c r="CK144"/>
      <c r="CL144"/>
      <c r="CM144"/>
    </row>
    <row r="145" spans="1:91" ht="17.100000000000001" customHeight="1" x14ac:dyDescent="0.2">
      <c r="A145" s="13"/>
      <c r="B145" s="31"/>
      <c r="C145" s="64" t="s">
        <v>83</v>
      </c>
      <c r="D145" s="31"/>
      <c r="E145" s="57"/>
      <c r="F145" s="56"/>
      <c r="G145" s="56"/>
      <c r="H145" s="56"/>
      <c r="I145" s="56"/>
      <c r="J145" s="33" t="s">
        <v>32</v>
      </c>
      <c r="K145" s="69"/>
      <c r="L145" s="69"/>
      <c r="M145" s="69"/>
      <c r="N145" s="69"/>
      <c r="O145" s="69"/>
      <c r="P145" s="69"/>
      <c r="Q145" s="69"/>
      <c r="R145" s="69"/>
      <c r="S145" s="43"/>
      <c r="T145" s="43"/>
      <c r="U145" s="69"/>
      <c r="V145" s="69"/>
      <c r="W145" s="70"/>
      <c r="X145" s="69"/>
      <c r="Y145" s="69"/>
      <c r="Z145" s="69"/>
      <c r="AA145" s="69"/>
      <c r="AB145" s="43"/>
      <c r="AC145" s="43"/>
      <c r="AD145" s="69"/>
      <c r="AE145" s="69"/>
      <c r="AF145" s="69"/>
      <c r="AG145" s="69"/>
      <c r="AH145" s="69"/>
      <c r="AI145" s="69"/>
      <c r="AJ145" s="69"/>
      <c r="AK145" s="43"/>
      <c r="AL145" s="43"/>
      <c r="AM145" s="43"/>
      <c r="AN145" s="70"/>
      <c r="AO145" s="69"/>
      <c r="AP145" s="71"/>
      <c r="AQ145" s="72"/>
      <c r="AR145" s="72"/>
      <c r="AS145" s="72"/>
      <c r="AT145" s="72"/>
      <c r="AU145" s="72"/>
      <c r="AV145" s="76"/>
      <c r="AW145" s="77"/>
      <c r="AX145" s="73"/>
      <c r="AY145" s="72"/>
      <c r="AZ145" s="74"/>
      <c r="BA145" s="74"/>
      <c r="BB145" s="75"/>
      <c r="BC145" s="78"/>
      <c r="BD145" s="54"/>
      <c r="BE145"/>
      <c r="CK145"/>
      <c r="CL145"/>
      <c r="CM145"/>
    </row>
    <row r="146" spans="1:91" ht="17.100000000000001" customHeight="1" x14ac:dyDescent="0.2">
      <c r="A146" s="13"/>
      <c r="B146" s="49"/>
      <c r="C146" s="50" t="s">
        <v>83</v>
      </c>
      <c r="D146" s="49"/>
      <c r="E146" s="67"/>
      <c r="F146" s="68"/>
      <c r="G146" s="68"/>
      <c r="H146" s="68"/>
      <c r="I146" s="68"/>
      <c r="J146" s="33" t="s">
        <v>9</v>
      </c>
      <c r="K146" s="52">
        <v>0</v>
      </c>
      <c r="L146" s="52">
        <v>0</v>
      </c>
      <c r="M146" s="52">
        <v>25</v>
      </c>
      <c r="N146" s="52" t="s">
        <v>35</v>
      </c>
      <c r="O146" s="52">
        <v>0</v>
      </c>
      <c r="P146" s="52"/>
      <c r="Q146" s="52"/>
      <c r="R146" s="52">
        <v>70</v>
      </c>
      <c r="S146" s="52">
        <v>32</v>
      </c>
      <c r="T146" s="52" t="s">
        <v>35</v>
      </c>
      <c r="U146" s="52" t="s">
        <v>35</v>
      </c>
      <c r="V146" s="52">
        <v>0</v>
      </c>
      <c r="W146" s="53">
        <v>40</v>
      </c>
      <c r="X146" s="52">
        <v>38</v>
      </c>
      <c r="Y146" s="52"/>
      <c r="Z146" s="52"/>
      <c r="AA146" s="52">
        <v>0</v>
      </c>
      <c r="AB146" s="52">
        <v>0</v>
      </c>
      <c r="AC146" s="52">
        <v>15</v>
      </c>
      <c r="AD146" s="52" t="s">
        <v>35</v>
      </c>
      <c r="AE146" s="52" t="s">
        <v>35</v>
      </c>
      <c r="AF146" s="52">
        <v>10</v>
      </c>
      <c r="AG146" s="52">
        <v>4</v>
      </c>
      <c r="AH146" s="52"/>
      <c r="AI146" s="52"/>
      <c r="AJ146" s="52"/>
      <c r="AK146" s="52">
        <v>80</v>
      </c>
      <c r="AL146" s="52">
        <v>65</v>
      </c>
      <c r="AM146" s="52">
        <v>16</v>
      </c>
      <c r="AN146" s="53" t="s">
        <v>35</v>
      </c>
      <c r="AO146" s="52">
        <v>33</v>
      </c>
      <c r="AP146" s="71"/>
      <c r="AQ146" s="72"/>
      <c r="AR146" s="72"/>
      <c r="AS146" s="72"/>
      <c r="AT146" s="73"/>
      <c r="AU146" s="36"/>
      <c r="AV146" s="36"/>
      <c r="AW146" s="38"/>
      <c r="AX146" s="39"/>
      <c r="AY146" s="72"/>
      <c r="AZ146" s="74"/>
      <c r="BA146" s="75"/>
      <c r="BB146" s="75"/>
      <c r="BC146" s="40"/>
      <c r="BD146" s="41"/>
      <c r="BE146"/>
      <c r="CK146"/>
      <c r="CL146"/>
      <c r="CM146"/>
    </row>
    <row r="147" spans="1:91" ht="17.100000000000001" customHeight="1" x14ac:dyDescent="0.2">
      <c r="A147" s="13"/>
      <c r="B147" s="31"/>
      <c r="C147" s="55" t="s">
        <v>83</v>
      </c>
      <c r="D147" s="31"/>
      <c r="E147" s="57"/>
      <c r="F147" s="56"/>
      <c r="G147" s="56"/>
      <c r="H147" s="56"/>
      <c r="I147" s="56"/>
      <c r="J147" s="33" t="s">
        <v>10</v>
      </c>
      <c r="K147" s="69"/>
      <c r="L147" s="69"/>
      <c r="M147" s="69"/>
      <c r="N147" s="69"/>
      <c r="O147" s="69"/>
      <c r="P147" s="69"/>
      <c r="Q147" s="69"/>
      <c r="R147" s="69"/>
      <c r="S147" s="43"/>
      <c r="T147" s="43"/>
      <c r="U147" s="69"/>
      <c r="V147" s="69"/>
      <c r="W147" s="70"/>
      <c r="X147" s="69"/>
      <c r="Y147" s="69"/>
      <c r="Z147" s="69"/>
      <c r="AA147" s="69"/>
      <c r="AB147" s="43"/>
      <c r="AC147" s="43"/>
      <c r="AD147" s="69"/>
      <c r="AE147" s="69"/>
      <c r="AF147" s="69"/>
      <c r="AG147" s="69"/>
      <c r="AH147" s="69"/>
      <c r="AI147" s="69"/>
      <c r="AJ147" s="69"/>
      <c r="AK147" s="43"/>
      <c r="AL147" s="43"/>
      <c r="AM147" s="43"/>
      <c r="AN147" s="70"/>
      <c r="AO147" s="69"/>
      <c r="AP147" s="71"/>
      <c r="AQ147" s="72"/>
      <c r="AR147" s="72"/>
      <c r="AS147" s="72"/>
      <c r="AT147" s="72"/>
      <c r="AU147" s="72"/>
      <c r="AV147" s="76"/>
      <c r="AW147" s="77"/>
      <c r="AX147" s="73"/>
      <c r="AY147" s="72"/>
      <c r="AZ147" s="74"/>
      <c r="BA147" s="74"/>
      <c r="BB147" s="75"/>
      <c r="BC147" s="78"/>
      <c r="BD147" s="41"/>
      <c r="BE147"/>
      <c r="CK147"/>
      <c r="CL147"/>
      <c r="CM147"/>
    </row>
    <row r="148" spans="1:91" ht="17.100000000000001" customHeight="1" x14ac:dyDescent="0.2">
      <c r="A148" s="13"/>
      <c r="B148" s="31">
        <f>'Payroll April'!B143+1</f>
        <v>29</v>
      </c>
      <c r="C148" s="31" t="s">
        <v>83</v>
      </c>
      <c r="D148" s="31" t="s">
        <v>104</v>
      </c>
      <c r="E148" s="57" t="s">
        <v>105</v>
      </c>
      <c r="F148" s="56" t="s">
        <v>45</v>
      </c>
      <c r="G148" s="56" t="s">
        <v>65</v>
      </c>
      <c r="H148" s="56" t="s">
        <v>22</v>
      </c>
      <c r="I148" s="56"/>
      <c r="J148" s="33" t="s">
        <v>22</v>
      </c>
      <c r="K148" s="69" t="s">
        <v>4</v>
      </c>
      <c r="L148" s="69" t="s">
        <v>4</v>
      </c>
      <c r="M148" s="69" t="s">
        <v>40</v>
      </c>
      <c r="N148" s="69" t="s">
        <v>40</v>
      </c>
      <c r="O148" s="69" t="s">
        <v>5</v>
      </c>
      <c r="P148" s="69"/>
      <c r="Q148" s="69"/>
      <c r="R148" s="69" t="s">
        <v>41</v>
      </c>
      <c r="S148" s="43" t="s">
        <v>41</v>
      </c>
      <c r="T148" s="43" t="s">
        <v>41</v>
      </c>
      <c r="U148" s="69" t="s">
        <v>42</v>
      </c>
      <c r="V148" s="69" t="s">
        <v>4</v>
      </c>
      <c r="W148" s="70" t="s">
        <v>40</v>
      </c>
      <c r="X148" s="69" t="s">
        <v>40</v>
      </c>
      <c r="Y148" s="69"/>
      <c r="Z148" s="69"/>
      <c r="AA148" s="69" t="s">
        <v>4</v>
      </c>
      <c r="AB148" s="43" t="s">
        <v>4</v>
      </c>
      <c r="AC148" s="43" t="s">
        <v>42</v>
      </c>
      <c r="AD148" s="69" t="s">
        <v>42</v>
      </c>
      <c r="AE148" s="69" t="s">
        <v>42</v>
      </c>
      <c r="AF148" s="69" t="s">
        <v>40</v>
      </c>
      <c r="AG148" s="69" t="s">
        <v>40</v>
      </c>
      <c r="AH148" s="69"/>
      <c r="AI148" s="69"/>
      <c r="AJ148" s="69"/>
      <c r="AK148" s="43" t="s">
        <v>41</v>
      </c>
      <c r="AL148" s="43" t="s">
        <v>41</v>
      </c>
      <c r="AM148" s="43" t="s">
        <v>42</v>
      </c>
      <c r="AN148" s="70" t="s">
        <v>42</v>
      </c>
      <c r="AO148" s="69" t="s">
        <v>40</v>
      </c>
      <c r="AP148" s="36">
        <f>COUNTIF('Payroll April'!K148:AO148,"AL")</f>
        <v>0</v>
      </c>
      <c r="AQ148" s="37">
        <f>COUNTIF('Payroll April'!K148:AO148,"IJ")</f>
        <v>0</v>
      </c>
      <c r="AR148" s="37">
        <f>COUNTIF('Payroll April'!K148:AO148,"SK")</f>
        <v>5</v>
      </c>
      <c r="AS148" s="37">
        <f>COUNTIF('Payroll April'!K148:AO148,"CT")</f>
        <v>1</v>
      </c>
      <c r="AT148" s="36">
        <f>COUNTIF('Payroll April'!K148:AO148,"CTK")</f>
        <v>0</v>
      </c>
      <c r="AU148" s="36">
        <f>COUNTIF('Payroll April'!K148:AO148,"PG")</f>
        <v>0</v>
      </c>
      <c r="AV148" s="36">
        <f>COUNTIF('Payroll April'!K148:AO148,"S1")+COUNTIF('Payroll April'!K148:AO148,"S2")+COUNTIF('Payroll April'!K148:AO148,"S3")</f>
        <v>18</v>
      </c>
      <c r="AW148" s="38">
        <f>SUM('Payroll April'!K146:AO146)</f>
        <v>428</v>
      </c>
      <c r="AX148" s="39">
        <f>SUM('Payroll April'!K147:AO147)</f>
        <v>0</v>
      </c>
      <c r="AY148" s="37">
        <f>COUNTIF('Payroll April'!K148:AO148,"S1")+COUNTIF('Payroll April'!K148:AO148,"S3")</f>
        <v>13</v>
      </c>
      <c r="AZ148" s="36" t="str">
        <f>IF('Payroll April'!AV148&gt;22,'Payroll April'!AV148-22,"0")</f>
        <v>0</v>
      </c>
      <c r="BA148" s="36">
        <f>COUNT('Payroll April'!K149:AO149)+COUNT('Payroll April'!K150:AO150)</f>
        <v>2</v>
      </c>
      <c r="BB148" s="36">
        <f>SUM('Payroll April'!K149:AO149)+SUM('Payroll April'!K150:AO150)</f>
        <v>16</v>
      </c>
      <c r="BC148" s="40">
        <f>SUM('Payroll April'!K149:AO149)*2+SUM('Payroll April'!K150:AO150)*2-('Payroll April'!BA148*0.5)</f>
        <v>31</v>
      </c>
      <c r="BD148" s="47">
        <v>18</v>
      </c>
      <c r="BE148"/>
      <c r="CK148"/>
      <c r="CL148"/>
      <c r="CM148"/>
    </row>
    <row r="149" spans="1:91" ht="17.100000000000001" customHeight="1" x14ac:dyDescent="0.2">
      <c r="A149" s="13"/>
      <c r="B149" s="31"/>
      <c r="C149" s="55" t="s">
        <v>83</v>
      </c>
      <c r="D149" s="31"/>
      <c r="E149" s="57"/>
      <c r="F149" s="56"/>
      <c r="G149" s="56"/>
      <c r="H149" s="56"/>
      <c r="I149" s="56"/>
      <c r="J149" s="33" t="s">
        <v>13</v>
      </c>
      <c r="K149" s="69"/>
      <c r="L149" s="69"/>
      <c r="M149" s="69"/>
      <c r="N149" s="69"/>
      <c r="O149" s="69"/>
      <c r="P149" s="69"/>
      <c r="Q149" s="69"/>
      <c r="R149" s="69"/>
      <c r="S149" s="43"/>
      <c r="T149" s="43"/>
      <c r="U149" s="69"/>
      <c r="V149" s="69"/>
      <c r="W149" s="70">
        <v>8</v>
      </c>
      <c r="X149" s="69"/>
      <c r="Y149" s="69"/>
      <c r="Z149" s="69"/>
      <c r="AA149" s="69"/>
      <c r="AB149" s="43"/>
      <c r="AC149" s="43"/>
      <c r="AD149" s="69"/>
      <c r="AE149" s="69"/>
      <c r="AF149" s="69"/>
      <c r="AG149" s="69"/>
      <c r="AH149" s="69"/>
      <c r="AI149" s="69"/>
      <c r="AJ149" s="69"/>
      <c r="AK149" s="43"/>
      <c r="AL149" s="43"/>
      <c r="AM149" s="43"/>
      <c r="AN149" s="70">
        <v>8</v>
      </c>
      <c r="AO149" s="69"/>
      <c r="AP149" s="71"/>
      <c r="AQ149" s="72"/>
      <c r="AR149" s="72"/>
      <c r="AS149" s="72"/>
      <c r="AT149" s="72"/>
      <c r="AU149" s="72"/>
      <c r="AV149" s="76"/>
      <c r="AW149" s="77"/>
      <c r="AX149" s="73"/>
      <c r="AY149" s="72"/>
      <c r="AZ149" s="74"/>
      <c r="BA149" s="74"/>
      <c r="BB149" s="75"/>
      <c r="BC149" s="78"/>
      <c r="BD149" s="41"/>
      <c r="BE149"/>
      <c r="CK149"/>
      <c r="CL149"/>
      <c r="CM149"/>
    </row>
    <row r="150" spans="1:91" ht="17.100000000000001" customHeight="1" x14ac:dyDescent="0.2">
      <c r="A150" s="13"/>
      <c r="B150" s="31"/>
      <c r="C150" s="64" t="s">
        <v>83</v>
      </c>
      <c r="D150" s="31"/>
      <c r="E150" s="57"/>
      <c r="F150" s="56"/>
      <c r="G150" s="56"/>
      <c r="H150" s="56"/>
      <c r="I150" s="56"/>
      <c r="J150" s="33" t="s">
        <v>32</v>
      </c>
      <c r="K150" s="69"/>
      <c r="L150" s="69"/>
      <c r="M150" s="69"/>
      <c r="N150" s="69"/>
      <c r="O150" s="69"/>
      <c r="P150" s="69"/>
      <c r="Q150" s="69"/>
      <c r="R150" s="69"/>
      <c r="S150" s="43"/>
      <c r="T150" s="43"/>
      <c r="U150" s="69"/>
      <c r="V150" s="69"/>
      <c r="W150" s="70"/>
      <c r="X150" s="69"/>
      <c r="Y150" s="69"/>
      <c r="Z150" s="69"/>
      <c r="AA150" s="69"/>
      <c r="AB150" s="43"/>
      <c r="AC150" s="43"/>
      <c r="AD150" s="69"/>
      <c r="AE150" s="69"/>
      <c r="AF150" s="69"/>
      <c r="AG150" s="69"/>
      <c r="AH150" s="69"/>
      <c r="AI150" s="69"/>
      <c r="AJ150" s="69"/>
      <c r="AK150" s="43"/>
      <c r="AL150" s="43"/>
      <c r="AM150" s="43"/>
      <c r="AN150" s="70"/>
      <c r="AO150" s="69"/>
      <c r="AP150" s="71"/>
      <c r="AQ150" s="72"/>
      <c r="AR150" s="72"/>
      <c r="AS150" s="72"/>
      <c r="AT150" s="72"/>
      <c r="AU150" s="72"/>
      <c r="AV150" s="76"/>
      <c r="AW150" s="77"/>
      <c r="AX150" s="73"/>
      <c r="AY150" s="72"/>
      <c r="AZ150" s="74"/>
      <c r="BA150" s="74"/>
      <c r="BB150" s="75"/>
      <c r="BC150" s="78"/>
      <c r="BD150" s="41"/>
      <c r="BE150"/>
      <c r="CK150"/>
      <c r="CL150"/>
      <c r="CM150"/>
    </row>
    <row r="151" spans="1:91" ht="17.100000000000001" customHeight="1" x14ac:dyDescent="0.2">
      <c r="A151" s="13"/>
      <c r="B151" s="49"/>
      <c r="C151" s="50" t="s">
        <v>83</v>
      </c>
      <c r="D151" s="49"/>
      <c r="E151" s="67"/>
      <c r="F151" s="68"/>
      <c r="G151" s="68"/>
      <c r="H151" s="68"/>
      <c r="I151" s="68"/>
      <c r="J151" s="33" t="s">
        <v>9</v>
      </c>
      <c r="K151" s="52">
        <v>10</v>
      </c>
      <c r="L151" s="52">
        <v>34</v>
      </c>
      <c r="M151" s="52">
        <v>25</v>
      </c>
      <c r="N151" s="52" t="s">
        <v>35</v>
      </c>
      <c r="O151" s="52">
        <v>76</v>
      </c>
      <c r="P151" s="52"/>
      <c r="Q151" s="52"/>
      <c r="R151" s="52">
        <v>70</v>
      </c>
      <c r="S151" s="52">
        <v>32</v>
      </c>
      <c r="T151" s="52" t="s">
        <v>35</v>
      </c>
      <c r="U151" s="52">
        <v>20</v>
      </c>
      <c r="V151" s="52">
        <v>114</v>
      </c>
      <c r="W151" s="53">
        <v>40</v>
      </c>
      <c r="X151" s="52">
        <v>38</v>
      </c>
      <c r="Y151" s="52"/>
      <c r="Z151" s="52"/>
      <c r="AA151" s="52">
        <v>50</v>
      </c>
      <c r="AB151" s="52">
        <v>70</v>
      </c>
      <c r="AC151" s="52">
        <v>15</v>
      </c>
      <c r="AD151" s="52" t="s">
        <v>35</v>
      </c>
      <c r="AE151" s="52" t="s">
        <v>35</v>
      </c>
      <c r="AF151" s="52">
        <v>10</v>
      </c>
      <c r="AG151" s="52">
        <v>4</v>
      </c>
      <c r="AH151" s="52"/>
      <c r="AI151" s="52"/>
      <c r="AJ151" s="52"/>
      <c r="AK151" s="52">
        <v>80</v>
      </c>
      <c r="AL151" s="52">
        <v>65</v>
      </c>
      <c r="AM151" s="52">
        <v>16</v>
      </c>
      <c r="AN151" s="53" t="s">
        <v>35</v>
      </c>
      <c r="AO151" s="52">
        <v>33</v>
      </c>
      <c r="AP151" s="71"/>
      <c r="AQ151" s="72"/>
      <c r="AR151" s="72"/>
      <c r="AS151" s="72"/>
      <c r="AT151" s="73"/>
      <c r="AU151" s="36"/>
      <c r="AV151" s="36"/>
      <c r="AW151" s="38"/>
      <c r="AX151" s="39"/>
      <c r="AY151" s="72"/>
      <c r="AZ151" s="74"/>
      <c r="BA151" s="75"/>
      <c r="BB151" s="75"/>
      <c r="BC151" s="40"/>
      <c r="BD151" s="3"/>
      <c r="BE151"/>
      <c r="CK151"/>
      <c r="CL151"/>
      <c r="CM151"/>
    </row>
    <row r="152" spans="1:91" ht="17.100000000000001" customHeight="1" x14ac:dyDescent="0.2">
      <c r="A152" s="13"/>
      <c r="B152" s="31"/>
      <c r="C152" s="55" t="s">
        <v>83</v>
      </c>
      <c r="D152" s="31"/>
      <c r="E152" s="57"/>
      <c r="F152" s="56"/>
      <c r="G152" s="56"/>
      <c r="H152" s="56"/>
      <c r="I152" s="56"/>
      <c r="J152" s="33" t="s">
        <v>10</v>
      </c>
      <c r="K152" s="69"/>
      <c r="L152" s="69"/>
      <c r="M152" s="69"/>
      <c r="N152" s="69"/>
      <c r="O152" s="69"/>
      <c r="P152" s="69"/>
      <c r="Q152" s="69"/>
      <c r="R152" s="69"/>
      <c r="S152" s="43"/>
      <c r="T152" s="43"/>
      <c r="U152" s="69"/>
      <c r="V152" s="69"/>
      <c r="W152" s="70"/>
      <c r="X152" s="69"/>
      <c r="Y152" s="69"/>
      <c r="Z152" s="69"/>
      <c r="AA152" s="69"/>
      <c r="AB152" s="43"/>
      <c r="AC152" s="43"/>
      <c r="AD152" s="69"/>
      <c r="AE152" s="69"/>
      <c r="AF152" s="69"/>
      <c r="AG152" s="69"/>
      <c r="AH152" s="69"/>
      <c r="AI152" s="69"/>
      <c r="AJ152" s="69"/>
      <c r="AK152" s="43"/>
      <c r="AL152" s="43"/>
      <c r="AM152" s="43"/>
      <c r="AN152" s="70"/>
      <c r="AO152" s="69"/>
      <c r="AP152" s="71"/>
      <c r="AQ152" s="72"/>
      <c r="AR152" s="72"/>
      <c r="AS152" s="72"/>
      <c r="AT152" s="72"/>
      <c r="AU152" s="72"/>
      <c r="AV152" s="76"/>
      <c r="AW152" s="77"/>
      <c r="AX152" s="73"/>
      <c r="AY152" s="72"/>
      <c r="AZ152" s="74"/>
      <c r="BA152" s="74"/>
      <c r="BB152" s="75"/>
      <c r="BC152" s="78"/>
      <c r="BD152" s="3"/>
      <c r="BE152"/>
      <c r="CK152"/>
      <c r="CL152"/>
      <c r="CM152"/>
    </row>
    <row r="153" spans="1:91" ht="17.100000000000001" customHeight="1" x14ac:dyDescent="0.2">
      <c r="A153" s="13"/>
      <c r="B153" s="31">
        <f>'Payroll April'!B148+1</f>
        <v>30</v>
      </c>
      <c r="C153" s="31" t="s">
        <v>83</v>
      </c>
      <c r="D153" s="31" t="s">
        <v>106</v>
      </c>
      <c r="E153" s="57" t="s">
        <v>107</v>
      </c>
      <c r="F153" s="56" t="s">
        <v>45</v>
      </c>
      <c r="G153" s="56" t="s">
        <v>65</v>
      </c>
      <c r="H153" s="56" t="s">
        <v>22</v>
      </c>
      <c r="I153" s="56"/>
      <c r="J153" s="33" t="s">
        <v>22</v>
      </c>
      <c r="K153" s="69" t="s">
        <v>42</v>
      </c>
      <c r="L153" s="69" t="s">
        <v>42</v>
      </c>
      <c r="M153" s="69" t="s">
        <v>40</v>
      </c>
      <c r="N153" s="69" t="s">
        <v>40</v>
      </c>
      <c r="O153" s="69" t="s">
        <v>40</v>
      </c>
      <c r="P153" s="69"/>
      <c r="Q153" s="69"/>
      <c r="R153" s="69" t="s">
        <v>41</v>
      </c>
      <c r="S153" s="43" t="s">
        <v>41</v>
      </c>
      <c r="T153" s="43" t="s">
        <v>41</v>
      </c>
      <c r="U153" s="69" t="s">
        <v>42</v>
      </c>
      <c r="V153" s="69" t="s">
        <v>42</v>
      </c>
      <c r="W153" s="70" t="s">
        <v>40</v>
      </c>
      <c r="X153" s="69" t="s">
        <v>40</v>
      </c>
      <c r="Y153" s="69"/>
      <c r="Z153" s="69"/>
      <c r="AA153" s="69" t="s">
        <v>41</v>
      </c>
      <c r="AB153" s="43" t="s">
        <v>41</v>
      </c>
      <c r="AC153" s="43" t="s">
        <v>42</v>
      </c>
      <c r="AD153" s="69" t="s">
        <v>42</v>
      </c>
      <c r="AE153" s="69" t="s">
        <v>42</v>
      </c>
      <c r="AF153" s="69" t="s">
        <v>40</v>
      </c>
      <c r="AG153" s="69" t="s">
        <v>40</v>
      </c>
      <c r="AH153" s="69"/>
      <c r="AI153" s="69"/>
      <c r="AJ153" s="69"/>
      <c r="AK153" s="43" t="s">
        <v>41</v>
      </c>
      <c r="AL153" s="43" t="s">
        <v>41</v>
      </c>
      <c r="AM153" s="43" t="s">
        <v>42</v>
      </c>
      <c r="AN153" s="70" t="s">
        <v>42</v>
      </c>
      <c r="AO153" s="69" t="s">
        <v>40</v>
      </c>
      <c r="AP153" s="36">
        <f>COUNTIF('Payroll April'!K153:AO153,"AL")</f>
        <v>0</v>
      </c>
      <c r="AQ153" s="37">
        <f>COUNTIF('Payroll April'!K153:AO153,"IJ")</f>
        <v>0</v>
      </c>
      <c r="AR153" s="37">
        <f>COUNTIF('Payroll April'!K153:AO153,"SK")</f>
        <v>0</v>
      </c>
      <c r="AS153" s="37">
        <f>COUNTIF('Payroll April'!K153:AO153,"CT")</f>
        <v>0</v>
      </c>
      <c r="AT153" s="36">
        <f>COUNTIF('Payroll April'!K153:AO153,"CTK")</f>
        <v>0</v>
      </c>
      <c r="AU153" s="36">
        <f>COUNTIF('Payroll April'!K153:AO153,"PG")</f>
        <v>0</v>
      </c>
      <c r="AV153" s="36">
        <f>COUNTIF('Payroll April'!K153:AO153,"S1")+COUNTIF('Payroll April'!K153:AO153,"S2")+COUNTIF('Payroll April'!K153:AO153,"S3")</f>
        <v>24</v>
      </c>
      <c r="AW153" s="38">
        <f>SUM('Payroll April'!K151:AO151)</f>
        <v>802</v>
      </c>
      <c r="AX153" s="39">
        <f>SUM('Payroll April'!K152:AO152)</f>
        <v>0</v>
      </c>
      <c r="AY153" s="37">
        <f>COUNTIF('Payroll April'!K153:AO153,"S1")+COUNTIF('Payroll April'!K153:AO153,"S3")</f>
        <v>17</v>
      </c>
      <c r="AZ153" s="36">
        <f>IF('Payroll April'!AV153&gt;22,'Payroll April'!AV153-22,"0")</f>
        <v>2</v>
      </c>
      <c r="BA153" s="36">
        <f>COUNT('Payroll April'!K154:AO154)+COUNT('Payroll April'!K155:AO155)</f>
        <v>2</v>
      </c>
      <c r="BB153" s="36">
        <f>SUM('Payroll April'!K154:AO154)+SUM('Payroll April'!K155:AO155)</f>
        <v>16</v>
      </c>
      <c r="BC153" s="40">
        <f>SUM('Payroll April'!K154:AO154)*2+SUM('Payroll April'!K155:AO155)*2-('Payroll April'!BA153*0.5)</f>
        <v>31</v>
      </c>
      <c r="BD153" s="47">
        <v>24</v>
      </c>
      <c r="BE153"/>
      <c r="CK153"/>
      <c r="CL153"/>
      <c r="CM153"/>
    </row>
    <row r="154" spans="1:91" ht="17.100000000000001" customHeight="1" x14ac:dyDescent="0.2">
      <c r="A154" s="13"/>
      <c r="B154" s="31"/>
      <c r="C154" s="55" t="s">
        <v>83</v>
      </c>
      <c r="D154" s="31"/>
      <c r="E154" s="57"/>
      <c r="F154" s="56"/>
      <c r="G154" s="56"/>
      <c r="H154" s="56"/>
      <c r="I154" s="56"/>
      <c r="J154" s="33" t="s">
        <v>13</v>
      </c>
      <c r="K154" s="69"/>
      <c r="L154" s="69"/>
      <c r="M154" s="69"/>
      <c r="N154" s="69"/>
      <c r="O154" s="69"/>
      <c r="P154" s="69"/>
      <c r="Q154" s="69"/>
      <c r="R154" s="69"/>
      <c r="S154" s="43"/>
      <c r="T154" s="43"/>
      <c r="U154" s="69"/>
      <c r="V154" s="69"/>
      <c r="W154" s="70">
        <v>8</v>
      </c>
      <c r="X154" s="69"/>
      <c r="Y154" s="69"/>
      <c r="Z154" s="69"/>
      <c r="AA154" s="69"/>
      <c r="AB154" s="43"/>
      <c r="AC154" s="43"/>
      <c r="AD154" s="69"/>
      <c r="AE154" s="69"/>
      <c r="AF154" s="69"/>
      <c r="AG154" s="69"/>
      <c r="AH154" s="69"/>
      <c r="AI154" s="69"/>
      <c r="AJ154" s="69"/>
      <c r="AK154" s="43"/>
      <c r="AL154" s="43"/>
      <c r="AM154" s="43"/>
      <c r="AN154" s="70">
        <v>8</v>
      </c>
      <c r="AO154" s="69"/>
      <c r="AP154" s="71"/>
      <c r="AQ154" s="72"/>
      <c r="AR154" s="72"/>
      <c r="AS154" s="72"/>
      <c r="AT154" s="72"/>
      <c r="AU154" s="72"/>
      <c r="AV154" s="76"/>
      <c r="AW154" s="77"/>
      <c r="AX154" s="73"/>
      <c r="AY154" s="72"/>
      <c r="AZ154" s="74"/>
      <c r="BA154" s="74"/>
      <c r="BB154" s="75"/>
      <c r="BC154" s="78"/>
      <c r="BD154" s="54"/>
      <c r="BE154"/>
      <c r="CK154"/>
      <c r="CL154"/>
      <c r="CM154"/>
    </row>
    <row r="155" spans="1:91" ht="17.100000000000001" customHeight="1" x14ac:dyDescent="0.2">
      <c r="A155" s="13"/>
      <c r="B155" s="31"/>
      <c r="C155" s="64" t="s">
        <v>83</v>
      </c>
      <c r="D155" s="31"/>
      <c r="E155" s="57"/>
      <c r="F155" s="56"/>
      <c r="G155" s="56"/>
      <c r="H155" s="56"/>
      <c r="I155" s="56"/>
      <c r="J155" s="33" t="s">
        <v>32</v>
      </c>
      <c r="K155" s="69"/>
      <c r="L155" s="69"/>
      <c r="M155" s="69"/>
      <c r="N155" s="69"/>
      <c r="O155" s="69"/>
      <c r="P155" s="69"/>
      <c r="Q155" s="69"/>
      <c r="R155" s="69"/>
      <c r="S155" s="43"/>
      <c r="T155" s="43"/>
      <c r="U155" s="69"/>
      <c r="V155" s="69"/>
      <c r="W155" s="70"/>
      <c r="X155" s="69"/>
      <c r="Y155" s="69"/>
      <c r="Z155" s="69"/>
      <c r="AA155" s="69"/>
      <c r="AB155" s="43"/>
      <c r="AC155" s="43"/>
      <c r="AD155" s="69"/>
      <c r="AE155" s="69"/>
      <c r="AF155" s="69"/>
      <c r="AG155" s="69"/>
      <c r="AH155" s="69"/>
      <c r="AI155" s="69"/>
      <c r="AJ155" s="69"/>
      <c r="AK155" s="43"/>
      <c r="AL155" s="43"/>
      <c r="AM155" s="43"/>
      <c r="AN155" s="70"/>
      <c r="AO155" s="69"/>
      <c r="AP155" s="71"/>
      <c r="AQ155" s="72"/>
      <c r="AR155" s="72"/>
      <c r="AS155" s="72"/>
      <c r="AT155" s="72"/>
      <c r="AU155" s="72"/>
      <c r="AV155" s="76"/>
      <c r="AW155" s="77"/>
      <c r="AX155" s="73"/>
      <c r="AY155" s="72"/>
      <c r="AZ155" s="74"/>
      <c r="BA155" s="74"/>
      <c r="BB155" s="75"/>
      <c r="BC155" s="78"/>
      <c r="BD155" s="54"/>
      <c r="BE155"/>
      <c r="CK155"/>
      <c r="CL155"/>
      <c r="CM155"/>
    </row>
    <row r="156" spans="1:91" ht="17.100000000000001" customHeight="1" x14ac:dyDescent="0.2">
      <c r="A156" s="13"/>
      <c r="B156" s="49"/>
      <c r="C156" s="50" t="s">
        <v>83</v>
      </c>
      <c r="D156" s="49"/>
      <c r="E156" s="67"/>
      <c r="F156" s="68"/>
      <c r="G156" s="68"/>
      <c r="H156" s="68"/>
      <c r="I156" s="68"/>
      <c r="J156" s="33" t="s">
        <v>9</v>
      </c>
      <c r="K156" s="52">
        <v>10</v>
      </c>
      <c r="L156" s="52">
        <v>34</v>
      </c>
      <c r="M156" s="52">
        <v>25</v>
      </c>
      <c r="N156" s="52" t="s">
        <v>35</v>
      </c>
      <c r="O156" s="52">
        <v>76</v>
      </c>
      <c r="P156" s="52"/>
      <c r="Q156" s="52"/>
      <c r="R156" s="52">
        <v>70</v>
      </c>
      <c r="S156" s="52">
        <v>32</v>
      </c>
      <c r="T156" s="52" t="s">
        <v>35</v>
      </c>
      <c r="U156" s="52">
        <v>20</v>
      </c>
      <c r="V156" s="52">
        <v>114</v>
      </c>
      <c r="W156" s="53">
        <v>40</v>
      </c>
      <c r="X156" s="52">
        <v>38</v>
      </c>
      <c r="Y156" s="52"/>
      <c r="Z156" s="52"/>
      <c r="AA156" s="52">
        <v>50</v>
      </c>
      <c r="AB156" s="52">
        <v>70</v>
      </c>
      <c r="AC156" s="52">
        <v>65</v>
      </c>
      <c r="AD156" s="52" t="s">
        <v>35</v>
      </c>
      <c r="AE156" s="52" t="s">
        <v>35</v>
      </c>
      <c r="AF156" s="52">
        <v>10</v>
      </c>
      <c r="AG156" s="52">
        <v>4</v>
      </c>
      <c r="AH156" s="52"/>
      <c r="AI156" s="52"/>
      <c r="AJ156" s="52"/>
      <c r="AK156" s="52">
        <v>80</v>
      </c>
      <c r="AL156" s="52">
        <v>65</v>
      </c>
      <c r="AM156" s="52">
        <v>46</v>
      </c>
      <c r="AN156" s="53" t="s">
        <v>35</v>
      </c>
      <c r="AO156" s="52">
        <v>33</v>
      </c>
      <c r="AP156" s="71"/>
      <c r="AQ156" s="72"/>
      <c r="AR156" s="72"/>
      <c r="AS156" s="72"/>
      <c r="AT156" s="73"/>
      <c r="AU156" s="36"/>
      <c r="AV156" s="36"/>
      <c r="AW156" s="38"/>
      <c r="AX156" s="39"/>
      <c r="AY156" s="72"/>
      <c r="AZ156" s="74"/>
      <c r="BA156" s="75"/>
      <c r="BB156" s="75"/>
      <c r="BC156" s="40"/>
      <c r="BD156" s="3"/>
      <c r="BE156"/>
      <c r="CK156"/>
      <c r="CL156"/>
      <c r="CM156"/>
    </row>
    <row r="157" spans="1:91" ht="17.100000000000001" customHeight="1" x14ac:dyDescent="0.2">
      <c r="A157" s="13"/>
      <c r="B157" s="31"/>
      <c r="C157" s="55" t="s">
        <v>83</v>
      </c>
      <c r="D157" s="31"/>
      <c r="E157" s="57"/>
      <c r="F157" s="56"/>
      <c r="G157" s="56"/>
      <c r="H157" s="56"/>
      <c r="I157" s="56"/>
      <c r="J157" s="33" t="s">
        <v>10</v>
      </c>
      <c r="K157" s="69"/>
      <c r="L157" s="69"/>
      <c r="M157" s="69"/>
      <c r="N157" s="69"/>
      <c r="O157" s="69"/>
      <c r="P157" s="69"/>
      <c r="Q157" s="69"/>
      <c r="R157" s="69"/>
      <c r="S157" s="43"/>
      <c r="T157" s="43"/>
      <c r="U157" s="69"/>
      <c r="V157" s="69"/>
      <c r="W157" s="70"/>
      <c r="X157" s="69"/>
      <c r="Y157" s="69"/>
      <c r="Z157" s="69"/>
      <c r="AA157" s="69"/>
      <c r="AB157" s="43"/>
      <c r="AC157" s="43"/>
      <c r="AD157" s="69"/>
      <c r="AE157" s="69"/>
      <c r="AF157" s="69"/>
      <c r="AG157" s="69"/>
      <c r="AH157" s="69"/>
      <c r="AI157" s="69"/>
      <c r="AJ157" s="69"/>
      <c r="AK157" s="43"/>
      <c r="AL157" s="43"/>
      <c r="AM157" s="43"/>
      <c r="AN157" s="70"/>
      <c r="AO157" s="69"/>
      <c r="AP157" s="71"/>
      <c r="AQ157" s="72"/>
      <c r="AR157" s="72"/>
      <c r="AS157" s="72"/>
      <c r="AT157" s="72"/>
      <c r="AU157" s="72"/>
      <c r="AV157" s="76"/>
      <c r="AW157" s="77"/>
      <c r="AX157" s="73"/>
      <c r="AY157" s="72"/>
      <c r="AZ157" s="74"/>
      <c r="BA157" s="74"/>
      <c r="BB157" s="75"/>
      <c r="BC157" s="78"/>
      <c r="BD157" s="3"/>
      <c r="BE157"/>
      <c r="CK157"/>
      <c r="CL157"/>
      <c r="CM157"/>
    </row>
    <row r="158" spans="1:91" ht="17.100000000000001" customHeight="1" x14ac:dyDescent="0.2">
      <c r="A158" s="13"/>
      <c r="B158" s="31">
        <f>'Payroll April'!B153+1</f>
        <v>31</v>
      </c>
      <c r="C158" s="31" t="s">
        <v>83</v>
      </c>
      <c r="D158" s="31" t="s">
        <v>108</v>
      </c>
      <c r="E158" s="57" t="s">
        <v>109</v>
      </c>
      <c r="F158" s="56" t="s">
        <v>38</v>
      </c>
      <c r="G158" s="56" t="s">
        <v>65</v>
      </c>
      <c r="H158" s="56" t="s">
        <v>22</v>
      </c>
      <c r="I158" s="56"/>
      <c r="J158" s="33" t="s">
        <v>22</v>
      </c>
      <c r="K158" s="69" t="s">
        <v>42</v>
      </c>
      <c r="L158" s="69" t="s">
        <v>42</v>
      </c>
      <c r="M158" s="69" t="s">
        <v>40</v>
      </c>
      <c r="N158" s="69" t="s">
        <v>40</v>
      </c>
      <c r="O158" s="69" t="s">
        <v>40</v>
      </c>
      <c r="P158" s="69"/>
      <c r="Q158" s="69"/>
      <c r="R158" s="69" t="s">
        <v>41</v>
      </c>
      <c r="S158" s="43" t="s">
        <v>41</v>
      </c>
      <c r="T158" s="43" t="s">
        <v>41</v>
      </c>
      <c r="U158" s="69" t="s">
        <v>42</v>
      </c>
      <c r="V158" s="69" t="s">
        <v>42</v>
      </c>
      <c r="W158" s="70" t="s">
        <v>40</v>
      </c>
      <c r="X158" s="69" t="s">
        <v>40</v>
      </c>
      <c r="Y158" s="69"/>
      <c r="Z158" s="69"/>
      <c r="AA158" s="69" t="s">
        <v>41</v>
      </c>
      <c r="AB158" s="43" t="s">
        <v>41</v>
      </c>
      <c r="AC158" s="43" t="s">
        <v>42</v>
      </c>
      <c r="AD158" s="69" t="s">
        <v>42</v>
      </c>
      <c r="AE158" s="69" t="s">
        <v>42</v>
      </c>
      <c r="AF158" s="69" t="s">
        <v>40</v>
      </c>
      <c r="AG158" s="69" t="s">
        <v>40</v>
      </c>
      <c r="AH158" s="69"/>
      <c r="AI158" s="69"/>
      <c r="AJ158" s="69"/>
      <c r="AK158" s="43" t="s">
        <v>41</v>
      </c>
      <c r="AL158" s="43" t="s">
        <v>41</v>
      </c>
      <c r="AM158" s="43" t="s">
        <v>42</v>
      </c>
      <c r="AN158" s="70" t="s">
        <v>42</v>
      </c>
      <c r="AO158" s="69" t="s">
        <v>40</v>
      </c>
      <c r="AP158" s="36">
        <f>COUNTIF('Payroll April'!K158:AO158,"AL")</f>
        <v>0</v>
      </c>
      <c r="AQ158" s="37">
        <f>COUNTIF('Payroll April'!K158:AO158,"IJ")</f>
        <v>0</v>
      </c>
      <c r="AR158" s="37">
        <f>COUNTIF('Payroll April'!K158:AO158,"SK")</f>
        <v>0</v>
      </c>
      <c r="AS158" s="37">
        <f>COUNTIF('Payroll April'!K158:AO158,"CT")</f>
        <v>0</v>
      </c>
      <c r="AT158" s="36">
        <f>COUNTIF('Payroll April'!K158:AO158,"CTK")</f>
        <v>0</v>
      </c>
      <c r="AU158" s="36">
        <f>COUNTIF('Payroll April'!K158:AO158,"PG")</f>
        <v>0</v>
      </c>
      <c r="AV158" s="36">
        <f>COUNTIF('Payroll April'!K158:AO158,"S1")+COUNTIF('Payroll April'!K158:AO158,"S2")+COUNTIF('Payroll April'!K158:AO158,"S3")</f>
        <v>24</v>
      </c>
      <c r="AW158" s="38">
        <f>SUM('Payroll April'!K156:AO156)</f>
        <v>882</v>
      </c>
      <c r="AX158" s="39">
        <f>SUM('Payroll April'!K157:AO157)</f>
        <v>0</v>
      </c>
      <c r="AY158" s="37">
        <f>COUNTIF('Payroll April'!K158:AO158,"S1")+COUNTIF('Payroll April'!K158:AO158,"S3")</f>
        <v>17</v>
      </c>
      <c r="AZ158" s="36">
        <f>IF('Payroll April'!AV158&gt;22,'Payroll April'!AV158-22,"0")</f>
        <v>2</v>
      </c>
      <c r="BA158" s="36">
        <f>COUNT('Payroll April'!K159:AO159)+COUNT('Payroll April'!K160:AO160)</f>
        <v>2</v>
      </c>
      <c r="BB158" s="36">
        <f>SUM('Payroll April'!K159:AO159)+SUM('Payroll April'!K160:AO160)</f>
        <v>16</v>
      </c>
      <c r="BC158" s="40">
        <f>SUM('Payroll April'!K159:AO159)*2+SUM('Payroll April'!K160:AO160)*2-('Payroll April'!BA158*0.5)</f>
        <v>31</v>
      </c>
      <c r="BD158" s="47">
        <v>24</v>
      </c>
      <c r="BE158"/>
      <c r="CK158"/>
      <c r="CL158"/>
      <c r="CM158"/>
    </row>
    <row r="159" spans="1:91" ht="17.100000000000001" customHeight="1" x14ac:dyDescent="0.2">
      <c r="A159" s="13"/>
      <c r="B159" s="31"/>
      <c r="C159" s="55" t="s">
        <v>83</v>
      </c>
      <c r="D159" s="31"/>
      <c r="E159" s="57"/>
      <c r="F159" s="56"/>
      <c r="G159" s="56"/>
      <c r="H159" s="56"/>
      <c r="I159" s="56"/>
      <c r="J159" s="33" t="s">
        <v>13</v>
      </c>
      <c r="K159" s="69"/>
      <c r="L159" s="69"/>
      <c r="M159" s="69"/>
      <c r="N159" s="69"/>
      <c r="O159" s="69"/>
      <c r="P159" s="69"/>
      <c r="Q159" s="69"/>
      <c r="R159" s="69"/>
      <c r="S159" s="43"/>
      <c r="T159" s="43"/>
      <c r="U159" s="69"/>
      <c r="V159" s="69"/>
      <c r="W159" s="70">
        <v>8</v>
      </c>
      <c r="X159" s="69"/>
      <c r="Y159" s="69"/>
      <c r="Z159" s="69"/>
      <c r="AA159" s="69"/>
      <c r="AB159" s="43"/>
      <c r="AC159" s="43"/>
      <c r="AD159" s="69"/>
      <c r="AE159" s="69"/>
      <c r="AF159" s="69"/>
      <c r="AG159" s="69"/>
      <c r="AH159" s="69"/>
      <c r="AI159" s="69"/>
      <c r="AJ159" s="69"/>
      <c r="AK159" s="43"/>
      <c r="AL159" s="43"/>
      <c r="AM159" s="43"/>
      <c r="AN159" s="70">
        <v>8</v>
      </c>
      <c r="AO159" s="69"/>
      <c r="AP159" s="71"/>
      <c r="AQ159" s="72"/>
      <c r="AR159" s="72"/>
      <c r="AS159" s="72"/>
      <c r="AT159" s="72"/>
      <c r="AU159" s="72"/>
      <c r="AV159" s="76"/>
      <c r="AW159" s="77"/>
      <c r="AX159" s="73"/>
      <c r="AY159" s="72"/>
      <c r="AZ159" s="74"/>
      <c r="BA159" s="74"/>
      <c r="BB159" s="75"/>
      <c r="BC159" s="78"/>
      <c r="BD159" s="54"/>
      <c r="BE159"/>
      <c r="CK159"/>
      <c r="CL159"/>
      <c r="CM159"/>
    </row>
    <row r="160" spans="1:91" ht="17.100000000000001" customHeight="1" x14ac:dyDescent="0.2">
      <c r="A160" s="13"/>
      <c r="B160" s="31"/>
      <c r="C160" s="64" t="s">
        <v>83</v>
      </c>
      <c r="D160" s="31"/>
      <c r="E160" s="57"/>
      <c r="F160" s="56"/>
      <c r="G160" s="56"/>
      <c r="H160" s="56"/>
      <c r="I160" s="56"/>
      <c r="J160" s="33" t="s">
        <v>32</v>
      </c>
      <c r="K160" s="69"/>
      <c r="L160" s="69"/>
      <c r="M160" s="69"/>
      <c r="N160" s="69"/>
      <c r="O160" s="69"/>
      <c r="P160" s="69"/>
      <c r="Q160" s="69"/>
      <c r="R160" s="69"/>
      <c r="S160" s="43"/>
      <c r="T160" s="43"/>
      <c r="U160" s="69"/>
      <c r="V160" s="69"/>
      <c r="W160" s="70"/>
      <c r="X160" s="69"/>
      <c r="Y160" s="69"/>
      <c r="Z160" s="69"/>
      <c r="AA160" s="69"/>
      <c r="AB160" s="43"/>
      <c r="AC160" s="43"/>
      <c r="AD160" s="69"/>
      <c r="AE160" s="69"/>
      <c r="AF160" s="69"/>
      <c r="AG160" s="69"/>
      <c r="AH160" s="69"/>
      <c r="AI160" s="69"/>
      <c r="AJ160" s="69"/>
      <c r="AK160" s="43"/>
      <c r="AL160" s="43"/>
      <c r="AM160" s="43"/>
      <c r="AN160" s="70"/>
      <c r="AO160" s="69"/>
      <c r="AP160" s="71"/>
      <c r="AQ160" s="72"/>
      <c r="AR160" s="72"/>
      <c r="AS160" s="72"/>
      <c r="AT160" s="72"/>
      <c r="AU160" s="72"/>
      <c r="AV160" s="76"/>
      <c r="AW160" s="77"/>
      <c r="AX160" s="73"/>
      <c r="AY160" s="72"/>
      <c r="AZ160" s="74"/>
      <c r="BA160" s="74"/>
      <c r="BB160" s="75"/>
      <c r="BC160" s="78"/>
      <c r="BD160" s="54"/>
      <c r="BE160"/>
      <c r="CK160"/>
      <c r="CL160"/>
      <c r="CM160"/>
    </row>
    <row r="161" spans="1:91" ht="17.100000000000001" customHeight="1" x14ac:dyDescent="0.2">
      <c r="A161" s="13"/>
      <c r="B161" s="49"/>
      <c r="C161" s="50" t="s">
        <v>83</v>
      </c>
      <c r="D161" s="49"/>
      <c r="E161" s="67"/>
      <c r="F161" s="68"/>
      <c r="G161" s="68"/>
      <c r="H161" s="68"/>
      <c r="I161" s="68"/>
      <c r="J161" s="33" t="s">
        <v>9</v>
      </c>
      <c r="K161" s="52">
        <v>10</v>
      </c>
      <c r="L161" s="52">
        <v>34</v>
      </c>
      <c r="M161" s="52">
        <v>25</v>
      </c>
      <c r="N161" s="52" t="s">
        <v>35</v>
      </c>
      <c r="O161" s="52">
        <v>76</v>
      </c>
      <c r="P161" s="52"/>
      <c r="Q161" s="52"/>
      <c r="R161" s="52">
        <v>70</v>
      </c>
      <c r="S161" s="52">
        <v>32</v>
      </c>
      <c r="T161" s="52" t="s">
        <v>35</v>
      </c>
      <c r="U161" s="52">
        <v>20</v>
      </c>
      <c r="V161" s="52">
        <v>114</v>
      </c>
      <c r="W161" s="53">
        <v>40</v>
      </c>
      <c r="X161" s="52">
        <v>38</v>
      </c>
      <c r="Y161" s="52"/>
      <c r="Z161" s="52"/>
      <c r="AA161" s="52">
        <v>50</v>
      </c>
      <c r="AB161" s="52">
        <v>70</v>
      </c>
      <c r="AC161" s="52">
        <v>15</v>
      </c>
      <c r="AD161" s="52" t="s">
        <v>35</v>
      </c>
      <c r="AE161" s="52" t="s">
        <v>35</v>
      </c>
      <c r="AF161" s="52">
        <v>22</v>
      </c>
      <c r="AG161" s="52">
        <v>4</v>
      </c>
      <c r="AH161" s="52"/>
      <c r="AI161" s="52"/>
      <c r="AJ161" s="52"/>
      <c r="AK161" s="52">
        <v>80</v>
      </c>
      <c r="AL161" s="52">
        <v>65</v>
      </c>
      <c r="AM161" s="52">
        <v>16</v>
      </c>
      <c r="AN161" s="53" t="s">
        <v>35</v>
      </c>
      <c r="AO161" s="52">
        <v>33</v>
      </c>
      <c r="AP161" s="71"/>
      <c r="AQ161" s="72"/>
      <c r="AR161" s="72"/>
      <c r="AS161" s="72"/>
      <c r="AT161" s="73"/>
      <c r="AU161" s="36"/>
      <c r="AV161" s="36"/>
      <c r="AW161" s="38"/>
      <c r="AX161" s="39"/>
      <c r="AY161" s="72"/>
      <c r="AZ161" s="74"/>
      <c r="BA161" s="75"/>
      <c r="BB161" s="75"/>
      <c r="BC161" s="40"/>
      <c r="BD161" s="41"/>
      <c r="BE161"/>
      <c r="CK161"/>
      <c r="CL161"/>
      <c r="CM161"/>
    </row>
    <row r="162" spans="1:91" ht="17.100000000000001" customHeight="1" x14ac:dyDescent="0.2">
      <c r="A162" s="13"/>
      <c r="B162" s="31"/>
      <c r="C162" s="55" t="s">
        <v>83</v>
      </c>
      <c r="D162" s="31"/>
      <c r="E162" s="57"/>
      <c r="F162" s="56"/>
      <c r="G162" s="56"/>
      <c r="H162" s="56"/>
      <c r="I162" s="56"/>
      <c r="J162" s="33" t="s">
        <v>10</v>
      </c>
      <c r="K162" s="69"/>
      <c r="L162" s="69"/>
      <c r="M162" s="69"/>
      <c r="N162" s="69"/>
      <c r="O162" s="69"/>
      <c r="P162" s="69"/>
      <c r="Q162" s="69"/>
      <c r="R162" s="69"/>
      <c r="S162" s="43"/>
      <c r="T162" s="43"/>
      <c r="U162" s="69"/>
      <c r="V162" s="69"/>
      <c r="W162" s="70"/>
      <c r="X162" s="69"/>
      <c r="Y162" s="69"/>
      <c r="Z162" s="69"/>
      <c r="AA162" s="69"/>
      <c r="AB162" s="43"/>
      <c r="AC162" s="43"/>
      <c r="AD162" s="69"/>
      <c r="AE162" s="69"/>
      <c r="AF162" s="69"/>
      <c r="AG162" s="69"/>
      <c r="AH162" s="69"/>
      <c r="AI162" s="69"/>
      <c r="AJ162" s="69"/>
      <c r="AK162" s="43"/>
      <c r="AL162" s="43"/>
      <c r="AM162" s="43"/>
      <c r="AN162" s="70"/>
      <c r="AO162" s="69"/>
      <c r="AP162" s="71"/>
      <c r="AQ162" s="72"/>
      <c r="AR162" s="72"/>
      <c r="AS162" s="72"/>
      <c r="AT162" s="72"/>
      <c r="AU162" s="72"/>
      <c r="AV162" s="76"/>
      <c r="AW162" s="77"/>
      <c r="AX162" s="73"/>
      <c r="AY162" s="72"/>
      <c r="AZ162" s="74"/>
      <c r="BA162" s="74"/>
      <c r="BB162" s="75"/>
      <c r="BC162" s="78"/>
      <c r="BD162" s="41"/>
      <c r="BE162"/>
      <c r="CK162"/>
      <c r="CL162"/>
      <c r="CM162"/>
    </row>
    <row r="163" spans="1:91" ht="17.100000000000001" customHeight="1" x14ac:dyDescent="0.2">
      <c r="A163" s="13"/>
      <c r="B163" s="31">
        <f>'Payroll April'!B158+1</f>
        <v>32</v>
      </c>
      <c r="C163" s="31" t="s">
        <v>83</v>
      </c>
      <c r="D163" s="31" t="s">
        <v>110</v>
      </c>
      <c r="E163" s="57" t="s">
        <v>111</v>
      </c>
      <c r="F163" s="56" t="s">
        <v>45</v>
      </c>
      <c r="G163" s="56" t="s">
        <v>65</v>
      </c>
      <c r="H163" s="56" t="s">
        <v>22</v>
      </c>
      <c r="I163" s="56"/>
      <c r="J163" s="33" t="s">
        <v>22</v>
      </c>
      <c r="K163" s="69" t="s">
        <v>42</v>
      </c>
      <c r="L163" s="69" t="s">
        <v>42</v>
      </c>
      <c r="M163" s="69" t="s">
        <v>40</v>
      </c>
      <c r="N163" s="69" t="s">
        <v>40</v>
      </c>
      <c r="O163" s="69" t="s">
        <v>40</v>
      </c>
      <c r="P163" s="69"/>
      <c r="Q163" s="69"/>
      <c r="R163" s="69" t="s">
        <v>41</v>
      </c>
      <c r="S163" s="43" t="s">
        <v>41</v>
      </c>
      <c r="T163" s="43" t="s">
        <v>41</v>
      </c>
      <c r="U163" s="69" t="s">
        <v>42</v>
      </c>
      <c r="V163" s="69" t="s">
        <v>42</v>
      </c>
      <c r="W163" s="70" t="s">
        <v>40</v>
      </c>
      <c r="X163" s="69" t="s">
        <v>40</v>
      </c>
      <c r="Y163" s="69"/>
      <c r="Z163" s="69"/>
      <c r="AA163" s="69" t="s">
        <v>41</v>
      </c>
      <c r="AB163" s="43" t="s">
        <v>41</v>
      </c>
      <c r="AC163" s="43" t="s">
        <v>42</v>
      </c>
      <c r="AD163" s="69" t="s">
        <v>42</v>
      </c>
      <c r="AE163" s="69" t="s">
        <v>42</v>
      </c>
      <c r="AF163" s="69" t="s">
        <v>40</v>
      </c>
      <c r="AG163" s="69" t="s">
        <v>40</v>
      </c>
      <c r="AH163" s="69"/>
      <c r="AI163" s="69"/>
      <c r="AJ163" s="69"/>
      <c r="AK163" s="43" t="s">
        <v>41</v>
      </c>
      <c r="AL163" s="43" t="s">
        <v>41</v>
      </c>
      <c r="AM163" s="43" t="s">
        <v>42</v>
      </c>
      <c r="AN163" s="70" t="s">
        <v>42</v>
      </c>
      <c r="AO163" s="69" t="s">
        <v>40</v>
      </c>
      <c r="AP163" s="36">
        <f>COUNTIF('Payroll April'!K163:AO163,"AL")</f>
        <v>0</v>
      </c>
      <c r="AQ163" s="37">
        <f>COUNTIF('Payroll April'!K163:AO163,"IJ")</f>
        <v>0</v>
      </c>
      <c r="AR163" s="37">
        <f>COUNTIF('Payroll April'!K163:AO163,"SK")</f>
        <v>0</v>
      </c>
      <c r="AS163" s="37">
        <f>COUNTIF('Payroll April'!K163:AO163,"CT")</f>
        <v>0</v>
      </c>
      <c r="AT163" s="36">
        <f>COUNTIF('Payroll April'!K163:AO163,"CTK")</f>
        <v>0</v>
      </c>
      <c r="AU163" s="36">
        <f>COUNTIF('Payroll April'!K163:AO163,"PG")</f>
        <v>0</v>
      </c>
      <c r="AV163" s="36">
        <f>COUNTIF('Payroll April'!K163:AO163,"S1")+COUNTIF('Payroll April'!K163:AO163,"S2")+COUNTIF('Payroll April'!K163:AO163,"S3")</f>
        <v>24</v>
      </c>
      <c r="AW163" s="38">
        <f>SUM('Payroll April'!K161:AO161)</f>
        <v>814</v>
      </c>
      <c r="AX163" s="39">
        <f>SUM('Payroll April'!K162:AO162)</f>
        <v>0</v>
      </c>
      <c r="AY163" s="37">
        <f>COUNTIF('Payroll April'!K163:AO163,"S1")+COUNTIF('Payroll April'!K163:AO163,"S3")</f>
        <v>17</v>
      </c>
      <c r="AZ163" s="36">
        <f>IF('Payroll April'!AV163&gt;22,'Payroll April'!AV163-22,"0")</f>
        <v>2</v>
      </c>
      <c r="BA163" s="36">
        <f>COUNT('Payroll April'!K164:AO164)+COUNT('Payroll April'!K165:AO165)</f>
        <v>2</v>
      </c>
      <c r="BB163" s="36">
        <f>SUM('Payroll April'!K164:AO164)+SUM('Payroll April'!K165:AO165)</f>
        <v>16</v>
      </c>
      <c r="BC163" s="40">
        <f>SUM('Payroll April'!K164:AO164)*2+SUM('Payroll April'!K165:AO165)*2-('Payroll April'!BA163*0.5)</f>
        <v>31</v>
      </c>
      <c r="BD163" s="47">
        <v>24</v>
      </c>
      <c r="BE163"/>
      <c r="CK163"/>
      <c r="CL163"/>
      <c r="CM163"/>
    </row>
    <row r="164" spans="1:91" ht="17.100000000000001" customHeight="1" x14ac:dyDescent="0.2">
      <c r="A164" s="13"/>
      <c r="B164" s="31"/>
      <c r="C164" s="55" t="s">
        <v>83</v>
      </c>
      <c r="D164" s="31"/>
      <c r="E164" s="57"/>
      <c r="F164" s="56"/>
      <c r="G164" s="56"/>
      <c r="H164" s="56"/>
      <c r="I164" s="56"/>
      <c r="J164" s="33" t="s">
        <v>13</v>
      </c>
      <c r="K164" s="69"/>
      <c r="L164" s="69"/>
      <c r="M164" s="69"/>
      <c r="N164" s="69"/>
      <c r="O164" s="69"/>
      <c r="P164" s="69"/>
      <c r="Q164" s="69"/>
      <c r="R164" s="69"/>
      <c r="S164" s="43"/>
      <c r="T164" s="43"/>
      <c r="U164" s="69"/>
      <c r="V164" s="69"/>
      <c r="W164" s="70">
        <v>8</v>
      </c>
      <c r="X164" s="69"/>
      <c r="Y164" s="69"/>
      <c r="Z164" s="69"/>
      <c r="AA164" s="69"/>
      <c r="AB164" s="43"/>
      <c r="AC164" s="43"/>
      <c r="AD164" s="69"/>
      <c r="AE164" s="69"/>
      <c r="AF164" s="69"/>
      <c r="AG164" s="69"/>
      <c r="AH164" s="69"/>
      <c r="AI164" s="69"/>
      <c r="AJ164" s="69"/>
      <c r="AK164" s="43"/>
      <c r="AL164" s="43"/>
      <c r="AM164" s="43"/>
      <c r="AN164" s="70">
        <v>8</v>
      </c>
      <c r="AO164" s="69"/>
      <c r="AP164" s="71"/>
      <c r="AQ164" s="72"/>
      <c r="AR164" s="72"/>
      <c r="AS164" s="72"/>
      <c r="AT164" s="72"/>
      <c r="AU164" s="72"/>
      <c r="AV164" s="76"/>
      <c r="AW164" s="77"/>
      <c r="AX164" s="73"/>
      <c r="AY164" s="72"/>
      <c r="AZ164" s="74"/>
      <c r="BA164" s="74"/>
      <c r="BB164" s="75"/>
      <c r="BC164" s="78"/>
      <c r="BD164" s="41"/>
      <c r="BE164"/>
      <c r="CK164"/>
      <c r="CL164"/>
      <c r="CM164"/>
    </row>
    <row r="165" spans="1:91" ht="17.100000000000001" customHeight="1" x14ac:dyDescent="0.2">
      <c r="A165" s="13"/>
      <c r="B165" s="31"/>
      <c r="C165" s="64" t="s">
        <v>83</v>
      </c>
      <c r="D165" s="31"/>
      <c r="E165" s="57"/>
      <c r="F165" s="56"/>
      <c r="G165" s="56"/>
      <c r="H165" s="56"/>
      <c r="I165" s="56"/>
      <c r="J165" s="33" t="s">
        <v>32</v>
      </c>
      <c r="K165" s="69"/>
      <c r="L165" s="69"/>
      <c r="M165" s="69"/>
      <c r="N165" s="69"/>
      <c r="O165" s="69"/>
      <c r="P165" s="69"/>
      <c r="Q165" s="69"/>
      <c r="R165" s="69"/>
      <c r="S165" s="43"/>
      <c r="T165" s="43"/>
      <c r="U165" s="69"/>
      <c r="V165" s="69"/>
      <c r="W165" s="70"/>
      <c r="X165" s="69"/>
      <c r="Y165" s="69"/>
      <c r="Z165" s="69"/>
      <c r="AA165" s="69"/>
      <c r="AB165" s="43"/>
      <c r="AC165" s="43"/>
      <c r="AD165" s="69"/>
      <c r="AE165" s="69"/>
      <c r="AF165" s="69"/>
      <c r="AG165" s="69"/>
      <c r="AH165" s="69"/>
      <c r="AI165" s="69"/>
      <c r="AJ165" s="69"/>
      <c r="AK165" s="43"/>
      <c r="AL165" s="43"/>
      <c r="AM165" s="43"/>
      <c r="AN165" s="70"/>
      <c r="AO165" s="69"/>
      <c r="AP165" s="71"/>
      <c r="AQ165" s="72"/>
      <c r="AR165" s="72"/>
      <c r="AS165" s="72"/>
      <c r="AT165" s="72"/>
      <c r="AU165" s="72"/>
      <c r="AV165" s="76"/>
      <c r="AW165" s="77"/>
      <c r="AX165" s="73"/>
      <c r="AY165" s="72"/>
      <c r="AZ165" s="74"/>
      <c r="BA165" s="74"/>
      <c r="BB165" s="75"/>
      <c r="BC165" s="78"/>
      <c r="BD165" s="41"/>
      <c r="BE165"/>
      <c r="CK165"/>
      <c r="CL165"/>
      <c r="CM165"/>
    </row>
    <row r="166" spans="1:91" ht="17.100000000000001" customHeight="1" x14ac:dyDescent="0.2">
      <c r="A166" s="13"/>
      <c r="B166" s="49"/>
      <c r="C166" s="50" t="s">
        <v>83</v>
      </c>
      <c r="D166" s="49"/>
      <c r="E166" s="67"/>
      <c r="F166" s="68"/>
      <c r="G166" s="68"/>
      <c r="H166" s="68"/>
      <c r="I166" s="68"/>
      <c r="J166" s="33" t="s">
        <v>9</v>
      </c>
      <c r="K166" s="52">
        <v>17</v>
      </c>
      <c r="L166" s="52">
        <v>70</v>
      </c>
      <c r="M166" s="52" t="s">
        <v>35</v>
      </c>
      <c r="N166" s="52">
        <v>20</v>
      </c>
      <c r="O166" s="52">
        <v>25</v>
      </c>
      <c r="P166" s="52"/>
      <c r="Q166" s="52"/>
      <c r="R166" s="52">
        <v>15</v>
      </c>
      <c r="S166" s="52" t="s">
        <v>35</v>
      </c>
      <c r="T166" s="52">
        <v>30</v>
      </c>
      <c r="U166" s="52">
        <v>25</v>
      </c>
      <c r="V166" s="52">
        <v>25</v>
      </c>
      <c r="W166" s="53">
        <v>10</v>
      </c>
      <c r="X166" s="52">
        <v>50</v>
      </c>
      <c r="Y166" s="52"/>
      <c r="Z166" s="52"/>
      <c r="AA166" s="52">
        <v>60</v>
      </c>
      <c r="AB166" s="52">
        <v>40</v>
      </c>
      <c r="AC166" s="52">
        <v>40</v>
      </c>
      <c r="AD166" s="52">
        <v>25</v>
      </c>
      <c r="AE166" s="52">
        <v>40</v>
      </c>
      <c r="AF166" s="52">
        <v>30</v>
      </c>
      <c r="AG166" s="52">
        <v>25</v>
      </c>
      <c r="AH166" s="52"/>
      <c r="AI166" s="52"/>
      <c r="AJ166" s="52"/>
      <c r="AK166" s="52">
        <v>10</v>
      </c>
      <c r="AL166" s="52" t="s">
        <v>35</v>
      </c>
      <c r="AM166" s="52">
        <v>10</v>
      </c>
      <c r="AN166" s="53">
        <v>25</v>
      </c>
      <c r="AO166" s="52">
        <v>30</v>
      </c>
      <c r="AP166" s="71"/>
      <c r="AQ166" s="72"/>
      <c r="AR166" s="72"/>
      <c r="AS166" s="72"/>
      <c r="AT166" s="73"/>
      <c r="AU166" s="36"/>
      <c r="AV166" s="36"/>
      <c r="AW166" s="38"/>
      <c r="AX166" s="39"/>
      <c r="AY166" s="72"/>
      <c r="AZ166" s="74"/>
      <c r="BA166" s="75"/>
      <c r="BB166" s="75"/>
      <c r="BC166" s="40"/>
      <c r="BD166" s="54"/>
      <c r="BE166"/>
      <c r="CK166"/>
      <c r="CL166"/>
      <c r="CM166"/>
    </row>
    <row r="167" spans="1:91" ht="17.100000000000001" customHeight="1" x14ac:dyDescent="0.2">
      <c r="A167" s="13"/>
      <c r="B167" s="31"/>
      <c r="C167" s="55" t="s">
        <v>83</v>
      </c>
      <c r="D167" s="31"/>
      <c r="E167" s="57"/>
      <c r="F167" s="56"/>
      <c r="G167" s="56"/>
      <c r="H167" s="56"/>
      <c r="I167" s="56"/>
      <c r="J167" s="33" t="s">
        <v>10</v>
      </c>
      <c r="K167" s="69"/>
      <c r="L167" s="69"/>
      <c r="M167" s="69"/>
      <c r="N167" s="69"/>
      <c r="O167" s="69"/>
      <c r="P167" s="69"/>
      <c r="Q167" s="69"/>
      <c r="R167" s="69"/>
      <c r="S167" s="43"/>
      <c r="T167" s="43"/>
      <c r="U167" s="69"/>
      <c r="V167" s="69"/>
      <c r="W167" s="70"/>
      <c r="X167" s="69"/>
      <c r="Y167" s="69"/>
      <c r="Z167" s="69"/>
      <c r="AA167" s="69"/>
      <c r="AB167" s="43"/>
      <c r="AC167" s="43"/>
      <c r="AD167" s="69"/>
      <c r="AE167" s="69"/>
      <c r="AF167" s="69"/>
      <c r="AG167" s="69"/>
      <c r="AH167" s="69"/>
      <c r="AI167" s="69"/>
      <c r="AJ167" s="69"/>
      <c r="AK167" s="43"/>
      <c r="AL167" s="43"/>
      <c r="AM167" s="43"/>
      <c r="AN167" s="70"/>
      <c r="AO167" s="69"/>
      <c r="AP167" s="71"/>
      <c r="AQ167" s="72"/>
      <c r="AR167" s="72"/>
      <c r="AS167" s="72"/>
      <c r="AT167" s="72"/>
      <c r="AU167" s="72"/>
      <c r="AV167" s="76"/>
      <c r="AW167" s="77"/>
      <c r="AX167" s="73"/>
      <c r="AY167" s="72"/>
      <c r="AZ167" s="74"/>
      <c r="BA167" s="74"/>
      <c r="BB167" s="75"/>
      <c r="BC167" s="78"/>
      <c r="BD167" s="54"/>
      <c r="BE167"/>
      <c r="CK167"/>
      <c r="CL167"/>
      <c r="CM167"/>
    </row>
    <row r="168" spans="1:91" ht="17.100000000000001" customHeight="1" x14ac:dyDescent="0.2">
      <c r="A168" s="13"/>
      <c r="B168" s="31">
        <f>'Payroll April'!B163+1</f>
        <v>33</v>
      </c>
      <c r="C168" s="31" t="s">
        <v>83</v>
      </c>
      <c r="D168" s="31" t="s">
        <v>112</v>
      </c>
      <c r="E168" s="57" t="s">
        <v>113</v>
      </c>
      <c r="F168" s="56" t="s">
        <v>45</v>
      </c>
      <c r="G168" s="56" t="s">
        <v>74</v>
      </c>
      <c r="H168" s="56" t="s">
        <v>22</v>
      </c>
      <c r="I168" s="56"/>
      <c r="J168" s="33" t="s">
        <v>22</v>
      </c>
      <c r="K168" s="69" t="s">
        <v>42</v>
      </c>
      <c r="L168" s="69" t="s">
        <v>42</v>
      </c>
      <c r="M168" s="69" t="s">
        <v>40</v>
      </c>
      <c r="N168" s="69" t="s">
        <v>40</v>
      </c>
      <c r="O168" s="69" t="s">
        <v>40</v>
      </c>
      <c r="P168" s="69"/>
      <c r="Q168" s="69"/>
      <c r="R168" s="69" t="s">
        <v>41</v>
      </c>
      <c r="S168" s="43" t="s">
        <v>41</v>
      </c>
      <c r="T168" s="43" t="s">
        <v>41</v>
      </c>
      <c r="U168" s="69" t="s">
        <v>42</v>
      </c>
      <c r="V168" s="69" t="s">
        <v>42</v>
      </c>
      <c r="W168" s="70" t="s">
        <v>40</v>
      </c>
      <c r="X168" s="69" t="s">
        <v>40</v>
      </c>
      <c r="Y168" s="69"/>
      <c r="Z168" s="69"/>
      <c r="AA168" s="69" t="s">
        <v>41</v>
      </c>
      <c r="AB168" s="43" t="s">
        <v>41</v>
      </c>
      <c r="AC168" s="43" t="s">
        <v>42</v>
      </c>
      <c r="AD168" s="69" t="s">
        <v>42</v>
      </c>
      <c r="AE168" s="69" t="s">
        <v>42</v>
      </c>
      <c r="AF168" s="69" t="s">
        <v>40</v>
      </c>
      <c r="AG168" s="69" t="s">
        <v>40</v>
      </c>
      <c r="AH168" s="69"/>
      <c r="AI168" s="69"/>
      <c r="AJ168" s="69"/>
      <c r="AK168" s="43" t="s">
        <v>41</v>
      </c>
      <c r="AL168" s="43" t="s">
        <v>41</v>
      </c>
      <c r="AM168" s="43" t="s">
        <v>42</v>
      </c>
      <c r="AN168" s="70" t="s">
        <v>42</v>
      </c>
      <c r="AO168" s="69" t="s">
        <v>40</v>
      </c>
      <c r="AP168" s="36">
        <f>COUNTIF('Payroll April'!K168:AO168,"AL")</f>
        <v>0</v>
      </c>
      <c r="AQ168" s="37">
        <f>COUNTIF('Payroll April'!K168:AO168,"IJ")</f>
        <v>0</v>
      </c>
      <c r="AR168" s="37">
        <f>COUNTIF('Payroll April'!K168:AO168,"SK")</f>
        <v>0</v>
      </c>
      <c r="AS168" s="37">
        <f>COUNTIF('Payroll April'!K168:AO168,"CT")</f>
        <v>0</v>
      </c>
      <c r="AT168" s="36">
        <f>COUNTIF('Payroll April'!K168:AO168,"CTK")</f>
        <v>0</v>
      </c>
      <c r="AU168" s="36">
        <f>COUNTIF('Payroll April'!K168:AO168,"PG")</f>
        <v>0</v>
      </c>
      <c r="AV168" s="36">
        <f>COUNTIF('Payroll April'!K168:AO168,"S1")+COUNTIF('Payroll April'!K168:AO168,"S2")+COUNTIF('Payroll April'!K168:AO168,"S3")</f>
        <v>24</v>
      </c>
      <c r="AW168" s="38">
        <f>SUM('Payroll April'!K166:AO166)</f>
        <v>622</v>
      </c>
      <c r="AX168" s="39">
        <f>SUM('Payroll April'!K167:AO167)</f>
        <v>0</v>
      </c>
      <c r="AY168" s="37">
        <f>COUNTIF('Payroll April'!K168:AO168,"S1")+COUNTIF('Payroll April'!K168:AO168,"S3")</f>
        <v>17</v>
      </c>
      <c r="AZ168" s="36">
        <f>IF('Payroll April'!AV168&gt;22,'Payroll April'!AV168-22,"0")</f>
        <v>2</v>
      </c>
      <c r="BA168" s="36">
        <f>COUNT('Payroll April'!K169:AO169)+COUNT('Payroll April'!K170:AO170)</f>
        <v>2</v>
      </c>
      <c r="BB168" s="36">
        <f>SUM('Payroll April'!K169:AO169)+SUM('Payroll April'!K170:AO170)</f>
        <v>16</v>
      </c>
      <c r="BC168" s="40">
        <f>SUM('Payroll April'!K169:AO169)*2+SUM('Payroll April'!K170:AO170)*2-('Payroll April'!BA168*0.5)</f>
        <v>31</v>
      </c>
      <c r="BD168" s="47">
        <v>24</v>
      </c>
      <c r="BE168"/>
      <c r="CK168"/>
      <c r="CL168"/>
      <c r="CM168"/>
    </row>
    <row r="169" spans="1:91" ht="17.100000000000001" customHeight="1" x14ac:dyDescent="0.2">
      <c r="A169" s="13"/>
      <c r="B169" s="31"/>
      <c r="C169" s="55" t="s">
        <v>83</v>
      </c>
      <c r="D169" s="31"/>
      <c r="E169" s="57"/>
      <c r="F169" s="56"/>
      <c r="G169" s="56"/>
      <c r="H169" s="56"/>
      <c r="I169" s="56"/>
      <c r="J169" s="33" t="s">
        <v>13</v>
      </c>
      <c r="K169" s="69"/>
      <c r="L169" s="69"/>
      <c r="M169" s="69"/>
      <c r="N169" s="69"/>
      <c r="O169" s="69"/>
      <c r="P169" s="69"/>
      <c r="Q169" s="69"/>
      <c r="R169" s="69"/>
      <c r="S169" s="43"/>
      <c r="T169" s="43"/>
      <c r="U169" s="69"/>
      <c r="V169" s="69"/>
      <c r="W169" s="70">
        <v>8</v>
      </c>
      <c r="X169" s="69"/>
      <c r="Y169" s="69"/>
      <c r="Z169" s="69"/>
      <c r="AA169" s="69"/>
      <c r="AB169" s="43"/>
      <c r="AC169" s="43"/>
      <c r="AD169" s="69"/>
      <c r="AE169" s="69"/>
      <c r="AF169" s="69"/>
      <c r="AG169" s="69"/>
      <c r="AH169" s="69"/>
      <c r="AI169" s="69"/>
      <c r="AJ169" s="69"/>
      <c r="AK169" s="43"/>
      <c r="AL169" s="43"/>
      <c r="AM169" s="43"/>
      <c r="AN169" s="70">
        <v>8</v>
      </c>
      <c r="AO169" s="69"/>
      <c r="AP169" s="71"/>
      <c r="AQ169" s="72"/>
      <c r="AR169" s="72"/>
      <c r="AS169" s="72"/>
      <c r="AT169" s="72"/>
      <c r="AU169" s="72"/>
      <c r="AV169" s="76"/>
      <c r="AW169" s="77"/>
      <c r="AX169" s="73"/>
      <c r="AY169" s="72"/>
      <c r="AZ169" s="74"/>
      <c r="BA169" s="74"/>
      <c r="BB169" s="75"/>
      <c r="BC169" s="78"/>
      <c r="BD169" s="54"/>
      <c r="BE169"/>
      <c r="CK169"/>
      <c r="CL169"/>
      <c r="CM169"/>
    </row>
    <row r="170" spans="1:91" ht="17.100000000000001" customHeight="1" x14ac:dyDescent="0.2">
      <c r="A170" s="13"/>
      <c r="B170" s="31"/>
      <c r="C170" s="64" t="s">
        <v>83</v>
      </c>
      <c r="D170" s="31"/>
      <c r="E170" s="57"/>
      <c r="F170" s="56"/>
      <c r="G170" s="56"/>
      <c r="H170" s="56"/>
      <c r="I170" s="56"/>
      <c r="J170" s="33" t="s">
        <v>32</v>
      </c>
      <c r="K170" s="69"/>
      <c r="L170" s="69"/>
      <c r="M170" s="69"/>
      <c r="N170" s="69"/>
      <c r="O170" s="69"/>
      <c r="P170" s="69"/>
      <c r="Q170" s="69"/>
      <c r="R170" s="69"/>
      <c r="S170" s="43"/>
      <c r="T170" s="43"/>
      <c r="U170" s="69"/>
      <c r="V170" s="69"/>
      <c r="W170" s="70"/>
      <c r="X170" s="69"/>
      <c r="Y170" s="69"/>
      <c r="Z170" s="69"/>
      <c r="AA170" s="69"/>
      <c r="AB170" s="43"/>
      <c r="AC170" s="43"/>
      <c r="AD170" s="69"/>
      <c r="AE170" s="69"/>
      <c r="AF170" s="69"/>
      <c r="AG170" s="69"/>
      <c r="AH170" s="69"/>
      <c r="AI170" s="69"/>
      <c r="AJ170" s="69"/>
      <c r="AK170" s="43"/>
      <c r="AL170" s="43"/>
      <c r="AM170" s="43"/>
      <c r="AN170" s="70"/>
      <c r="AO170" s="69"/>
      <c r="AP170" s="71"/>
      <c r="AQ170" s="72"/>
      <c r="AR170" s="72"/>
      <c r="AS170" s="72"/>
      <c r="AT170" s="72"/>
      <c r="AU170" s="72"/>
      <c r="AV170" s="76"/>
      <c r="AW170" s="77"/>
      <c r="AX170" s="73"/>
      <c r="AY170" s="72"/>
      <c r="AZ170" s="74"/>
      <c r="BA170" s="74"/>
      <c r="BB170" s="75"/>
      <c r="BC170" s="78"/>
      <c r="BD170" s="54"/>
      <c r="BE170"/>
      <c r="CK170"/>
      <c r="CL170"/>
      <c r="CM170"/>
    </row>
    <row r="171" spans="1:91" ht="17.100000000000001" customHeight="1" x14ac:dyDescent="0.2">
      <c r="A171" s="13"/>
      <c r="B171" s="49"/>
      <c r="C171" s="50" t="s">
        <v>83</v>
      </c>
      <c r="D171" s="49"/>
      <c r="E171" s="67"/>
      <c r="F171" s="68"/>
      <c r="G171" s="68"/>
      <c r="H171" s="68"/>
      <c r="I171" s="68"/>
      <c r="J171" s="33" t="s">
        <v>9</v>
      </c>
      <c r="K171" s="52" t="s">
        <v>35</v>
      </c>
      <c r="L171" s="52" t="s">
        <v>35</v>
      </c>
      <c r="M171" s="52" t="s">
        <v>35</v>
      </c>
      <c r="N171" s="52" t="s">
        <v>35</v>
      </c>
      <c r="O171" s="52" t="s">
        <v>35</v>
      </c>
      <c r="P171" s="52"/>
      <c r="Q171" s="52"/>
      <c r="R171" s="52" t="s">
        <v>35</v>
      </c>
      <c r="S171" s="52" t="s">
        <v>35</v>
      </c>
      <c r="T171" s="52" t="s">
        <v>35</v>
      </c>
      <c r="U171" s="52" t="s">
        <v>35</v>
      </c>
      <c r="V171" s="52" t="s">
        <v>35</v>
      </c>
      <c r="W171" s="53" t="s">
        <v>35</v>
      </c>
      <c r="X171" s="52" t="s">
        <v>35</v>
      </c>
      <c r="Y171" s="52"/>
      <c r="Z171" s="52"/>
      <c r="AA171" s="52" t="s">
        <v>35</v>
      </c>
      <c r="AB171" s="52" t="s">
        <v>35</v>
      </c>
      <c r="AC171" s="52" t="s">
        <v>35</v>
      </c>
      <c r="AD171" s="52" t="s">
        <v>35</v>
      </c>
      <c r="AE171" s="52" t="s">
        <v>35</v>
      </c>
      <c r="AF171" s="52" t="s">
        <v>35</v>
      </c>
      <c r="AG171" s="52" t="s">
        <v>35</v>
      </c>
      <c r="AH171" s="52"/>
      <c r="AI171" s="52"/>
      <c r="AJ171" s="52"/>
      <c r="AK171" s="52" t="s">
        <v>35</v>
      </c>
      <c r="AL171" s="52" t="s">
        <v>35</v>
      </c>
      <c r="AM171" s="52" t="s">
        <v>35</v>
      </c>
      <c r="AN171" s="53" t="s">
        <v>35</v>
      </c>
      <c r="AO171" s="52" t="s">
        <v>35</v>
      </c>
      <c r="AP171" s="71"/>
      <c r="AQ171" s="72"/>
      <c r="AR171" s="72"/>
      <c r="AS171" s="72"/>
      <c r="AT171" s="73"/>
      <c r="AU171" s="36"/>
      <c r="AV171" s="36"/>
      <c r="AW171" s="38"/>
      <c r="AX171" s="39"/>
      <c r="AY171" s="72"/>
      <c r="AZ171" s="74"/>
      <c r="BA171" s="75"/>
      <c r="BB171" s="75"/>
      <c r="BC171" s="40"/>
      <c r="BD171" s="54"/>
      <c r="BE171"/>
      <c r="CK171"/>
      <c r="CL171"/>
      <c r="CM171"/>
    </row>
    <row r="172" spans="1:91" ht="17.100000000000001" customHeight="1" x14ac:dyDescent="0.2">
      <c r="A172" s="13"/>
      <c r="B172" s="31"/>
      <c r="C172" s="55" t="s">
        <v>83</v>
      </c>
      <c r="D172" s="31"/>
      <c r="E172" s="57"/>
      <c r="F172" s="56"/>
      <c r="G172" s="56"/>
      <c r="H172" s="56"/>
      <c r="I172" s="56"/>
      <c r="J172" s="33" t="s">
        <v>10</v>
      </c>
      <c r="K172" s="69"/>
      <c r="L172" s="69"/>
      <c r="M172" s="69"/>
      <c r="N172" s="69"/>
      <c r="O172" s="69"/>
      <c r="P172" s="69"/>
      <c r="Q172" s="69"/>
      <c r="R172" s="69"/>
      <c r="S172" s="43"/>
      <c r="T172" s="43"/>
      <c r="U172" s="69"/>
      <c r="V172" s="69"/>
      <c r="W172" s="70"/>
      <c r="X172" s="69"/>
      <c r="Y172" s="69"/>
      <c r="Z172" s="69"/>
      <c r="AA172" s="69"/>
      <c r="AB172" s="43"/>
      <c r="AC172" s="43"/>
      <c r="AD172" s="69"/>
      <c r="AE172" s="69"/>
      <c r="AF172" s="69"/>
      <c r="AG172" s="69"/>
      <c r="AH172" s="69"/>
      <c r="AI172" s="69"/>
      <c r="AJ172" s="69"/>
      <c r="AK172" s="43"/>
      <c r="AL172" s="43"/>
      <c r="AM172" s="43"/>
      <c r="AN172" s="70"/>
      <c r="AO172" s="69"/>
      <c r="AP172" s="71"/>
      <c r="AQ172" s="72"/>
      <c r="AR172" s="72"/>
      <c r="AS172" s="72"/>
      <c r="AT172" s="72"/>
      <c r="AU172" s="72"/>
      <c r="AV172" s="76"/>
      <c r="AW172" s="77"/>
      <c r="AX172" s="73"/>
      <c r="AY172" s="72"/>
      <c r="AZ172" s="74"/>
      <c r="BA172" s="74"/>
      <c r="BB172" s="75"/>
      <c r="BC172" s="78"/>
      <c r="BD172" s="54"/>
      <c r="BE172"/>
      <c r="CK172"/>
      <c r="CL172"/>
      <c r="CM172"/>
    </row>
    <row r="173" spans="1:91" ht="17.100000000000001" customHeight="1" x14ac:dyDescent="0.2">
      <c r="A173" s="13"/>
      <c r="B173" s="31">
        <f>'Payroll April'!B168+1</f>
        <v>34</v>
      </c>
      <c r="C173" s="31" t="s">
        <v>83</v>
      </c>
      <c r="D173" s="31" t="s">
        <v>114</v>
      </c>
      <c r="E173" s="57" t="s">
        <v>115</v>
      </c>
      <c r="F173" s="56" t="s">
        <v>45</v>
      </c>
      <c r="G173" s="56" t="s">
        <v>116</v>
      </c>
      <c r="H173" s="56" t="s">
        <v>22</v>
      </c>
      <c r="I173" s="56"/>
      <c r="J173" s="33" t="s">
        <v>22</v>
      </c>
      <c r="K173" s="69" t="s">
        <v>42</v>
      </c>
      <c r="L173" s="69" t="s">
        <v>42</v>
      </c>
      <c r="M173" s="69" t="s">
        <v>40</v>
      </c>
      <c r="N173" s="69" t="s">
        <v>40</v>
      </c>
      <c r="O173" s="69" t="s">
        <v>40</v>
      </c>
      <c r="P173" s="69"/>
      <c r="Q173" s="69"/>
      <c r="R173" s="69" t="s">
        <v>41</v>
      </c>
      <c r="S173" s="43" t="s">
        <v>41</v>
      </c>
      <c r="T173" s="43" t="s">
        <v>41</v>
      </c>
      <c r="U173" s="69" t="s">
        <v>42</v>
      </c>
      <c r="V173" s="69" t="s">
        <v>42</v>
      </c>
      <c r="W173" s="70" t="s">
        <v>40</v>
      </c>
      <c r="X173" s="69" t="s">
        <v>40</v>
      </c>
      <c r="Y173" s="69"/>
      <c r="Z173" s="69"/>
      <c r="AA173" s="69" t="s">
        <v>41</v>
      </c>
      <c r="AB173" s="43" t="s">
        <v>41</v>
      </c>
      <c r="AC173" s="43" t="s">
        <v>42</v>
      </c>
      <c r="AD173" s="69" t="s">
        <v>42</v>
      </c>
      <c r="AE173" s="69" t="s">
        <v>42</v>
      </c>
      <c r="AF173" s="69" t="s">
        <v>40</v>
      </c>
      <c r="AG173" s="69" t="s">
        <v>40</v>
      </c>
      <c r="AH173" s="69"/>
      <c r="AI173" s="69"/>
      <c r="AJ173" s="69"/>
      <c r="AK173" s="43" t="s">
        <v>41</v>
      </c>
      <c r="AL173" s="43" t="s">
        <v>41</v>
      </c>
      <c r="AM173" s="43" t="s">
        <v>42</v>
      </c>
      <c r="AN173" s="70" t="s">
        <v>42</v>
      </c>
      <c r="AO173" s="69" t="s">
        <v>40</v>
      </c>
      <c r="AP173" s="36">
        <f>COUNTIF('Payroll April'!K173:AO173,"AL")</f>
        <v>0</v>
      </c>
      <c r="AQ173" s="37">
        <f>COUNTIF('Payroll April'!K173:AO173,"IJ")</f>
        <v>0</v>
      </c>
      <c r="AR173" s="37">
        <f>COUNTIF('Payroll April'!K173:AO173,"SK")</f>
        <v>0</v>
      </c>
      <c r="AS173" s="37">
        <f>COUNTIF('Payroll April'!K173:AO173,"CT")</f>
        <v>0</v>
      </c>
      <c r="AT173" s="36">
        <f>COUNTIF('Payroll April'!K173:AO173,"CTK")</f>
        <v>0</v>
      </c>
      <c r="AU173" s="36">
        <f>COUNTIF('Payroll April'!K173:AO173,"PG")</f>
        <v>0</v>
      </c>
      <c r="AV173" s="36">
        <f>COUNTIF('Payroll April'!K173:AO173,"S1")+COUNTIF('Payroll April'!K173:AO173,"S2")+COUNTIF('Payroll April'!K173:AO173,"S3")</f>
        <v>24</v>
      </c>
      <c r="AW173" s="38">
        <f>SUM('Payroll April'!K171:AO171)</f>
        <v>0</v>
      </c>
      <c r="AX173" s="39">
        <f>SUM('Payroll April'!K172:AO172)</f>
        <v>0</v>
      </c>
      <c r="AY173" s="37">
        <f>COUNTIF('Payroll April'!K173:AO173,"S1")+COUNTIF('Payroll April'!K173:AO173,"S3")</f>
        <v>17</v>
      </c>
      <c r="AZ173" s="36">
        <f>IF('Payroll April'!AV173&gt;22,'Payroll April'!AV173-22,"0")</f>
        <v>2</v>
      </c>
      <c r="BA173" s="36">
        <f>COUNT('Payroll April'!K174:AO174)+COUNT('Payroll April'!K175:AO175)</f>
        <v>2</v>
      </c>
      <c r="BB173" s="36">
        <f>SUM('Payroll April'!K174:AO174)+SUM('Payroll April'!K175:AO175)</f>
        <v>16</v>
      </c>
      <c r="BC173" s="40">
        <f>SUM('Payroll April'!K174:AO174)*2+SUM('Payroll April'!K175:AO175)*2-('Payroll April'!BA173*0.5)</f>
        <v>31</v>
      </c>
      <c r="BD173" s="47">
        <v>24</v>
      </c>
      <c r="BE173"/>
      <c r="CK173"/>
      <c r="CL173"/>
      <c r="CM173"/>
    </row>
    <row r="174" spans="1:91" ht="17.100000000000001" customHeight="1" x14ac:dyDescent="0.2">
      <c r="A174" s="13"/>
      <c r="B174" s="31"/>
      <c r="C174" s="55" t="s">
        <v>83</v>
      </c>
      <c r="D174" s="31"/>
      <c r="E174" s="57"/>
      <c r="F174" s="56"/>
      <c r="G174" s="56"/>
      <c r="H174" s="56"/>
      <c r="I174" s="56"/>
      <c r="J174" s="33" t="s">
        <v>13</v>
      </c>
      <c r="K174" s="69"/>
      <c r="L174" s="69"/>
      <c r="M174" s="69"/>
      <c r="N174" s="69"/>
      <c r="O174" s="69"/>
      <c r="P174" s="69"/>
      <c r="Q174" s="69"/>
      <c r="R174" s="69"/>
      <c r="S174" s="43"/>
      <c r="T174" s="43"/>
      <c r="U174" s="69"/>
      <c r="V174" s="69"/>
      <c r="W174" s="70">
        <v>8</v>
      </c>
      <c r="X174" s="69"/>
      <c r="Y174" s="69"/>
      <c r="Z174" s="69"/>
      <c r="AA174" s="69"/>
      <c r="AB174" s="43"/>
      <c r="AC174" s="43"/>
      <c r="AD174" s="69"/>
      <c r="AE174" s="69"/>
      <c r="AF174" s="69"/>
      <c r="AG174" s="69"/>
      <c r="AH174" s="69"/>
      <c r="AI174" s="69"/>
      <c r="AJ174" s="69"/>
      <c r="AK174" s="43"/>
      <c r="AL174" s="43"/>
      <c r="AM174" s="43"/>
      <c r="AN174" s="70">
        <v>8</v>
      </c>
      <c r="AO174" s="69"/>
      <c r="AP174" s="71"/>
      <c r="AQ174" s="72"/>
      <c r="AR174" s="72"/>
      <c r="AS174" s="72"/>
      <c r="AT174" s="72"/>
      <c r="AU174" s="72"/>
      <c r="AV174" s="76"/>
      <c r="AW174" s="77"/>
      <c r="AX174" s="73"/>
      <c r="AY174" s="72"/>
      <c r="AZ174" s="74"/>
      <c r="BA174" s="74"/>
      <c r="BB174" s="75"/>
      <c r="BC174" s="78"/>
      <c r="BD174" s="54"/>
      <c r="BE174"/>
      <c r="CK174"/>
      <c r="CL174"/>
      <c r="CM174"/>
    </row>
    <row r="175" spans="1:91" ht="17.100000000000001" customHeight="1" x14ac:dyDescent="0.2">
      <c r="A175" s="13"/>
      <c r="B175" s="31"/>
      <c r="C175" s="64" t="s">
        <v>83</v>
      </c>
      <c r="D175" s="31"/>
      <c r="E175" s="57"/>
      <c r="F175" s="56"/>
      <c r="G175" s="56"/>
      <c r="H175" s="56"/>
      <c r="I175" s="56"/>
      <c r="J175" s="33" t="s">
        <v>32</v>
      </c>
      <c r="K175" s="69"/>
      <c r="L175" s="69"/>
      <c r="M175" s="69"/>
      <c r="N175" s="69"/>
      <c r="O175" s="69"/>
      <c r="P175" s="69"/>
      <c r="Q175" s="69"/>
      <c r="R175" s="69"/>
      <c r="S175" s="43"/>
      <c r="T175" s="43"/>
      <c r="U175" s="69"/>
      <c r="V175" s="69"/>
      <c r="W175" s="70"/>
      <c r="X175" s="69"/>
      <c r="Y175" s="69"/>
      <c r="Z175" s="69"/>
      <c r="AA175" s="69"/>
      <c r="AB175" s="43"/>
      <c r="AC175" s="43"/>
      <c r="AD175" s="69"/>
      <c r="AE175" s="69"/>
      <c r="AF175" s="69"/>
      <c r="AG175" s="69"/>
      <c r="AH175" s="69"/>
      <c r="AI175" s="69"/>
      <c r="AJ175" s="69"/>
      <c r="AK175" s="43"/>
      <c r="AL175" s="43"/>
      <c r="AM175" s="43"/>
      <c r="AN175" s="70"/>
      <c r="AO175" s="69"/>
      <c r="AP175" s="71"/>
      <c r="AQ175" s="72"/>
      <c r="AR175" s="72"/>
      <c r="AS175" s="72"/>
      <c r="AT175" s="72"/>
      <c r="AU175" s="72"/>
      <c r="AV175" s="76"/>
      <c r="AW175" s="77"/>
      <c r="AX175" s="73"/>
      <c r="AY175" s="72"/>
      <c r="AZ175" s="74"/>
      <c r="BA175" s="74"/>
      <c r="BB175" s="75"/>
      <c r="BC175" s="78"/>
      <c r="BD175" s="54"/>
      <c r="BE175"/>
      <c r="CK175"/>
      <c r="CL175"/>
      <c r="CM175"/>
    </row>
    <row r="176" spans="1:91" ht="17.100000000000001" customHeight="1" x14ac:dyDescent="0.2">
      <c r="A176" s="13"/>
      <c r="B176" s="49"/>
      <c r="C176" s="50" t="s">
        <v>83</v>
      </c>
      <c r="D176" s="49"/>
      <c r="E176" s="67"/>
      <c r="F176" s="68"/>
      <c r="G176" s="68"/>
      <c r="H176" s="68"/>
      <c r="I176" s="68"/>
      <c r="J176" s="33" t="s">
        <v>9</v>
      </c>
      <c r="K176" s="52" t="s">
        <v>35</v>
      </c>
      <c r="L176" s="52" t="s">
        <v>35</v>
      </c>
      <c r="M176" s="52" t="s">
        <v>35</v>
      </c>
      <c r="N176" s="52" t="s">
        <v>35</v>
      </c>
      <c r="O176" s="52" t="s">
        <v>35</v>
      </c>
      <c r="P176" s="52"/>
      <c r="Q176" s="52"/>
      <c r="R176" s="52" t="s">
        <v>35</v>
      </c>
      <c r="S176" s="52" t="s">
        <v>35</v>
      </c>
      <c r="T176" s="52" t="s">
        <v>35</v>
      </c>
      <c r="U176" s="52" t="s">
        <v>35</v>
      </c>
      <c r="V176" s="52" t="s">
        <v>35</v>
      </c>
      <c r="W176" s="53" t="s">
        <v>35</v>
      </c>
      <c r="X176" s="52" t="s">
        <v>35</v>
      </c>
      <c r="Y176" s="52"/>
      <c r="Z176" s="52"/>
      <c r="AA176" s="52" t="s">
        <v>35</v>
      </c>
      <c r="AB176" s="52" t="s">
        <v>35</v>
      </c>
      <c r="AC176" s="52" t="s">
        <v>35</v>
      </c>
      <c r="AD176" s="52" t="s">
        <v>35</v>
      </c>
      <c r="AE176" s="52" t="s">
        <v>35</v>
      </c>
      <c r="AF176" s="52" t="s">
        <v>35</v>
      </c>
      <c r="AG176" s="52" t="s">
        <v>35</v>
      </c>
      <c r="AH176" s="52"/>
      <c r="AI176" s="52"/>
      <c r="AJ176" s="52"/>
      <c r="AK176" s="52" t="s">
        <v>35</v>
      </c>
      <c r="AL176" s="52" t="s">
        <v>35</v>
      </c>
      <c r="AM176" s="52" t="s">
        <v>35</v>
      </c>
      <c r="AN176" s="53" t="s">
        <v>35</v>
      </c>
      <c r="AO176" s="52" t="s">
        <v>35</v>
      </c>
      <c r="AP176" s="71"/>
      <c r="AQ176" s="72"/>
      <c r="AR176" s="72"/>
      <c r="AS176" s="72"/>
      <c r="AT176" s="73"/>
      <c r="AU176" s="36"/>
      <c r="AV176" s="36"/>
      <c r="AW176" s="38"/>
      <c r="AX176" s="39"/>
      <c r="AY176" s="72"/>
      <c r="AZ176" s="74"/>
      <c r="BA176" s="75"/>
      <c r="BB176" s="75"/>
      <c r="BC176" s="40"/>
      <c r="BD176" s="3"/>
      <c r="BE176"/>
      <c r="CK176"/>
      <c r="CL176"/>
      <c r="CM176"/>
    </row>
    <row r="177" spans="1:91" ht="17.100000000000001" customHeight="1" x14ac:dyDescent="0.2">
      <c r="A177" s="13"/>
      <c r="B177" s="31"/>
      <c r="C177" s="55" t="s">
        <v>83</v>
      </c>
      <c r="D177" s="31"/>
      <c r="E177" s="57"/>
      <c r="F177" s="56"/>
      <c r="G177" s="56"/>
      <c r="H177" s="56"/>
      <c r="I177" s="56"/>
      <c r="J177" s="33" t="s">
        <v>10</v>
      </c>
      <c r="K177" s="69"/>
      <c r="L177" s="69"/>
      <c r="M177" s="69"/>
      <c r="N177" s="69"/>
      <c r="O177" s="69"/>
      <c r="P177" s="69"/>
      <c r="Q177" s="69"/>
      <c r="R177" s="69"/>
      <c r="S177" s="43"/>
      <c r="T177" s="43"/>
      <c r="U177" s="69"/>
      <c r="V177" s="69"/>
      <c r="W177" s="70"/>
      <c r="X177" s="69"/>
      <c r="Y177" s="69"/>
      <c r="Z177" s="69"/>
      <c r="AA177" s="69"/>
      <c r="AB177" s="43"/>
      <c r="AC177" s="43"/>
      <c r="AD177" s="69"/>
      <c r="AE177" s="69"/>
      <c r="AF177" s="69"/>
      <c r="AG177" s="69"/>
      <c r="AH177" s="69"/>
      <c r="AI177" s="69"/>
      <c r="AJ177" s="69"/>
      <c r="AK177" s="43"/>
      <c r="AL177" s="43"/>
      <c r="AM177" s="43"/>
      <c r="AN177" s="70"/>
      <c r="AO177" s="69"/>
      <c r="AP177" s="71"/>
      <c r="AQ177" s="72"/>
      <c r="AR177" s="72"/>
      <c r="AS177" s="72"/>
      <c r="AT177" s="72"/>
      <c r="AU177" s="72"/>
      <c r="AV177" s="76"/>
      <c r="AW177" s="77"/>
      <c r="AX177" s="73"/>
      <c r="AY177" s="72"/>
      <c r="AZ177" s="74"/>
      <c r="BA177" s="74"/>
      <c r="BB177" s="75"/>
      <c r="BC177" s="78"/>
      <c r="BD177" s="3"/>
      <c r="BE177"/>
      <c r="CK177"/>
      <c r="CL177"/>
      <c r="CM177"/>
    </row>
    <row r="178" spans="1:91" ht="17.100000000000001" customHeight="1" x14ac:dyDescent="0.2">
      <c r="A178" s="13"/>
      <c r="B178" s="31">
        <f>'Payroll April'!B173+1</f>
        <v>35</v>
      </c>
      <c r="C178" s="31" t="s">
        <v>83</v>
      </c>
      <c r="D178" s="31" t="s">
        <v>117</v>
      </c>
      <c r="E178" s="57" t="s">
        <v>118</v>
      </c>
      <c r="F178" s="56" t="s">
        <v>45</v>
      </c>
      <c r="G178" s="56" t="s">
        <v>82</v>
      </c>
      <c r="H178" s="56" t="s">
        <v>22</v>
      </c>
      <c r="I178" s="56"/>
      <c r="J178" s="33" t="s">
        <v>22</v>
      </c>
      <c r="K178" s="69" t="s">
        <v>42</v>
      </c>
      <c r="L178" s="69" t="s">
        <v>42</v>
      </c>
      <c r="M178" s="69" t="s">
        <v>40</v>
      </c>
      <c r="N178" s="69" t="s">
        <v>40</v>
      </c>
      <c r="O178" s="69" t="s">
        <v>40</v>
      </c>
      <c r="P178" s="69"/>
      <c r="Q178" s="69"/>
      <c r="R178" s="69" t="s">
        <v>41</v>
      </c>
      <c r="S178" s="43" t="s">
        <v>41</v>
      </c>
      <c r="T178" s="43" t="s">
        <v>41</v>
      </c>
      <c r="U178" s="69" t="s">
        <v>42</v>
      </c>
      <c r="V178" s="69" t="s">
        <v>42</v>
      </c>
      <c r="W178" s="70" t="s">
        <v>40</v>
      </c>
      <c r="X178" s="69" t="s">
        <v>40</v>
      </c>
      <c r="Y178" s="69"/>
      <c r="Z178" s="69"/>
      <c r="AA178" s="69" t="s">
        <v>41</v>
      </c>
      <c r="AB178" s="43" t="s">
        <v>41</v>
      </c>
      <c r="AC178" s="43" t="s">
        <v>42</v>
      </c>
      <c r="AD178" s="69" t="s">
        <v>42</v>
      </c>
      <c r="AE178" s="69" t="s">
        <v>42</v>
      </c>
      <c r="AF178" s="69" t="s">
        <v>40</v>
      </c>
      <c r="AG178" s="69" t="s">
        <v>40</v>
      </c>
      <c r="AH178" s="69"/>
      <c r="AI178" s="69"/>
      <c r="AJ178" s="69"/>
      <c r="AK178" s="43" t="s">
        <v>41</v>
      </c>
      <c r="AL178" s="43" t="s">
        <v>41</v>
      </c>
      <c r="AM178" s="43" t="s">
        <v>42</v>
      </c>
      <c r="AN178" s="70" t="s">
        <v>42</v>
      </c>
      <c r="AO178" s="69" t="s">
        <v>40</v>
      </c>
      <c r="AP178" s="36">
        <f>COUNTIF('Payroll April'!K178:AO178,"AL")</f>
        <v>0</v>
      </c>
      <c r="AQ178" s="37">
        <f>COUNTIF('Payroll April'!K178:AO178,"IJ")</f>
        <v>0</v>
      </c>
      <c r="AR178" s="37">
        <f>COUNTIF('Payroll April'!K178:AO178,"SK")</f>
        <v>0</v>
      </c>
      <c r="AS178" s="37">
        <f>COUNTIF('Payroll April'!K178:AO178,"CT")</f>
        <v>0</v>
      </c>
      <c r="AT178" s="36">
        <f>COUNTIF('Payroll April'!K178:AO178,"CTK")</f>
        <v>0</v>
      </c>
      <c r="AU178" s="36">
        <f>COUNTIF('Payroll April'!K178:AO178,"PG")</f>
        <v>0</v>
      </c>
      <c r="AV178" s="36">
        <f>COUNTIF('Payroll April'!K178:AO178,"S1")+COUNTIF('Payroll April'!K178:AO178,"S2")+COUNTIF('Payroll April'!K178:AO178,"S3")</f>
        <v>24</v>
      </c>
      <c r="AW178" s="38">
        <f>SUM('Payroll April'!K176:AO176)</f>
        <v>0</v>
      </c>
      <c r="AX178" s="39">
        <f>SUM('Payroll April'!K177:AO177)</f>
        <v>0</v>
      </c>
      <c r="AY178" s="37">
        <f>COUNTIF('Payroll April'!K178:AO178,"S1")+COUNTIF('Payroll April'!K178:AO178,"S3")</f>
        <v>17</v>
      </c>
      <c r="AZ178" s="36">
        <f>IF('Payroll April'!AV178&gt;22,'Payroll April'!AV178-22,"0")</f>
        <v>2</v>
      </c>
      <c r="BA178" s="36">
        <f>COUNT('Payroll April'!K179:AO179)+COUNT('Payroll April'!K180:AO180)</f>
        <v>2</v>
      </c>
      <c r="BB178" s="36">
        <f>SUM('Payroll April'!K179:AO179)+SUM('Payroll April'!K180:AO180)</f>
        <v>16</v>
      </c>
      <c r="BC178" s="40">
        <f>SUM('Payroll April'!K179:AO179)*2+SUM('Payroll April'!K180:AO180)*2-('Payroll April'!BA178*0.5)</f>
        <v>31</v>
      </c>
      <c r="BD178" s="47">
        <v>24</v>
      </c>
      <c r="BE178"/>
      <c r="CK178"/>
      <c r="CL178"/>
      <c r="CM178"/>
    </row>
    <row r="179" spans="1:91" ht="17.100000000000001" customHeight="1" x14ac:dyDescent="0.2">
      <c r="A179" s="13"/>
      <c r="B179" s="31"/>
      <c r="C179" s="55" t="s">
        <v>83</v>
      </c>
      <c r="D179" s="31"/>
      <c r="E179" s="57"/>
      <c r="F179" s="56"/>
      <c r="G179" s="56"/>
      <c r="H179" s="56"/>
      <c r="I179" s="56"/>
      <c r="J179" s="33" t="s">
        <v>13</v>
      </c>
      <c r="K179" s="69"/>
      <c r="L179" s="69"/>
      <c r="M179" s="69"/>
      <c r="N179" s="69"/>
      <c r="O179" s="69"/>
      <c r="P179" s="69"/>
      <c r="Q179" s="69"/>
      <c r="R179" s="69"/>
      <c r="S179" s="43"/>
      <c r="T179" s="43"/>
      <c r="U179" s="69"/>
      <c r="V179" s="69"/>
      <c r="W179" s="70">
        <v>8</v>
      </c>
      <c r="X179" s="69"/>
      <c r="Y179" s="69"/>
      <c r="Z179" s="69"/>
      <c r="AA179" s="69"/>
      <c r="AB179" s="43"/>
      <c r="AC179" s="43"/>
      <c r="AD179" s="69"/>
      <c r="AE179" s="69"/>
      <c r="AF179" s="69"/>
      <c r="AG179" s="69"/>
      <c r="AH179" s="69"/>
      <c r="AI179" s="69"/>
      <c r="AJ179" s="69"/>
      <c r="AK179" s="43"/>
      <c r="AL179" s="43"/>
      <c r="AM179" s="43"/>
      <c r="AN179" s="70">
        <v>8</v>
      </c>
      <c r="AO179" s="69"/>
      <c r="AP179" s="71"/>
      <c r="AQ179" s="72"/>
      <c r="AR179" s="72"/>
      <c r="AS179" s="72"/>
      <c r="AT179" s="72"/>
      <c r="AU179" s="72"/>
      <c r="AV179" s="76"/>
      <c r="AW179" s="77"/>
      <c r="AX179" s="73"/>
      <c r="AY179" s="72"/>
      <c r="AZ179" s="74"/>
      <c r="BA179" s="74"/>
      <c r="BB179" s="75"/>
      <c r="BC179" s="78"/>
      <c r="BD179" s="54"/>
      <c r="BE179"/>
      <c r="CK179"/>
      <c r="CL179"/>
      <c r="CM179"/>
    </row>
    <row r="180" spans="1:91" ht="17.100000000000001" customHeight="1" x14ac:dyDescent="0.2">
      <c r="A180" s="13"/>
      <c r="B180" s="65"/>
      <c r="C180" s="64" t="s">
        <v>83</v>
      </c>
      <c r="D180" s="65"/>
      <c r="E180" s="79"/>
      <c r="F180" s="80"/>
      <c r="G180" s="80"/>
      <c r="H180" s="80"/>
      <c r="I180" s="80"/>
      <c r="J180" s="33" t="s">
        <v>32</v>
      </c>
      <c r="K180" s="69"/>
      <c r="L180" s="69"/>
      <c r="M180" s="69"/>
      <c r="N180" s="69"/>
      <c r="O180" s="69"/>
      <c r="P180" s="69"/>
      <c r="Q180" s="69"/>
      <c r="R180" s="69"/>
      <c r="S180" s="43"/>
      <c r="T180" s="43"/>
      <c r="U180" s="69"/>
      <c r="V180" s="69"/>
      <c r="W180" s="70"/>
      <c r="X180" s="69"/>
      <c r="Y180" s="69"/>
      <c r="Z180" s="69"/>
      <c r="AA180" s="69"/>
      <c r="AB180" s="43"/>
      <c r="AC180" s="43"/>
      <c r="AD180" s="69"/>
      <c r="AE180" s="69"/>
      <c r="AF180" s="69"/>
      <c r="AG180" s="69"/>
      <c r="AH180" s="69"/>
      <c r="AI180" s="69"/>
      <c r="AJ180" s="69"/>
      <c r="AK180" s="43"/>
      <c r="AL180" s="43"/>
      <c r="AM180" s="43"/>
      <c r="AN180" s="70"/>
      <c r="AO180" s="69"/>
      <c r="AP180" s="71"/>
      <c r="AQ180" s="72"/>
      <c r="AR180" s="72"/>
      <c r="AS180" s="72"/>
      <c r="AT180" s="72"/>
      <c r="AU180" s="72"/>
      <c r="AV180" s="76"/>
      <c r="AW180" s="77"/>
      <c r="AX180" s="73"/>
      <c r="AY180" s="72"/>
      <c r="AZ180" s="74"/>
      <c r="BA180" s="74"/>
      <c r="BB180" s="75"/>
      <c r="BC180" s="78"/>
      <c r="BD180" s="54"/>
      <c r="BE180"/>
      <c r="CK180"/>
      <c r="CL180"/>
      <c r="CM180"/>
    </row>
    <row r="181" spans="1:91" ht="17.100000000000001" customHeight="1" x14ac:dyDescent="0.2">
      <c r="A181" s="13"/>
      <c r="B181" s="49"/>
      <c r="C181" s="50" t="s">
        <v>119</v>
      </c>
      <c r="D181" s="68"/>
      <c r="E181" s="67"/>
      <c r="F181" s="68"/>
      <c r="G181" s="68"/>
      <c r="H181" s="68"/>
      <c r="I181" s="81"/>
      <c r="J181" s="33" t="s">
        <v>9</v>
      </c>
      <c r="K181" s="52">
        <v>37</v>
      </c>
      <c r="L181" s="52">
        <v>50</v>
      </c>
      <c r="M181" s="52">
        <v>16</v>
      </c>
      <c r="N181" s="52">
        <v>23</v>
      </c>
      <c r="O181" s="52">
        <v>34</v>
      </c>
      <c r="P181" s="52">
        <v>50</v>
      </c>
      <c r="Q181" s="52">
        <v>59</v>
      </c>
      <c r="R181" s="52"/>
      <c r="S181" s="52"/>
      <c r="T181" s="52">
        <v>47</v>
      </c>
      <c r="U181" s="52">
        <v>36</v>
      </c>
      <c r="V181" s="52">
        <v>38</v>
      </c>
      <c r="W181" s="53">
        <v>12</v>
      </c>
      <c r="X181" s="52">
        <v>28</v>
      </c>
      <c r="Y181" s="52">
        <v>16</v>
      </c>
      <c r="Z181" s="52">
        <v>31</v>
      </c>
      <c r="AA181" s="52"/>
      <c r="AB181" s="52"/>
      <c r="AC181" s="52"/>
      <c r="AD181" s="52">
        <v>73</v>
      </c>
      <c r="AE181" s="52">
        <v>44</v>
      </c>
      <c r="AF181" s="52">
        <v>15</v>
      </c>
      <c r="AG181" s="52">
        <v>34</v>
      </c>
      <c r="AH181" s="52">
        <v>32</v>
      </c>
      <c r="AI181" s="52">
        <v>47</v>
      </c>
      <c r="AJ181" s="52">
        <v>62</v>
      </c>
      <c r="AK181" s="52"/>
      <c r="AL181" s="52"/>
      <c r="AM181" s="52">
        <v>14</v>
      </c>
      <c r="AN181" s="53">
        <v>45</v>
      </c>
      <c r="AO181" s="52">
        <v>49</v>
      </c>
      <c r="AP181" s="71"/>
      <c r="AQ181" s="72"/>
      <c r="AR181" s="72"/>
      <c r="AS181" s="72"/>
      <c r="AT181" s="73"/>
      <c r="AU181" s="36"/>
      <c r="AV181" s="36"/>
      <c r="AW181" s="38"/>
      <c r="AX181" s="39"/>
      <c r="AY181" s="72"/>
      <c r="AZ181" s="74"/>
      <c r="BA181" s="75"/>
      <c r="BB181" s="75"/>
      <c r="BC181" s="40"/>
      <c r="BD181" s="3"/>
      <c r="BE181"/>
      <c r="CK181"/>
      <c r="CL181"/>
      <c r="CM181"/>
    </row>
    <row r="182" spans="1:91" ht="17.100000000000001" customHeight="1" x14ac:dyDescent="0.2">
      <c r="A182" s="13"/>
      <c r="B182" s="31"/>
      <c r="C182" s="55" t="s">
        <v>119</v>
      </c>
      <c r="D182" s="56"/>
      <c r="E182" s="57"/>
      <c r="F182" s="56"/>
      <c r="G182" s="56"/>
      <c r="H182" s="56"/>
      <c r="I182" s="58"/>
      <c r="J182" s="33" t="s">
        <v>10</v>
      </c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4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4"/>
      <c r="AO182" s="43"/>
      <c r="AP182" s="71"/>
      <c r="AQ182" s="72"/>
      <c r="AR182" s="72"/>
      <c r="AS182" s="72"/>
      <c r="AT182" s="72"/>
      <c r="AU182" s="72"/>
      <c r="AV182" s="76"/>
      <c r="AW182" s="77"/>
      <c r="AX182" s="73"/>
      <c r="AY182" s="72"/>
      <c r="AZ182" s="74"/>
      <c r="BA182" s="74"/>
      <c r="BB182" s="75"/>
      <c r="BC182" s="78"/>
      <c r="BD182" s="3"/>
      <c r="BE182"/>
      <c r="CK182"/>
      <c r="CL182"/>
      <c r="CM182"/>
    </row>
    <row r="183" spans="1:91" ht="17.100000000000001" customHeight="1" x14ac:dyDescent="0.2">
      <c r="A183" s="13"/>
      <c r="B183" s="31">
        <f>'Payroll April'!B178+1</f>
        <v>36</v>
      </c>
      <c r="C183" s="31" t="s">
        <v>119</v>
      </c>
      <c r="D183" s="56" t="s">
        <v>120</v>
      </c>
      <c r="E183" s="57" t="s">
        <v>121</v>
      </c>
      <c r="F183" s="56" t="s">
        <v>38</v>
      </c>
      <c r="G183" s="31" t="s">
        <v>39</v>
      </c>
      <c r="H183" s="56" t="s">
        <v>22</v>
      </c>
      <c r="I183" s="31"/>
      <c r="J183" s="33" t="s">
        <v>22</v>
      </c>
      <c r="K183" s="52" t="s">
        <v>41</v>
      </c>
      <c r="L183" s="52" t="s">
        <v>41</v>
      </c>
      <c r="M183" s="52" t="s">
        <v>42</v>
      </c>
      <c r="N183" s="52" t="s">
        <v>42</v>
      </c>
      <c r="O183" s="52" t="s">
        <v>42</v>
      </c>
      <c r="P183" s="52" t="s">
        <v>40</v>
      </c>
      <c r="Q183" s="52" t="s">
        <v>40</v>
      </c>
      <c r="R183" s="43"/>
      <c r="S183" s="43"/>
      <c r="T183" s="43" t="s">
        <v>41</v>
      </c>
      <c r="U183" s="43" t="s">
        <v>41</v>
      </c>
      <c r="V183" s="43" t="s">
        <v>41</v>
      </c>
      <c r="W183" s="44" t="s">
        <v>42</v>
      </c>
      <c r="X183" s="43" t="s">
        <v>42</v>
      </c>
      <c r="Y183" s="43" t="s">
        <v>40</v>
      </c>
      <c r="Z183" s="43" t="s">
        <v>40</v>
      </c>
      <c r="AA183" s="43"/>
      <c r="AB183" s="43"/>
      <c r="AC183" s="43"/>
      <c r="AD183" s="43" t="s">
        <v>41</v>
      </c>
      <c r="AE183" s="43" t="s">
        <v>41</v>
      </c>
      <c r="AF183" s="43" t="s">
        <v>42</v>
      </c>
      <c r="AG183" s="43" t="s">
        <v>42</v>
      </c>
      <c r="AH183" s="43" t="s">
        <v>40</v>
      </c>
      <c r="AI183" s="43" t="s">
        <v>40</v>
      </c>
      <c r="AJ183" s="43" t="s">
        <v>40</v>
      </c>
      <c r="AK183" s="43"/>
      <c r="AL183" s="43"/>
      <c r="AM183" s="43" t="s">
        <v>41</v>
      </c>
      <c r="AN183" s="44" t="s">
        <v>41</v>
      </c>
      <c r="AO183" s="43" t="s">
        <v>42</v>
      </c>
      <c r="AP183" s="36">
        <f>COUNTIF('Payroll April'!K183:AO183,"AL")</f>
        <v>0</v>
      </c>
      <c r="AQ183" s="37">
        <f>COUNTIF('Payroll April'!K183:AO183,"IJ")</f>
        <v>0</v>
      </c>
      <c r="AR183" s="37">
        <f>COUNTIF('Payroll April'!K183:AO183,"SK")</f>
        <v>0</v>
      </c>
      <c r="AS183" s="37">
        <f>COUNTIF('Payroll April'!K183:AO183,"CT")</f>
        <v>0</v>
      </c>
      <c r="AT183" s="36">
        <f>COUNTIF('Payroll April'!K183:AO183,"CTK")</f>
        <v>0</v>
      </c>
      <c r="AU183" s="36">
        <f>COUNTIF('Payroll April'!K183:AO183,"PG")</f>
        <v>0</v>
      </c>
      <c r="AV183" s="36">
        <f>COUNTIF('Payroll April'!K183:AO183,"S1")+COUNTIF('Payroll April'!K183:AO183,"S2")+COUNTIF('Payroll April'!K183:AO183,"S3")</f>
        <v>24</v>
      </c>
      <c r="AW183" s="38">
        <f>SUM('Payroll April'!K181:AO181)</f>
        <v>892</v>
      </c>
      <c r="AX183" s="39">
        <f>SUM('Payroll April'!K182:AO182)</f>
        <v>0</v>
      </c>
      <c r="AY183" s="37">
        <f>COUNTIF('Payroll April'!K183:AO183,"S1")+COUNTIF('Payroll April'!K183:AO183,"S3")</f>
        <v>15</v>
      </c>
      <c r="AZ183" s="36">
        <f>IF('Payroll April'!AV183&gt;22,'Payroll April'!AV183-22,"0")</f>
        <v>2</v>
      </c>
      <c r="BA183" s="36">
        <f>COUNT('Payroll April'!K184:AO184)+COUNT('Payroll April'!K185:AO185)</f>
        <v>4</v>
      </c>
      <c r="BB183" s="36">
        <f>SUM('Payroll April'!K184:AO184)+SUM('Payroll April'!K185:AO185)</f>
        <v>32</v>
      </c>
      <c r="BC183" s="40">
        <f>SUM('Payroll April'!K184:AO184)*2+SUM('Payroll April'!K185:AO185)*2-('Payroll April'!BA183*0.5)</f>
        <v>62</v>
      </c>
      <c r="BD183" s="47">
        <v>24</v>
      </c>
      <c r="BE183"/>
      <c r="CK183"/>
      <c r="CL183"/>
      <c r="CM183"/>
    </row>
    <row r="184" spans="1:91" ht="17.100000000000001" customHeight="1" x14ac:dyDescent="0.2">
      <c r="A184" s="13"/>
      <c r="B184" s="82"/>
      <c r="C184" s="55" t="s">
        <v>119</v>
      </c>
      <c r="D184" s="31"/>
      <c r="E184" s="42"/>
      <c r="F184" s="31"/>
      <c r="G184" s="31"/>
      <c r="H184" s="31"/>
      <c r="I184" s="31"/>
      <c r="J184" s="33" t="s">
        <v>13</v>
      </c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4">
        <v>8</v>
      </c>
      <c r="X184" s="43"/>
      <c r="Y184" s="43">
        <v>8</v>
      </c>
      <c r="Z184" s="43"/>
      <c r="AA184" s="43"/>
      <c r="AB184" s="43"/>
      <c r="AC184" s="43"/>
      <c r="AD184" s="43"/>
      <c r="AE184" s="43"/>
      <c r="AF184" s="43"/>
      <c r="AG184" s="43"/>
      <c r="AH184" s="43">
        <v>8</v>
      </c>
      <c r="AI184" s="43"/>
      <c r="AJ184" s="43"/>
      <c r="AK184" s="43"/>
      <c r="AL184" s="43"/>
      <c r="AM184" s="43"/>
      <c r="AN184" s="44">
        <v>8</v>
      </c>
      <c r="AO184" s="43"/>
      <c r="AP184" s="71"/>
      <c r="AQ184" s="72"/>
      <c r="AR184" s="72"/>
      <c r="AS184" s="72"/>
      <c r="AT184" s="72"/>
      <c r="AU184" s="72"/>
      <c r="AV184" s="76"/>
      <c r="AW184" s="77"/>
      <c r="AX184" s="73"/>
      <c r="AY184" s="72"/>
      <c r="AZ184" s="74"/>
      <c r="BA184" s="74"/>
      <c r="BB184" s="75"/>
      <c r="BC184" s="78"/>
      <c r="BD184" s="54"/>
      <c r="BE184"/>
      <c r="CK184"/>
      <c r="CL184"/>
      <c r="CM184"/>
    </row>
    <row r="185" spans="1:91" ht="17.100000000000001" customHeight="1" x14ac:dyDescent="0.2">
      <c r="A185" s="13"/>
      <c r="B185" s="82"/>
      <c r="C185" s="55" t="s">
        <v>119</v>
      </c>
      <c r="D185" s="31"/>
      <c r="E185" s="42"/>
      <c r="F185" s="31"/>
      <c r="G185" s="31"/>
      <c r="H185" s="31"/>
      <c r="I185" s="31"/>
      <c r="J185" s="33" t="s">
        <v>32</v>
      </c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4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4"/>
      <c r="AO185" s="43"/>
      <c r="AP185" s="71"/>
      <c r="AQ185" s="72"/>
      <c r="AR185" s="72"/>
      <c r="AS185" s="72"/>
      <c r="AT185" s="72"/>
      <c r="AU185" s="72"/>
      <c r="AV185" s="76"/>
      <c r="AW185" s="77"/>
      <c r="AX185" s="73"/>
      <c r="AY185" s="72"/>
      <c r="AZ185" s="74"/>
      <c r="BA185" s="74"/>
      <c r="BB185" s="75"/>
      <c r="BC185" s="78"/>
      <c r="BD185" s="54"/>
      <c r="BE185"/>
      <c r="CK185"/>
      <c r="CL185"/>
      <c r="CM185"/>
    </row>
    <row r="186" spans="1:91" ht="17.100000000000001" customHeight="1" x14ac:dyDescent="0.2">
      <c r="A186" s="13"/>
      <c r="B186" s="49"/>
      <c r="C186" s="50" t="s">
        <v>119</v>
      </c>
      <c r="D186" s="68"/>
      <c r="E186" s="67"/>
      <c r="F186" s="68"/>
      <c r="G186" s="68"/>
      <c r="H186" s="68"/>
      <c r="I186" s="81"/>
      <c r="J186" s="33" t="s">
        <v>9</v>
      </c>
      <c r="K186" s="52">
        <v>37</v>
      </c>
      <c r="L186" s="52">
        <v>50</v>
      </c>
      <c r="M186" s="52">
        <v>16</v>
      </c>
      <c r="N186" s="52">
        <v>23</v>
      </c>
      <c r="O186" s="52">
        <v>34</v>
      </c>
      <c r="P186" s="52">
        <v>50</v>
      </c>
      <c r="Q186" s="52">
        <v>0</v>
      </c>
      <c r="R186" s="52"/>
      <c r="S186" s="52"/>
      <c r="T186" s="52">
        <v>0</v>
      </c>
      <c r="U186" s="52">
        <v>0</v>
      </c>
      <c r="V186" s="52">
        <v>0</v>
      </c>
      <c r="W186" s="53">
        <v>12</v>
      </c>
      <c r="X186" s="52">
        <v>105</v>
      </c>
      <c r="Y186" s="52">
        <v>16</v>
      </c>
      <c r="Z186" s="52">
        <v>31</v>
      </c>
      <c r="AA186" s="52"/>
      <c r="AB186" s="52"/>
      <c r="AC186" s="52"/>
      <c r="AD186" s="52">
        <v>73</v>
      </c>
      <c r="AE186" s="52">
        <v>44</v>
      </c>
      <c r="AF186" s="52">
        <v>15</v>
      </c>
      <c r="AG186" s="52">
        <v>34</v>
      </c>
      <c r="AH186" s="52">
        <v>32</v>
      </c>
      <c r="AI186" s="52">
        <v>47</v>
      </c>
      <c r="AJ186" s="52">
        <v>62</v>
      </c>
      <c r="AK186" s="52"/>
      <c r="AL186" s="52"/>
      <c r="AM186" s="52">
        <v>14</v>
      </c>
      <c r="AN186" s="53">
        <v>45</v>
      </c>
      <c r="AO186" s="52">
        <v>49</v>
      </c>
      <c r="AP186" s="71"/>
      <c r="AQ186" s="72"/>
      <c r="AR186" s="72"/>
      <c r="AS186" s="72"/>
      <c r="AT186" s="73"/>
      <c r="AU186" s="36"/>
      <c r="AV186" s="36"/>
      <c r="AW186" s="38"/>
      <c r="AX186" s="39"/>
      <c r="AY186" s="72"/>
      <c r="AZ186" s="74"/>
      <c r="BA186" s="75"/>
      <c r="BB186" s="75"/>
      <c r="BC186" s="40"/>
      <c r="BD186" s="3"/>
      <c r="BE186"/>
      <c r="CK186"/>
      <c r="CL186"/>
      <c r="CM186"/>
    </row>
    <row r="187" spans="1:91" ht="17.100000000000001" customHeight="1" x14ac:dyDescent="0.2">
      <c r="A187" s="13"/>
      <c r="B187" s="31"/>
      <c r="C187" s="55" t="s">
        <v>119</v>
      </c>
      <c r="D187" s="56"/>
      <c r="E187" s="57"/>
      <c r="F187" s="56"/>
      <c r="G187" s="56"/>
      <c r="H187" s="56"/>
      <c r="I187" s="58"/>
      <c r="J187" s="33" t="s">
        <v>10</v>
      </c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4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4"/>
      <c r="AO187" s="43"/>
      <c r="AP187" s="71"/>
      <c r="AQ187" s="72"/>
      <c r="AR187" s="72"/>
      <c r="AS187" s="72"/>
      <c r="AT187" s="72"/>
      <c r="AU187" s="72"/>
      <c r="AV187" s="76"/>
      <c r="AW187" s="77"/>
      <c r="AX187" s="73"/>
      <c r="AY187" s="72"/>
      <c r="AZ187" s="74"/>
      <c r="BA187" s="74"/>
      <c r="BB187" s="75"/>
      <c r="BC187" s="78"/>
      <c r="BD187" s="3"/>
      <c r="BE187"/>
      <c r="CK187"/>
      <c r="CL187"/>
      <c r="CM187"/>
    </row>
    <row r="188" spans="1:91" ht="17.100000000000001" customHeight="1" x14ac:dyDescent="0.2">
      <c r="A188" s="13"/>
      <c r="B188" s="31">
        <f>'Payroll April'!B183+1</f>
        <v>37</v>
      </c>
      <c r="C188" s="31" t="s">
        <v>119</v>
      </c>
      <c r="D188" s="56" t="s">
        <v>122</v>
      </c>
      <c r="E188" s="57" t="s">
        <v>123</v>
      </c>
      <c r="F188" s="56" t="s">
        <v>45</v>
      </c>
      <c r="G188" s="56" t="s">
        <v>39</v>
      </c>
      <c r="H188" s="56" t="s">
        <v>22</v>
      </c>
      <c r="I188" s="58"/>
      <c r="J188" s="33" t="s">
        <v>22</v>
      </c>
      <c r="K188" s="52" t="s">
        <v>41</v>
      </c>
      <c r="L188" s="52" t="s">
        <v>41</v>
      </c>
      <c r="M188" s="52" t="s">
        <v>42</v>
      </c>
      <c r="N188" s="52" t="s">
        <v>42</v>
      </c>
      <c r="O188" s="52" t="s">
        <v>42</v>
      </c>
      <c r="P188" s="52" t="s">
        <v>40</v>
      </c>
      <c r="Q188" s="52" t="s">
        <v>5</v>
      </c>
      <c r="R188" s="43"/>
      <c r="S188" s="43"/>
      <c r="T188" s="43" t="s">
        <v>5</v>
      </c>
      <c r="U188" s="43" t="s">
        <v>5</v>
      </c>
      <c r="V188" s="43" t="s">
        <v>5</v>
      </c>
      <c r="W188" s="44" t="s">
        <v>42</v>
      </c>
      <c r="X188" s="43" t="s">
        <v>42</v>
      </c>
      <c r="Y188" s="43" t="s">
        <v>40</v>
      </c>
      <c r="Z188" s="43" t="s">
        <v>40</v>
      </c>
      <c r="AA188" s="43"/>
      <c r="AB188" s="43"/>
      <c r="AC188" s="43"/>
      <c r="AD188" s="43" t="s">
        <v>41</v>
      </c>
      <c r="AE188" s="43" t="s">
        <v>41</v>
      </c>
      <c r="AF188" s="43" t="s">
        <v>42</v>
      </c>
      <c r="AG188" s="43" t="s">
        <v>42</v>
      </c>
      <c r="AH188" s="43" t="s">
        <v>40</v>
      </c>
      <c r="AI188" s="43" t="s">
        <v>40</v>
      </c>
      <c r="AJ188" s="43" t="s">
        <v>40</v>
      </c>
      <c r="AK188" s="43"/>
      <c r="AL188" s="43"/>
      <c r="AM188" s="43" t="s">
        <v>41</v>
      </c>
      <c r="AN188" s="44" t="s">
        <v>41</v>
      </c>
      <c r="AO188" s="43" t="s">
        <v>42</v>
      </c>
      <c r="AP188" s="36">
        <f>COUNTIF('Payroll April'!K188:AO188,"AL")</f>
        <v>0</v>
      </c>
      <c r="AQ188" s="37">
        <f>COUNTIF('Payroll April'!K188:AO188,"IJ")</f>
        <v>0</v>
      </c>
      <c r="AR188" s="37">
        <f>COUNTIF('Payroll April'!K188:AO188,"SK")</f>
        <v>0</v>
      </c>
      <c r="AS188" s="37">
        <f>COUNTIF('Payroll April'!K188:AO188,"CT")</f>
        <v>4</v>
      </c>
      <c r="AT188" s="36">
        <f>COUNTIF('Payroll April'!K188:AO188,"CTK")</f>
        <v>0</v>
      </c>
      <c r="AU188" s="36">
        <f>COUNTIF('Payroll April'!K188:AO188,"PG")</f>
        <v>0</v>
      </c>
      <c r="AV188" s="36">
        <f>COUNTIF('Payroll April'!K188:AO188,"S1")+COUNTIF('Payroll April'!K188:AO188,"S2")+COUNTIF('Payroll April'!K188:AO188,"S3")</f>
        <v>20</v>
      </c>
      <c r="AW188" s="38">
        <f>SUM('Payroll April'!K186:AO186)</f>
        <v>789</v>
      </c>
      <c r="AX188" s="39">
        <f>SUM('Payroll April'!K187:AO187)</f>
        <v>0</v>
      </c>
      <c r="AY188" s="37">
        <f>COUNTIF('Payroll April'!K188:AO188,"S1")+COUNTIF('Payroll April'!K188:AO188,"S3")</f>
        <v>14</v>
      </c>
      <c r="AZ188" s="36" t="str">
        <f>IF('Payroll April'!AV188&gt;22,'Payroll April'!AV188-22,"0")</f>
        <v>0</v>
      </c>
      <c r="BA188" s="36">
        <f>COUNT('Payroll April'!K189:AO189)+COUNT('Payroll April'!K190:AO190)</f>
        <v>2</v>
      </c>
      <c r="BB188" s="36">
        <f>SUM('Payroll April'!K189:AO189)+SUM('Payroll April'!K190:AO190)</f>
        <v>16</v>
      </c>
      <c r="BC188" s="40">
        <f>SUM('Payroll April'!K189:AO189)*2+SUM('Payroll April'!K190:AO190)*2-('Payroll April'!BA188*0.5)</f>
        <v>31</v>
      </c>
      <c r="BD188" s="47">
        <v>20</v>
      </c>
      <c r="BE188"/>
      <c r="CK188"/>
      <c r="CL188"/>
      <c r="CM188"/>
    </row>
    <row r="189" spans="1:91" ht="17.100000000000001" customHeight="1" x14ac:dyDescent="0.2">
      <c r="A189" s="13"/>
      <c r="B189" s="31"/>
      <c r="C189" s="55" t="s">
        <v>119</v>
      </c>
      <c r="D189" s="56"/>
      <c r="E189" s="57"/>
      <c r="F189" s="56"/>
      <c r="G189" s="56"/>
      <c r="H189" s="56"/>
      <c r="I189" s="58"/>
      <c r="J189" s="33" t="s">
        <v>13</v>
      </c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4">
        <v>8</v>
      </c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4">
        <v>8</v>
      </c>
      <c r="AO189" s="43"/>
      <c r="AP189" s="71"/>
      <c r="AQ189" s="72"/>
      <c r="AR189" s="72"/>
      <c r="AS189" s="72"/>
      <c r="AT189" s="72"/>
      <c r="AU189" s="72"/>
      <c r="AV189" s="76"/>
      <c r="AW189" s="77"/>
      <c r="AX189" s="73"/>
      <c r="AY189" s="72"/>
      <c r="AZ189" s="74"/>
      <c r="BA189" s="74"/>
      <c r="BB189" s="75"/>
      <c r="BC189" s="78"/>
      <c r="BD189" s="54"/>
      <c r="BE189"/>
      <c r="CK189"/>
      <c r="CL189"/>
      <c r="CM189"/>
    </row>
    <row r="190" spans="1:91" ht="17.100000000000001" customHeight="1" x14ac:dyDescent="0.2">
      <c r="A190" s="13"/>
      <c r="B190" s="31"/>
      <c r="C190" s="55" t="s">
        <v>119</v>
      </c>
      <c r="D190" s="56"/>
      <c r="E190" s="57"/>
      <c r="F190" s="56"/>
      <c r="G190" s="56"/>
      <c r="H190" s="56"/>
      <c r="I190" s="58"/>
      <c r="J190" s="33" t="s">
        <v>32</v>
      </c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4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4"/>
      <c r="AO190" s="43"/>
      <c r="AP190" s="71"/>
      <c r="AQ190" s="72"/>
      <c r="AR190" s="72"/>
      <c r="AS190" s="72"/>
      <c r="AT190" s="72"/>
      <c r="AU190" s="72"/>
      <c r="AV190" s="76"/>
      <c r="AW190" s="77"/>
      <c r="AX190" s="73"/>
      <c r="AY190" s="72"/>
      <c r="AZ190" s="74"/>
      <c r="BA190" s="74"/>
      <c r="BB190" s="75"/>
      <c r="BC190" s="78"/>
      <c r="BD190" s="54"/>
      <c r="BE190"/>
      <c r="CK190"/>
      <c r="CL190"/>
      <c r="CM190"/>
    </row>
    <row r="191" spans="1:91" ht="17.100000000000001" customHeight="1" x14ac:dyDescent="0.2">
      <c r="A191" s="13"/>
      <c r="B191" s="49"/>
      <c r="C191" s="50" t="s">
        <v>119</v>
      </c>
      <c r="D191" s="68"/>
      <c r="E191" s="67"/>
      <c r="F191" s="68"/>
      <c r="G191" s="68"/>
      <c r="H191" s="68"/>
      <c r="I191" s="81"/>
      <c r="J191" s="33" t="s">
        <v>9</v>
      </c>
      <c r="K191" s="52">
        <v>37</v>
      </c>
      <c r="L191" s="52">
        <v>50</v>
      </c>
      <c r="M191" s="52">
        <v>16</v>
      </c>
      <c r="N191" s="52">
        <v>23</v>
      </c>
      <c r="O191" s="52">
        <v>34</v>
      </c>
      <c r="P191" s="52">
        <v>50</v>
      </c>
      <c r="Q191" s="52">
        <v>59</v>
      </c>
      <c r="R191" s="52"/>
      <c r="S191" s="52"/>
      <c r="T191" s="52">
        <v>47</v>
      </c>
      <c r="U191" s="52">
        <v>36</v>
      </c>
      <c r="V191" s="52">
        <v>38</v>
      </c>
      <c r="W191" s="53">
        <v>12</v>
      </c>
      <c r="X191" s="52">
        <v>28</v>
      </c>
      <c r="Y191" s="52">
        <v>16</v>
      </c>
      <c r="Z191" s="52">
        <v>31</v>
      </c>
      <c r="AA191" s="52"/>
      <c r="AB191" s="52"/>
      <c r="AC191" s="52"/>
      <c r="AD191" s="52">
        <v>73</v>
      </c>
      <c r="AE191" s="52">
        <v>44</v>
      </c>
      <c r="AF191" s="52">
        <v>15</v>
      </c>
      <c r="AG191" s="52">
        <v>34</v>
      </c>
      <c r="AH191" s="52">
        <v>32</v>
      </c>
      <c r="AI191" s="52">
        <v>47</v>
      </c>
      <c r="AJ191" s="52">
        <v>62</v>
      </c>
      <c r="AK191" s="52"/>
      <c r="AL191" s="52"/>
      <c r="AM191" s="52">
        <v>14</v>
      </c>
      <c r="AN191" s="53">
        <v>45</v>
      </c>
      <c r="AO191" s="52">
        <v>49</v>
      </c>
      <c r="AP191" s="71"/>
      <c r="AQ191" s="72"/>
      <c r="AR191" s="72"/>
      <c r="AS191" s="72"/>
      <c r="AT191" s="73"/>
      <c r="AU191" s="36"/>
      <c r="AV191" s="36"/>
      <c r="AW191" s="38"/>
      <c r="AX191" s="39"/>
      <c r="AY191" s="72"/>
      <c r="AZ191" s="74"/>
      <c r="BA191" s="75"/>
      <c r="BB191" s="75"/>
      <c r="BC191" s="40"/>
      <c r="BD191" s="3"/>
      <c r="BE191"/>
      <c r="CK191"/>
      <c r="CL191"/>
      <c r="CM191"/>
    </row>
    <row r="192" spans="1:91" ht="17.100000000000001" customHeight="1" x14ac:dyDescent="0.2">
      <c r="A192" s="13"/>
      <c r="B192" s="31"/>
      <c r="C192" s="55" t="s">
        <v>119</v>
      </c>
      <c r="D192" s="56"/>
      <c r="E192" s="57"/>
      <c r="F192" s="56"/>
      <c r="G192" s="56"/>
      <c r="H192" s="56"/>
      <c r="I192" s="58"/>
      <c r="J192" s="33" t="s">
        <v>10</v>
      </c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4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4"/>
      <c r="AO192" s="43"/>
      <c r="AP192" s="71"/>
      <c r="AQ192" s="72"/>
      <c r="AR192" s="72"/>
      <c r="AS192" s="72"/>
      <c r="AT192" s="72"/>
      <c r="AU192" s="72"/>
      <c r="AV192" s="76"/>
      <c r="AW192" s="77"/>
      <c r="AX192" s="73"/>
      <c r="AY192" s="72"/>
      <c r="AZ192" s="74"/>
      <c r="BA192" s="74"/>
      <c r="BB192" s="75"/>
      <c r="BC192" s="78"/>
      <c r="BD192" s="3"/>
      <c r="BE192"/>
      <c r="CK192"/>
      <c r="CL192"/>
      <c r="CM192"/>
    </row>
    <row r="193" spans="1:91" ht="17.100000000000001" customHeight="1" x14ac:dyDescent="0.2">
      <c r="A193" s="13"/>
      <c r="B193" s="31">
        <f>'Payroll April'!B188+1</f>
        <v>38</v>
      </c>
      <c r="C193" s="31" t="s">
        <v>119</v>
      </c>
      <c r="D193" s="56" t="s">
        <v>124</v>
      </c>
      <c r="E193" s="57" t="s">
        <v>125</v>
      </c>
      <c r="F193" s="56" t="s">
        <v>45</v>
      </c>
      <c r="G193" s="56" t="s">
        <v>39</v>
      </c>
      <c r="H193" s="56" t="s">
        <v>22</v>
      </c>
      <c r="I193" s="58"/>
      <c r="J193" s="33" t="s">
        <v>22</v>
      </c>
      <c r="K193" s="52" t="s">
        <v>41</v>
      </c>
      <c r="L193" s="52" t="s">
        <v>41</v>
      </c>
      <c r="M193" s="52" t="s">
        <v>42</v>
      </c>
      <c r="N193" s="52" t="s">
        <v>42</v>
      </c>
      <c r="O193" s="52" t="s">
        <v>42</v>
      </c>
      <c r="P193" s="52" t="s">
        <v>40</v>
      </c>
      <c r="Q193" s="52" t="s">
        <v>40</v>
      </c>
      <c r="R193" s="43"/>
      <c r="S193" s="43"/>
      <c r="T193" s="43" t="s">
        <v>41</v>
      </c>
      <c r="U193" s="43" t="s">
        <v>41</v>
      </c>
      <c r="V193" s="43" t="s">
        <v>41</v>
      </c>
      <c r="W193" s="44" t="s">
        <v>42</v>
      </c>
      <c r="X193" s="43" t="s">
        <v>42</v>
      </c>
      <c r="Y193" s="43" t="s">
        <v>40</v>
      </c>
      <c r="Z193" s="43" t="s">
        <v>40</v>
      </c>
      <c r="AA193" s="43"/>
      <c r="AB193" s="43"/>
      <c r="AC193" s="43"/>
      <c r="AD193" s="43" t="s">
        <v>41</v>
      </c>
      <c r="AE193" s="43" t="s">
        <v>41</v>
      </c>
      <c r="AF193" s="43" t="s">
        <v>42</v>
      </c>
      <c r="AG193" s="43" t="s">
        <v>42</v>
      </c>
      <c r="AH193" s="43" t="s">
        <v>40</v>
      </c>
      <c r="AI193" s="43" t="s">
        <v>40</v>
      </c>
      <c r="AJ193" s="43" t="s">
        <v>40</v>
      </c>
      <c r="AK193" s="43"/>
      <c r="AL193" s="43"/>
      <c r="AM193" s="43" t="s">
        <v>41</v>
      </c>
      <c r="AN193" s="44" t="s">
        <v>41</v>
      </c>
      <c r="AO193" s="43" t="s">
        <v>42</v>
      </c>
      <c r="AP193" s="36">
        <f>COUNTIF('Payroll April'!K193:AO193,"AL")</f>
        <v>0</v>
      </c>
      <c r="AQ193" s="37">
        <f>COUNTIF('Payroll April'!K193:AO193,"IJ")</f>
        <v>0</v>
      </c>
      <c r="AR193" s="37">
        <f>COUNTIF('Payroll April'!K193:AO193,"SK")</f>
        <v>0</v>
      </c>
      <c r="AS193" s="37">
        <f>COUNTIF('Payroll April'!K193:AO193,"CT")</f>
        <v>0</v>
      </c>
      <c r="AT193" s="36">
        <f>COUNTIF('Payroll April'!K193:AO193,"CTK")</f>
        <v>0</v>
      </c>
      <c r="AU193" s="36">
        <f>COUNTIF('Payroll April'!K193:AO193,"PG")</f>
        <v>0</v>
      </c>
      <c r="AV193" s="36">
        <f>COUNTIF('Payroll April'!K193:AO193,"S1")+COUNTIF('Payroll April'!K193:AO193,"S2")+COUNTIF('Payroll April'!K193:AO193,"S3")</f>
        <v>24</v>
      </c>
      <c r="AW193" s="38">
        <f>SUM('Payroll April'!K191:AO191)</f>
        <v>892</v>
      </c>
      <c r="AX193" s="39">
        <f>SUM('Payroll April'!K192:AO192)</f>
        <v>0</v>
      </c>
      <c r="AY193" s="37">
        <f>COUNTIF('Payroll April'!K193:AO193,"S1")+COUNTIF('Payroll April'!K193:AO193,"S3")</f>
        <v>15</v>
      </c>
      <c r="AZ193" s="36">
        <f>IF('Payroll April'!AV193&gt;22,'Payroll April'!AV193-22,"0")</f>
        <v>2</v>
      </c>
      <c r="BA193" s="36">
        <f>COUNT('Payroll April'!K194:AO194)+COUNT('Payroll April'!K195:AO195)</f>
        <v>2</v>
      </c>
      <c r="BB193" s="36">
        <f>SUM('Payroll April'!K194:AO194)+SUM('Payroll April'!K195:AO195)</f>
        <v>16</v>
      </c>
      <c r="BC193" s="40">
        <f>SUM('Payroll April'!K194:AO194)*2+SUM('Payroll April'!K195:AO195)*2-('Payroll April'!BA193*0.5)</f>
        <v>31</v>
      </c>
      <c r="BD193" s="47">
        <v>24</v>
      </c>
      <c r="BE193"/>
      <c r="CK193"/>
      <c r="CL193"/>
      <c r="CM193"/>
    </row>
    <row r="194" spans="1:91" ht="17.100000000000001" customHeight="1" x14ac:dyDescent="0.2">
      <c r="A194" s="13"/>
      <c r="B194" s="31"/>
      <c r="C194" s="55" t="s">
        <v>119</v>
      </c>
      <c r="D194" s="56"/>
      <c r="E194" s="57"/>
      <c r="F194" s="56"/>
      <c r="G194" s="56"/>
      <c r="H194" s="56"/>
      <c r="I194" s="58"/>
      <c r="J194" s="33" t="s">
        <v>13</v>
      </c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4">
        <v>8</v>
      </c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4">
        <v>8</v>
      </c>
      <c r="AO194" s="43"/>
      <c r="AP194" s="71"/>
      <c r="AQ194" s="72"/>
      <c r="AR194" s="72"/>
      <c r="AS194" s="72"/>
      <c r="AT194" s="72"/>
      <c r="AU194" s="72"/>
      <c r="AV194" s="76"/>
      <c r="AW194" s="77"/>
      <c r="AX194" s="73"/>
      <c r="AY194" s="72"/>
      <c r="AZ194" s="74"/>
      <c r="BA194" s="74"/>
      <c r="BB194" s="75"/>
      <c r="BC194" s="78"/>
      <c r="BD194" s="54"/>
      <c r="BE194"/>
      <c r="CK194"/>
      <c r="CL194"/>
      <c r="CM194"/>
    </row>
    <row r="195" spans="1:91" ht="17.100000000000001" customHeight="1" x14ac:dyDescent="0.2">
      <c r="A195" s="13"/>
      <c r="B195" s="31"/>
      <c r="C195" s="32" t="s">
        <v>119</v>
      </c>
      <c r="D195" s="56"/>
      <c r="E195" s="57"/>
      <c r="F195" s="56"/>
      <c r="G195" s="56"/>
      <c r="H195" s="56"/>
      <c r="I195" s="58"/>
      <c r="J195" s="33" t="s">
        <v>32</v>
      </c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4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4"/>
      <c r="AO195" s="43"/>
      <c r="AP195" s="71"/>
      <c r="AQ195" s="72"/>
      <c r="AR195" s="72"/>
      <c r="AS195" s="72"/>
      <c r="AT195" s="72"/>
      <c r="AU195" s="72"/>
      <c r="AV195" s="76"/>
      <c r="AW195" s="77"/>
      <c r="AX195" s="73"/>
      <c r="AY195" s="72"/>
      <c r="AZ195" s="74"/>
      <c r="BA195" s="74"/>
      <c r="BB195" s="75"/>
      <c r="BC195" s="78"/>
      <c r="BD195" s="54"/>
      <c r="BE195"/>
      <c r="CK195"/>
      <c r="CL195"/>
      <c r="CM195"/>
    </row>
    <row r="196" spans="1:91" ht="17.100000000000001" customHeight="1" x14ac:dyDescent="0.2">
      <c r="A196" s="13"/>
      <c r="B196" s="49"/>
      <c r="C196" s="83" t="s">
        <v>119</v>
      </c>
      <c r="D196" s="68"/>
      <c r="E196" s="67"/>
      <c r="F196" s="68"/>
      <c r="G196" s="68"/>
      <c r="H196" s="68"/>
      <c r="I196" s="81"/>
      <c r="J196" s="33" t="s">
        <v>9</v>
      </c>
      <c r="K196" s="52">
        <v>37</v>
      </c>
      <c r="L196" s="52">
        <v>50</v>
      </c>
      <c r="M196" s="52">
        <v>16</v>
      </c>
      <c r="N196" s="52">
        <v>23</v>
      </c>
      <c r="O196" s="52">
        <v>34</v>
      </c>
      <c r="P196" s="52">
        <v>50</v>
      </c>
      <c r="Q196" s="52">
        <v>59</v>
      </c>
      <c r="R196" s="52"/>
      <c r="S196" s="52"/>
      <c r="T196" s="52">
        <v>47</v>
      </c>
      <c r="U196" s="52">
        <v>36</v>
      </c>
      <c r="V196" s="52">
        <v>38</v>
      </c>
      <c r="W196" s="53">
        <v>12</v>
      </c>
      <c r="X196" s="52">
        <v>28</v>
      </c>
      <c r="Y196" s="52">
        <v>16</v>
      </c>
      <c r="Z196" s="52">
        <v>31</v>
      </c>
      <c r="AA196" s="52"/>
      <c r="AB196" s="52"/>
      <c r="AC196" s="52"/>
      <c r="AD196" s="52">
        <v>73</v>
      </c>
      <c r="AE196" s="52">
        <v>44</v>
      </c>
      <c r="AF196" s="52">
        <v>15</v>
      </c>
      <c r="AG196" s="52">
        <v>34</v>
      </c>
      <c r="AH196" s="52">
        <v>32</v>
      </c>
      <c r="AI196" s="52">
        <v>47</v>
      </c>
      <c r="AJ196" s="52">
        <v>62</v>
      </c>
      <c r="AK196" s="52"/>
      <c r="AL196" s="52"/>
      <c r="AM196" s="52">
        <v>14</v>
      </c>
      <c r="AN196" s="53">
        <v>45</v>
      </c>
      <c r="AO196" s="52">
        <v>49</v>
      </c>
      <c r="AP196" s="71"/>
      <c r="AQ196" s="72"/>
      <c r="AR196" s="72"/>
      <c r="AS196" s="72"/>
      <c r="AT196" s="73"/>
      <c r="AU196" s="36"/>
      <c r="AV196" s="36"/>
      <c r="AW196" s="38"/>
      <c r="AX196" s="39"/>
      <c r="AY196" s="72"/>
      <c r="AZ196" s="74"/>
      <c r="BA196" s="75"/>
      <c r="BB196" s="75"/>
      <c r="BC196" s="40"/>
      <c r="BD196" s="3"/>
      <c r="BE196"/>
      <c r="CK196"/>
      <c r="CL196"/>
      <c r="CM196"/>
    </row>
    <row r="197" spans="1:91" ht="17.100000000000001" customHeight="1" x14ac:dyDescent="0.2">
      <c r="A197" s="13"/>
      <c r="B197" s="31"/>
      <c r="C197" s="32" t="s">
        <v>119</v>
      </c>
      <c r="D197" s="56"/>
      <c r="E197" s="57"/>
      <c r="F197" s="56"/>
      <c r="G197" s="56"/>
      <c r="H197" s="56"/>
      <c r="I197" s="58"/>
      <c r="J197" s="33" t="s">
        <v>10</v>
      </c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4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4"/>
      <c r="AO197" s="43"/>
      <c r="AP197" s="71"/>
      <c r="AQ197" s="72"/>
      <c r="AR197" s="72"/>
      <c r="AS197" s="72"/>
      <c r="AT197" s="72"/>
      <c r="AU197" s="72"/>
      <c r="AV197" s="76"/>
      <c r="AW197" s="77"/>
      <c r="AX197" s="73"/>
      <c r="AY197" s="72"/>
      <c r="AZ197" s="74"/>
      <c r="BA197" s="74"/>
      <c r="BB197" s="75"/>
      <c r="BC197" s="78"/>
      <c r="BD197" s="3"/>
      <c r="BE197"/>
      <c r="CK197"/>
      <c r="CL197"/>
      <c r="CM197"/>
    </row>
    <row r="198" spans="1:91" ht="17.100000000000001" customHeight="1" x14ac:dyDescent="0.2">
      <c r="A198" s="13"/>
      <c r="B198" s="31">
        <f>'Payroll April'!B193+1</f>
        <v>39</v>
      </c>
      <c r="C198" s="56" t="s">
        <v>119</v>
      </c>
      <c r="D198" s="56" t="s">
        <v>126</v>
      </c>
      <c r="E198" s="57" t="s">
        <v>127</v>
      </c>
      <c r="F198" s="56" t="s">
        <v>45</v>
      </c>
      <c r="G198" s="56" t="s">
        <v>39</v>
      </c>
      <c r="H198" s="56" t="s">
        <v>22</v>
      </c>
      <c r="I198" s="58"/>
      <c r="J198" s="33" t="s">
        <v>22</v>
      </c>
      <c r="K198" s="52" t="s">
        <v>41</v>
      </c>
      <c r="L198" s="52" t="s">
        <v>41</v>
      </c>
      <c r="M198" s="52" t="s">
        <v>42</v>
      </c>
      <c r="N198" s="52" t="s">
        <v>42</v>
      </c>
      <c r="O198" s="52" t="s">
        <v>42</v>
      </c>
      <c r="P198" s="52" t="s">
        <v>40</v>
      </c>
      <c r="Q198" s="52" t="s">
        <v>40</v>
      </c>
      <c r="R198" s="43"/>
      <c r="S198" s="43"/>
      <c r="T198" s="43" t="s">
        <v>41</v>
      </c>
      <c r="U198" s="43" t="s">
        <v>41</v>
      </c>
      <c r="V198" s="43" t="s">
        <v>41</v>
      </c>
      <c r="W198" s="44" t="s">
        <v>42</v>
      </c>
      <c r="X198" s="43" t="s">
        <v>42</v>
      </c>
      <c r="Y198" s="43" t="s">
        <v>40</v>
      </c>
      <c r="Z198" s="43" t="s">
        <v>40</v>
      </c>
      <c r="AA198" s="43"/>
      <c r="AB198" s="43"/>
      <c r="AC198" s="43"/>
      <c r="AD198" s="43" t="s">
        <v>41</v>
      </c>
      <c r="AE198" s="43" t="s">
        <v>41</v>
      </c>
      <c r="AF198" s="43" t="s">
        <v>42</v>
      </c>
      <c r="AG198" s="43" t="s">
        <v>42</v>
      </c>
      <c r="AH198" s="43" t="s">
        <v>40</v>
      </c>
      <c r="AI198" s="43" t="s">
        <v>40</v>
      </c>
      <c r="AJ198" s="43" t="s">
        <v>40</v>
      </c>
      <c r="AK198" s="43"/>
      <c r="AL198" s="43"/>
      <c r="AM198" s="43" t="s">
        <v>41</v>
      </c>
      <c r="AN198" s="44" t="s">
        <v>41</v>
      </c>
      <c r="AO198" s="43" t="s">
        <v>42</v>
      </c>
      <c r="AP198" s="36">
        <f>COUNTIF('Payroll April'!K198:AO198,"AL")</f>
        <v>0</v>
      </c>
      <c r="AQ198" s="37">
        <f>COUNTIF('Payroll April'!K198:AO198,"IJ")</f>
        <v>0</v>
      </c>
      <c r="AR198" s="37">
        <f>COUNTIF('Payroll April'!K198:AO198,"SK")</f>
        <v>0</v>
      </c>
      <c r="AS198" s="37">
        <f>COUNTIF('Payroll April'!K198:AO198,"CT")</f>
        <v>0</v>
      </c>
      <c r="AT198" s="36">
        <f>COUNTIF('Payroll April'!K198:AO198,"CTK")</f>
        <v>0</v>
      </c>
      <c r="AU198" s="36">
        <f>COUNTIF('Payroll April'!K198:AO198,"PG")</f>
        <v>0</v>
      </c>
      <c r="AV198" s="36">
        <f>COUNTIF('Payroll April'!K198:AO198,"S1")+COUNTIF('Payroll April'!K198:AO198,"S2")+COUNTIF('Payroll April'!K198:AO198,"S3")</f>
        <v>24</v>
      </c>
      <c r="AW198" s="38">
        <f>SUM('Payroll April'!K196:AO196)</f>
        <v>892</v>
      </c>
      <c r="AX198" s="39">
        <f>SUM('Payroll April'!K197:AO197)</f>
        <v>0</v>
      </c>
      <c r="AY198" s="37">
        <f>COUNTIF('Payroll April'!K198:AO198,"S1")+COUNTIF('Payroll April'!K198:AO198,"S3")</f>
        <v>15</v>
      </c>
      <c r="AZ198" s="36">
        <f>IF('Payroll April'!AV198&gt;22,'Payroll April'!AV198-22,"0")</f>
        <v>2</v>
      </c>
      <c r="BA198" s="36">
        <f>COUNT('Payroll April'!K199:AO199)+COUNT('Payroll April'!K200:AO200)</f>
        <v>3</v>
      </c>
      <c r="BB198" s="36">
        <f>SUM('Payroll April'!K199:AO199)+SUM('Payroll April'!K200:AO200)</f>
        <v>24</v>
      </c>
      <c r="BC198" s="40">
        <f>SUM('Payroll April'!K199:AO199)*2+SUM('Payroll April'!K200:AO200)*2-('Payroll April'!BA198*0.5)</f>
        <v>46.5</v>
      </c>
      <c r="BD198" s="47">
        <v>24</v>
      </c>
      <c r="BE198"/>
      <c r="CK198"/>
      <c r="CL198"/>
      <c r="CM198"/>
    </row>
    <row r="199" spans="1:91" ht="17.100000000000001" customHeight="1" x14ac:dyDescent="0.2">
      <c r="A199" s="13"/>
      <c r="B199" s="31"/>
      <c r="C199" s="32" t="s">
        <v>119</v>
      </c>
      <c r="D199" s="56"/>
      <c r="E199" s="57"/>
      <c r="F199" s="56"/>
      <c r="G199" s="56"/>
      <c r="H199" s="56"/>
      <c r="I199" s="58"/>
      <c r="J199" s="33" t="s">
        <v>13</v>
      </c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4">
        <v>8</v>
      </c>
      <c r="X199" s="43"/>
      <c r="Y199" s="43">
        <v>8</v>
      </c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4">
        <v>8</v>
      </c>
      <c r="AO199" s="43"/>
      <c r="AP199" s="71"/>
      <c r="AQ199" s="72"/>
      <c r="AR199" s="72"/>
      <c r="AS199" s="72"/>
      <c r="AT199" s="72"/>
      <c r="AU199" s="72"/>
      <c r="AV199" s="76"/>
      <c r="AW199" s="77"/>
      <c r="AX199" s="73"/>
      <c r="AY199" s="72"/>
      <c r="AZ199" s="74"/>
      <c r="BA199" s="74"/>
      <c r="BB199" s="75"/>
      <c r="BC199" s="78"/>
      <c r="BD199" s="54"/>
      <c r="BE199"/>
      <c r="CK199"/>
      <c r="CL199"/>
      <c r="CM199"/>
    </row>
    <row r="200" spans="1:91" ht="17.100000000000001" customHeight="1" x14ac:dyDescent="0.2">
      <c r="A200" s="13"/>
      <c r="B200" s="31"/>
      <c r="C200" s="32" t="s">
        <v>119</v>
      </c>
      <c r="D200" s="56"/>
      <c r="E200" s="57"/>
      <c r="F200" s="56"/>
      <c r="G200" s="56"/>
      <c r="H200" s="56"/>
      <c r="I200" s="58"/>
      <c r="J200" s="33" t="s">
        <v>32</v>
      </c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4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4"/>
      <c r="AO200" s="43"/>
      <c r="AP200" s="71"/>
      <c r="AQ200" s="72"/>
      <c r="AR200" s="72"/>
      <c r="AS200" s="72"/>
      <c r="AT200" s="72"/>
      <c r="AU200" s="72"/>
      <c r="AV200" s="76"/>
      <c r="AW200" s="77"/>
      <c r="AX200" s="73"/>
      <c r="AY200" s="72"/>
      <c r="AZ200" s="74"/>
      <c r="BA200" s="74"/>
      <c r="BB200" s="75"/>
      <c r="BC200" s="78"/>
      <c r="BD200" s="54"/>
      <c r="BE200"/>
      <c r="CK200"/>
      <c r="CL200"/>
      <c r="CM200"/>
    </row>
    <row r="201" spans="1:91" ht="17.100000000000001" customHeight="1" x14ac:dyDescent="0.2">
      <c r="A201" s="13"/>
      <c r="B201" s="49"/>
      <c r="C201" s="83" t="s">
        <v>119</v>
      </c>
      <c r="D201" s="68"/>
      <c r="E201" s="67"/>
      <c r="F201" s="68"/>
      <c r="G201" s="68"/>
      <c r="H201" s="68"/>
      <c r="I201" s="81"/>
      <c r="J201" s="33" t="s">
        <v>9</v>
      </c>
      <c r="K201" s="52">
        <v>37</v>
      </c>
      <c r="L201" s="52">
        <v>50</v>
      </c>
      <c r="M201" s="52">
        <v>16</v>
      </c>
      <c r="N201" s="52">
        <v>23</v>
      </c>
      <c r="O201" s="52">
        <v>34</v>
      </c>
      <c r="P201" s="52">
        <v>50</v>
      </c>
      <c r="Q201" s="52">
        <v>59</v>
      </c>
      <c r="R201" s="52"/>
      <c r="S201" s="52"/>
      <c r="T201" s="52">
        <v>47</v>
      </c>
      <c r="U201" s="52">
        <v>36</v>
      </c>
      <c r="V201" s="52">
        <v>38</v>
      </c>
      <c r="W201" s="53">
        <v>12</v>
      </c>
      <c r="X201" s="52">
        <v>105</v>
      </c>
      <c r="Y201" s="52">
        <v>16</v>
      </c>
      <c r="Z201" s="52">
        <v>31</v>
      </c>
      <c r="AA201" s="52"/>
      <c r="AB201" s="52"/>
      <c r="AC201" s="52"/>
      <c r="AD201" s="52">
        <v>73</v>
      </c>
      <c r="AE201" s="52">
        <v>44</v>
      </c>
      <c r="AF201" s="52">
        <v>15</v>
      </c>
      <c r="AG201" s="52">
        <v>34</v>
      </c>
      <c r="AH201" s="52">
        <v>32</v>
      </c>
      <c r="AI201" s="52">
        <v>47</v>
      </c>
      <c r="AJ201" s="52">
        <v>62</v>
      </c>
      <c r="AK201" s="52"/>
      <c r="AL201" s="52"/>
      <c r="AM201" s="52">
        <v>14</v>
      </c>
      <c r="AN201" s="53">
        <v>45</v>
      </c>
      <c r="AO201" s="52">
        <v>49</v>
      </c>
      <c r="AP201" s="71"/>
      <c r="AQ201" s="72"/>
      <c r="AR201" s="72"/>
      <c r="AS201" s="72"/>
      <c r="AT201" s="73"/>
      <c r="AU201" s="36"/>
      <c r="AV201" s="36"/>
      <c r="AW201" s="38"/>
      <c r="AX201" s="39"/>
      <c r="AY201" s="72"/>
      <c r="AZ201" s="74"/>
      <c r="BA201" s="75"/>
      <c r="BB201" s="75"/>
      <c r="BC201" s="40"/>
      <c r="BD201" s="3"/>
      <c r="BE201"/>
      <c r="CK201"/>
      <c r="CL201"/>
      <c r="CM201"/>
    </row>
    <row r="202" spans="1:91" ht="17.100000000000001" customHeight="1" x14ac:dyDescent="0.2">
      <c r="A202" s="13"/>
      <c r="B202" s="31"/>
      <c r="C202" s="32" t="s">
        <v>119</v>
      </c>
      <c r="D202" s="56"/>
      <c r="E202" s="57"/>
      <c r="F202" s="56"/>
      <c r="G202" s="56"/>
      <c r="H202" s="56"/>
      <c r="I202" s="58"/>
      <c r="J202" s="33" t="s">
        <v>10</v>
      </c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4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4"/>
      <c r="AO202" s="43"/>
      <c r="AP202" s="71"/>
      <c r="AQ202" s="72"/>
      <c r="AR202" s="72"/>
      <c r="AS202" s="72"/>
      <c r="AT202" s="72"/>
      <c r="AU202" s="72"/>
      <c r="AV202" s="76"/>
      <c r="AW202" s="77"/>
      <c r="AX202" s="73"/>
      <c r="AY202" s="72"/>
      <c r="AZ202" s="74"/>
      <c r="BA202" s="74"/>
      <c r="BB202" s="75"/>
      <c r="BC202" s="78"/>
      <c r="BD202" s="3"/>
      <c r="BE202"/>
      <c r="CK202"/>
      <c r="CL202"/>
      <c r="CM202"/>
    </row>
    <row r="203" spans="1:91" ht="17.100000000000001" customHeight="1" x14ac:dyDescent="0.2">
      <c r="A203" s="13"/>
      <c r="B203" s="31">
        <f>'Payroll April'!B198+1</f>
        <v>40</v>
      </c>
      <c r="C203" s="56" t="s">
        <v>119</v>
      </c>
      <c r="D203" s="56" t="s">
        <v>128</v>
      </c>
      <c r="E203" s="57" t="s">
        <v>129</v>
      </c>
      <c r="F203" s="56" t="s">
        <v>45</v>
      </c>
      <c r="G203" s="56" t="s">
        <v>39</v>
      </c>
      <c r="H203" s="56" t="s">
        <v>22</v>
      </c>
      <c r="I203" s="58"/>
      <c r="J203" s="33" t="s">
        <v>22</v>
      </c>
      <c r="K203" s="52" t="s">
        <v>41</v>
      </c>
      <c r="L203" s="52" t="s">
        <v>41</v>
      </c>
      <c r="M203" s="52" t="s">
        <v>42</v>
      </c>
      <c r="N203" s="52" t="s">
        <v>42</v>
      </c>
      <c r="O203" s="52" t="s">
        <v>42</v>
      </c>
      <c r="P203" s="52" t="s">
        <v>40</v>
      </c>
      <c r="Q203" s="52" t="s">
        <v>40</v>
      </c>
      <c r="R203" s="43"/>
      <c r="S203" s="43"/>
      <c r="T203" s="43" t="s">
        <v>41</v>
      </c>
      <c r="U203" s="43" t="s">
        <v>41</v>
      </c>
      <c r="V203" s="43" t="s">
        <v>41</v>
      </c>
      <c r="W203" s="44" t="s">
        <v>42</v>
      </c>
      <c r="X203" s="43" t="s">
        <v>42</v>
      </c>
      <c r="Y203" s="43" t="s">
        <v>40</v>
      </c>
      <c r="Z203" s="43" t="s">
        <v>40</v>
      </c>
      <c r="AA203" s="43"/>
      <c r="AB203" s="43"/>
      <c r="AC203" s="43"/>
      <c r="AD203" s="43" t="s">
        <v>41</v>
      </c>
      <c r="AE203" s="43" t="s">
        <v>41</v>
      </c>
      <c r="AF203" s="43" t="s">
        <v>42</v>
      </c>
      <c r="AG203" s="43" t="s">
        <v>42</v>
      </c>
      <c r="AH203" s="43" t="s">
        <v>40</v>
      </c>
      <c r="AI203" s="43" t="s">
        <v>40</v>
      </c>
      <c r="AJ203" s="43" t="s">
        <v>40</v>
      </c>
      <c r="AK203" s="43"/>
      <c r="AL203" s="43"/>
      <c r="AM203" s="43" t="s">
        <v>41</v>
      </c>
      <c r="AN203" s="44" t="s">
        <v>41</v>
      </c>
      <c r="AO203" s="43" t="s">
        <v>42</v>
      </c>
      <c r="AP203" s="36">
        <f>COUNTIF('Payroll April'!K203:AO203,"AL")</f>
        <v>0</v>
      </c>
      <c r="AQ203" s="37">
        <f>COUNTIF('Payroll April'!K203:AO203,"IJ")</f>
        <v>0</v>
      </c>
      <c r="AR203" s="37">
        <f>COUNTIF('Payroll April'!K203:AO203,"SK")</f>
        <v>0</v>
      </c>
      <c r="AS203" s="37">
        <f>COUNTIF('Payroll April'!K203:AO203,"CT")</f>
        <v>0</v>
      </c>
      <c r="AT203" s="36">
        <f>COUNTIF('Payroll April'!K203:AO203,"CTK")</f>
        <v>0</v>
      </c>
      <c r="AU203" s="36">
        <f>COUNTIF('Payroll April'!K203:AO203,"PG")</f>
        <v>0</v>
      </c>
      <c r="AV203" s="36">
        <f>COUNTIF('Payroll April'!K203:AO203,"S1")+COUNTIF('Payroll April'!K203:AO203,"S2")+COUNTIF('Payroll April'!K203:AO203,"S3")</f>
        <v>24</v>
      </c>
      <c r="AW203" s="38">
        <f>SUM('Payroll April'!K201:AO201)</f>
        <v>969</v>
      </c>
      <c r="AX203" s="39">
        <f>SUM('Payroll April'!K202:AO202)</f>
        <v>0</v>
      </c>
      <c r="AY203" s="37">
        <f>COUNTIF('Payroll April'!K203:AO203,"S1")+COUNTIF('Payroll April'!K203:AO203,"S3")</f>
        <v>15</v>
      </c>
      <c r="AZ203" s="36">
        <f>IF('Payroll April'!AV203&gt;22,'Payroll April'!AV203-22,"0")</f>
        <v>2</v>
      </c>
      <c r="BA203" s="36">
        <f>COUNT('Payroll April'!K204:AO204)+COUNT('Payroll April'!K205:AO205)</f>
        <v>3</v>
      </c>
      <c r="BB203" s="36">
        <f>SUM('Payroll April'!K204:AO204)+SUM('Payroll April'!K205:AO205)</f>
        <v>24</v>
      </c>
      <c r="BC203" s="40">
        <f>SUM('Payroll April'!K204:AO204)*2+SUM('Payroll April'!K205:AO205)*2-('Payroll April'!BA203*0.5)</f>
        <v>46.5</v>
      </c>
      <c r="BD203" s="47">
        <v>24</v>
      </c>
      <c r="BE203"/>
      <c r="CK203"/>
      <c r="CL203"/>
      <c r="CM203"/>
    </row>
    <row r="204" spans="1:91" ht="17.100000000000001" customHeight="1" x14ac:dyDescent="0.2">
      <c r="A204" s="13"/>
      <c r="B204" s="31"/>
      <c r="C204" s="32" t="s">
        <v>119</v>
      </c>
      <c r="D204" s="56"/>
      <c r="E204" s="57"/>
      <c r="F204" s="56"/>
      <c r="G204" s="56"/>
      <c r="H204" s="56"/>
      <c r="I204" s="58"/>
      <c r="J204" s="33" t="s">
        <v>13</v>
      </c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4">
        <v>8</v>
      </c>
      <c r="X204" s="43">
        <v>8</v>
      </c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4">
        <v>8</v>
      </c>
      <c r="AO204" s="43"/>
      <c r="AP204" s="71"/>
      <c r="AQ204" s="72"/>
      <c r="AR204" s="72"/>
      <c r="AS204" s="72"/>
      <c r="AT204" s="72"/>
      <c r="AU204" s="72"/>
      <c r="AV204" s="76"/>
      <c r="AW204" s="77"/>
      <c r="AX204" s="73"/>
      <c r="AY204" s="72"/>
      <c r="AZ204" s="74"/>
      <c r="BA204" s="74"/>
      <c r="BB204" s="75"/>
      <c r="BC204" s="78"/>
      <c r="BD204" s="54"/>
      <c r="BE204"/>
      <c r="CK204"/>
      <c r="CL204"/>
      <c r="CM204"/>
    </row>
    <row r="205" spans="1:91" ht="17.100000000000001" customHeight="1" x14ac:dyDescent="0.2">
      <c r="A205" s="13"/>
      <c r="B205" s="31"/>
      <c r="C205" s="32" t="s">
        <v>119</v>
      </c>
      <c r="D205" s="56"/>
      <c r="E205" s="57"/>
      <c r="F205" s="56"/>
      <c r="G205" s="56"/>
      <c r="H205" s="56"/>
      <c r="I205" s="58"/>
      <c r="J205" s="33" t="s">
        <v>32</v>
      </c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4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4"/>
      <c r="AO205" s="43"/>
      <c r="AP205" s="71"/>
      <c r="AQ205" s="72"/>
      <c r="AR205" s="72"/>
      <c r="AS205" s="72"/>
      <c r="AT205" s="72"/>
      <c r="AU205" s="72"/>
      <c r="AV205" s="76"/>
      <c r="AW205" s="77"/>
      <c r="AX205" s="73"/>
      <c r="AY205" s="72"/>
      <c r="AZ205" s="74"/>
      <c r="BA205" s="74"/>
      <c r="BB205" s="75"/>
      <c r="BC205" s="78"/>
      <c r="BD205" s="54"/>
      <c r="BE205"/>
      <c r="CK205"/>
      <c r="CL205"/>
      <c r="CM205"/>
    </row>
    <row r="206" spans="1:91" ht="17.100000000000001" customHeight="1" x14ac:dyDescent="0.2">
      <c r="A206" s="13"/>
      <c r="B206" s="49"/>
      <c r="C206" s="83" t="s">
        <v>119</v>
      </c>
      <c r="D206" s="68"/>
      <c r="E206" s="67"/>
      <c r="F206" s="68"/>
      <c r="G206" s="68"/>
      <c r="H206" s="68"/>
      <c r="I206" s="81"/>
      <c r="J206" s="33" t="s">
        <v>9</v>
      </c>
      <c r="K206" s="43">
        <v>37</v>
      </c>
      <c r="L206" s="43">
        <v>50</v>
      </c>
      <c r="M206" s="43">
        <v>16</v>
      </c>
      <c r="N206" s="43">
        <v>23</v>
      </c>
      <c r="O206" s="43">
        <v>34</v>
      </c>
      <c r="P206" s="43">
        <v>50</v>
      </c>
      <c r="Q206" s="43">
        <v>59</v>
      </c>
      <c r="R206" s="52"/>
      <c r="S206" s="52"/>
      <c r="T206" s="52">
        <v>47</v>
      </c>
      <c r="U206" s="52">
        <v>36</v>
      </c>
      <c r="V206" s="52">
        <v>38</v>
      </c>
      <c r="W206" s="53">
        <v>12</v>
      </c>
      <c r="X206" s="52">
        <v>28</v>
      </c>
      <c r="Y206" s="52">
        <v>16</v>
      </c>
      <c r="Z206" s="52">
        <v>31</v>
      </c>
      <c r="AA206" s="52"/>
      <c r="AB206" s="52"/>
      <c r="AC206" s="52"/>
      <c r="AD206" s="52">
        <v>73</v>
      </c>
      <c r="AE206" s="52">
        <v>44</v>
      </c>
      <c r="AF206" s="52">
        <v>15</v>
      </c>
      <c r="AG206" s="52">
        <v>34</v>
      </c>
      <c r="AH206" s="52">
        <v>32</v>
      </c>
      <c r="AI206" s="52">
        <v>47</v>
      </c>
      <c r="AJ206" s="52">
        <v>62</v>
      </c>
      <c r="AK206" s="52"/>
      <c r="AL206" s="52"/>
      <c r="AM206" s="52">
        <v>14</v>
      </c>
      <c r="AN206" s="53">
        <v>45</v>
      </c>
      <c r="AO206" s="52">
        <v>49</v>
      </c>
      <c r="AP206" s="71"/>
      <c r="AQ206" s="72"/>
      <c r="AR206" s="72"/>
      <c r="AS206" s="72"/>
      <c r="AT206" s="73"/>
      <c r="AU206" s="36"/>
      <c r="AV206" s="36"/>
      <c r="AW206" s="38"/>
      <c r="AX206" s="39"/>
      <c r="AY206" s="72"/>
      <c r="AZ206" s="74"/>
      <c r="BA206" s="75"/>
      <c r="BB206" s="75"/>
      <c r="BC206" s="40"/>
      <c r="BD206" s="3"/>
      <c r="BE206"/>
      <c r="CK206"/>
      <c r="CL206"/>
      <c r="CM206"/>
    </row>
    <row r="207" spans="1:91" ht="17.100000000000001" customHeight="1" x14ac:dyDescent="0.2">
      <c r="A207" s="13"/>
      <c r="B207" s="31"/>
      <c r="C207" s="32" t="s">
        <v>119</v>
      </c>
      <c r="D207" s="56"/>
      <c r="E207" s="57"/>
      <c r="F207" s="56"/>
      <c r="G207" s="56"/>
      <c r="H207" s="56"/>
      <c r="I207" s="58"/>
      <c r="J207" s="33" t="s">
        <v>10</v>
      </c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4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4"/>
      <c r="AO207" s="43"/>
      <c r="AP207" s="71"/>
      <c r="AQ207" s="72"/>
      <c r="AR207" s="72"/>
      <c r="AS207" s="72"/>
      <c r="AT207" s="72"/>
      <c r="AU207" s="72"/>
      <c r="AV207" s="76"/>
      <c r="AW207" s="77"/>
      <c r="AX207" s="73"/>
      <c r="AY207" s="72"/>
      <c r="AZ207" s="74"/>
      <c r="BA207" s="74"/>
      <c r="BB207" s="75"/>
      <c r="BC207" s="78"/>
      <c r="BD207" s="3"/>
      <c r="BE207"/>
      <c r="CK207"/>
      <c r="CL207"/>
      <c r="CM207"/>
    </row>
    <row r="208" spans="1:91" ht="17.100000000000001" customHeight="1" x14ac:dyDescent="0.2">
      <c r="A208" s="13"/>
      <c r="B208" s="31">
        <f>'Payroll April'!B203+1</f>
        <v>41</v>
      </c>
      <c r="C208" s="56" t="s">
        <v>119</v>
      </c>
      <c r="D208" s="56" t="s">
        <v>130</v>
      </c>
      <c r="E208" s="57" t="s">
        <v>131</v>
      </c>
      <c r="F208" s="56" t="s">
        <v>45</v>
      </c>
      <c r="G208" s="56" t="s">
        <v>39</v>
      </c>
      <c r="H208" s="56" t="s">
        <v>22</v>
      </c>
      <c r="I208" s="58"/>
      <c r="J208" s="33" t="s">
        <v>22</v>
      </c>
      <c r="K208" s="52" t="s">
        <v>41</v>
      </c>
      <c r="L208" s="52" t="s">
        <v>41</v>
      </c>
      <c r="M208" s="52" t="s">
        <v>42</v>
      </c>
      <c r="N208" s="52" t="s">
        <v>42</v>
      </c>
      <c r="O208" s="52" t="s">
        <v>42</v>
      </c>
      <c r="P208" s="52" t="s">
        <v>40</v>
      </c>
      <c r="Q208" s="52" t="s">
        <v>40</v>
      </c>
      <c r="R208" s="43"/>
      <c r="S208" s="43"/>
      <c r="T208" s="43" t="s">
        <v>41</v>
      </c>
      <c r="U208" s="43" t="s">
        <v>41</v>
      </c>
      <c r="V208" s="43" t="s">
        <v>41</v>
      </c>
      <c r="W208" s="44" t="s">
        <v>42</v>
      </c>
      <c r="X208" s="43" t="s">
        <v>42</v>
      </c>
      <c r="Y208" s="43" t="s">
        <v>40</v>
      </c>
      <c r="Z208" s="43" t="s">
        <v>40</v>
      </c>
      <c r="AA208" s="43"/>
      <c r="AB208" s="43"/>
      <c r="AC208" s="43"/>
      <c r="AD208" s="43" t="s">
        <v>41</v>
      </c>
      <c r="AE208" s="43" t="s">
        <v>41</v>
      </c>
      <c r="AF208" s="43" t="s">
        <v>42</v>
      </c>
      <c r="AG208" s="43" t="s">
        <v>42</v>
      </c>
      <c r="AH208" s="43" t="s">
        <v>40</v>
      </c>
      <c r="AI208" s="43" t="s">
        <v>40</v>
      </c>
      <c r="AJ208" s="43" t="s">
        <v>40</v>
      </c>
      <c r="AK208" s="43"/>
      <c r="AL208" s="43"/>
      <c r="AM208" s="43" t="s">
        <v>41</v>
      </c>
      <c r="AN208" s="44" t="s">
        <v>41</v>
      </c>
      <c r="AO208" s="43" t="s">
        <v>42</v>
      </c>
      <c r="AP208" s="36">
        <f>COUNTIF('Payroll April'!K208:AO208,"AL")</f>
        <v>0</v>
      </c>
      <c r="AQ208" s="37">
        <f>COUNTIF('Payroll April'!K208:AO208,"IJ")</f>
        <v>0</v>
      </c>
      <c r="AR208" s="37">
        <f>COUNTIF('Payroll April'!K208:AO208,"SK")</f>
        <v>0</v>
      </c>
      <c r="AS208" s="37">
        <f>COUNTIF('Payroll April'!K208:AO208,"CT")</f>
        <v>0</v>
      </c>
      <c r="AT208" s="36">
        <f>COUNTIF('Payroll April'!K208:AO208,"CTK")</f>
        <v>0</v>
      </c>
      <c r="AU208" s="36">
        <f>COUNTIF('Payroll April'!K208:AO208,"PG")</f>
        <v>0</v>
      </c>
      <c r="AV208" s="36">
        <f>COUNTIF('Payroll April'!K208:AO208,"S1")+COUNTIF('Payroll April'!K208:AO208,"S2")+COUNTIF('Payroll April'!K208:AO208,"S3")</f>
        <v>24</v>
      </c>
      <c r="AW208" s="38">
        <f>SUM('Payroll April'!K206:AO206)</f>
        <v>892</v>
      </c>
      <c r="AX208" s="39">
        <f>SUM('Payroll April'!K207:AO207)</f>
        <v>0</v>
      </c>
      <c r="AY208" s="37">
        <f>COUNTIF('Payroll April'!K208:AO208,"S1")+COUNTIF('Payroll April'!K208:AO208,"S3")</f>
        <v>15</v>
      </c>
      <c r="AZ208" s="36">
        <f>IF('Payroll April'!AV208&gt;22,'Payroll April'!AV208-22,"0")</f>
        <v>2</v>
      </c>
      <c r="BA208" s="36">
        <f>COUNT('Payroll April'!K209:AO209)+COUNT('Payroll April'!K210:AO210)</f>
        <v>4</v>
      </c>
      <c r="BB208" s="36">
        <f>SUM('Payroll April'!K209:AO209)+SUM('Payroll April'!K210:AO210)</f>
        <v>32</v>
      </c>
      <c r="BC208" s="40">
        <f>SUM('Payroll April'!K209:AO209)*2+SUM('Payroll April'!K210:AO210)*2-('Payroll April'!BA208*0.5)</f>
        <v>62</v>
      </c>
      <c r="BD208" s="47">
        <v>24</v>
      </c>
      <c r="BE208"/>
      <c r="CK208"/>
      <c r="CL208"/>
      <c r="CM208"/>
    </row>
    <row r="209" spans="1:91" ht="17.100000000000001" customHeight="1" x14ac:dyDescent="0.2">
      <c r="A209" s="13"/>
      <c r="B209" s="31"/>
      <c r="C209" s="32" t="s">
        <v>119</v>
      </c>
      <c r="D209" s="56"/>
      <c r="E209" s="57"/>
      <c r="F209" s="56"/>
      <c r="G209" s="56"/>
      <c r="H209" s="56"/>
      <c r="I209" s="58"/>
      <c r="J209" s="33" t="s">
        <v>13</v>
      </c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4">
        <v>8</v>
      </c>
      <c r="X209" s="43">
        <v>8</v>
      </c>
      <c r="Y209" s="43"/>
      <c r="Z209" s="43"/>
      <c r="AA209" s="43"/>
      <c r="AB209" s="43"/>
      <c r="AC209" s="43"/>
      <c r="AD209" s="43"/>
      <c r="AE209" s="43"/>
      <c r="AF209" s="43"/>
      <c r="AG209" s="43"/>
      <c r="AH209" s="43">
        <v>8</v>
      </c>
      <c r="AI209" s="43"/>
      <c r="AJ209" s="43"/>
      <c r="AK209" s="43"/>
      <c r="AL209" s="43"/>
      <c r="AM209" s="43"/>
      <c r="AN209" s="44">
        <v>8</v>
      </c>
      <c r="AO209" s="43"/>
      <c r="AP209" s="71"/>
      <c r="AQ209" s="72"/>
      <c r="AR209" s="72"/>
      <c r="AS209" s="72"/>
      <c r="AT209" s="72"/>
      <c r="AU209" s="72"/>
      <c r="AV209" s="76"/>
      <c r="AW209" s="77"/>
      <c r="AX209" s="73"/>
      <c r="AY209" s="72"/>
      <c r="AZ209" s="74"/>
      <c r="BA209" s="74"/>
      <c r="BB209" s="75"/>
      <c r="BC209" s="78"/>
      <c r="BD209" s="54"/>
      <c r="BE209"/>
      <c r="CK209"/>
      <c r="CL209"/>
      <c r="CM209"/>
    </row>
    <row r="210" spans="1:91" ht="17.100000000000001" customHeight="1" x14ac:dyDescent="0.2">
      <c r="A210" s="13"/>
      <c r="B210" s="31"/>
      <c r="C210" s="32" t="s">
        <v>119</v>
      </c>
      <c r="D210" s="56"/>
      <c r="E210" s="57"/>
      <c r="F210" s="56"/>
      <c r="G210" s="56"/>
      <c r="H210" s="56"/>
      <c r="I210" s="58"/>
      <c r="J210" s="33" t="s">
        <v>32</v>
      </c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4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4"/>
      <c r="AO210" s="43"/>
      <c r="AP210" s="71"/>
      <c r="AQ210" s="72"/>
      <c r="AR210" s="72"/>
      <c r="AS210" s="72"/>
      <c r="AT210" s="72"/>
      <c r="AU210" s="72"/>
      <c r="AV210" s="76"/>
      <c r="AW210" s="77"/>
      <c r="AX210" s="73"/>
      <c r="AY210" s="72"/>
      <c r="AZ210" s="74"/>
      <c r="BA210" s="74"/>
      <c r="BB210" s="75"/>
      <c r="BC210" s="78"/>
      <c r="BD210" s="54"/>
      <c r="BE210"/>
      <c r="CK210"/>
      <c r="CL210"/>
      <c r="CM210"/>
    </row>
    <row r="211" spans="1:91" ht="17.100000000000001" customHeight="1" x14ac:dyDescent="0.2">
      <c r="A211" s="13"/>
      <c r="B211" s="49"/>
      <c r="C211" s="83" t="s">
        <v>119</v>
      </c>
      <c r="D211" s="68"/>
      <c r="E211" s="67"/>
      <c r="F211" s="68"/>
      <c r="G211" s="68"/>
      <c r="H211" s="68"/>
      <c r="I211" s="81"/>
      <c r="J211" s="33" t="s">
        <v>9</v>
      </c>
      <c r="K211" s="52">
        <v>46</v>
      </c>
      <c r="L211" s="52">
        <v>60</v>
      </c>
      <c r="M211" s="52">
        <v>26</v>
      </c>
      <c r="N211" s="52">
        <v>28</v>
      </c>
      <c r="O211" s="52" t="s">
        <v>35</v>
      </c>
      <c r="P211" s="52">
        <v>70</v>
      </c>
      <c r="Q211" s="52" t="s">
        <v>35</v>
      </c>
      <c r="R211" s="52"/>
      <c r="S211" s="52"/>
      <c r="T211" s="52" t="s">
        <v>35</v>
      </c>
      <c r="U211" s="52">
        <v>23</v>
      </c>
      <c r="V211" s="52">
        <v>25</v>
      </c>
      <c r="W211" s="53">
        <v>62</v>
      </c>
      <c r="X211" s="52">
        <v>66</v>
      </c>
      <c r="Y211" s="52">
        <v>48</v>
      </c>
      <c r="Z211" s="52">
        <v>24</v>
      </c>
      <c r="AA211" s="52"/>
      <c r="AB211" s="52"/>
      <c r="AC211" s="52"/>
      <c r="AD211" s="52" t="s">
        <v>35</v>
      </c>
      <c r="AE211" s="52">
        <v>31</v>
      </c>
      <c r="AF211" s="52" t="s">
        <v>35</v>
      </c>
      <c r="AG211" s="52">
        <v>95</v>
      </c>
      <c r="AH211" s="52">
        <v>32</v>
      </c>
      <c r="AI211" s="52">
        <v>52</v>
      </c>
      <c r="AJ211" s="52">
        <v>22</v>
      </c>
      <c r="AK211" s="52"/>
      <c r="AL211" s="52"/>
      <c r="AM211" s="52" t="s">
        <v>35</v>
      </c>
      <c r="AN211" s="53">
        <v>31</v>
      </c>
      <c r="AO211" s="52">
        <v>5</v>
      </c>
      <c r="AP211" s="71"/>
      <c r="AQ211" s="72"/>
      <c r="AR211" s="72"/>
      <c r="AS211" s="72"/>
      <c r="AT211" s="73"/>
      <c r="AU211" s="36"/>
      <c r="AV211" s="36"/>
      <c r="AW211" s="38"/>
      <c r="AX211" s="39"/>
      <c r="AY211" s="72"/>
      <c r="AZ211" s="74"/>
      <c r="BA211" s="75"/>
      <c r="BB211" s="75"/>
      <c r="BC211" s="40"/>
      <c r="BD211" s="3"/>
      <c r="BE211"/>
      <c r="CK211"/>
      <c r="CL211"/>
      <c r="CM211"/>
    </row>
    <row r="212" spans="1:91" ht="17.100000000000001" customHeight="1" x14ac:dyDescent="0.2">
      <c r="A212" s="13"/>
      <c r="B212" s="31"/>
      <c r="C212" s="32" t="s">
        <v>119</v>
      </c>
      <c r="D212" s="56"/>
      <c r="E212" s="57"/>
      <c r="F212" s="56"/>
      <c r="G212" s="56"/>
      <c r="H212" s="56"/>
      <c r="I212" s="58"/>
      <c r="J212" s="33" t="s">
        <v>10</v>
      </c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4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4"/>
      <c r="AO212" s="43"/>
      <c r="AP212" s="71"/>
      <c r="AQ212" s="72"/>
      <c r="AR212" s="72"/>
      <c r="AS212" s="72"/>
      <c r="AT212" s="72"/>
      <c r="AU212" s="72"/>
      <c r="AV212" s="76"/>
      <c r="AW212" s="77"/>
      <c r="AX212" s="73"/>
      <c r="AY212" s="72"/>
      <c r="AZ212" s="74"/>
      <c r="BA212" s="74"/>
      <c r="BB212" s="75"/>
      <c r="BC212" s="78"/>
      <c r="BD212" s="3"/>
      <c r="BE212"/>
      <c r="CK212"/>
      <c r="CL212"/>
      <c r="CM212"/>
    </row>
    <row r="213" spans="1:91" ht="17.100000000000001" customHeight="1" x14ac:dyDescent="0.2">
      <c r="A213" s="13"/>
      <c r="B213" s="31">
        <f>'Payroll April'!B208+1</f>
        <v>42</v>
      </c>
      <c r="C213" s="56" t="s">
        <v>119</v>
      </c>
      <c r="D213" s="56" t="s">
        <v>132</v>
      </c>
      <c r="E213" s="57" t="s">
        <v>133</v>
      </c>
      <c r="F213" s="56" t="s">
        <v>45</v>
      </c>
      <c r="G213" s="56" t="s">
        <v>54</v>
      </c>
      <c r="H213" s="56" t="s">
        <v>22</v>
      </c>
      <c r="I213" s="58"/>
      <c r="J213" s="33" t="s">
        <v>22</v>
      </c>
      <c r="K213" s="52" t="s">
        <v>41</v>
      </c>
      <c r="L213" s="52" t="s">
        <v>41</v>
      </c>
      <c r="M213" s="52" t="s">
        <v>42</v>
      </c>
      <c r="N213" s="52" t="s">
        <v>42</v>
      </c>
      <c r="O213" s="52" t="s">
        <v>42</v>
      </c>
      <c r="P213" s="52" t="s">
        <v>40</v>
      </c>
      <c r="Q213" s="52" t="s">
        <v>40</v>
      </c>
      <c r="R213" s="43"/>
      <c r="S213" s="43"/>
      <c r="T213" s="43" t="s">
        <v>41</v>
      </c>
      <c r="U213" s="43" t="s">
        <v>41</v>
      </c>
      <c r="V213" s="43" t="s">
        <v>41</v>
      </c>
      <c r="W213" s="44" t="s">
        <v>42</v>
      </c>
      <c r="X213" s="43" t="s">
        <v>42</v>
      </c>
      <c r="Y213" s="43" t="s">
        <v>40</v>
      </c>
      <c r="Z213" s="43" t="s">
        <v>40</v>
      </c>
      <c r="AA213" s="43"/>
      <c r="AB213" s="43"/>
      <c r="AC213" s="43"/>
      <c r="AD213" s="43" t="s">
        <v>41</v>
      </c>
      <c r="AE213" s="43" t="s">
        <v>41</v>
      </c>
      <c r="AF213" s="43" t="s">
        <v>42</v>
      </c>
      <c r="AG213" s="43" t="s">
        <v>42</v>
      </c>
      <c r="AH213" s="43" t="s">
        <v>40</v>
      </c>
      <c r="AI213" s="43" t="s">
        <v>40</v>
      </c>
      <c r="AJ213" s="43" t="s">
        <v>40</v>
      </c>
      <c r="AK213" s="43"/>
      <c r="AL213" s="43"/>
      <c r="AM213" s="43" t="s">
        <v>41</v>
      </c>
      <c r="AN213" s="44" t="s">
        <v>41</v>
      </c>
      <c r="AO213" s="43" t="s">
        <v>42</v>
      </c>
      <c r="AP213" s="36">
        <f>COUNTIF('Payroll April'!K213:AO213,"AL")</f>
        <v>0</v>
      </c>
      <c r="AQ213" s="37">
        <f>COUNTIF('Payroll April'!K213:AO213,"IJ")</f>
        <v>0</v>
      </c>
      <c r="AR213" s="37">
        <f>COUNTIF('Payroll April'!K213:AO213,"SK")</f>
        <v>0</v>
      </c>
      <c r="AS213" s="37">
        <f>COUNTIF('Payroll April'!K213:AO213,"CT")</f>
        <v>0</v>
      </c>
      <c r="AT213" s="36">
        <f>COUNTIF('Payroll April'!K213:AO213,"CTK")</f>
        <v>0</v>
      </c>
      <c r="AU213" s="36">
        <f>COUNTIF('Payroll April'!K213:AO213,"PG")</f>
        <v>0</v>
      </c>
      <c r="AV213" s="36">
        <f>COUNTIF('Payroll April'!K213:AO213,"S1")+COUNTIF('Payroll April'!K213:AO213,"S2")+COUNTIF('Payroll April'!K213:AO213,"S3")</f>
        <v>24</v>
      </c>
      <c r="AW213" s="38">
        <f>SUM('Payroll April'!K211:AO211)</f>
        <v>746</v>
      </c>
      <c r="AX213" s="39">
        <f>SUM('Payroll April'!K212:AO212)</f>
        <v>0</v>
      </c>
      <c r="AY213" s="37">
        <f>COUNTIF('Payroll April'!K213:AO213,"S1")+COUNTIF('Payroll April'!K213:AO213,"S3")</f>
        <v>15</v>
      </c>
      <c r="AZ213" s="36">
        <f>IF('Payroll April'!AV213&gt;22,'Payroll April'!AV213-22,"0")</f>
        <v>2</v>
      </c>
      <c r="BA213" s="36">
        <f>COUNT('Payroll April'!K214:AO214)+COUNT('Payroll April'!K215:AO215)</f>
        <v>3</v>
      </c>
      <c r="BB213" s="36">
        <f>SUM('Payroll April'!K214:AO214)+SUM('Payroll April'!K215:AO215)</f>
        <v>24</v>
      </c>
      <c r="BC213" s="40">
        <f>SUM('Payroll April'!K214:AO214)*2+SUM('Payroll April'!K215:AO215)*2-('Payroll April'!BA213*0.5)</f>
        <v>46.5</v>
      </c>
      <c r="BD213" s="47">
        <v>24</v>
      </c>
      <c r="BE213"/>
      <c r="CK213"/>
      <c r="CL213"/>
      <c r="CM213"/>
    </row>
    <row r="214" spans="1:91" ht="17.100000000000001" customHeight="1" x14ac:dyDescent="0.2">
      <c r="A214" s="13"/>
      <c r="B214" s="31"/>
      <c r="C214" s="32" t="s">
        <v>119</v>
      </c>
      <c r="D214" s="56"/>
      <c r="E214" s="57"/>
      <c r="F214" s="56"/>
      <c r="G214" s="56"/>
      <c r="H214" s="56"/>
      <c r="I214" s="58"/>
      <c r="J214" s="33" t="s">
        <v>13</v>
      </c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4">
        <v>8</v>
      </c>
      <c r="X214" s="43"/>
      <c r="Y214" s="43"/>
      <c r="Z214" s="43"/>
      <c r="AA214" s="43"/>
      <c r="AB214" s="43"/>
      <c r="AC214" s="43"/>
      <c r="AD214" s="43"/>
      <c r="AE214" s="43"/>
      <c r="AF214" s="43"/>
      <c r="AG214" s="43">
        <v>8</v>
      </c>
      <c r="AH214" s="43"/>
      <c r="AI214" s="43"/>
      <c r="AJ214" s="43"/>
      <c r="AK214" s="43"/>
      <c r="AL214" s="43"/>
      <c r="AM214" s="43"/>
      <c r="AN214" s="44">
        <v>8</v>
      </c>
      <c r="AO214" s="43"/>
      <c r="AP214" s="71"/>
      <c r="AQ214" s="72"/>
      <c r="AR214" s="72"/>
      <c r="AS214" s="72"/>
      <c r="AT214" s="72"/>
      <c r="AU214" s="72"/>
      <c r="AV214" s="76"/>
      <c r="AW214" s="77"/>
      <c r="AX214" s="73"/>
      <c r="AY214" s="72"/>
      <c r="AZ214" s="74"/>
      <c r="BA214" s="74"/>
      <c r="BB214" s="75"/>
      <c r="BC214" s="78"/>
      <c r="BD214" s="54"/>
      <c r="BE214"/>
      <c r="CK214"/>
      <c r="CL214"/>
      <c r="CM214"/>
    </row>
    <row r="215" spans="1:91" ht="17.100000000000001" customHeight="1" x14ac:dyDescent="0.2">
      <c r="A215" s="13"/>
      <c r="B215" s="31"/>
      <c r="C215" s="32" t="s">
        <v>119</v>
      </c>
      <c r="D215" s="56"/>
      <c r="E215" s="57"/>
      <c r="F215" s="56"/>
      <c r="G215" s="56"/>
      <c r="H215" s="56"/>
      <c r="I215" s="58"/>
      <c r="J215" s="33" t="s">
        <v>32</v>
      </c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4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4"/>
      <c r="AO215" s="43"/>
      <c r="AP215" s="71"/>
      <c r="AQ215" s="72"/>
      <c r="AR215" s="72"/>
      <c r="AS215" s="72"/>
      <c r="AT215" s="72"/>
      <c r="AU215" s="72"/>
      <c r="AV215" s="76"/>
      <c r="AW215" s="77"/>
      <c r="AX215" s="73"/>
      <c r="AY215" s="72"/>
      <c r="AZ215" s="74"/>
      <c r="BA215" s="74"/>
      <c r="BB215" s="75"/>
      <c r="BC215" s="78"/>
      <c r="BD215" s="54"/>
      <c r="BE215"/>
      <c r="CK215"/>
      <c r="CL215"/>
      <c r="CM215"/>
    </row>
    <row r="216" spans="1:91" ht="17.100000000000001" customHeight="1" x14ac:dyDescent="0.2">
      <c r="A216" s="13"/>
      <c r="B216" s="49"/>
      <c r="C216" s="83" t="s">
        <v>119</v>
      </c>
      <c r="D216" s="68"/>
      <c r="E216" s="67"/>
      <c r="F216" s="68"/>
      <c r="G216" s="68"/>
      <c r="H216" s="68"/>
      <c r="I216" s="81"/>
      <c r="J216" s="33" t="s">
        <v>9</v>
      </c>
      <c r="K216" s="52">
        <v>46</v>
      </c>
      <c r="L216" s="52">
        <v>50</v>
      </c>
      <c r="M216" s="52">
        <v>26</v>
      </c>
      <c r="N216" s="52">
        <v>28</v>
      </c>
      <c r="O216" s="52" t="s">
        <v>35</v>
      </c>
      <c r="P216" s="52">
        <v>70</v>
      </c>
      <c r="Q216" s="52" t="s">
        <v>35</v>
      </c>
      <c r="R216" s="52"/>
      <c r="S216" s="52"/>
      <c r="T216" s="52" t="s">
        <v>35</v>
      </c>
      <c r="U216" s="52">
        <v>23</v>
      </c>
      <c r="V216" s="52">
        <v>25</v>
      </c>
      <c r="W216" s="53">
        <v>62</v>
      </c>
      <c r="X216" s="52">
        <v>66</v>
      </c>
      <c r="Y216" s="52">
        <v>48</v>
      </c>
      <c r="Z216" s="52">
        <v>24</v>
      </c>
      <c r="AA216" s="52"/>
      <c r="AB216" s="52"/>
      <c r="AC216" s="52"/>
      <c r="AD216" s="52" t="s">
        <v>35</v>
      </c>
      <c r="AE216" s="52">
        <v>31</v>
      </c>
      <c r="AF216" s="52" t="s">
        <v>35</v>
      </c>
      <c r="AG216" s="52">
        <v>30</v>
      </c>
      <c r="AH216" s="52">
        <v>63</v>
      </c>
      <c r="AI216" s="52">
        <v>52</v>
      </c>
      <c r="AJ216" s="52">
        <v>22</v>
      </c>
      <c r="AK216" s="52"/>
      <c r="AL216" s="52"/>
      <c r="AM216" s="52" t="s">
        <v>35</v>
      </c>
      <c r="AN216" s="53">
        <v>31</v>
      </c>
      <c r="AO216" s="52">
        <v>5</v>
      </c>
      <c r="AP216" s="71"/>
      <c r="AQ216" s="72"/>
      <c r="AR216" s="72"/>
      <c r="AS216" s="72"/>
      <c r="AT216" s="73"/>
      <c r="AU216" s="36"/>
      <c r="AV216" s="36"/>
      <c r="AW216" s="38"/>
      <c r="AX216" s="39"/>
      <c r="AY216" s="72"/>
      <c r="AZ216" s="74"/>
      <c r="BA216" s="75"/>
      <c r="BB216" s="75"/>
      <c r="BC216" s="40"/>
      <c r="BD216" s="3"/>
      <c r="BE216"/>
      <c r="CK216"/>
      <c r="CL216"/>
      <c r="CM216"/>
    </row>
    <row r="217" spans="1:91" ht="17.100000000000001" customHeight="1" x14ac:dyDescent="0.2">
      <c r="A217" s="13"/>
      <c r="B217" s="31"/>
      <c r="C217" s="32" t="s">
        <v>119</v>
      </c>
      <c r="D217" s="56"/>
      <c r="E217" s="57"/>
      <c r="F217" s="56"/>
      <c r="G217" s="56"/>
      <c r="H217" s="56"/>
      <c r="I217" s="58"/>
      <c r="J217" s="33" t="s">
        <v>10</v>
      </c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4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4"/>
      <c r="AO217" s="43"/>
      <c r="AP217" s="71"/>
      <c r="AQ217" s="72"/>
      <c r="AR217" s="72"/>
      <c r="AS217" s="72"/>
      <c r="AT217" s="72"/>
      <c r="AU217" s="72"/>
      <c r="AV217" s="76"/>
      <c r="AW217" s="77"/>
      <c r="AX217" s="73"/>
      <c r="AY217" s="72"/>
      <c r="AZ217" s="74"/>
      <c r="BA217" s="74"/>
      <c r="BB217" s="75"/>
      <c r="BC217" s="78"/>
      <c r="BD217" s="3"/>
      <c r="BE217"/>
      <c r="CK217"/>
      <c r="CL217"/>
      <c r="CM217"/>
    </row>
    <row r="218" spans="1:91" ht="17.100000000000001" customHeight="1" x14ac:dyDescent="0.2">
      <c r="A218" s="13"/>
      <c r="B218" s="31">
        <f>'Payroll April'!B213+1</f>
        <v>43</v>
      </c>
      <c r="C218" s="56" t="s">
        <v>119</v>
      </c>
      <c r="D218" s="56" t="s">
        <v>134</v>
      </c>
      <c r="E218" s="57" t="s">
        <v>135</v>
      </c>
      <c r="F218" s="56" t="s">
        <v>45</v>
      </c>
      <c r="G218" s="56" t="s">
        <v>54</v>
      </c>
      <c r="H218" s="56" t="s">
        <v>22</v>
      </c>
      <c r="I218" s="58"/>
      <c r="J218" s="33" t="s">
        <v>22</v>
      </c>
      <c r="K218" s="52" t="s">
        <v>41</v>
      </c>
      <c r="L218" s="52" t="s">
        <v>41</v>
      </c>
      <c r="M218" s="52" t="s">
        <v>42</v>
      </c>
      <c r="N218" s="52" t="s">
        <v>42</v>
      </c>
      <c r="O218" s="52" t="s">
        <v>42</v>
      </c>
      <c r="P218" s="52" t="s">
        <v>40</v>
      </c>
      <c r="Q218" s="52" t="s">
        <v>40</v>
      </c>
      <c r="R218" s="43"/>
      <c r="S218" s="43"/>
      <c r="T218" s="43" t="s">
        <v>41</v>
      </c>
      <c r="U218" s="43" t="s">
        <v>41</v>
      </c>
      <c r="V218" s="43" t="s">
        <v>41</v>
      </c>
      <c r="W218" s="44" t="s">
        <v>42</v>
      </c>
      <c r="X218" s="43" t="s">
        <v>42</v>
      </c>
      <c r="Y218" s="43" t="s">
        <v>40</v>
      </c>
      <c r="Z218" s="43" t="s">
        <v>40</v>
      </c>
      <c r="AA218" s="43"/>
      <c r="AB218" s="43"/>
      <c r="AC218" s="43"/>
      <c r="AD218" s="43" t="s">
        <v>41</v>
      </c>
      <c r="AE218" s="43" t="s">
        <v>41</v>
      </c>
      <c r="AF218" s="43" t="s">
        <v>42</v>
      </c>
      <c r="AG218" s="43" t="s">
        <v>42</v>
      </c>
      <c r="AH218" s="43" t="s">
        <v>40</v>
      </c>
      <c r="AI218" s="43" t="s">
        <v>40</v>
      </c>
      <c r="AJ218" s="43" t="s">
        <v>40</v>
      </c>
      <c r="AK218" s="43"/>
      <c r="AL218" s="43"/>
      <c r="AM218" s="43" t="s">
        <v>41</v>
      </c>
      <c r="AN218" s="44" t="s">
        <v>41</v>
      </c>
      <c r="AO218" s="43" t="s">
        <v>42</v>
      </c>
      <c r="AP218" s="36">
        <f>COUNTIF('Payroll April'!K218:AO218,"AL")</f>
        <v>0</v>
      </c>
      <c r="AQ218" s="37">
        <f>COUNTIF('Payroll April'!K218:AO218,"IJ")</f>
        <v>0</v>
      </c>
      <c r="AR218" s="37">
        <f>COUNTIF('Payroll April'!K218:AO218,"SK")</f>
        <v>0</v>
      </c>
      <c r="AS218" s="37">
        <f>COUNTIF('Payroll April'!K218:AO218,"CT")</f>
        <v>0</v>
      </c>
      <c r="AT218" s="36">
        <f>COUNTIF('Payroll April'!K218:AO218,"CTK")</f>
        <v>0</v>
      </c>
      <c r="AU218" s="36">
        <f>COUNTIF('Payroll April'!K218:AO218,"PG")</f>
        <v>0</v>
      </c>
      <c r="AV218" s="36">
        <f>COUNTIF('Payroll April'!K218:AO218,"S1")+COUNTIF('Payroll April'!K218:AO218,"S2")+COUNTIF('Payroll April'!K218:AO218,"S3")</f>
        <v>24</v>
      </c>
      <c r="AW218" s="38">
        <f>SUM('Payroll April'!K216:AO216)</f>
        <v>702</v>
      </c>
      <c r="AX218" s="39">
        <f>SUM('Payroll April'!K217:AO217)</f>
        <v>0</v>
      </c>
      <c r="AY218" s="37">
        <f>COUNTIF('Payroll April'!K218:AO218,"S1")+COUNTIF('Payroll April'!K218:AO218,"S3")</f>
        <v>15</v>
      </c>
      <c r="AZ218" s="36">
        <f>IF('Payroll April'!AV218&gt;22,'Payroll April'!AV218-22,"0")</f>
        <v>2</v>
      </c>
      <c r="BA218" s="36">
        <f>COUNT('Payroll April'!K219:AO219)+COUNT('Payroll April'!K220:AO220)</f>
        <v>3</v>
      </c>
      <c r="BB218" s="36">
        <f>SUM('Payroll April'!K219:AO219)+SUM('Payroll April'!K220:AO220)</f>
        <v>24</v>
      </c>
      <c r="BC218" s="40">
        <f>SUM('Payroll April'!K219:AO219)*2+SUM('Payroll April'!K220:AO220)*2-('Payroll April'!BA218*0.5)</f>
        <v>46.5</v>
      </c>
      <c r="BD218" s="47">
        <v>24</v>
      </c>
      <c r="BE218"/>
      <c r="CK218"/>
      <c r="CL218"/>
      <c r="CM218"/>
    </row>
    <row r="219" spans="1:91" ht="17.100000000000001" customHeight="1" x14ac:dyDescent="0.2">
      <c r="A219" s="13"/>
      <c r="B219" s="31"/>
      <c r="C219" s="32" t="s">
        <v>119</v>
      </c>
      <c r="D219" s="56"/>
      <c r="E219" s="57"/>
      <c r="F219" s="56"/>
      <c r="G219" s="56"/>
      <c r="H219" s="56"/>
      <c r="I219" s="58"/>
      <c r="J219" s="33" t="s">
        <v>13</v>
      </c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4">
        <v>8</v>
      </c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>
        <v>8</v>
      </c>
      <c r="AI219" s="43"/>
      <c r="AJ219" s="43"/>
      <c r="AK219" s="43"/>
      <c r="AL219" s="43"/>
      <c r="AM219" s="43"/>
      <c r="AN219" s="44">
        <v>8</v>
      </c>
      <c r="AO219" s="43"/>
      <c r="AP219" s="71"/>
      <c r="AQ219" s="72"/>
      <c r="AR219" s="72"/>
      <c r="AS219" s="72"/>
      <c r="AT219" s="72"/>
      <c r="AU219" s="72"/>
      <c r="AV219" s="76"/>
      <c r="AW219" s="77"/>
      <c r="AX219" s="73"/>
      <c r="AY219" s="72"/>
      <c r="AZ219" s="74"/>
      <c r="BA219" s="74"/>
      <c r="BB219" s="75"/>
      <c r="BC219" s="78"/>
      <c r="BD219" s="54"/>
      <c r="BE219"/>
      <c r="CK219"/>
      <c r="CL219"/>
      <c r="CM219"/>
    </row>
    <row r="220" spans="1:91" ht="17.100000000000001" customHeight="1" x14ac:dyDescent="0.2">
      <c r="A220" s="13"/>
      <c r="B220" s="31"/>
      <c r="C220" s="32" t="s">
        <v>119</v>
      </c>
      <c r="D220" s="56"/>
      <c r="E220" s="57"/>
      <c r="F220" s="56"/>
      <c r="G220" s="56"/>
      <c r="H220" s="56"/>
      <c r="I220" s="58"/>
      <c r="J220" s="33" t="s">
        <v>32</v>
      </c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4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4"/>
      <c r="AO220" s="43"/>
      <c r="AP220" s="71"/>
      <c r="AQ220" s="72"/>
      <c r="AR220" s="72"/>
      <c r="AS220" s="72"/>
      <c r="AT220" s="72"/>
      <c r="AU220" s="72"/>
      <c r="AV220" s="76"/>
      <c r="AW220" s="77"/>
      <c r="AX220" s="73"/>
      <c r="AY220" s="72"/>
      <c r="AZ220" s="74"/>
      <c r="BA220" s="74"/>
      <c r="BB220" s="75"/>
      <c r="BC220" s="78"/>
      <c r="BD220" s="54"/>
      <c r="BE220"/>
      <c r="CK220"/>
      <c r="CL220"/>
      <c r="CM220"/>
    </row>
    <row r="221" spans="1:91" ht="17.100000000000001" customHeight="1" x14ac:dyDescent="0.2">
      <c r="A221" s="13"/>
      <c r="B221" s="49"/>
      <c r="C221" s="83" t="s">
        <v>119</v>
      </c>
      <c r="D221" s="68"/>
      <c r="E221" s="67"/>
      <c r="F221" s="68"/>
      <c r="G221" s="68"/>
      <c r="H221" s="68"/>
      <c r="I221" s="81"/>
      <c r="J221" s="33" t="s">
        <v>9</v>
      </c>
      <c r="K221" s="52">
        <v>46</v>
      </c>
      <c r="L221" s="52">
        <v>60</v>
      </c>
      <c r="M221" s="52">
        <v>26</v>
      </c>
      <c r="N221" s="52">
        <v>28</v>
      </c>
      <c r="O221" s="52" t="s">
        <v>35</v>
      </c>
      <c r="P221" s="52">
        <v>70</v>
      </c>
      <c r="Q221" s="52" t="s">
        <v>35</v>
      </c>
      <c r="R221" s="52"/>
      <c r="S221" s="52"/>
      <c r="T221" s="52" t="s">
        <v>35</v>
      </c>
      <c r="U221" s="52">
        <v>23</v>
      </c>
      <c r="V221" s="52">
        <v>25</v>
      </c>
      <c r="W221" s="53">
        <v>62</v>
      </c>
      <c r="X221" s="52">
        <v>66</v>
      </c>
      <c r="Y221" s="52">
        <v>48</v>
      </c>
      <c r="Z221" s="52">
        <v>24</v>
      </c>
      <c r="AA221" s="52"/>
      <c r="AB221" s="52"/>
      <c r="AC221" s="52"/>
      <c r="AD221" s="52" t="s">
        <v>35</v>
      </c>
      <c r="AE221" s="52">
        <v>31</v>
      </c>
      <c r="AF221" s="52" t="s">
        <v>35</v>
      </c>
      <c r="AG221" s="52" t="s">
        <v>35</v>
      </c>
      <c r="AH221" s="52">
        <v>63</v>
      </c>
      <c r="AI221" s="52">
        <v>52</v>
      </c>
      <c r="AJ221" s="52">
        <v>22</v>
      </c>
      <c r="AK221" s="52"/>
      <c r="AL221" s="52"/>
      <c r="AM221" s="52" t="s">
        <v>35</v>
      </c>
      <c r="AN221" s="53">
        <v>31</v>
      </c>
      <c r="AO221" s="52">
        <v>305</v>
      </c>
      <c r="AP221" s="71"/>
      <c r="AQ221" s="72"/>
      <c r="AR221" s="72"/>
      <c r="AS221" s="72"/>
      <c r="AT221" s="73"/>
      <c r="AU221" s="36"/>
      <c r="AV221" s="36"/>
      <c r="AW221" s="38"/>
      <c r="AX221" s="39"/>
      <c r="AY221" s="72"/>
      <c r="AZ221" s="74"/>
      <c r="BA221" s="75"/>
      <c r="BB221" s="75"/>
      <c r="BC221" s="40"/>
      <c r="BD221" s="3"/>
      <c r="BE221"/>
      <c r="CK221"/>
      <c r="CL221"/>
      <c r="CM221"/>
    </row>
    <row r="222" spans="1:91" ht="17.100000000000001" customHeight="1" x14ac:dyDescent="0.2">
      <c r="A222" s="13"/>
      <c r="B222" s="31"/>
      <c r="C222" s="32" t="s">
        <v>119</v>
      </c>
      <c r="D222" s="56"/>
      <c r="E222" s="57"/>
      <c r="F222" s="56"/>
      <c r="G222" s="56"/>
      <c r="H222" s="56"/>
      <c r="I222" s="58"/>
      <c r="J222" s="33" t="s">
        <v>10</v>
      </c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4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4"/>
      <c r="AO222" s="43"/>
      <c r="AP222" s="71"/>
      <c r="AQ222" s="72"/>
      <c r="AR222" s="72"/>
      <c r="AS222" s="72"/>
      <c r="AT222" s="72"/>
      <c r="AU222" s="72"/>
      <c r="AV222" s="76"/>
      <c r="AW222" s="77"/>
      <c r="AX222" s="73"/>
      <c r="AY222" s="72"/>
      <c r="AZ222" s="74"/>
      <c r="BA222" s="74"/>
      <c r="BB222" s="75"/>
      <c r="BC222" s="78"/>
      <c r="BD222" s="3"/>
      <c r="BE222"/>
      <c r="CK222"/>
      <c r="CL222"/>
      <c r="CM222"/>
    </row>
    <row r="223" spans="1:91" ht="17.100000000000001" customHeight="1" x14ac:dyDescent="0.2">
      <c r="A223" s="13"/>
      <c r="B223" s="31">
        <f>'Payroll April'!B218+1</f>
        <v>44</v>
      </c>
      <c r="C223" s="56" t="s">
        <v>119</v>
      </c>
      <c r="D223" s="56" t="s">
        <v>136</v>
      </c>
      <c r="E223" s="57" t="s">
        <v>137</v>
      </c>
      <c r="F223" s="56" t="s">
        <v>38</v>
      </c>
      <c r="G223" s="56" t="s">
        <v>54</v>
      </c>
      <c r="H223" s="56" t="s">
        <v>22</v>
      </c>
      <c r="I223" s="58"/>
      <c r="J223" s="33" t="s">
        <v>22</v>
      </c>
      <c r="K223" s="52" t="s">
        <v>41</v>
      </c>
      <c r="L223" s="52" t="s">
        <v>41</v>
      </c>
      <c r="M223" s="52" t="s">
        <v>42</v>
      </c>
      <c r="N223" s="52" t="s">
        <v>42</v>
      </c>
      <c r="O223" s="52" t="s">
        <v>42</v>
      </c>
      <c r="P223" s="52" t="s">
        <v>40</v>
      </c>
      <c r="Q223" s="52" t="s">
        <v>40</v>
      </c>
      <c r="R223" s="43"/>
      <c r="S223" s="43"/>
      <c r="T223" s="43" t="s">
        <v>41</v>
      </c>
      <c r="U223" s="43" t="s">
        <v>41</v>
      </c>
      <c r="V223" s="43" t="s">
        <v>41</v>
      </c>
      <c r="W223" s="44" t="s">
        <v>42</v>
      </c>
      <c r="X223" s="43" t="s">
        <v>42</v>
      </c>
      <c r="Y223" s="43" t="s">
        <v>40</v>
      </c>
      <c r="Z223" s="43" t="s">
        <v>40</v>
      </c>
      <c r="AA223" s="43"/>
      <c r="AB223" s="43"/>
      <c r="AC223" s="43"/>
      <c r="AD223" s="43" t="s">
        <v>41</v>
      </c>
      <c r="AE223" s="43" t="s">
        <v>41</v>
      </c>
      <c r="AF223" s="43" t="s">
        <v>42</v>
      </c>
      <c r="AG223" s="43" t="s">
        <v>42</v>
      </c>
      <c r="AH223" s="43" t="s">
        <v>40</v>
      </c>
      <c r="AI223" s="43" t="s">
        <v>40</v>
      </c>
      <c r="AJ223" s="43" t="s">
        <v>40</v>
      </c>
      <c r="AK223" s="43"/>
      <c r="AL223" s="43"/>
      <c r="AM223" s="43" t="s">
        <v>41</v>
      </c>
      <c r="AN223" s="44" t="s">
        <v>41</v>
      </c>
      <c r="AO223" s="43" t="s">
        <v>42</v>
      </c>
      <c r="AP223" s="36">
        <f>COUNTIF('Payroll April'!K223:AO223,"AL")</f>
        <v>0</v>
      </c>
      <c r="AQ223" s="37">
        <f>COUNTIF('Payroll April'!K223:AO223,"IJ")</f>
        <v>0</v>
      </c>
      <c r="AR223" s="37">
        <f>COUNTIF('Payroll April'!K223:AO223,"SK")</f>
        <v>0</v>
      </c>
      <c r="AS223" s="37">
        <f>COUNTIF('Payroll April'!K223:AO223,"CT")</f>
        <v>0</v>
      </c>
      <c r="AT223" s="36">
        <f>COUNTIF('Payroll April'!K223:AO223,"CTK")</f>
        <v>0</v>
      </c>
      <c r="AU223" s="36">
        <f>COUNTIF('Payroll April'!K223:AO223,"PG")</f>
        <v>0</v>
      </c>
      <c r="AV223" s="36">
        <f>COUNTIF('Payroll April'!K223:AO223,"S1")+COUNTIF('Payroll April'!K223:AO223,"S2")+COUNTIF('Payroll April'!K223:AO223,"S3")</f>
        <v>24</v>
      </c>
      <c r="AW223" s="38">
        <f>SUM('Payroll April'!K221:AO221)</f>
        <v>982</v>
      </c>
      <c r="AX223" s="39">
        <f>SUM('Payroll April'!K222:AO222)</f>
        <v>0</v>
      </c>
      <c r="AY223" s="37">
        <f>COUNTIF('Payroll April'!K223:AO223,"S1")+COUNTIF('Payroll April'!K223:AO223,"S3")</f>
        <v>15</v>
      </c>
      <c r="AZ223" s="36">
        <f>IF('Payroll April'!AV223&gt;22,'Payroll April'!AV223-22,"0")</f>
        <v>2</v>
      </c>
      <c r="BA223" s="36">
        <f>COUNT('Payroll April'!K224:AO224)+COUNT('Payroll April'!K225:AO225)</f>
        <v>4</v>
      </c>
      <c r="BB223" s="36">
        <f>SUM('Payroll April'!K224:AO224)+SUM('Payroll April'!K225:AO225)</f>
        <v>32</v>
      </c>
      <c r="BC223" s="40">
        <f>SUM('Payroll April'!K224:AO224)*2+SUM('Payroll April'!K225:AO225)*2-('Payroll April'!BA223*0.5)</f>
        <v>62</v>
      </c>
      <c r="BD223" s="47">
        <v>24</v>
      </c>
      <c r="BE223"/>
      <c r="CK223"/>
      <c r="CL223"/>
      <c r="CM223"/>
    </row>
    <row r="224" spans="1:91" ht="17.100000000000001" customHeight="1" x14ac:dyDescent="0.2">
      <c r="A224" s="13"/>
      <c r="B224" s="31"/>
      <c r="C224" s="32" t="s">
        <v>119</v>
      </c>
      <c r="D224" s="56"/>
      <c r="E224" s="57"/>
      <c r="F224" s="56"/>
      <c r="G224" s="56"/>
      <c r="H224" s="56"/>
      <c r="I224" s="58"/>
      <c r="J224" s="33" t="s">
        <v>13</v>
      </c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4">
        <v>8</v>
      </c>
      <c r="X224" s="43">
        <v>8</v>
      </c>
      <c r="Y224" s="43"/>
      <c r="Z224" s="43"/>
      <c r="AA224" s="43"/>
      <c r="AB224" s="43"/>
      <c r="AC224" s="43"/>
      <c r="AD224" s="43"/>
      <c r="AE224" s="43"/>
      <c r="AF224" s="43"/>
      <c r="AG224" s="43"/>
      <c r="AH224" s="43">
        <v>8</v>
      </c>
      <c r="AI224" s="43"/>
      <c r="AJ224" s="43"/>
      <c r="AK224" s="43"/>
      <c r="AL224" s="43"/>
      <c r="AM224" s="43"/>
      <c r="AN224" s="44">
        <v>8</v>
      </c>
      <c r="AO224" s="43"/>
      <c r="AP224" s="71"/>
      <c r="AQ224" s="72"/>
      <c r="AR224" s="72"/>
      <c r="AS224" s="72"/>
      <c r="AT224" s="72"/>
      <c r="AU224" s="72"/>
      <c r="AV224" s="76"/>
      <c r="AW224" s="77"/>
      <c r="AX224" s="73"/>
      <c r="AY224" s="72"/>
      <c r="AZ224" s="74"/>
      <c r="BA224" s="74"/>
      <c r="BB224" s="75"/>
      <c r="BC224" s="78"/>
      <c r="BD224" s="54"/>
      <c r="BE224"/>
      <c r="CK224"/>
      <c r="CL224"/>
      <c r="CM224"/>
    </row>
    <row r="225" spans="1:91" ht="17.100000000000001" customHeight="1" x14ac:dyDescent="0.2">
      <c r="A225" s="13"/>
      <c r="B225" s="31"/>
      <c r="C225" s="32" t="s">
        <v>119</v>
      </c>
      <c r="D225" s="56"/>
      <c r="E225" s="57"/>
      <c r="F225" s="56"/>
      <c r="G225" s="56"/>
      <c r="H225" s="56"/>
      <c r="I225" s="58"/>
      <c r="J225" s="33" t="s">
        <v>32</v>
      </c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4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4"/>
      <c r="AO225" s="43"/>
      <c r="AP225" s="71"/>
      <c r="AQ225" s="72"/>
      <c r="AR225" s="72"/>
      <c r="AS225" s="72"/>
      <c r="AT225" s="72"/>
      <c r="AU225" s="72"/>
      <c r="AV225" s="76"/>
      <c r="AW225" s="77"/>
      <c r="AX225" s="73"/>
      <c r="AY225" s="72"/>
      <c r="AZ225" s="74"/>
      <c r="BA225" s="74"/>
      <c r="BB225" s="75"/>
      <c r="BC225" s="78"/>
      <c r="BD225" s="54"/>
      <c r="BE225"/>
      <c r="CK225"/>
      <c r="CL225"/>
      <c r="CM225"/>
    </row>
    <row r="226" spans="1:91" ht="17.100000000000001" customHeight="1" x14ac:dyDescent="0.2">
      <c r="A226" s="13"/>
      <c r="B226" s="49"/>
      <c r="C226" s="83" t="s">
        <v>119</v>
      </c>
      <c r="D226" s="68"/>
      <c r="E226" s="67"/>
      <c r="F226" s="68"/>
      <c r="G226" s="68"/>
      <c r="H226" s="68"/>
      <c r="I226" s="81"/>
      <c r="J226" s="33" t="s">
        <v>9</v>
      </c>
      <c r="K226" s="52">
        <v>46</v>
      </c>
      <c r="L226" s="52">
        <v>60</v>
      </c>
      <c r="M226" s="52">
        <v>26</v>
      </c>
      <c r="N226" s="52">
        <v>28</v>
      </c>
      <c r="O226" s="52" t="s">
        <v>35</v>
      </c>
      <c r="P226" s="52">
        <v>70</v>
      </c>
      <c r="Q226" s="52" t="s">
        <v>35</v>
      </c>
      <c r="R226" s="52"/>
      <c r="S226" s="52"/>
      <c r="T226" s="52" t="s">
        <v>35</v>
      </c>
      <c r="U226" s="52">
        <v>23</v>
      </c>
      <c r="V226" s="52">
        <v>25</v>
      </c>
      <c r="W226" s="53">
        <v>62</v>
      </c>
      <c r="X226" s="52">
        <v>66</v>
      </c>
      <c r="Y226" s="52">
        <v>48</v>
      </c>
      <c r="Z226" s="52">
        <v>24</v>
      </c>
      <c r="AA226" s="52"/>
      <c r="AB226" s="52"/>
      <c r="AC226" s="52"/>
      <c r="AD226" s="52" t="s">
        <v>35</v>
      </c>
      <c r="AE226" s="52">
        <v>31</v>
      </c>
      <c r="AF226" s="52" t="s">
        <v>35</v>
      </c>
      <c r="AG226" s="52" t="s">
        <v>35</v>
      </c>
      <c r="AH226" s="52">
        <v>63</v>
      </c>
      <c r="AI226" s="52">
        <v>52</v>
      </c>
      <c r="AJ226" s="52">
        <v>22</v>
      </c>
      <c r="AK226" s="52"/>
      <c r="AL226" s="52"/>
      <c r="AM226" s="52" t="s">
        <v>35</v>
      </c>
      <c r="AN226" s="53">
        <v>31</v>
      </c>
      <c r="AO226" s="52">
        <v>5</v>
      </c>
      <c r="AP226" s="71"/>
      <c r="AQ226" s="72"/>
      <c r="AR226" s="72"/>
      <c r="AS226" s="72"/>
      <c r="AT226" s="73"/>
      <c r="AU226" s="36"/>
      <c r="AV226" s="36"/>
      <c r="AW226" s="38"/>
      <c r="AX226" s="39"/>
      <c r="AY226" s="72"/>
      <c r="AZ226" s="74"/>
      <c r="BA226" s="75"/>
      <c r="BB226" s="75"/>
      <c r="BC226" s="40"/>
      <c r="BD226" s="3"/>
      <c r="BE226"/>
      <c r="CK226"/>
      <c r="CL226"/>
      <c r="CM226"/>
    </row>
    <row r="227" spans="1:91" ht="17.100000000000001" customHeight="1" x14ac:dyDescent="0.2">
      <c r="A227" s="13"/>
      <c r="B227" s="31"/>
      <c r="C227" s="32" t="s">
        <v>119</v>
      </c>
      <c r="D227" s="56"/>
      <c r="E227" s="57"/>
      <c r="F227" s="56"/>
      <c r="G227" s="56"/>
      <c r="H227" s="56"/>
      <c r="I227" s="58"/>
      <c r="J227" s="33" t="s">
        <v>10</v>
      </c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4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4"/>
      <c r="AO227" s="43"/>
      <c r="AP227" s="71"/>
      <c r="AQ227" s="72"/>
      <c r="AR227" s="72"/>
      <c r="AS227" s="72"/>
      <c r="AT227" s="72"/>
      <c r="AU227" s="72"/>
      <c r="AV227" s="76"/>
      <c r="AW227" s="77"/>
      <c r="AX227" s="73"/>
      <c r="AY227" s="72"/>
      <c r="AZ227" s="74"/>
      <c r="BA227" s="74"/>
      <c r="BB227" s="75"/>
      <c r="BC227" s="78"/>
      <c r="BD227" s="3"/>
      <c r="BE227"/>
      <c r="CK227"/>
      <c r="CL227"/>
      <c r="CM227"/>
    </row>
    <row r="228" spans="1:91" ht="17.100000000000001" customHeight="1" x14ac:dyDescent="0.2">
      <c r="A228" s="13"/>
      <c r="B228" s="31">
        <f>'Payroll April'!B223+1</f>
        <v>45</v>
      </c>
      <c r="C228" s="56" t="s">
        <v>119</v>
      </c>
      <c r="D228" s="56" t="s">
        <v>138</v>
      </c>
      <c r="E228" s="57" t="s">
        <v>139</v>
      </c>
      <c r="F228" s="56" t="s">
        <v>45</v>
      </c>
      <c r="G228" s="56" t="s">
        <v>54</v>
      </c>
      <c r="H228" s="56" t="s">
        <v>22</v>
      </c>
      <c r="I228" s="58"/>
      <c r="J228" s="33" t="s">
        <v>22</v>
      </c>
      <c r="K228" s="52" t="s">
        <v>41</v>
      </c>
      <c r="L228" s="52" t="s">
        <v>41</v>
      </c>
      <c r="M228" s="52" t="s">
        <v>42</v>
      </c>
      <c r="N228" s="52" t="s">
        <v>42</v>
      </c>
      <c r="O228" s="52" t="s">
        <v>42</v>
      </c>
      <c r="P228" s="52" t="s">
        <v>40</v>
      </c>
      <c r="Q228" s="52" t="s">
        <v>40</v>
      </c>
      <c r="R228" s="43"/>
      <c r="S228" s="43"/>
      <c r="T228" s="43" t="s">
        <v>41</v>
      </c>
      <c r="U228" s="43" t="s">
        <v>41</v>
      </c>
      <c r="V228" s="43" t="s">
        <v>41</v>
      </c>
      <c r="W228" s="44" t="s">
        <v>42</v>
      </c>
      <c r="X228" s="43" t="s">
        <v>42</v>
      </c>
      <c r="Y228" s="43" t="s">
        <v>40</v>
      </c>
      <c r="Z228" s="43" t="s">
        <v>40</v>
      </c>
      <c r="AA228" s="43"/>
      <c r="AB228" s="43"/>
      <c r="AC228" s="43"/>
      <c r="AD228" s="43" t="s">
        <v>41</v>
      </c>
      <c r="AE228" s="43" t="s">
        <v>41</v>
      </c>
      <c r="AF228" s="43" t="s">
        <v>42</v>
      </c>
      <c r="AG228" s="43" t="s">
        <v>42</v>
      </c>
      <c r="AH228" s="43" t="s">
        <v>40</v>
      </c>
      <c r="AI228" s="43" t="s">
        <v>40</v>
      </c>
      <c r="AJ228" s="43" t="s">
        <v>40</v>
      </c>
      <c r="AK228" s="43"/>
      <c r="AL228" s="43"/>
      <c r="AM228" s="43" t="s">
        <v>41</v>
      </c>
      <c r="AN228" s="44" t="s">
        <v>41</v>
      </c>
      <c r="AO228" s="43" t="s">
        <v>42</v>
      </c>
      <c r="AP228" s="36">
        <f>COUNTIF('Payroll April'!K228:AO228,"AL")</f>
        <v>0</v>
      </c>
      <c r="AQ228" s="37">
        <f>COUNTIF('Payroll April'!K228:AO228,"IJ")</f>
        <v>0</v>
      </c>
      <c r="AR228" s="37">
        <f>COUNTIF('Payroll April'!K228:AO228,"SK")</f>
        <v>0</v>
      </c>
      <c r="AS228" s="37">
        <f>COUNTIF('Payroll April'!K228:AO228,"CT")</f>
        <v>0</v>
      </c>
      <c r="AT228" s="36">
        <f>COUNTIF('Payroll April'!K228:AO228,"CTK")</f>
        <v>0</v>
      </c>
      <c r="AU228" s="36">
        <f>COUNTIF('Payroll April'!K228:AO228,"PG")</f>
        <v>0</v>
      </c>
      <c r="AV228" s="36">
        <f>COUNTIF('Payroll April'!K228:AO228,"S1")+COUNTIF('Payroll April'!K228:AO228,"S2")+COUNTIF('Payroll April'!K228:AO228,"S3")</f>
        <v>24</v>
      </c>
      <c r="AW228" s="38">
        <f>SUM('Payroll April'!K226:AO226)</f>
        <v>682</v>
      </c>
      <c r="AX228" s="39">
        <f>SUM('Payroll April'!K227:AO227)</f>
        <v>0</v>
      </c>
      <c r="AY228" s="37">
        <f>COUNTIF('Payroll April'!K228:AO228,"S1")+COUNTIF('Payroll April'!K228:AO228,"S3")</f>
        <v>15</v>
      </c>
      <c r="AZ228" s="36">
        <f>IF('Payroll April'!AV228&gt;22,'Payroll April'!AV228-22,"0")</f>
        <v>2</v>
      </c>
      <c r="BA228" s="36">
        <f>COUNT('Payroll April'!K229:AO229)+COUNT('Payroll April'!K230:AO230)</f>
        <v>3</v>
      </c>
      <c r="BB228" s="36">
        <f>SUM('Payroll April'!K229:AO229)+SUM('Payroll April'!K230:AO230)</f>
        <v>32</v>
      </c>
      <c r="BC228" s="40">
        <f>SUM('Payroll April'!K229:AO229)*2+SUM('Payroll April'!K230:AO230)*2-('Payroll April'!BA228*0.5)</f>
        <v>62.5</v>
      </c>
      <c r="BD228" s="47">
        <v>24</v>
      </c>
      <c r="BE228"/>
      <c r="CK228"/>
      <c r="CL228"/>
      <c r="CM228"/>
    </row>
    <row r="229" spans="1:91" ht="17.100000000000001" customHeight="1" x14ac:dyDescent="0.2">
      <c r="A229" s="13"/>
      <c r="B229" s="31"/>
      <c r="C229" s="32" t="s">
        <v>119</v>
      </c>
      <c r="D229" s="56"/>
      <c r="E229" s="57"/>
      <c r="F229" s="56"/>
      <c r="G229" s="56"/>
      <c r="H229" s="56"/>
      <c r="I229" s="58"/>
      <c r="J229" s="33" t="s">
        <v>13</v>
      </c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4">
        <v>16</v>
      </c>
      <c r="X229" s="43">
        <v>8</v>
      </c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4">
        <v>8</v>
      </c>
      <c r="AO229" s="43"/>
      <c r="AP229" s="71"/>
      <c r="AQ229" s="72"/>
      <c r="AR229" s="72"/>
      <c r="AS229" s="72"/>
      <c r="AT229" s="72"/>
      <c r="AU229" s="72"/>
      <c r="AV229" s="76"/>
      <c r="AW229" s="77"/>
      <c r="AX229" s="73"/>
      <c r="AY229" s="72"/>
      <c r="AZ229" s="74"/>
      <c r="BA229" s="74"/>
      <c r="BB229" s="75"/>
      <c r="BC229" s="78"/>
      <c r="BD229" s="54"/>
      <c r="BE229"/>
      <c r="CK229"/>
      <c r="CL229"/>
      <c r="CM229"/>
    </row>
    <row r="230" spans="1:91" ht="17.100000000000001" customHeight="1" x14ac:dyDescent="0.2">
      <c r="A230" s="13"/>
      <c r="B230" s="31"/>
      <c r="C230" s="32" t="s">
        <v>119</v>
      </c>
      <c r="D230" s="56"/>
      <c r="E230" s="57"/>
      <c r="F230" s="56"/>
      <c r="G230" s="56"/>
      <c r="H230" s="56"/>
      <c r="I230" s="58"/>
      <c r="J230" s="33" t="s">
        <v>32</v>
      </c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4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4"/>
      <c r="AO230" s="43"/>
      <c r="AP230" s="71"/>
      <c r="AQ230" s="72"/>
      <c r="AR230" s="72"/>
      <c r="AS230" s="72"/>
      <c r="AT230" s="72"/>
      <c r="AU230" s="72"/>
      <c r="AV230" s="76"/>
      <c r="AW230" s="77"/>
      <c r="AX230" s="73"/>
      <c r="AY230" s="72"/>
      <c r="AZ230" s="74"/>
      <c r="BA230" s="74"/>
      <c r="BB230" s="75"/>
      <c r="BC230" s="78"/>
      <c r="BD230" s="54"/>
      <c r="BE230"/>
      <c r="CK230"/>
      <c r="CL230"/>
      <c r="CM230"/>
    </row>
    <row r="231" spans="1:91" ht="17.100000000000001" customHeight="1" x14ac:dyDescent="0.2">
      <c r="A231" s="13"/>
      <c r="B231" s="49"/>
      <c r="C231" s="83" t="s">
        <v>119</v>
      </c>
      <c r="D231" s="68"/>
      <c r="E231" s="67"/>
      <c r="F231" s="68"/>
      <c r="G231" s="68"/>
      <c r="H231" s="68"/>
      <c r="I231" s="81"/>
      <c r="J231" s="33" t="s">
        <v>9</v>
      </c>
      <c r="K231" s="52">
        <v>83</v>
      </c>
      <c r="L231" s="52">
        <v>51</v>
      </c>
      <c r="M231" s="52">
        <v>85</v>
      </c>
      <c r="N231" s="52">
        <v>50</v>
      </c>
      <c r="O231" s="52">
        <v>94</v>
      </c>
      <c r="P231" s="52">
        <v>79</v>
      </c>
      <c r="Q231" s="52">
        <v>55</v>
      </c>
      <c r="R231" s="52"/>
      <c r="S231" s="52"/>
      <c r="T231" s="52">
        <v>10</v>
      </c>
      <c r="U231" s="52" t="s">
        <v>35</v>
      </c>
      <c r="V231" s="52">
        <v>94</v>
      </c>
      <c r="W231" s="53">
        <v>50</v>
      </c>
      <c r="X231" s="52">
        <v>60</v>
      </c>
      <c r="Y231" s="52">
        <v>41</v>
      </c>
      <c r="Z231" s="52">
        <v>97</v>
      </c>
      <c r="AA231" s="52"/>
      <c r="AB231" s="52"/>
      <c r="AC231" s="52"/>
      <c r="AD231" s="52">
        <v>4</v>
      </c>
      <c r="AE231" s="52">
        <v>48</v>
      </c>
      <c r="AF231" s="52" t="s">
        <v>35</v>
      </c>
      <c r="AG231" s="52">
        <v>95</v>
      </c>
      <c r="AH231" s="52">
        <v>67</v>
      </c>
      <c r="AI231" s="52">
        <v>78</v>
      </c>
      <c r="AJ231" s="52">
        <v>130</v>
      </c>
      <c r="AK231" s="52"/>
      <c r="AL231" s="52"/>
      <c r="AM231" s="52">
        <v>43</v>
      </c>
      <c r="AN231" s="53">
        <v>7</v>
      </c>
      <c r="AO231" s="52">
        <v>335</v>
      </c>
      <c r="AP231" s="71"/>
      <c r="AQ231" s="72"/>
      <c r="AR231" s="72"/>
      <c r="AS231" s="72"/>
      <c r="AT231" s="73"/>
      <c r="AU231" s="36"/>
      <c r="AV231" s="36"/>
      <c r="AW231" s="38"/>
      <c r="AX231" s="39"/>
      <c r="AY231" s="72"/>
      <c r="AZ231" s="74"/>
      <c r="BA231" s="75"/>
      <c r="BB231" s="75"/>
      <c r="BC231" s="40"/>
      <c r="BD231" s="3"/>
      <c r="BE231"/>
      <c r="CK231"/>
      <c r="CL231"/>
      <c r="CM231"/>
    </row>
    <row r="232" spans="1:91" ht="17.100000000000001" customHeight="1" x14ac:dyDescent="0.2">
      <c r="A232" s="13"/>
      <c r="B232" s="31"/>
      <c r="C232" s="32" t="s">
        <v>119</v>
      </c>
      <c r="D232" s="56"/>
      <c r="E232" s="57"/>
      <c r="F232" s="56"/>
      <c r="G232" s="56"/>
      <c r="H232" s="56"/>
      <c r="I232" s="58"/>
      <c r="J232" s="33" t="s">
        <v>10</v>
      </c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4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4"/>
      <c r="AO232" s="43"/>
      <c r="AP232" s="71"/>
      <c r="AQ232" s="72"/>
      <c r="AR232" s="72"/>
      <c r="AS232" s="72"/>
      <c r="AT232" s="72"/>
      <c r="AU232" s="72"/>
      <c r="AV232" s="76"/>
      <c r="AW232" s="77"/>
      <c r="AX232" s="73"/>
      <c r="AY232" s="72"/>
      <c r="AZ232" s="74"/>
      <c r="BA232" s="74"/>
      <c r="BB232" s="75"/>
      <c r="BC232" s="78"/>
      <c r="BD232" s="3"/>
      <c r="BE232"/>
      <c r="CK232"/>
      <c r="CL232"/>
      <c r="CM232"/>
    </row>
    <row r="233" spans="1:91" ht="17.100000000000001" customHeight="1" x14ac:dyDescent="0.2">
      <c r="A233" s="13"/>
      <c r="B233" s="31">
        <f>'Payroll April'!B228+1</f>
        <v>46</v>
      </c>
      <c r="C233" s="56" t="s">
        <v>119</v>
      </c>
      <c r="D233" s="56" t="s">
        <v>140</v>
      </c>
      <c r="E233" s="57" t="s">
        <v>141</v>
      </c>
      <c r="F233" s="56" t="s">
        <v>38</v>
      </c>
      <c r="G233" s="56" t="s">
        <v>65</v>
      </c>
      <c r="H233" s="56" t="s">
        <v>22</v>
      </c>
      <c r="I233" s="58"/>
      <c r="J233" s="33" t="s">
        <v>22</v>
      </c>
      <c r="K233" s="52" t="s">
        <v>41</v>
      </c>
      <c r="L233" s="52" t="s">
        <v>41</v>
      </c>
      <c r="M233" s="52" t="s">
        <v>42</v>
      </c>
      <c r="N233" s="52" t="s">
        <v>42</v>
      </c>
      <c r="O233" s="52" t="s">
        <v>42</v>
      </c>
      <c r="P233" s="52" t="s">
        <v>40</v>
      </c>
      <c r="Q233" s="52" t="s">
        <v>40</v>
      </c>
      <c r="R233" s="43"/>
      <c r="S233" s="43"/>
      <c r="T233" s="43" t="s">
        <v>41</v>
      </c>
      <c r="U233" s="43" t="s">
        <v>41</v>
      </c>
      <c r="V233" s="43" t="s">
        <v>41</v>
      </c>
      <c r="W233" s="44" t="s">
        <v>42</v>
      </c>
      <c r="X233" s="43" t="s">
        <v>42</v>
      </c>
      <c r="Y233" s="43" t="s">
        <v>40</v>
      </c>
      <c r="Z233" s="43" t="s">
        <v>40</v>
      </c>
      <c r="AA233" s="43"/>
      <c r="AB233" s="43"/>
      <c r="AC233" s="43"/>
      <c r="AD233" s="43" t="s">
        <v>41</v>
      </c>
      <c r="AE233" s="43" t="s">
        <v>41</v>
      </c>
      <c r="AF233" s="43" t="s">
        <v>42</v>
      </c>
      <c r="AG233" s="43" t="s">
        <v>42</v>
      </c>
      <c r="AH233" s="43" t="s">
        <v>40</v>
      </c>
      <c r="AI233" s="43" t="s">
        <v>40</v>
      </c>
      <c r="AJ233" s="43" t="s">
        <v>40</v>
      </c>
      <c r="AK233" s="43"/>
      <c r="AL233" s="43"/>
      <c r="AM233" s="43" t="s">
        <v>41</v>
      </c>
      <c r="AN233" s="44" t="s">
        <v>41</v>
      </c>
      <c r="AO233" s="43" t="s">
        <v>42</v>
      </c>
      <c r="AP233" s="36">
        <f>COUNTIF('Payroll April'!K233:AO233,"AL")</f>
        <v>0</v>
      </c>
      <c r="AQ233" s="37">
        <f>COUNTIF('Payroll April'!K233:AO233,"IJ")</f>
        <v>0</v>
      </c>
      <c r="AR233" s="37">
        <f>COUNTIF('Payroll April'!K233:AO233,"SK")</f>
        <v>0</v>
      </c>
      <c r="AS233" s="37">
        <f>COUNTIF('Payroll April'!K233:AO233,"CT")</f>
        <v>0</v>
      </c>
      <c r="AT233" s="36">
        <f>COUNTIF('Payroll April'!K233:AO233,"CTK")</f>
        <v>0</v>
      </c>
      <c r="AU233" s="36">
        <f>COUNTIF('Payroll April'!K233:AO233,"PG")</f>
        <v>0</v>
      </c>
      <c r="AV233" s="36">
        <f>COUNTIF('Payroll April'!K233:AO233,"S1")+COUNTIF('Payroll April'!K233:AO233,"S2")+COUNTIF('Payroll April'!K233:AO233,"S3")</f>
        <v>24</v>
      </c>
      <c r="AW233" s="38">
        <f>SUM('Payroll April'!K231:AO231)</f>
        <v>1656</v>
      </c>
      <c r="AX233" s="39">
        <f>SUM('Payroll April'!K232:AO232)</f>
        <v>0</v>
      </c>
      <c r="AY233" s="37">
        <f>COUNTIF('Payroll April'!K233:AO233,"S1")+COUNTIF('Payroll April'!K233:AO233,"S3")</f>
        <v>15</v>
      </c>
      <c r="AZ233" s="36">
        <f>IF('Payroll April'!AV233&gt;22,'Payroll April'!AV233-22,"0")</f>
        <v>2</v>
      </c>
      <c r="BA233" s="36">
        <f>COUNT('Payroll April'!K234:AO234)+COUNT('Payroll April'!K235:AO235)</f>
        <v>4</v>
      </c>
      <c r="BB233" s="36">
        <f>SUM('Payroll April'!K234:AO234)+SUM('Payroll April'!K235:AO235)</f>
        <v>40</v>
      </c>
      <c r="BC233" s="40">
        <f>SUM('Payroll April'!K234:AO234)*2+SUM('Payroll April'!K235:AO235)*2-('Payroll April'!BA233*0.5)</f>
        <v>78</v>
      </c>
      <c r="BD233" s="47">
        <v>24</v>
      </c>
      <c r="BE233"/>
      <c r="CK233"/>
      <c r="CL233"/>
      <c r="CM233"/>
    </row>
    <row r="234" spans="1:91" ht="17.100000000000001" customHeight="1" x14ac:dyDescent="0.2">
      <c r="A234" s="13"/>
      <c r="B234" s="31"/>
      <c r="C234" s="32" t="s">
        <v>119</v>
      </c>
      <c r="D234" s="56"/>
      <c r="E234" s="57"/>
      <c r="F234" s="56"/>
      <c r="G234" s="56"/>
      <c r="H234" s="56"/>
      <c r="I234" s="58"/>
      <c r="J234" s="33" t="s">
        <v>13</v>
      </c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4">
        <v>16</v>
      </c>
      <c r="X234" s="43"/>
      <c r="Y234" s="43">
        <v>8</v>
      </c>
      <c r="Z234" s="43"/>
      <c r="AA234" s="43"/>
      <c r="AB234" s="43"/>
      <c r="AC234" s="43"/>
      <c r="AD234" s="43"/>
      <c r="AE234" s="43"/>
      <c r="AF234" s="43"/>
      <c r="AG234" s="43">
        <v>8</v>
      </c>
      <c r="AH234" s="43"/>
      <c r="AI234" s="43"/>
      <c r="AJ234" s="43"/>
      <c r="AK234" s="43"/>
      <c r="AL234" s="43"/>
      <c r="AM234" s="43"/>
      <c r="AN234" s="44">
        <v>8</v>
      </c>
      <c r="AO234" s="43"/>
      <c r="AP234" s="71"/>
      <c r="AQ234" s="72"/>
      <c r="AR234" s="72"/>
      <c r="AS234" s="72"/>
      <c r="AT234" s="72"/>
      <c r="AU234" s="72"/>
      <c r="AV234" s="76"/>
      <c r="AW234" s="77"/>
      <c r="AX234" s="73"/>
      <c r="AY234" s="72"/>
      <c r="AZ234" s="74"/>
      <c r="BA234" s="74"/>
      <c r="BB234" s="75"/>
      <c r="BC234" s="78"/>
      <c r="BD234" s="54"/>
      <c r="BE234"/>
      <c r="CK234"/>
      <c r="CL234"/>
      <c r="CM234"/>
    </row>
    <row r="235" spans="1:91" ht="17.100000000000001" customHeight="1" x14ac:dyDescent="0.2">
      <c r="A235" s="13"/>
      <c r="B235" s="31"/>
      <c r="C235" s="32" t="s">
        <v>119</v>
      </c>
      <c r="D235" s="56"/>
      <c r="E235" s="57"/>
      <c r="F235" s="56"/>
      <c r="G235" s="56"/>
      <c r="H235" s="56"/>
      <c r="I235" s="58"/>
      <c r="J235" s="33" t="s">
        <v>32</v>
      </c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4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4"/>
      <c r="AO235" s="43"/>
      <c r="AP235" s="71"/>
      <c r="AQ235" s="72"/>
      <c r="AR235" s="72"/>
      <c r="AS235" s="72"/>
      <c r="AT235" s="72"/>
      <c r="AU235" s="72"/>
      <c r="AV235" s="76"/>
      <c r="AW235" s="77"/>
      <c r="AX235" s="73"/>
      <c r="AY235" s="72"/>
      <c r="AZ235" s="74"/>
      <c r="BA235" s="74"/>
      <c r="BB235" s="75"/>
      <c r="BC235" s="78"/>
      <c r="BD235" s="54"/>
      <c r="BE235"/>
      <c r="CK235"/>
      <c r="CL235"/>
      <c r="CM235"/>
    </row>
    <row r="236" spans="1:91" ht="17.100000000000001" customHeight="1" x14ac:dyDescent="0.2">
      <c r="A236" s="13"/>
      <c r="B236" s="49"/>
      <c r="C236" s="83" t="s">
        <v>119</v>
      </c>
      <c r="D236" s="68"/>
      <c r="E236" s="67"/>
      <c r="F236" s="68"/>
      <c r="G236" s="68"/>
      <c r="H236" s="68"/>
      <c r="I236" s="81"/>
      <c r="J236" s="33" t="s">
        <v>9</v>
      </c>
      <c r="K236" s="52">
        <v>83</v>
      </c>
      <c r="L236" s="52">
        <v>51</v>
      </c>
      <c r="M236" s="52">
        <v>85</v>
      </c>
      <c r="N236" s="52">
        <v>5</v>
      </c>
      <c r="O236" s="52">
        <v>94</v>
      </c>
      <c r="P236" s="52">
        <v>79</v>
      </c>
      <c r="Q236" s="52">
        <v>55</v>
      </c>
      <c r="R236" s="52"/>
      <c r="S236" s="52"/>
      <c r="T236" s="52">
        <v>10</v>
      </c>
      <c r="U236" s="52">
        <v>50</v>
      </c>
      <c r="V236" s="52">
        <v>94</v>
      </c>
      <c r="W236" s="53">
        <v>50</v>
      </c>
      <c r="X236" s="52">
        <v>60</v>
      </c>
      <c r="Y236" s="52">
        <v>41</v>
      </c>
      <c r="Z236" s="52">
        <v>97</v>
      </c>
      <c r="AA236" s="52"/>
      <c r="AB236" s="52"/>
      <c r="AC236" s="52"/>
      <c r="AD236" s="52">
        <v>28</v>
      </c>
      <c r="AE236" s="52">
        <v>48</v>
      </c>
      <c r="AF236" s="52">
        <v>86</v>
      </c>
      <c r="AG236" s="52">
        <v>95</v>
      </c>
      <c r="AH236" s="52">
        <v>67</v>
      </c>
      <c r="AI236" s="52">
        <v>78</v>
      </c>
      <c r="AJ236" s="52">
        <v>130</v>
      </c>
      <c r="AK236" s="52"/>
      <c r="AL236" s="52"/>
      <c r="AM236" s="52">
        <v>43</v>
      </c>
      <c r="AN236" s="53">
        <v>7</v>
      </c>
      <c r="AO236" s="52">
        <v>35</v>
      </c>
      <c r="AP236" s="71"/>
      <c r="AQ236" s="72"/>
      <c r="AR236" s="72"/>
      <c r="AS236" s="72"/>
      <c r="AT236" s="73"/>
      <c r="AU236" s="36"/>
      <c r="AV236" s="36"/>
      <c r="AW236" s="38"/>
      <c r="AX236" s="39"/>
      <c r="AY236" s="72"/>
      <c r="AZ236" s="74"/>
      <c r="BA236" s="75"/>
      <c r="BB236" s="75"/>
      <c r="BC236" s="40"/>
      <c r="BD236" s="3"/>
      <c r="BE236"/>
      <c r="CK236"/>
      <c r="CL236"/>
      <c r="CM236"/>
    </row>
    <row r="237" spans="1:91" ht="17.100000000000001" customHeight="1" x14ac:dyDescent="0.2">
      <c r="A237" s="13"/>
      <c r="B237" s="31"/>
      <c r="C237" s="32" t="s">
        <v>119</v>
      </c>
      <c r="D237" s="56"/>
      <c r="E237" s="57"/>
      <c r="F237" s="56"/>
      <c r="G237" s="56"/>
      <c r="H237" s="56"/>
      <c r="I237" s="58"/>
      <c r="J237" s="33" t="s">
        <v>10</v>
      </c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4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4"/>
      <c r="AO237" s="43"/>
      <c r="AP237" s="71"/>
      <c r="AQ237" s="72"/>
      <c r="AR237" s="72"/>
      <c r="AS237" s="72"/>
      <c r="AT237" s="72"/>
      <c r="AU237" s="72"/>
      <c r="AV237" s="76"/>
      <c r="AW237" s="77"/>
      <c r="AX237" s="73"/>
      <c r="AY237" s="72"/>
      <c r="AZ237" s="74"/>
      <c r="BA237" s="74"/>
      <c r="BB237" s="75"/>
      <c r="BC237" s="78"/>
      <c r="BD237" s="3"/>
      <c r="BE237"/>
      <c r="CK237"/>
      <c r="CL237"/>
      <c r="CM237"/>
    </row>
    <row r="238" spans="1:91" ht="17.100000000000001" customHeight="1" x14ac:dyDescent="0.2">
      <c r="A238" s="13"/>
      <c r="B238" s="31">
        <f>'Payroll April'!B233+1</f>
        <v>47</v>
      </c>
      <c r="C238" s="56" t="s">
        <v>119</v>
      </c>
      <c r="D238" s="56" t="s">
        <v>142</v>
      </c>
      <c r="E238" s="57" t="s">
        <v>143</v>
      </c>
      <c r="F238" s="56" t="s">
        <v>45</v>
      </c>
      <c r="G238" s="56" t="s">
        <v>65</v>
      </c>
      <c r="H238" s="56" t="s">
        <v>22</v>
      </c>
      <c r="I238" s="58"/>
      <c r="J238" s="33" t="s">
        <v>22</v>
      </c>
      <c r="K238" s="52" t="s">
        <v>41</v>
      </c>
      <c r="L238" s="52" t="s">
        <v>41</v>
      </c>
      <c r="M238" s="52" t="s">
        <v>42</v>
      </c>
      <c r="N238" s="52" t="s">
        <v>42</v>
      </c>
      <c r="O238" s="52" t="s">
        <v>42</v>
      </c>
      <c r="P238" s="52" t="s">
        <v>40</v>
      </c>
      <c r="Q238" s="52" t="s">
        <v>40</v>
      </c>
      <c r="R238" s="43"/>
      <c r="S238" s="43"/>
      <c r="T238" s="43" t="s">
        <v>41</v>
      </c>
      <c r="U238" s="43" t="s">
        <v>41</v>
      </c>
      <c r="V238" s="43" t="s">
        <v>41</v>
      </c>
      <c r="W238" s="44" t="s">
        <v>42</v>
      </c>
      <c r="X238" s="43" t="s">
        <v>42</v>
      </c>
      <c r="Y238" s="43" t="s">
        <v>40</v>
      </c>
      <c r="Z238" s="43" t="s">
        <v>40</v>
      </c>
      <c r="AA238" s="43"/>
      <c r="AB238" s="43"/>
      <c r="AC238" s="43"/>
      <c r="AD238" s="43" t="s">
        <v>41</v>
      </c>
      <c r="AE238" s="43" t="s">
        <v>41</v>
      </c>
      <c r="AF238" s="43" t="s">
        <v>42</v>
      </c>
      <c r="AG238" s="43" t="s">
        <v>42</v>
      </c>
      <c r="AH238" s="43" t="s">
        <v>40</v>
      </c>
      <c r="AI238" s="43" t="s">
        <v>40</v>
      </c>
      <c r="AJ238" s="43" t="s">
        <v>40</v>
      </c>
      <c r="AK238" s="43"/>
      <c r="AL238" s="43"/>
      <c r="AM238" s="43" t="s">
        <v>41</v>
      </c>
      <c r="AN238" s="44" t="s">
        <v>41</v>
      </c>
      <c r="AO238" s="43" t="s">
        <v>42</v>
      </c>
      <c r="AP238" s="36">
        <f>COUNTIF('Payroll April'!K238:AO238,"AL")</f>
        <v>0</v>
      </c>
      <c r="AQ238" s="37">
        <f>COUNTIF('Payroll April'!K238:AO238,"IJ")</f>
        <v>0</v>
      </c>
      <c r="AR238" s="37">
        <f>COUNTIF('Payroll April'!K238:AO238,"SK")</f>
        <v>0</v>
      </c>
      <c r="AS238" s="37">
        <f>COUNTIF('Payroll April'!K238:AO238,"CT")</f>
        <v>0</v>
      </c>
      <c r="AT238" s="36">
        <f>COUNTIF('Payroll April'!K238:AO238,"CTK")</f>
        <v>0</v>
      </c>
      <c r="AU238" s="36">
        <f>COUNTIF('Payroll April'!K238:AO238,"PG")</f>
        <v>0</v>
      </c>
      <c r="AV238" s="36">
        <f>COUNTIF('Payroll April'!K238:AO238,"S1")+COUNTIF('Payroll April'!K238:AO238,"S2")+COUNTIF('Payroll April'!K238:AO238,"S3")</f>
        <v>24</v>
      </c>
      <c r="AW238" s="38">
        <f>SUM('Payroll April'!K236:AO236)</f>
        <v>1471</v>
      </c>
      <c r="AX238" s="39">
        <f>SUM('Payroll April'!K237:AO237)</f>
        <v>0</v>
      </c>
      <c r="AY238" s="37">
        <f>COUNTIF('Payroll April'!K238:AO238,"S1")+COUNTIF('Payroll April'!K238:AO238,"S3")</f>
        <v>15</v>
      </c>
      <c r="AZ238" s="36">
        <f>IF('Payroll April'!AV238&gt;22,'Payroll April'!AV238-22,"0")</f>
        <v>2</v>
      </c>
      <c r="BA238" s="36">
        <f>COUNT('Payroll April'!K239:AO239)+COUNT('Payroll April'!K240:AO240)</f>
        <v>2</v>
      </c>
      <c r="BB238" s="36">
        <f>SUM('Payroll April'!K239:AO239)+SUM('Payroll April'!K240:AO240)</f>
        <v>16</v>
      </c>
      <c r="BC238" s="40">
        <f>SUM('Payroll April'!K239:AO239)*2+SUM('Payroll April'!K240:AO240)*2-('Payroll April'!BA238*0.5)</f>
        <v>31</v>
      </c>
      <c r="BD238" s="47">
        <v>24</v>
      </c>
      <c r="BE238"/>
      <c r="CK238"/>
      <c r="CL238"/>
      <c r="CM238"/>
    </row>
    <row r="239" spans="1:91" ht="17.100000000000001" customHeight="1" x14ac:dyDescent="0.2">
      <c r="A239" s="13"/>
      <c r="B239" s="31"/>
      <c r="C239" s="32" t="s">
        <v>119</v>
      </c>
      <c r="D239" s="56"/>
      <c r="E239" s="57"/>
      <c r="F239" s="56"/>
      <c r="G239" s="56"/>
      <c r="H239" s="56"/>
      <c r="I239" s="58"/>
      <c r="J239" s="33" t="s">
        <v>13</v>
      </c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4">
        <v>8</v>
      </c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4">
        <v>8</v>
      </c>
      <c r="AO239" s="43"/>
      <c r="AP239" s="71"/>
      <c r="AQ239" s="72"/>
      <c r="AR239" s="72"/>
      <c r="AS239" s="72"/>
      <c r="AT239" s="72"/>
      <c r="AU239" s="72"/>
      <c r="AV239" s="76"/>
      <c r="AW239" s="77"/>
      <c r="AX239" s="73"/>
      <c r="AY239" s="72"/>
      <c r="AZ239" s="74"/>
      <c r="BA239" s="74"/>
      <c r="BB239" s="75"/>
      <c r="BC239" s="78"/>
      <c r="BD239" s="54"/>
      <c r="BE239"/>
      <c r="CK239"/>
      <c r="CL239"/>
      <c r="CM239"/>
    </row>
    <row r="240" spans="1:91" ht="17.100000000000001" customHeight="1" x14ac:dyDescent="0.2">
      <c r="A240" s="13"/>
      <c r="B240" s="31"/>
      <c r="C240" s="32" t="s">
        <v>119</v>
      </c>
      <c r="D240" s="56"/>
      <c r="E240" s="57"/>
      <c r="F240" s="56"/>
      <c r="G240" s="56"/>
      <c r="H240" s="56"/>
      <c r="I240" s="58"/>
      <c r="J240" s="33" t="s">
        <v>32</v>
      </c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4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4"/>
      <c r="AO240" s="43"/>
      <c r="AP240" s="71"/>
      <c r="AQ240" s="72"/>
      <c r="AR240" s="72"/>
      <c r="AS240" s="72"/>
      <c r="AT240" s="72"/>
      <c r="AU240" s="72"/>
      <c r="AV240" s="76"/>
      <c r="AW240" s="77"/>
      <c r="AX240" s="73"/>
      <c r="AY240" s="72"/>
      <c r="AZ240" s="74"/>
      <c r="BA240" s="74"/>
      <c r="BB240" s="75"/>
      <c r="BC240" s="78"/>
      <c r="BD240" s="54"/>
      <c r="BE240"/>
      <c r="CK240"/>
      <c r="CL240"/>
      <c r="CM240"/>
    </row>
    <row r="241" spans="1:91" ht="17.100000000000001" customHeight="1" x14ac:dyDescent="0.2">
      <c r="A241" s="13"/>
      <c r="B241" s="49"/>
      <c r="C241" s="83" t="s">
        <v>119</v>
      </c>
      <c r="D241" s="68"/>
      <c r="E241" s="67"/>
      <c r="F241" s="68"/>
      <c r="G241" s="68"/>
      <c r="H241" s="68"/>
      <c r="I241" s="81"/>
      <c r="J241" s="33" t="s">
        <v>9</v>
      </c>
      <c r="K241" s="52">
        <v>58</v>
      </c>
      <c r="L241" s="52">
        <v>51</v>
      </c>
      <c r="M241" s="52">
        <v>85</v>
      </c>
      <c r="N241" s="52">
        <v>26</v>
      </c>
      <c r="O241" s="52">
        <v>94</v>
      </c>
      <c r="P241" s="52">
        <v>79</v>
      </c>
      <c r="Q241" s="52">
        <v>55</v>
      </c>
      <c r="R241" s="52"/>
      <c r="S241" s="52"/>
      <c r="T241" s="52" t="s">
        <v>35</v>
      </c>
      <c r="U241" s="52" t="s">
        <v>35</v>
      </c>
      <c r="V241" s="52">
        <v>94</v>
      </c>
      <c r="W241" s="53">
        <v>50</v>
      </c>
      <c r="X241" s="52">
        <v>60</v>
      </c>
      <c r="Y241" s="52">
        <v>41</v>
      </c>
      <c r="Z241" s="52">
        <v>97</v>
      </c>
      <c r="AA241" s="52"/>
      <c r="AB241" s="52"/>
      <c r="AC241" s="52"/>
      <c r="AD241" s="52">
        <v>4</v>
      </c>
      <c r="AE241" s="52" t="s">
        <v>35</v>
      </c>
      <c r="AF241" s="52" t="s">
        <v>35</v>
      </c>
      <c r="AG241" s="52">
        <v>95</v>
      </c>
      <c r="AH241" s="52">
        <v>67</v>
      </c>
      <c r="AI241" s="52">
        <v>78</v>
      </c>
      <c r="AJ241" s="52">
        <v>130</v>
      </c>
      <c r="AK241" s="52"/>
      <c r="AL241" s="52"/>
      <c r="AM241" s="52">
        <v>43</v>
      </c>
      <c r="AN241" s="53">
        <v>7</v>
      </c>
      <c r="AO241" s="52">
        <v>35</v>
      </c>
      <c r="AP241" s="71"/>
      <c r="AQ241" s="72"/>
      <c r="AR241" s="72"/>
      <c r="AS241" s="72"/>
      <c r="AT241" s="73"/>
      <c r="AU241" s="36"/>
      <c r="AV241" s="36"/>
      <c r="AW241" s="38"/>
      <c r="AX241" s="39"/>
      <c r="AY241" s="72"/>
      <c r="AZ241" s="74"/>
      <c r="BA241" s="75"/>
      <c r="BB241" s="75"/>
      <c r="BC241" s="40"/>
      <c r="BD241" s="3"/>
      <c r="BE241"/>
      <c r="CK241"/>
      <c r="CL241"/>
      <c r="CM241"/>
    </row>
    <row r="242" spans="1:91" ht="17.100000000000001" customHeight="1" x14ac:dyDescent="0.2">
      <c r="A242" s="13"/>
      <c r="B242" s="31"/>
      <c r="C242" s="32" t="s">
        <v>119</v>
      </c>
      <c r="D242" s="56"/>
      <c r="E242" s="57"/>
      <c r="F242" s="56"/>
      <c r="G242" s="56"/>
      <c r="H242" s="56"/>
      <c r="I242" s="58"/>
      <c r="J242" s="33" t="s">
        <v>10</v>
      </c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4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4"/>
      <c r="AO242" s="43"/>
      <c r="AP242" s="71"/>
      <c r="AQ242" s="72"/>
      <c r="AR242" s="72"/>
      <c r="AS242" s="72"/>
      <c r="AT242" s="72"/>
      <c r="AU242" s="72"/>
      <c r="AV242" s="76"/>
      <c r="AW242" s="77"/>
      <c r="AX242" s="73"/>
      <c r="AY242" s="72"/>
      <c r="AZ242" s="74"/>
      <c r="BA242" s="74"/>
      <c r="BB242" s="75"/>
      <c r="BC242" s="78"/>
      <c r="BD242" s="3"/>
      <c r="BE242"/>
      <c r="CK242"/>
      <c r="CL242"/>
      <c r="CM242"/>
    </row>
    <row r="243" spans="1:91" ht="17.100000000000001" customHeight="1" x14ac:dyDescent="0.2">
      <c r="A243" s="13"/>
      <c r="B243" s="31">
        <f>'Payroll April'!B238+1</f>
        <v>48</v>
      </c>
      <c r="C243" s="56" t="s">
        <v>119</v>
      </c>
      <c r="D243" s="56" t="s">
        <v>144</v>
      </c>
      <c r="E243" s="57" t="s">
        <v>145</v>
      </c>
      <c r="F243" s="56" t="s">
        <v>45</v>
      </c>
      <c r="G243" s="56" t="s">
        <v>65</v>
      </c>
      <c r="H243" s="56" t="s">
        <v>22</v>
      </c>
      <c r="I243" s="58"/>
      <c r="J243" s="33" t="s">
        <v>22</v>
      </c>
      <c r="K243" s="52" t="s">
        <v>41</v>
      </c>
      <c r="L243" s="52" t="s">
        <v>41</v>
      </c>
      <c r="M243" s="52" t="s">
        <v>42</v>
      </c>
      <c r="N243" s="52" t="s">
        <v>42</v>
      </c>
      <c r="O243" s="52" t="s">
        <v>42</v>
      </c>
      <c r="P243" s="52" t="s">
        <v>40</v>
      </c>
      <c r="Q243" s="52" t="s">
        <v>40</v>
      </c>
      <c r="R243" s="43"/>
      <c r="S243" s="43"/>
      <c r="T243" s="43" t="s">
        <v>41</v>
      </c>
      <c r="U243" s="43" t="s">
        <v>41</v>
      </c>
      <c r="V243" s="43" t="s">
        <v>41</v>
      </c>
      <c r="W243" s="44" t="s">
        <v>42</v>
      </c>
      <c r="X243" s="43" t="s">
        <v>42</v>
      </c>
      <c r="Y243" s="43" t="s">
        <v>40</v>
      </c>
      <c r="Z243" s="43" t="s">
        <v>40</v>
      </c>
      <c r="AA243" s="43"/>
      <c r="AB243" s="43"/>
      <c r="AC243" s="43"/>
      <c r="AD243" s="43" t="s">
        <v>41</v>
      </c>
      <c r="AE243" s="43" t="s">
        <v>41</v>
      </c>
      <c r="AF243" s="43" t="s">
        <v>42</v>
      </c>
      <c r="AG243" s="43" t="s">
        <v>42</v>
      </c>
      <c r="AH243" s="43" t="s">
        <v>40</v>
      </c>
      <c r="AI243" s="43" t="s">
        <v>40</v>
      </c>
      <c r="AJ243" s="43" t="s">
        <v>40</v>
      </c>
      <c r="AK243" s="43"/>
      <c r="AL243" s="43"/>
      <c r="AM243" s="43" t="s">
        <v>41</v>
      </c>
      <c r="AN243" s="44" t="s">
        <v>41</v>
      </c>
      <c r="AO243" s="43" t="s">
        <v>42</v>
      </c>
      <c r="AP243" s="36">
        <f>COUNTIF('Payroll April'!K243:AO243,"AL")</f>
        <v>0</v>
      </c>
      <c r="AQ243" s="37">
        <f>COUNTIF('Payroll April'!K243:AO243,"IJ")</f>
        <v>0</v>
      </c>
      <c r="AR243" s="37">
        <f>COUNTIF('Payroll April'!K243:AO243,"SK")</f>
        <v>0</v>
      </c>
      <c r="AS243" s="37">
        <f>COUNTIF('Payroll April'!K243:AO243,"CT")</f>
        <v>0</v>
      </c>
      <c r="AT243" s="36">
        <f>COUNTIF('Payroll April'!K243:AO243,"CTK")</f>
        <v>0</v>
      </c>
      <c r="AU243" s="36">
        <f>COUNTIF('Payroll April'!K243:AO243,"PG")</f>
        <v>0</v>
      </c>
      <c r="AV243" s="36">
        <f>COUNTIF('Payroll April'!K243:AO243,"S1")+COUNTIF('Payroll April'!K243:AO243,"S2")+COUNTIF('Payroll April'!K243:AO243,"S3")</f>
        <v>24</v>
      </c>
      <c r="AW243" s="38">
        <f>SUM('Payroll April'!K241:AO241)</f>
        <v>1249</v>
      </c>
      <c r="AX243" s="39">
        <f>SUM('Payroll April'!K242:AO242)</f>
        <v>0</v>
      </c>
      <c r="AY243" s="37">
        <f>COUNTIF('Payroll April'!K243:AO243,"S1")+COUNTIF('Payroll April'!K243:AO243,"S3")</f>
        <v>15</v>
      </c>
      <c r="AZ243" s="36">
        <f>IF('Payroll April'!AV243&gt;22,'Payroll April'!AV243-22,"0")</f>
        <v>2</v>
      </c>
      <c r="BA243" s="36">
        <f>COUNT('Payroll April'!K244:AO244)+COUNT('Payroll April'!K245:AO245)</f>
        <v>2</v>
      </c>
      <c r="BB243" s="36">
        <f>SUM('Payroll April'!K244:AO244)+SUM('Payroll April'!K245:AO245)</f>
        <v>16</v>
      </c>
      <c r="BC243" s="40">
        <f>SUM('Payroll April'!K244:AO244)*2+SUM('Payroll April'!K245:AO245)*2-('Payroll April'!BA243*0.5)</f>
        <v>31</v>
      </c>
      <c r="BD243" s="47">
        <v>24</v>
      </c>
      <c r="BE243"/>
      <c r="CK243"/>
      <c r="CL243"/>
      <c r="CM243"/>
    </row>
    <row r="244" spans="1:91" ht="17.100000000000001" customHeight="1" x14ac:dyDescent="0.2">
      <c r="A244" s="13"/>
      <c r="B244" s="31"/>
      <c r="C244" s="32" t="s">
        <v>119</v>
      </c>
      <c r="D244" s="56"/>
      <c r="E244" s="57"/>
      <c r="F244" s="56"/>
      <c r="G244" s="56"/>
      <c r="H244" s="56"/>
      <c r="I244" s="58"/>
      <c r="J244" s="33" t="s">
        <v>13</v>
      </c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4">
        <v>8</v>
      </c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4">
        <v>8</v>
      </c>
      <c r="AO244" s="43"/>
      <c r="AP244" s="71"/>
      <c r="AQ244" s="72"/>
      <c r="AR244" s="72"/>
      <c r="AS244" s="72"/>
      <c r="AT244" s="72"/>
      <c r="AU244" s="72"/>
      <c r="AV244" s="76"/>
      <c r="AW244" s="77"/>
      <c r="AX244" s="73"/>
      <c r="AY244" s="72"/>
      <c r="AZ244" s="74"/>
      <c r="BA244" s="74"/>
      <c r="BB244" s="75"/>
      <c r="BC244" s="78"/>
      <c r="BD244" s="54"/>
      <c r="BE244"/>
      <c r="CK244"/>
      <c r="CL244"/>
      <c r="CM244"/>
    </row>
    <row r="245" spans="1:91" ht="17.100000000000001" customHeight="1" x14ac:dyDescent="0.2">
      <c r="A245" s="13"/>
      <c r="B245" s="31"/>
      <c r="C245" s="32" t="s">
        <v>119</v>
      </c>
      <c r="D245" s="56"/>
      <c r="E245" s="57"/>
      <c r="F245" s="56"/>
      <c r="G245" s="56"/>
      <c r="H245" s="56"/>
      <c r="I245" s="58"/>
      <c r="J245" s="33" t="s">
        <v>32</v>
      </c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4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4"/>
      <c r="AO245" s="43"/>
      <c r="AP245" s="71"/>
      <c r="AQ245" s="72"/>
      <c r="AR245" s="72"/>
      <c r="AS245" s="72"/>
      <c r="AT245" s="72"/>
      <c r="AU245" s="72"/>
      <c r="AV245" s="76"/>
      <c r="AW245" s="77"/>
      <c r="AX245" s="73"/>
      <c r="AY245" s="72"/>
      <c r="AZ245" s="74"/>
      <c r="BA245" s="74"/>
      <c r="BB245" s="75"/>
      <c r="BC245" s="78"/>
      <c r="BD245" s="54"/>
      <c r="BE245"/>
      <c r="CK245"/>
      <c r="CL245"/>
      <c r="CM245"/>
    </row>
    <row r="246" spans="1:91" ht="17.100000000000001" customHeight="1" x14ac:dyDescent="0.2">
      <c r="A246" s="13"/>
      <c r="B246" s="49"/>
      <c r="C246" s="83" t="s">
        <v>119</v>
      </c>
      <c r="D246" s="68"/>
      <c r="E246" s="67"/>
      <c r="F246" s="68"/>
      <c r="G246" s="68"/>
      <c r="H246" s="68"/>
      <c r="I246" s="81"/>
      <c r="J246" s="33" t="s">
        <v>9</v>
      </c>
      <c r="K246" s="52">
        <v>58</v>
      </c>
      <c r="L246" s="52">
        <v>51</v>
      </c>
      <c r="M246" s="52">
        <v>40</v>
      </c>
      <c r="N246" s="52">
        <v>26</v>
      </c>
      <c r="O246" s="52">
        <v>94</v>
      </c>
      <c r="P246" s="52">
        <v>79</v>
      </c>
      <c r="Q246" s="52">
        <v>15</v>
      </c>
      <c r="R246" s="52"/>
      <c r="S246" s="52"/>
      <c r="T246" s="52" t="s">
        <v>35</v>
      </c>
      <c r="U246" s="52" t="s">
        <v>35</v>
      </c>
      <c r="V246" s="52">
        <v>94</v>
      </c>
      <c r="W246" s="53">
        <v>50</v>
      </c>
      <c r="X246" s="52">
        <v>60</v>
      </c>
      <c r="Y246" s="52">
        <v>0</v>
      </c>
      <c r="Z246" s="52">
        <v>97</v>
      </c>
      <c r="AA246" s="52"/>
      <c r="AB246" s="52"/>
      <c r="AC246" s="52"/>
      <c r="AD246" s="52">
        <v>4</v>
      </c>
      <c r="AE246" s="52" t="s">
        <v>35</v>
      </c>
      <c r="AF246" s="52" t="s">
        <v>35</v>
      </c>
      <c r="AG246" s="52">
        <v>95</v>
      </c>
      <c r="AH246" s="52">
        <v>67</v>
      </c>
      <c r="AI246" s="52">
        <v>78</v>
      </c>
      <c r="AJ246" s="52">
        <v>30</v>
      </c>
      <c r="AK246" s="52"/>
      <c r="AL246" s="52"/>
      <c r="AM246" s="52">
        <v>43</v>
      </c>
      <c r="AN246" s="53">
        <v>7</v>
      </c>
      <c r="AO246" s="52">
        <v>35</v>
      </c>
      <c r="AP246" s="71"/>
      <c r="AQ246" s="72"/>
      <c r="AR246" s="72"/>
      <c r="AS246" s="72"/>
      <c r="AT246" s="73"/>
      <c r="AU246" s="36"/>
      <c r="AV246" s="36"/>
      <c r="AW246" s="38"/>
      <c r="AX246" s="39"/>
      <c r="AY246" s="72"/>
      <c r="AZ246" s="74"/>
      <c r="BA246" s="75"/>
      <c r="BB246" s="75"/>
      <c r="BC246" s="40"/>
      <c r="BD246" s="3"/>
      <c r="BE246"/>
      <c r="CK246"/>
      <c r="CL246"/>
      <c r="CM246"/>
    </row>
    <row r="247" spans="1:91" ht="17.100000000000001" customHeight="1" x14ac:dyDescent="0.2">
      <c r="A247" s="13"/>
      <c r="B247" s="31"/>
      <c r="C247" s="32" t="s">
        <v>119</v>
      </c>
      <c r="D247" s="56"/>
      <c r="E247" s="57"/>
      <c r="F247" s="56"/>
      <c r="G247" s="56"/>
      <c r="H247" s="56"/>
      <c r="I247" s="58"/>
      <c r="J247" s="33" t="s">
        <v>10</v>
      </c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4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4"/>
      <c r="AO247" s="43"/>
      <c r="AP247" s="71"/>
      <c r="AQ247" s="72"/>
      <c r="AR247" s="72"/>
      <c r="AS247" s="72"/>
      <c r="AT247" s="72"/>
      <c r="AU247" s="72"/>
      <c r="AV247" s="76"/>
      <c r="AW247" s="77"/>
      <c r="AX247" s="73"/>
      <c r="AY247" s="72"/>
      <c r="AZ247" s="74"/>
      <c r="BA247" s="74"/>
      <c r="BB247" s="75"/>
      <c r="BC247" s="78"/>
      <c r="BD247" s="3"/>
      <c r="BE247"/>
      <c r="CK247"/>
      <c r="CL247"/>
      <c r="CM247"/>
    </row>
    <row r="248" spans="1:91" ht="17.100000000000001" customHeight="1" x14ac:dyDescent="0.2">
      <c r="A248" s="13"/>
      <c r="B248" s="31">
        <f>'Payroll April'!B243+1</f>
        <v>49</v>
      </c>
      <c r="C248" s="56" t="s">
        <v>119</v>
      </c>
      <c r="D248" s="56" t="s">
        <v>146</v>
      </c>
      <c r="E248" s="57" t="s">
        <v>147</v>
      </c>
      <c r="F248" s="56" t="s">
        <v>45</v>
      </c>
      <c r="G248" s="56" t="s">
        <v>65</v>
      </c>
      <c r="H248" s="56" t="s">
        <v>22</v>
      </c>
      <c r="I248" s="58"/>
      <c r="J248" s="33" t="s">
        <v>22</v>
      </c>
      <c r="K248" s="52" t="s">
        <v>41</v>
      </c>
      <c r="L248" s="52" t="s">
        <v>41</v>
      </c>
      <c r="M248" s="52" t="s">
        <v>42</v>
      </c>
      <c r="N248" s="52" t="s">
        <v>42</v>
      </c>
      <c r="O248" s="52" t="s">
        <v>42</v>
      </c>
      <c r="P248" s="52" t="s">
        <v>40</v>
      </c>
      <c r="Q248" s="52" t="s">
        <v>40</v>
      </c>
      <c r="R248" s="43"/>
      <c r="S248" s="43"/>
      <c r="T248" s="43" t="s">
        <v>41</v>
      </c>
      <c r="U248" s="43" t="s">
        <v>41</v>
      </c>
      <c r="V248" s="43" t="s">
        <v>41</v>
      </c>
      <c r="W248" s="44" t="s">
        <v>42</v>
      </c>
      <c r="X248" s="43" t="s">
        <v>42</v>
      </c>
      <c r="Y248" s="43" t="s">
        <v>40</v>
      </c>
      <c r="Z248" s="43" t="s">
        <v>40</v>
      </c>
      <c r="AA248" s="43"/>
      <c r="AB248" s="43"/>
      <c r="AC248" s="43"/>
      <c r="AD248" s="43" t="s">
        <v>41</v>
      </c>
      <c r="AE248" s="43" t="s">
        <v>41</v>
      </c>
      <c r="AF248" s="43" t="s">
        <v>42</v>
      </c>
      <c r="AG248" s="43" t="s">
        <v>42</v>
      </c>
      <c r="AH248" s="43" t="s">
        <v>40</v>
      </c>
      <c r="AI248" s="43" t="s">
        <v>40</v>
      </c>
      <c r="AJ248" s="43" t="s">
        <v>40</v>
      </c>
      <c r="AK248" s="43"/>
      <c r="AL248" s="43"/>
      <c r="AM248" s="43" t="s">
        <v>41</v>
      </c>
      <c r="AN248" s="44" t="s">
        <v>41</v>
      </c>
      <c r="AO248" s="43" t="s">
        <v>42</v>
      </c>
      <c r="AP248" s="36">
        <f>COUNTIF('Payroll April'!K248:AO248,"AL")</f>
        <v>0</v>
      </c>
      <c r="AQ248" s="37">
        <f>COUNTIF('Payroll April'!K248:AO248,"IJ")</f>
        <v>0</v>
      </c>
      <c r="AR248" s="37">
        <f>COUNTIF('Payroll April'!K248:AO248,"SK")</f>
        <v>0</v>
      </c>
      <c r="AS248" s="37">
        <f>COUNTIF('Payroll April'!K248:AO248,"CT")</f>
        <v>0</v>
      </c>
      <c r="AT248" s="36">
        <f>COUNTIF('Payroll April'!K248:AO248,"CTK")</f>
        <v>0</v>
      </c>
      <c r="AU248" s="36">
        <f>COUNTIF('Payroll April'!K248:AO248,"PG")</f>
        <v>0</v>
      </c>
      <c r="AV248" s="36">
        <f>COUNTIF('Payroll April'!K248:AO248,"S1")+COUNTIF('Payroll April'!K248:AO248,"S2")+COUNTIF('Payroll April'!K248:AO248,"S3")</f>
        <v>24</v>
      </c>
      <c r="AW248" s="38">
        <f>SUM('Payroll April'!K246:AO246)</f>
        <v>1023</v>
      </c>
      <c r="AX248" s="39">
        <f>SUM('Payroll April'!K247:AO247)</f>
        <v>0</v>
      </c>
      <c r="AY248" s="37">
        <f>COUNTIF('Payroll April'!K248:AO248,"S1")+COUNTIF('Payroll April'!K248:AO248,"S3")</f>
        <v>15</v>
      </c>
      <c r="AZ248" s="36">
        <f>IF('Payroll April'!AV248&gt;22,'Payroll April'!AV248-22,"0")</f>
        <v>2</v>
      </c>
      <c r="BA248" s="36">
        <f>COUNT('Payroll April'!K249:AO249)+COUNT('Payroll April'!K250:AO250)</f>
        <v>4</v>
      </c>
      <c r="BB248" s="36">
        <f>SUM('Payroll April'!K249:AO249)+SUM('Payroll April'!K250:AO250)</f>
        <v>40</v>
      </c>
      <c r="BC248" s="40">
        <f>SUM('Payroll April'!K249:AO249)*2+SUM('Payroll April'!K250:AO250)*2-('Payroll April'!BA248*0.5)</f>
        <v>78</v>
      </c>
      <c r="BD248" s="47">
        <v>24</v>
      </c>
      <c r="BE248"/>
      <c r="CK248"/>
      <c r="CL248"/>
      <c r="CM248"/>
    </row>
    <row r="249" spans="1:91" ht="17.100000000000001" customHeight="1" x14ac:dyDescent="0.2">
      <c r="A249" s="13"/>
      <c r="B249" s="31"/>
      <c r="C249" s="32" t="s">
        <v>119</v>
      </c>
      <c r="D249" s="56"/>
      <c r="E249" s="57"/>
      <c r="F249" s="56"/>
      <c r="G249" s="56"/>
      <c r="H249" s="56"/>
      <c r="I249" s="58"/>
      <c r="J249" s="33" t="s">
        <v>13</v>
      </c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4">
        <v>16</v>
      </c>
      <c r="X249" s="43"/>
      <c r="Y249" s="43">
        <v>8</v>
      </c>
      <c r="Z249" s="43"/>
      <c r="AA249" s="43"/>
      <c r="AB249" s="43"/>
      <c r="AC249" s="43"/>
      <c r="AD249" s="43"/>
      <c r="AE249" s="43"/>
      <c r="AF249" s="43"/>
      <c r="AG249" s="43">
        <v>8</v>
      </c>
      <c r="AH249" s="43"/>
      <c r="AI249" s="43"/>
      <c r="AJ249" s="43"/>
      <c r="AK249" s="43"/>
      <c r="AL249" s="43"/>
      <c r="AM249" s="43"/>
      <c r="AN249" s="44">
        <v>8</v>
      </c>
      <c r="AO249" s="43"/>
      <c r="AP249" s="71"/>
      <c r="AQ249" s="72"/>
      <c r="AR249" s="72"/>
      <c r="AS249" s="72"/>
      <c r="AT249" s="72"/>
      <c r="AU249" s="72"/>
      <c r="AV249" s="76"/>
      <c r="AW249" s="77"/>
      <c r="AX249" s="73"/>
      <c r="AY249" s="72"/>
      <c r="AZ249" s="74"/>
      <c r="BA249" s="74"/>
      <c r="BB249" s="75"/>
      <c r="BC249" s="78"/>
      <c r="BD249" s="54"/>
      <c r="BE249"/>
      <c r="CK249"/>
      <c r="CL249"/>
      <c r="CM249"/>
    </row>
    <row r="250" spans="1:91" ht="17.100000000000001" customHeight="1" x14ac:dyDescent="0.2">
      <c r="A250" s="13"/>
      <c r="B250" s="31"/>
      <c r="C250" s="32" t="s">
        <v>119</v>
      </c>
      <c r="D250" s="56"/>
      <c r="E250" s="57"/>
      <c r="F250" s="56"/>
      <c r="G250" s="56"/>
      <c r="H250" s="56"/>
      <c r="I250" s="58"/>
      <c r="J250" s="33" t="s">
        <v>32</v>
      </c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4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4"/>
      <c r="AO250" s="43"/>
      <c r="AP250" s="71"/>
      <c r="AQ250" s="72"/>
      <c r="AR250" s="72"/>
      <c r="AS250" s="72"/>
      <c r="AT250" s="72"/>
      <c r="AU250" s="72"/>
      <c r="AV250" s="76"/>
      <c r="AW250" s="77"/>
      <c r="AX250" s="73"/>
      <c r="AY250" s="72"/>
      <c r="AZ250" s="74"/>
      <c r="BA250" s="74"/>
      <c r="BB250" s="75"/>
      <c r="BC250" s="78"/>
      <c r="BD250" s="54"/>
      <c r="BE250"/>
      <c r="CK250"/>
      <c r="CL250"/>
      <c r="CM250"/>
    </row>
    <row r="251" spans="1:91" ht="17.100000000000001" customHeight="1" x14ac:dyDescent="0.2">
      <c r="A251" s="13"/>
      <c r="B251" s="49"/>
      <c r="C251" s="83" t="s">
        <v>119</v>
      </c>
      <c r="D251" s="68"/>
      <c r="E251" s="67"/>
      <c r="F251" s="68"/>
      <c r="G251" s="68"/>
      <c r="H251" s="68"/>
      <c r="I251" s="81"/>
      <c r="J251" s="33" t="s">
        <v>9</v>
      </c>
      <c r="K251" s="52">
        <v>46</v>
      </c>
      <c r="L251" s="52">
        <v>51</v>
      </c>
      <c r="M251" s="52" t="s">
        <v>35</v>
      </c>
      <c r="N251" s="52">
        <v>169</v>
      </c>
      <c r="O251" s="52" t="s">
        <v>35</v>
      </c>
      <c r="P251" s="52" t="s">
        <v>35</v>
      </c>
      <c r="Q251" s="52" t="s">
        <v>35</v>
      </c>
      <c r="R251" s="52"/>
      <c r="S251" s="52"/>
      <c r="T251" s="52" t="s">
        <v>35</v>
      </c>
      <c r="U251" s="52" t="s">
        <v>35</v>
      </c>
      <c r="V251" s="52">
        <v>0</v>
      </c>
      <c r="W251" s="53">
        <v>33</v>
      </c>
      <c r="X251" s="52">
        <v>105</v>
      </c>
      <c r="Y251" s="52">
        <v>48</v>
      </c>
      <c r="Z251" s="52">
        <v>31</v>
      </c>
      <c r="AA251" s="52"/>
      <c r="AB251" s="52"/>
      <c r="AC251" s="52"/>
      <c r="AD251" s="52">
        <v>28</v>
      </c>
      <c r="AE251" s="52" t="s">
        <v>35</v>
      </c>
      <c r="AF251" s="52">
        <v>86</v>
      </c>
      <c r="AG251" s="52">
        <v>19</v>
      </c>
      <c r="AH251" s="52">
        <v>32</v>
      </c>
      <c r="AI251" s="52">
        <v>52</v>
      </c>
      <c r="AJ251" s="52" t="s">
        <v>35</v>
      </c>
      <c r="AK251" s="52"/>
      <c r="AL251" s="52"/>
      <c r="AM251" s="52" t="s">
        <v>35</v>
      </c>
      <c r="AN251" s="53" t="s">
        <v>35</v>
      </c>
      <c r="AO251" s="52">
        <v>201</v>
      </c>
      <c r="AP251" s="71"/>
      <c r="AQ251" s="72"/>
      <c r="AR251" s="72"/>
      <c r="AS251" s="72"/>
      <c r="AT251" s="73"/>
      <c r="AU251" s="36"/>
      <c r="AV251" s="36"/>
      <c r="AW251" s="38"/>
      <c r="AX251" s="39"/>
      <c r="AY251" s="72"/>
      <c r="AZ251" s="74"/>
      <c r="BA251" s="75"/>
      <c r="BB251" s="75"/>
      <c r="BC251" s="40"/>
      <c r="BD251" s="3"/>
      <c r="BE251"/>
      <c r="CK251"/>
      <c r="CL251"/>
      <c r="CM251"/>
    </row>
    <row r="252" spans="1:91" ht="17.100000000000001" customHeight="1" x14ac:dyDescent="0.2">
      <c r="A252" s="13"/>
      <c r="B252" s="31"/>
      <c r="C252" s="32" t="s">
        <v>119</v>
      </c>
      <c r="D252" s="56"/>
      <c r="E252" s="57"/>
      <c r="F252" s="56"/>
      <c r="G252" s="56"/>
      <c r="H252" s="56"/>
      <c r="I252" s="58"/>
      <c r="J252" s="33" t="s">
        <v>10</v>
      </c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4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4"/>
      <c r="AO252" s="43"/>
      <c r="AP252" s="71"/>
      <c r="AQ252" s="72"/>
      <c r="AR252" s="72"/>
      <c r="AS252" s="72"/>
      <c r="AT252" s="72"/>
      <c r="AU252" s="72"/>
      <c r="AV252" s="76"/>
      <c r="AW252" s="77"/>
      <c r="AX252" s="73"/>
      <c r="AY252" s="72"/>
      <c r="AZ252" s="74"/>
      <c r="BA252" s="74"/>
      <c r="BB252" s="75"/>
      <c r="BC252" s="78"/>
      <c r="BD252" s="3"/>
      <c r="BE252"/>
      <c r="CK252"/>
      <c r="CL252"/>
      <c r="CM252"/>
    </row>
    <row r="253" spans="1:91" ht="17.100000000000001" customHeight="1" x14ac:dyDescent="0.2">
      <c r="A253" s="13"/>
      <c r="B253" s="31">
        <f>'Payroll April'!B248+1</f>
        <v>50</v>
      </c>
      <c r="C253" s="56" t="s">
        <v>119</v>
      </c>
      <c r="D253" s="56" t="s">
        <v>148</v>
      </c>
      <c r="E253" s="57" t="s">
        <v>149</v>
      </c>
      <c r="F253" s="56" t="s">
        <v>45</v>
      </c>
      <c r="G253" s="56" t="s">
        <v>74</v>
      </c>
      <c r="H253" s="56" t="s">
        <v>22</v>
      </c>
      <c r="I253" s="58"/>
      <c r="J253" s="33" t="s">
        <v>22</v>
      </c>
      <c r="K253" s="52" t="s">
        <v>41</v>
      </c>
      <c r="L253" s="52" t="s">
        <v>41</v>
      </c>
      <c r="M253" s="52" t="s">
        <v>42</v>
      </c>
      <c r="N253" s="52" t="s">
        <v>42</v>
      </c>
      <c r="O253" s="52" t="s">
        <v>42</v>
      </c>
      <c r="P253" s="52" t="s">
        <v>40</v>
      </c>
      <c r="Q253" s="52" t="s">
        <v>40</v>
      </c>
      <c r="R253" s="43"/>
      <c r="S253" s="43"/>
      <c r="T253" s="43" t="s">
        <v>41</v>
      </c>
      <c r="U253" s="43" t="s">
        <v>41</v>
      </c>
      <c r="V253" s="43" t="s">
        <v>7</v>
      </c>
      <c r="W253" s="44" t="s">
        <v>42</v>
      </c>
      <c r="X253" s="43" t="s">
        <v>42</v>
      </c>
      <c r="Y253" s="43" t="s">
        <v>40</v>
      </c>
      <c r="Z253" s="43" t="s">
        <v>40</v>
      </c>
      <c r="AA253" s="43"/>
      <c r="AB253" s="43"/>
      <c r="AC253" s="43"/>
      <c r="AD253" s="43" t="s">
        <v>41</v>
      </c>
      <c r="AE253" s="43" t="s">
        <v>41</v>
      </c>
      <c r="AF253" s="43" t="s">
        <v>42</v>
      </c>
      <c r="AG253" s="43" t="s">
        <v>42</v>
      </c>
      <c r="AH253" s="43" t="s">
        <v>40</v>
      </c>
      <c r="AI253" s="43" t="s">
        <v>40</v>
      </c>
      <c r="AJ253" s="43" t="s">
        <v>40</v>
      </c>
      <c r="AK253" s="43"/>
      <c r="AL253" s="43"/>
      <c r="AM253" s="43" t="s">
        <v>41</v>
      </c>
      <c r="AN253" s="44" t="s">
        <v>41</v>
      </c>
      <c r="AO253" s="43" t="s">
        <v>42</v>
      </c>
      <c r="AP253" s="36">
        <f>COUNTIF('Payroll April'!K253:AO253,"AL")</f>
        <v>0</v>
      </c>
      <c r="AQ253" s="37">
        <f>COUNTIF('Payroll April'!K253:AO253,"IJ")</f>
        <v>0</v>
      </c>
      <c r="AR253" s="37">
        <f>COUNTIF('Payroll April'!K253:AO253,"SK")</f>
        <v>0</v>
      </c>
      <c r="AS253" s="37">
        <f>COUNTIF('Payroll April'!K253:AO253,"CT")</f>
        <v>0</v>
      </c>
      <c r="AT253" s="36">
        <f>COUNTIF('Payroll April'!K253:AO253,"CTK")</f>
        <v>0</v>
      </c>
      <c r="AU253" s="36">
        <f>COUNTIF('Payroll April'!K253:AO253,"PG")</f>
        <v>1</v>
      </c>
      <c r="AV253" s="36">
        <f>COUNTIF('Payroll April'!K253:AO253,"S1")+COUNTIF('Payroll April'!K253:AO253,"S2")+COUNTIF('Payroll April'!K253:AO253,"S3")</f>
        <v>23</v>
      </c>
      <c r="AW253" s="38">
        <f>SUM('Payroll April'!K251:AO251)</f>
        <v>901</v>
      </c>
      <c r="AX253" s="39">
        <f>SUM('Payroll April'!K252:AO252)</f>
        <v>0</v>
      </c>
      <c r="AY253" s="37">
        <f>COUNTIF('Payroll April'!K253:AO253,"S1")+COUNTIF('Payroll April'!K253:AO253,"S3")</f>
        <v>15</v>
      </c>
      <c r="AZ253" s="36">
        <f>IF('Payroll April'!AV253&gt;22,'Payroll April'!AV253-22,"0")</f>
        <v>1</v>
      </c>
      <c r="BA253" s="36">
        <f>COUNT('Payroll April'!K254:AO254)+COUNT('Payroll April'!K255:AO255)</f>
        <v>2</v>
      </c>
      <c r="BB253" s="36">
        <f>SUM('Payroll April'!K254:AO254)+SUM('Payroll April'!K255:AO255)</f>
        <v>16</v>
      </c>
      <c r="BC253" s="40">
        <f>SUM('Payroll April'!K254:AO254)*2+SUM('Payroll April'!K255:AO255)*2-('Payroll April'!BA253*0.5)</f>
        <v>31</v>
      </c>
      <c r="BD253" s="47">
        <v>23</v>
      </c>
      <c r="BE253"/>
      <c r="CK253"/>
      <c r="CL253"/>
      <c r="CM253"/>
    </row>
    <row r="254" spans="1:91" ht="17.100000000000001" customHeight="1" x14ac:dyDescent="0.2">
      <c r="A254" s="13"/>
      <c r="B254" s="31"/>
      <c r="C254" s="32" t="s">
        <v>119</v>
      </c>
      <c r="D254" s="56"/>
      <c r="E254" s="57"/>
      <c r="F254" s="56"/>
      <c r="G254" s="56"/>
      <c r="H254" s="56"/>
      <c r="I254" s="58"/>
      <c r="J254" s="33" t="s">
        <v>13</v>
      </c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4">
        <v>8</v>
      </c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4">
        <v>8</v>
      </c>
      <c r="AO254" s="43"/>
      <c r="AP254" s="71"/>
      <c r="AQ254" s="72"/>
      <c r="AR254" s="72"/>
      <c r="AS254" s="72"/>
      <c r="AT254" s="72"/>
      <c r="AU254" s="72"/>
      <c r="AV254" s="76"/>
      <c r="AW254" s="77"/>
      <c r="AX254" s="73"/>
      <c r="AY254" s="72"/>
      <c r="AZ254" s="74"/>
      <c r="BA254" s="74"/>
      <c r="BB254" s="75"/>
      <c r="BC254" s="78"/>
      <c r="BD254" s="54"/>
      <c r="BE254"/>
      <c r="CK254"/>
      <c r="CL254"/>
      <c r="CM254"/>
    </row>
    <row r="255" spans="1:91" ht="17.100000000000001" customHeight="1" x14ac:dyDescent="0.2">
      <c r="A255" s="13"/>
      <c r="B255" s="31"/>
      <c r="C255" s="32" t="s">
        <v>119</v>
      </c>
      <c r="D255" s="56"/>
      <c r="E255" s="57"/>
      <c r="F255" s="56"/>
      <c r="G255" s="56"/>
      <c r="H255" s="56"/>
      <c r="I255" s="58"/>
      <c r="J255" s="33" t="s">
        <v>32</v>
      </c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4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4"/>
      <c r="AO255" s="43"/>
      <c r="AP255" s="71"/>
      <c r="AQ255" s="72"/>
      <c r="AR255" s="72"/>
      <c r="AS255" s="72"/>
      <c r="AT255" s="72"/>
      <c r="AU255" s="72"/>
      <c r="AV255" s="76"/>
      <c r="AW255" s="77"/>
      <c r="AX255" s="73"/>
      <c r="AY255" s="72"/>
      <c r="AZ255" s="74"/>
      <c r="BA255" s="74"/>
      <c r="BB255" s="75"/>
      <c r="BC255" s="78"/>
      <c r="BD255" s="54"/>
      <c r="BE255"/>
      <c r="CK255"/>
      <c r="CL255"/>
      <c r="CM255"/>
    </row>
    <row r="256" spans="1:91" ht="17.100000000000001" customHeight="1" x14ac:dyDescent="0.2">
      <c r="A256" s="13"/>
      <c r="B256" s="49"/>
      <c r="C256" s="83" t="s">
        <v>119</v>
      </c>
      <c r="D256" s="68"/>
      <c r="E256" s="67"/>
      <c r="F256" s="68"/>
      <c r="G256" s="68"/>
      <c r="H256" s="68"/>
      <c r="I256" s="81"/>
      <c r="J256" s="33" t="s">
        <v>9</v>
      </c>
      <c r="K256" s="52" t="s">
        <v>35</v>
      </c>
      <c r="L256" s="52" t="s">
        <v>35</v>
      </c>
      <c r="M256" s="52" t="s">
        <v>35</v>
      </c>
      <c r="N256" s="52" t="s">
        <v>35</v>
      </c>
      <c r="O256" s="52" t="s">
        <v>35</v>
      </c>
      <c r="P256" s="52" t="s">
        <v>35</v>
      </c>
      <c r="Q256" s="52" t="s">
        <v>35</v>
      </c>
      <c r="R256" s="52"/>
      <c r="S256" s="52"/>
      <c r="T256" s="52" t="s">
        <v>35</v>
      </c>
      <c r="U256" s="52" t="s">
        <v>35</v>
      </c>
      <c r="V256" s="52" t="s">
        <v>35</v>
      </c>
      <c r="W256" s="53" t="s">
        <v>35</v>
      </c>
      <c r="X256" s="52" t="s">
        <v>35</v>
      </c>
      <c r="Y256" s="52" t="s">
        <v>35</v>
      </c>
      <c r="Z256" s="52" t="s">
        <v>35</v>
      </c>
      <c r="AA256" s="52"/>
      <c r="AB256" s="52"/>
      <c r="AC256" s="52"/>
      <c r="AD256" s="52" t="s">
        <v>35</v>
      </c>
      <c r="AE256" s="52">
        <v>0</v>
      </c>
      <c r="AF256" s="52" t="s">
        <v>35</v>
      </c>
      <c r="AG256" s="52" t="s">
        <v>35</v>
      </c>
      <c r="AH256" s="52" t="s">
        <v>35</v>
      </c>
      <c r="AI256" s="52" t="s">
        <v>35</v>
      </c>
      <c r="AJ256" s="52" t="s">
        <v>35</v>
      </c>
      <c r="AK256" s="52"/>
      <c r="AL256" s="52"/>
      <c r="AM256" s="52" t="s">
        <v>35</v>
      </c>
      <c r="AN256" s="53" t="s">
        <v>35</v>
      </c>
      <c r="AO256" s="52" t="s">
        <v>35</v>
      </c>
      <c r="AP256" s="71"/>
      <c r="AQ256" s="72"/>
      <c r="AR256" s="72"/>
      <c r="AS256" s="72"/>
      <c r="AT256" s="73"/>
      <c r="AU256" s="36"/>
      <c r="AV256" s="36"/>
      <c r="AW256" s="38"/>
      <c r="AX256" s="39"/>
      <c r="AY256" s="72"/>
      <c r="AZ256" s="74"/>
      <c r="BA256" s="75"/>
      <c r="BB256" s="75"/>
      <c r="BC256" s="40"/>
      <c r="BD256" s="54"/>
      <c r="BE256"/>
      <c r="CK256"/>
      <c r="CL256"/>
      <c r="CM256"/>
    </row>
    <row r="257" spans="1:91" ht="17.100000000000001" customHeight="1" x14ac:dyDescent="0.2">
      <c r="A257" s="13"/>
      <c r="B257" s="31"/>
      <c r="C257" s="32" t="s">
        <v>119</v>
      </c>
      <c r="D257" s="56"/>
      <c r="E257" s="57"/>
      <c r="F257" s="56"/>
      <c r="G257" s="56"/>
      <c r="H257" s="56"/>
      <c r="I257" s="58"/>
      <c r="J257" s="33" t="s">
        <v>10</v>
      </c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4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4"/>
      <c r="AO257" s="43"/>
      <c r="AP257" s="71"/>
      <c r="AQ257" s="72"/>
      <c r="AR257" s="72"/>
      <c r="AS257" s="72"/>
      <c r="AT257" s="72"/>
      <c r="AU257" s="72"/>
      <c r="AV257" s="76"/>
      <c r="AW257" s="77"/>
      <c r="AX257" s="73"/>
      <c r="AY257" s="72"/>
      <c r="AZ257" s="74"/>
      <c r="BA257" s="74"/>
      <c r="BB257" s="75"/>
      <c r="BC257" s="78"/>
      <c r="BD257" s="54"/>
      <c r="BE257"/>
      <c r="CK257"/>
      <c r="CL257"/>
      <c r="CM257"/>
    </row>
    <row r="258" spans="1:91" ht="17.100000000000001" customHeight="1" x14ac:dyDescent="0.2">
      <c r="A258" s="13"/>
      <c r="B258" s="31">
        <f>'Payroll April'!B253+1</f>
        <v>51</v>
      </c>
      <c r="C258" s="56" t="s">
        <v>119</v>
      </c>
      <c r="D258" s="56" t="s">
        <v>150</v>
      </c>
      <c r="E258" s="57" t="s">
        <v>151</v>
      </c>
      <c r="F258" s="56" t="s">
        <v>45</v>
      </c>
      <c r="G258" s="56" t="s">
        <v>116</v>
      </c>
      <c r="H258" s="56" t="s">
        <v>22</v>
      </c>
      <c r="I258" s="58"/>
      <c r="J258" s="33" t="s">
        <v>22</v>
      </c>
      <c r="K258" s="52" t="s">
        <v>41</v>
      </c>
      <c r="L258" s="52" t="s">
        <v>41</v>
      </c>
      <c r="M258" s="52" t="s">
        <v>42</v>
      </c>
      <c r="N258" s="52" t="s">
        <v>42</v>
      </c>
      <c r="O258" s="52" t="s">
        <v>42</v>
      </c>
      <c r="P258" s="52" t="s">
        <v>40</v>
      </c>
      <c r="Q258" s="52" t="s">
        <v>40</v>
      </c>
      <c r="R258" s="43"/>
      <c r="S258" s="43"/>
      <c r="T258" s="43" t="s">
        <v>41</v>
      </c>
      <c r="U258" s="43" t="s">
        <v>41</v>
      </c>
      <c r="V258" s="43" t="s">
        <v>41</v>
      </c>
      <c r="W258" s="44" t="s">
        <v>42</v>
      </c>
      <c r="X258" s="43" t="s">
        <v>42</v>
      </c>
      <c r="Y258" s="43" t="s">
        <v>40</v>
      </c>
      <c r="Z258" s="43" t="s">
        <v>40</v>
      </c>
      <c r="AA258" s="43"/>
      <c r="AB258" s="43"/>
      <c r="AC258" s="43"/>
      <c r="AD258" s="43" t="s">
        <v>41</v>
      </c>
      <c r="AE258" s="43" t="s">
        <v>6</v>
      </c>
      <c r="AF258" s="43" t="s">
        <v>42</v>
      </c>
      <c r="AG258" s="43" t="s">
        <v>42</v>
      </c>
      <c r="AH258" s="43" t="s">
        <v>40</v>
      </c>
      <c r="AI258" s="43" t="s">
        <v>40</v>
      </c>
      <c r="AJ258" s="43" t="s">
        <v>40</v>
      </c>
      <c r="AK258" s="43"/>
      <c r="AL258" s="43"/>
      <c r="AM258" s="43" t="s">
        <v>41</v>
      </c>
      <c r="AN258" s="44" t="s">
        <v>41</v>
      </c>
      <c r="AO258" s="43" t="s">
        <v>42</v>
      </c>
      <c r="AP258" s="36">
        <f>COUNTIF('Payroll April'!K258:AO258,"AL")</f>
        <v>0</v>
      </c>
      <c r="AQ258" s="37">
        <f>COUNTIF('Payroll April'!K258:AO258,"IJ")</f>
        <v>0</v>
      </c>
      <c r="AR258" s="37">
        <f>COUNTIF('Payroll April'!K258:AO258,"SK")</f>
        <v>0</v>
      </c>
      <c r="AS258" s="37">
        <f>COUNTIF('Payroll April'!K258:AO258,"CT")</f>
        <v>0</v>
      </c>
      <c r="AT258" s="36">
        <f>COUNTIF('Payroll April'!K258:AO258,"CTK")</f>
        <v>1</v>
      </c>
      <c r="AU258" s="36">
        <f>COUNTIF('Payroll April'!K258:AO258,"PG")</f>
        <v>0</v>
      </c>
      <c r="AV258" s="36">
        <f>COUNTIF('Payroll April'!K258:AO258,"S1")+COUNTIF('Payroll April'!K258:AO258,"S2")+COUNTIF('Payroll April'!K258:AO258,"S3")</f>
        <v>23</v>
      </c>
      <c r="AW258" s="38">
        <f>SUM('Payroll April'!K256:AO256)</f>
        <v>0</v>
      </c>
      <c r="AX258" s="39">
        <f>SUM('Payroll April'!K257:AO257)</f>
        <v>0</v>
      </c>
      <c r="AY258" s="37">
        <f>COUNTIF('Payroll April'!K258:AO258,"S1")+COUNTIF('Payroll April'!K258:AO258,"S3")</f>
        <v>15</v>
      </c>
      <c r="AZ258" s="36">
        <f>IF('Payroll April'!AV258&gt;22,'Payroll April'!AV258-22,"0")</f>
        <v>1</v>
      </c>
      <c r="BA258" s="36">
        <f>COUNT('Payroll April'!K259:AO259)+COUNT('Payroll April'!K260:AO260)</f>
        <v>3</v>
      </c>
      <c r="BB258" s="36">
        <f>SUM('Payroll April'!K259:AO259)+SUM('Payroll April'!K260:AO260)</f>
        <v>24</v>
      </c>
      <c r="BC258" s="40">
        <f>SUM('Payroll April'!K259:AO259)*2+SUM('Payroll April'!K260:AO260)*2-('Payroll April'!BA258*0.5)</f>
        <v>46.5</v>
      </c>
      <c r="BD258" s="47">
        <v>23</v>
      </c>
      <c r="BE258"/>
      <c r="CK258"/>
      <c r="CL258"/>
      <c r="CM258"/>
    </row>
    <row r="259" spans="1:91" ht="17.100000000000001" customHeight="1" x14ac:dyDescent="0.2">
      <c r="A259" s="13"/>
      <c r="B259" s="31"/>
      <c r="C259" s="32" t="s">
        <v>119</v>
      </c>
      <c r="D259" s="56"/>
      <c r="E259" s="57"/>
      <c r="F259" s="56"/>
      <c r="G259" s="56"/>
      <c r="H259" s="56"/>
      <c r="I259" s="58"/>
      <c r="J259" s="33" t="s">
        <v>13</v>
      </c>
      <c r="K259" s="43"/>
      <c r="L259" s="43"/>
      <c r="M259" s="43"/>
      <c r="N259" s="43"/>
      <c r="O259" s="43"/>
      <c r="P259" s="43">
        <v>8</v>
      </c>
      <c r="Q259" s="43"/>
      <c r="R259" s="43"/>
      <c r="S259" s="43"/>
      <c r="T259" s="43"/>
      <c r="U259" s="43"/>
      <c r="V259" s="43"/>
      <c r="W259" s="44">
        <v>8</v>
      </c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4">
        <v>8</v>
      </c>
      <c r="AO259" s="43"/>
      <c r="AP259" s="71"/>
      <c r="AQ259" s="72"/>
      <c r="AR259" s="72"/>
      <c r="AS259" s="72"/>
      <c r="AT259" s="72"/>
      <c r="AU259" s="72"/>
      <c r="AV259" s="76"/>
      <c r="AW259" s="77"/>
      <c r="AX259" s="73"/>
      <c r="AY259" s="72"/>
      <c r="AZ259" s="74"/>
      <c r="BA259" s="74"/>
      <c r="BB259" s="75"/>
      <c r="BC259" s="78"/>
      <c r="BD259" s="54"/>
      <c r="BE259"/>
      <c r="CK259"/>
      <c r="CL259"/>
      <c r="CM259"/>
    </row>
    <row r="260" spans="1:91" ht="17.100000000000001" customHeight="1" x14ac:dyDescent="0.2">
      <c r="A260" s="13"/>
      <c r="B260" s="31"/>
      <c r="C260" s="32" t="s">
        <v>119</v>
      </c>
      <c r="D260" s="56"/>
      <c r="E260" s="57"/>
      <c r="F260" s="56"/>
      <c r="G260" s="56"/>
      <c r="H260" s="56"/>
      <c r="I260" s="58"/>
      <c r="J260" s="33" t="s">
        <v>32</v>
      </c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4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4"/>
      <c r="AO260" s="43"/>
      <c r="AP260" s="71"/>
      <c r="AQ260" s="72"/>
      <c r="AR260" s="72"/>
      <c r="AS260" s="72"/>
      <c r="AT260" s="72"/>
      <c r="AU260" s="72"/>
      <c r="AV260" s="76"/>
      <c r="AW260" s="77"/>
      <c r="AX260" s="73"/>
      <c r="AY260" s="72"/>
      <c r="AZ260" s="74"/>
      <c r="BA260" s="74"/>
      <c r="BB260" s="75"/>
      <c r="BC260" s="78"/>
      <c r="BD260" s="54"/>
      <c r="BE260"/>
      <c r="CK260"/>
      <c r="CL260"/>
      <c r="CM260"/>
    </row>
    <row r="261" spans="1:91" ht="17.100000000000001" customHeight="1" x14ac:dyDescent="0.2">
      <c r="A261" s="13"/>
      <c r="B261" s="49"/>
      <c r="C261" s="83" t="s">
        <v>119</v>
      </c>
      <c r="D261" s="68"/>
      <c r="E261" s="67"/>
      <c r="F261" s="68"/>
      <c r="G261" s="68"/>
      <c r="H261" s="68"/>
      <c r="I261" s="81"/>
      <c r="J261" s="33" t="s">
        <v>9</v>
      </c>
      <c r="K261" s="52" t="s">
        <v>35</v>
      </c>
      <c r="L261" s="52" t="s">
        <v>35</v>
      </c>
      <c r="M261" s="52" t="s">
        <v>35</v>
      </c>
      <c r="N261" s="52" t="s">
        <v>35</v>
      </c>
      <c r="O261" s="52" t="s">
        <v>35</v>
      </c>
      <c r="P261" s="52" t="s">
        <v>35</v>
      </c>
      <c r="Q261" s="52" t="s">
        <v>35</v>
      </c>
      <c r="R261" s="52"/>
      <c r="S261" s="52"/>
      <c r="T261" s="52" t="s">
        <v>35</v>
      </c>
      <c r="U261" s="52" t="s">
        <v>35</v>
      </c>
      <c r="V261" s="52" t="s">
        <v>35</v>
      </c>
      <c r="W261" s="53" t="s">
        <v>35</v>
      </c>
      <c r="X261" s="52" t="s">
        <v>35</v>
      </c>
      <c r="Y261" s="52" t="s">
        <v>35</v>
      </c>
      <c r="Z261" s="52" t="s">
        <v>35</v>
      </c>
      <c r="AA261" s="52"/>
      <c r="AB261" s="52"/>
      <c r="AC261" s="52"/>
      <c r="AD261" s="52" t="s">
        <v>35</v>
      </c>
      <c r="AE261" s="52" t="s">
        <v>35</v>
      </c>
      <c r="AF261" s="52" t="s">
        <v>35</v>
      </c>
      <c r="AG261" s="52" t="s">
        <v>35</v>
      </c>
      <c r="AH261" s="52" t="s">
        <v>35</v>
      </c>
      <c r="AI261" s="52" t="s">
        <v>35</v>
      </c>
      <c r="AJ261" s="52" t="s">
        <v>35</v>
      </c>
      <c r="AK261" s="52"/>
      <c r="AL261" s="52"/>
      <c r="AM261" s="52" t="s">
        <v>35</v>
      </c>
      <c r="AN261" s="53" t="s">
        <v>35</v>
      </c>
      <c r="AO261" s="52" t="s">
        <v>35</v>
      </c>
      <c r="AP261" s="71"/>
      <c r="AQ261" s="72"/>
      <c r="AR261" s="72"/>
      <c r="AS261" s="72"/>
      <c r="AT261" s="73"/>
      <c r="AU261" s="36"/>
      <c r="AV261" s="36"/>
      <c r="AW261" s="38"/>
      <c r="AX261" s="39"/>
      <c r="AY261" s="72"/>
      <c r="AZ261" s="74"/>
      <c r="BA261" s="75"/>
      <c r="BB261" s="75"/>
      <c r="BC261" s="40"/>
      <c r="BD261" s="3"/>
      <c r="BE261"/>
      <c r="CK261"/>
      <c r="CL261"/>
      <c r="CM261"/>
    </row>
    <row r="262" spans="1:91" ht="17.100000000000001" customHeight="1" x14ac:dyDescent="0.2">
      <c r="A262" s="13"/>
      <c r="B262" s="31"/>
      <c r="C262" s="32" t="s">
        <v>119</v>
      </c>
      <c r="D262" s="56"/>
      <c r="E262" s="57"/>
      <c r="F262" s="56"/>
      <c r="G262" s="56"/>
      <c r="H262" s="56"/>
      <c r="I262" s="58"/>
      <c r="J262" s="33" t="s">
        <v>10</v>
      </c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4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4"/>
      <c r="AO262" s="43"/>
      <c r="AP262" s="71"/>
      <c r="AQ262" s="72"/>
      <c r="AR262" s="72"/>
      <c r="AS262" s="72"/>
      <c r="AT262" s="72"/>
      <c r="AU262" s="72"/>
      <c r="AV262" s="76"/>
      <c r="AW262" s="77"/>
      <c r="AX262" s="73"/>
      <c r="AY262" s="72"/>
      <c r="AZ262" s="74"/>
      <c r="BA262" s="74"/>
      <c r="BB262" s="75"/>
      <c r="BC262" s="78"/>
      <c r="BD262" s="3"/>
      <c r="BE262"/>
      <c r="CK262"/>
      <c r="CL262"/>
      <c r="CM262"/>
    </row>
    <row r="263" spans="1:91" ht="17.100000000000001" customHeight="1" x14ac:dyDescent="0.2">
      <c r="A263" s="13"/>
      <c r="B263" s="31">
        <f>'Payroll April'!B258+1</f>
        <v>52</v>
      </c>
      <c r="C263" s="56" t="s">
        <v>119</v>
      </c>
      <c r="D263" s="56" t="s">
        <v>152</v>
      </c>
      <c r="E263" s="57" t="s">
        <v>153</v>
      </c>
      <c r="F263" s="56" t="s">
        <v>45</v>
      </c>
      <c r="G263" s="56" t="s">
        <v>82</v>
      </c>
      <c r="H263" s="56" t="s">
        <v>22</v>
      </c>
      <c r="I263" s="58"/>
      <c r="J263" s="33" t="s">
        <v>22</v>
      </c>
      <c r="K263" s="52" t="s">
        <v>41</v>
      </c>
      <c r="L263" s="52" t="s">
        <v>41</v>
      </c>
      <c r="M263" s="52" t="s">
        <v>42</v>
      </c>
      <c r="N263" s="52" t="s">
        <v>42</v>
      </c>
      <c r="O263" s="52" t="s">
        <v>42</v>
      </c>
      <c r="P263" s="52" t="s">
        <v>40</v>
      </c>
      <c r="Q263" s="52" t="s">
        <v>40</v>
      </c>
      <c r="R263" s="43"/>
      <c r="S263" s="43"/>
      <c r="T263" s="43" t="s">
        <v>41</v>
      </c>
      <c r="U263" s="43" t="s">
        <v>41</v>
      </c>
      <c r="V263" s="43" t="s">
        <v>41</v>
      </c>
      <c r="W263" s="44" t="s">
        <v>42</v>
      </c>
      <c r="X263" s="43" t="s">
        <v>42</v>
      </c>
      <c r="Y263" s="43" t="s">
        <v>40</v>
      </c>
      <c r="Z263" s="43" t="s">
        <v>40</v>
      </c>
      <c r="AA263" s="43"/>
      <c r="AB263" s="43"/>
      <c r="AC263" s="43"/>
      <c r="AD263" s="43" t="s">
        <v>41</v>
      </c>
      <c r="AE263" s="43" t="s">
        <v>41</v>
      </c>
      <c r="AF263" s="43" t="s">
        <v>42</v>
      </c>
      <c r="AG263" s="43" t="s">
        <v>42</v>
      </c>
      <c r="AH263" s="43" t="s">
        <v>40</v>
      </c>
      <c r="AI263" s="43" t="s">
        <v>40</v>
      </c>
      <c r="AJ263" s="43" t="s">
        <v>40</v>
      </c>
      <c r="AK263" s="43"/>
      <c r="AL263" s="43"/>
      <c r="AM263" s="43" t="s">
        <v>41</v>
      </c>
      <c r="AN263" s="44" t="s">
        <v>41</v>
      </c>
      <c r="AO263" s="43" t="s">
        <v>42</v>
      </c>
      <c r="AP263" s="36">
        <f>COUNTIF('Payroll April'!K263:AO263,"AL")</f>
        <v>0</v>
      </c>
      <c r="AQ263" s="37">
        <f>COUNTIF('Payroll April'!K263:AO263,"IJ")</f>
        <v>0</v>
      </c>
      <c r="AR263" s="37">
        <f>COUNTIF('Payroll April'!K263:AO263,"SK")</f>
        <v>0</v>
      </c>
      <c r="AS263" s="37">
        <f>COUNTIF('Payroll April'!K263:AO263,"CT")</f>
        <v>0</v>
      </c>
      <c r="AT263" s="36">
        <f>COUNTIF('Payroll April'!K263:AO263,"CTK")</f>
        <v>0</v>
      </c>
      <c r="AU263" s="36">
        <f>COUNTIF('Payroll April'!K263:AO263,"PG")</f>
        <v>0</v>
      </c>
      <c r="AV263" s="36">
        <f>COUNTIF('Payroll April'!K263:AO263,"S1")+COUNTIF('Payroll April'!K263:AO263,"S2")+COUNTIF('Payroll April'!K263:AO263,"S3")</f>
        <v>24</v>
      </c>
      <c r="AW263" s="38">
        <f>SUM('Payroll April'!K261:AO261)</f>
        <v>0</v>
      </c>
      <c r="AX263" s="39">
        <f>SUM('Payroll April'!K262:AO262)</f>
        <v>0</v>
      </c>
      <c r="AY263" s="37">
        <f>COUNTIF('Payroll April'!K263:AO263,"S1")+COUNTIF('Payroll April'!K263:AO263,"S3")</f>
        <v>15</v>
      </c>
      <c r="AZ263" s="36">
        <f>IF('Payroll April'!AV263&gt;22,'Payroll April'!AV263-22,"0")</f>
        <v>2</v>
      </c>
      <c r="BA263" s="36">
        <f>COUNT('Payroll April'!K264:AO264)+COUNT('Payroll April'!K265:AO265)</f>
        <v>3</v>
      </c>
      <c r="BB263" s="36">
        <f>SUM('Payroll April'!K264:AO264)+SUM('Payroll April'!K265:AO265)</f>
        <v>24</v>
      </c>
      <c r="BC263" s="40">
        <f>SUM('Payroll April'!K264:AO264)*2+SUM('Payroll April'!K265:AO265)*2-('Payroll April'!BA263*0.5)</f>
        <v>46.5</v>
      </c>
      <c r="BD263" s="47">
        <v>24</v>
      </c>
      <c r="BE263"/>
      <c r="CK263"/>
      <c r="CL263"/>
      <c r="CM263"/>
    </row>
    <row r="264" spans="1:91" ht="17.100000000000001" customHeight="1" x14ac:dyDescent="0.2">
      <c r="A264" s="13"/>
      <c r="B264" s="31"/>
      <c r="C264" s="32" t="s">
        <v>119</v>
      </c>
      <c r="D264" s="56"/>
      <c r="E264" s="57"/>
      <c r="F264" s="56"/>
      <c r="G264" s="56"/>
      <c r="H264" s="56"/>
      <c r="I264" s="58"/>
      <c r="J264" s="33" t="s">
        <v>13</v>
      </c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4">
        <v>8</v>
      </c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>
        <v>8</v>
      </c>
      <c r="AI264" s="43"/>
      <c r="AJ264" s="43"/>
      <c r="AK264" s="43"/>
      <c r="AL264" s="43"/>
      <c r="AM264" s="43"/>
      <c r="AN264" s="44">
        <v>8</v>
      </c>
      <c r="AO264" s="43"/>
      <c r="AP264" s="71"/>
      <c r="AQ264" s="72"/>
      <c r="AR264" s="72"/>
      <c r="AS264" s="72"/>
      <c r="AT264" s="72"/>
      <c r="AU264" s="72"/>
      <c r="AV264" s="76"/>
      <c r="AW264" s="77"/>
      <c r="AX264" s="73"/>
      <c r="AY264" s="72"/>
      <c r="AZ264" s="74"/>
      <c r="BA264" s="74"/>
      <c r="BB264" s="75"/>
      <c r="BC264" s="78"/>
      <c r="BD264" s="54"/>
      <c r="BE264"/>
      <c r="CK264"/>
      <c r="CL264"/>
      <c r="CM264"/>
    </row>
    <row r="265" spans="1:91" ht="17.100000000000001" customHeight="1" x14ac:dyDescent="0.2">
      <c r="A265" s="13"/>
      <c r="B265" s="65"/>
      <c r="C265" s="84" t="s">
        <v>119</v>
      </c>
      <c r="D265" s="80"/>
      <c r="E265" s="79"/>
      <c r="F265" s="80"/>
      <c r="G265" s="80"/>
      <c r="H265" s="80"/>
      <c r="I265" s="85"/>
      <c r="J265" s="33" t="s">
        <v>32</v>
      </c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4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4"/>
      <c r="AO265" s="43"/>
      <c r="AP265" s="71"/>
      <c r="AQ265" s="72"/>
      <c r="AR265" s="72"/>
      <c r="AS265" s="72"/>
      <c r="AT265" s="72"/>
      <c r="AU265" s="72"/>
      <c r="AV265" s="76"/>
      <c r="AW265" s="77"/>
      <c r="AX265" s="73"/>
      <c r="AY265" s="72"/>
      <c r="AZ265" s="74"/>
      <c r="BA265" s="74"/>
      <c r="BB265" s="75"/>
      <c r="BC265" s="78"/>
      <c r="BD265" s="54"/>
      <c r="BE265"/>
      <c r="CK265"/>
      <c r="CL265"/>
      <c r="CM265"/>
    </row>
    <row r="266" spans="1:91" ht="17.100000000000001" customHeight="1" x14ac:dyDescent="0.2">
      <c r="A266" s="13"/>
      <c r="B266" s="49"/>
      <c r="C266" s="32" t="s">
        <v>154</v>
      </c>
      <c r="D266" s="56"/>
      <c r="E266" s="57"/>
      <c r="F266" s="56"/>
      <c r="G266" s="56"/>
      <c r="H266" s="56"/>
      <c r="I266" s="58"/>
      <c r="J266" s="33" t="s">
        <v>9</v>
      </c>
      <c r="K266" s="52"/>
      <c r="L266" s="52"/>
      <c r="M266" s="52">
        <v>46</v>
      </c>
      <c r="N266" s="52">
        <v>10</v>
      </c>
      <c r="O266" s="52">
        <v>43</v>
      </c>
      <c r="P266" s="52">
        <v>74</v>
      </c>
      <c r="Q266" s="52">
        <v>0</v>
      </c>
      <c r="R266" s="52">
        <v>23</v>
      </c>
      <c r="S266" s="52">
        <v>14</v>
      </c>
      <c r="T266" s="52"/>
      <c r="U266" s="52"/>
      <c r="V266" s="52"/>
      <c r="W266" s="53">
        <v>51</v>
      </c>
      <c r="X266" s="52">
        <v>28</v>
      </c>
      <c r="Y266" s="52">
        <v>52</v>
      </c>
      <c r="Z266" s="52">
        <v>48</v>
      </c>
      <c r="AA266" s="52">
        <v>5</v>
      </c>
      <c r="AB266" s="52" t="s">
        <v>35</v>
      </c>
      <c r="AC266" s="52">
        <v>54</v>
      </c>
      <c r="AD266" s="52"/>
      <c r="AE266" s="52"/>
      <c r="AF266" s="52">
        <v>38</v>
      </c>
      <c r="AG266" s="52">
        <v>40</v>
      </c>
      <c r="AH266" s="52">
        <v>55</v>
      </c>
      <c r="AI266" s="52">
        <v>36</v>
      </c>
      <c r="AJ266" s="52">
        <v>81</v>
      </c>
      <c r="AK266" s="52">
        <v>71</v>
      </c>
      <c r="AL266" s="52">
        <v>10</v>
      </c>
      <c r="AM266" s="52"/>
      <c r="AN266" s="53"/>
      <c r="AO266" s="52">
        <v>64</v>
      </c>
      <c r="AP266" s="71"/>
      <c r="AQ266" s="72"/>
      <c r="AR266" s="72"/>
      <c r="AS266" s="72"/>
      <c r="AT266" s="73"/>
      <c r="AU266" s="36"/>
      <c r="AV266" s="36"/>
      <c r="AW266" s="38"/>
      <c r="AX266" s="39"/>
      <c r="AY266" s="72"/>
      <c r="AZ266" s="74"/>
      <c r="BA266" s="75"/>
      <c r="BB266" s="75"/>
      <c r="BC266" s="40"/>
      <c r="BD266" s="3"/>
      <c r="BE266"/>
      <c r="CK266"/>
      <c r="CL266"/>
      <c r="CM266"/>
    </row>
    <row r="267" spans="1:91" ht="17.100000000000001" customHeight="1" x14ac:dyDescent="0.2">
      <c r="A267" s="13"/>
      <c r="B267" s="31"/>
      <c r="C267" s="32" t="s">
        <v>154</v>
      </c>
      <c r="D267" s="56"/>
      <c r="E267" s="57"/>
      <c r="F267" s="56"/>
      <c r="G267" s="56"/>
      <c r="H267" s="56"/>
      <c r="I267" s="58"/>
      <c r="J267" s="33" t="s">
        <v>10</v>
      </c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4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4"/>
      <c r="AO267" s="43"/>
      <c r="AP267" s="71"/>
      <c r="AQ267" s="72"/>
      <c r="AR267" s="72"/>
      <c r="AS267" s="72"/>
      <c r="AT267" s="72"/>
      <c r="AU267" s="72"/>
      <c r="AV267" s="76"/>
      <c r="AW267" s="77"/>
      <c r="AX267" s="73"/>
      <c r="AY267" s="72"/>
      <c r="AZ267" s="74"/>
      <c r="BA267" s="74"/>
      <c r="BB267" s="75"/>
      <c r="BC267" s="78"/>
      <c r="BD267" s="3"/>
      <c r="BE267"/>
      <c r="CK267"/>
      <c r="CL267"/>
      <c r="CM267"/>
    </row>
    <row r="268" spans="1:91" ht="17.100000000000001" customHeight="1" x14ac:dyDescent="0.2">
      <c r="A268" s="13"/>
      <c r="B268" s="31">
        <f>'Payroll April'!B263+1</f>
        <v>53</v>
      </c>
      <c r="C268" s="56" t="s">
        <v>154</v>
      </c>
      <c r="D268" s="56" t="s">
        <v>155</v>
      </c>
      <c r="E268" s="57" t="s">
        <v>156</v>
      </c>
      <c r="F268" s="56" t="s">
        <v>38</v>
      </c>
      <c r="G268" s="56" t="s">
        <v>39</v>
      </c>
      <c r="H268" s="56" t="s">
        <v>22</v>
      </c>
      <c r="I268" s="58"/>
      <c r="J268" s="33" t="s">
        <v>22</v>
      </c>
      <c r="K268" s="43"/>
      <c r="L268" s="43"/>
      <c r="M268" s="43" t="s">
        <v>41</v>
      </c>
      <c r="N268" s="43" t="s">
        <v>41</v>
      </c>
      <c r="O268" s="43" t="s">
        <v>41</v>
      </c>
      <c r="P268" s="43" t="s">
        <v>42</v>
      </c>
      <c r="Q268" s="43" t="s">
        <v>5</v>
      </c>
      <c r="R268" s="43" t="s">
        <v>40</v>
      </c>
      <c r="S268" s="43" t="s">
        <v>40</v>
      </c>
      <c r="T268" s="43"/>
      <c r="U268" s="43"/>
      <c r="V268" s="43"/>
      <c r="W268" s="44" t="s">
        <v>41</v>
      </c>
      <c r="X268" s="43" t="s">
        <v>41</v>
      </c>
      <c r="Y268" s="43" t="s">
        <v>42</v>
      </c>
      <c r="Z268" s="43" t="s">
        <v>42</v>
      </c>
      <c r="AA268" s="43" t="s">
        <v>40</v>
      </c>
      <c r="AB268" s="43" t="s">
        <v>40</v>
      </c>
      <c r="AC268" s="43" t="s">
        <v>40</v>
      </c>
      <c r="AD268" s="43"/>
      <c r="AE268" s="43"/>
      <c r="AF268" s="43" t="s">
        <v>41</v>
      </c>
      <c r="AG268" s="43" t="s">
        <v>41</v>
      </c>
      <c r="AH268" s="43" t="s">
        <v>42</v>
      </c>
      <c r="AI268" s="43" t="s">
        <v>42</v>
      </c>
      <c r="AJ268" s="43" t="s">
        <v>42</v>
      </c>
      <c r="AK268" s="43" t="s">
        <v>40</v>
      </c>
      <c r="AL268" s="43" t="s">
        <v>40</v>
      </c>
      <c r="AM268" s="43"/>
      <c r="AN268" s="44"/>
      <c r="AO268" s="43" t="s">
        <v>41</v>
      </c>
      <c r="AP268" s="36">
        <f>COUNTIF('Payroll April'!K268:AO268,"AL")</f>
        <v>0</v>
      </c>
      <c r="AQ268" s="37">
        <f>COUNTIF('Payroll April'!K268:AO268,"IJ")</f>
        <v>0</v>
      </c>
      <c r="AR268" s="37">
        <f>COUNTIF('Payroll April'!K268:AO268,"SK")</f>
        <v>0</v>
      </c>
      <c r="AS268" s="37">
        <f>COUNTIF('Payroll April'!K268:AO268,"CT")</f>
        <v>1</v>
      </c>
      <c r="AT268" s="36">
        <f>COUNTIF('Payroll April'!K268:AO268,"CTK")</f>
        <v>0</v>
      </c>
      <c r="AU268" s="36">
        <f>COUNTIF('Payroll April'!K268:AO268,"PG")</f>
        <v>0</v>
      </c>
      <c r="AV268" s="36">
        <f>COUNTIF('Payroll April'!K268:AO268,"S1")+COUNTIF('Payroll April'!K268:AO268,"S2")+COUNTIF('Payroll April'!K268:AO268,"S3")</f>
        <v>21</v>
      </c>
      <c r="AW268" s="38">
        <f>SUM('Payroll April'!K266:AO266)</f>
        <v>843</v>
      </c>
      <c r="AX268" s="39">
        <f>SUM('Payroll April'!K267:AO267)</f>
        <v>0</v>
      </c>
      <c r="AY268" s="37">
        <f>COUNTIF('Payroll April'!K268:AO268,"S1")+COUNTIF('Payroll April'!K268:AO268,"S3")</f>
        <v>13</v>
      </c>
      <c r="AZ268" s="36" t="str">
        <f>IF('Payroll April'!AV268&gt;22,'Payroll April'!AV268-22,"0")</f>
        <v>0</v>
      </c>
      <c r="BA268" s="36">
        <f>COUNT('Payroll April'!K269:AO269)+COUNT('Payroll April'!K270:AO270)</f>
        <v>1</v>
      </c>
      <c r="BB268" s="36">
        <f>SUM('Payroll April'!K269:AO269)+SUM('Payroll April'!K270:AO270)</f>
        <v>8</v>
      </c>
      <c r="BC268" s="40">
        <f>SUM('Payroll April'!K269:AO269)*2+SUM('Payroll April'!K270:AO270)*2-('Payroll April'!BA268*0.5)</f>
        <v>15.5</v>
      </c>
      <c r="BD268" s="47">
        <v>21</v>
      </c>
      <c r="BE268"/>
      <c r="CK268"/>
      <c r="CL268"/>
      <c r="CM268"/>
    </row>
    <row r="269" spans="1:91" ht="17.100000000000001" customHeight="1" x14ac:dyDescent="0.2">
      <c r="A269" s="13"/>
      <c r="B269" s="31"/>
      <c r="C269" s="32" t="s">
        <v>154</v>
      </c>
      <c r="D269" s="56"/>
      <c r="E269" s="57"/>
      <c r="F269" s="56"/>
      <c r="G269" s="56"/>
      <c r="H269" s="56"/>
      <c r="I269" s="58"/>
      <c r="J269" s="33" t="s">
        <v>13</v>
      </c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4">
        <v>8</v>
      </c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4"/>
      <c r="AO269" s="43"/>
      <c r="AP269" s="71"/>
      <c r="AQ269" s="72"/>
      <c r="AR269" s="72"/>
      <c r="AS269" s="72"/>
      <c r="AT269" s="72"/>
      <c r="AU269" s="72"/>
      <c r="AV269" s="76"/>
      <c r="AW269" s="77"/>
      <c r="AX269" s="73"/>
      <c r="AY269" s="72"/>
      <c r="AZ269" s="74"/>
      <c r="BA269" s="74"/>
      <c r="BB269" s="75"/>
      <c r="BC269" s="78"/>
      <c r="BD269" s="54"/>
      <c r="BE269"/>
      <c r="CK269"/>
      <c r="CL269"/>
      <c r="CM269"/>
    </row>
    <row r="270" spans="1:91" ht="17.100000000000001" customHeight="1" x14ac:dyDescent="0.2">
      <c r="A270" s="13"/>
      <c r="B270" s="31"/>
      <c r="C270" s="32" t="s">
        <v>154</v>
      </c>
      <c r="D270" s="56"/>
      <c r="E270" s="57"/>
      <c r="F270" s="56"/>
      <c r="G270" s="56"/>
      <c r="H270" s="56"/>
      <c r="I270" s="58"/>
      <c r="J270" s="33" t="s">
        <v>32</v>
      </c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4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4"/>
      <c r="AO270" s="43"/>
      <c r="AP270" s="71"/>
      <c r="AQ270" s="72"/>
      <c r="AR270" s="72"/>
      <c r="AS270" s="72"/>
      <c r="AT270" s="72"/>
      <c r="AU270" s="72"/>
      <c r="AV270" s="76"/>
      <c r="AW270" s="77"/>
      <c r="AX270" s="73"/>
      <c r="AY270" s="72"/>
      <c r="AZ270" s="74"/>
      <c r="BA270" s="74"/>
      <c r="BB270" s="75"/>
      <c r="BC270" s="78"/>
      <c r="BD270" s="54"/>
      <c r="BE270"/>
      <c r="CK270"/>
      <c r="CL270"/>
      <c r="CM270"/>
    </row>
    <row r="271" spans="1:91" ht="17.100000000000001" customHeight="1" x14ac:dyDescent="0.2">
      <c r="A271" s="13"/>
      <c r="B271" s="49"/>
      <c r="C271" s="83" t="s">
        <v>154</v>
      </c>
      <c r="D271" s="68"/>
      <c r="E271" s="67"/>
      <c r="F271" s="68"/>
      <c r="G271" s="68"/>
      <c r="H271" s="68"/>
      <c r="I271" s="81"/>
      <c r="J271" s="33" t="s">
        <v>9</v>
      </c>
      <c r="K271" s="52"/>
      <c r="L271" s="52"/>
      <c r="M271" s="52">
        <v>46</v>
      </c>
      <c r="N271" s="52">
        <v>10</v>
      </c>
      <c r="O271" s="52">
        <v>43</v>
      </c>
      <c r="P271" s="52">
        <v>74</v>
      </c>
      <c r="Q271" s="52">
        <v>75</v>
      </c>
      <c r="R271" s="52">
        <v>23</v>
      </c>
      <c r="S271" s="52">
        <v>14</v>
      </c>
      <c r="T271" s="52"/>
      <c r="U271" s="52"/>
      <c r="V271" s="52"/>
      <c r="W271" s="53">
        <v>51</v>
      </c>
      <c r="X271" s="52">
        <v>28</v>
      </c>
      <c r="Y271" s="52">
        <v>52</v>
      </c>
      <c r="Z271" s="52">
        <v>48</v>
      </c>
      <c r="AA271" s="52">
        <v>5</v>
      </c>
      <c r="AB271" s="52" t="s">
        <v>35</v>
      </c>
      <c r="AC271" s="52">
        <v>54</v>
      </c>
      <c r="AD271" s="52"/>
      <c r="AE271" s="52"/>
      <c r="AF271" s="52">
        <v>38</v>
      </c>
      <c r="AG271" s="52">
        <v>40</v>
      </c>
      <c r="AH271" s="52">
        <v>55</v>
      </c>
      <c r="AI271" s="52">
        <v>30</v>
      </c>
      <c r="AJ271" s="52" t="s">
        <v>35</v>
      </c>
      <c r="AK271" s="52" t="s">
        <v>35</v>
      </c>
      <c r="AL271" s="52" t="s">
        <v>35</v>
      </c>
      <c r="AM271" s="52"/>
      <c r="AN271" s="53"/>
      <c r="AO271" s="52" t="s">
        <v>35</v>
      </c>
      <c r="AP271" s="71"/>
      <c r="AQ271" s="72"/>
      <c r="AR271" s="72"/>
      <c r="AS271" s="72"/>
      <c r="AT271" s="73"/>
      <c r="AU271" s="36"/>
      <c r="AV271" s="36"/>
      <c r="AW271" s="38"/>
      <c r="AX271" s="39"/>
      <c r="AY271" s="72"/>
      <c r="AZ271" s="74"/>
      <c r="BA271" s="75"/>
      <c r="BB271" s="75"/>
      <c r="BC271" s="40"/>
      <c r="BD271" s="3"/>
      <c r="BE271"/>
      <c r="CK271"/>
      <c r="CL271"/>
      <c r="CM271"/>
    </row>
    <row r="272" spans="1:91" ht="17.100000000000001" customHeight="1" x14ac:dyDescent="0.2">
      <c r="A272" s="13"/>
      <c r="B272" s="31"/>
      <c r="C272" s="32" t="s">
        <v>154</v>
      </c>
      <c r="D272" s="56"/>
      <c r="E272" s="57"/>
      <c r="F272" s="56"/>
      <c r="G272" s="56"/>
      <c r="H272" s="56"/>
      <c r="I272" s="58"/>
      <c r="J272" s="33" t="s">
        <v>10</v>
      </c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4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4"/>
      <c r="AO272" s="43"/>
      <c r="AP272" s="71"/>
      <c r="AQ272" s="72"/>
      <c r="AR272" s="72"/>
      <c r="AS272" s="72"/>
      <c r="AT272" s="72"/>
      <c r="AU272" s="72"/>
      <c r="AV272" s="76"/>
      <c r="AW272" s="77"/>
      <c r="AX272" s="73"/>
      <c r="AY272" s="72"/>
      <c r="AZ272" s="74"/>
      <c r="BA272" s="74"/>
      <c r="BB272" s="75"/>
      <c r="BC272" s="78"/>
      <c r="BD272" s="3"/>
      <c r="BE272"/>
      <c r="CK272"/>
      <c r="CL272"/>
      <c r="CM272"/>
    </row>
    <row r="273" spans="1:91" ht="17.100000000000001" customHeight="1" x14ac:dyDescent="0.2">
      <c r="A273" s="13"/>
      <c r="B273" s="31">
        <f>'Payroll April'!B268+1</f>
        <v>54</v>
      </c>
      <c r="C273" s="56" t="s">
        <v>154</v>
      </c>
      <c r="D273" s="56" t="s">
        <v>157</v>
      </c>
      <c r="E273" s="57" t="s">
        <v>158</v>
      </c>
      <c r="F273" s="56" t="s">
        <v>45</v>
      </c>
      <c r="G273" s="56" t="s">
        <v>39</v>
      </c>
      <c r="H273" s="56" t="s">
        <v>22</v>
      </c>
      <c r="I273" s="58"/>
      <c r="J273" s="33" t="s">
        <v>22</v>
      </c>
      <c r="K273" s="43"/>
      <c r="L273" s="43"/>
      <c r="M273" s="43" t="s">
        <v>41</v>
      </c>
      <c r="N273" s="43" t="s">
        <v>41</v>
      </c>
      <c r="O273" s="43" t="s">
        <v>41</v>
      </c>
      <c r="P273" s="43" t="s">
        <v>42</v>
      </c>
      <c r="Q273" s="43" t="s">
        <v>42</v>
      </c>
      <c r="R273" s="43" t="s">
        <v>40</v>
      </c>
      <c r="S273" s="43" t="s">
        <v>40</v>
      </c>
      <c r="T273" s="43"/>
      <c r="U273" s="43"/>
      <c r="V273" s="43"/>
      <c r="W273" s="44" t="s">
        <v>41</v>
      </c>
      <c r="X273" s="43" t="s">
        <v>41</v>
      </c>
      <c r="Y273" s="43" t="s">
        <v>42</v>
      </c>
      <c r="Z273" s="43" t="s">
        <v>42</v>
      </c>
      <c r="AA273" s="43" t="s">
        <v>40</v>
      </c>
      <c r="AB273" s="43" t="s">
        <v>40</v>
      </c>
      <c r="AC273" s="43" t="s">
        <v>40</v>
      </c>
      <c r="AD273" s="43"/>
      <c r="AE273" s="43"/>
      <c r="AF273" s="43" t="s">
        <v>41</v>
      </c>
      <c r="AG273" s="43" t="s">
        <v>41</v>
      </c>
      <c r="AH273" s="43" t="s">
        <v>42</v>
      </c>
      <c r="AI273" s="43" t="s">
        <v>42</v>
      </c>
      <c r="AJ273" s="43" t="s">
        <v>42</v>
      </c>
      <c r="AK273" s="43" t="s">
        <v>40</v>
      </c>
      <c r="AL273" s="43" t="s">
        <v>40</v>
      </c>
      <c r="AM273" s="43"/>
      <c r="AN273" s="44"/>
      <c r="AO273" s="43" t="s">
        <v>41</v>
      </c>
      <c r="AP273" s="36">
        <f>COUNTIF('Payroll April'!K273:AO273,"AL")</f>
        <v>0</v>
      </c>
      <c r="AQ273" s="37">
        <f>COUNTIF('Payroll April'!K273:AO273,"IJ")</f>
        <v>0</v>
      </c>
      <c r="AR273" s="37">
        <f>COUNTIF('Payroll April'!K273:AO273,"SK")</f>
        <v>0</v>
      </c>
      <c r="AS273" s="37">
        <f>COUNTIF('Payroll April'!K273:AO273,"CT")</f>
        <v>0</v>
      </c>
      <c r="AT273" s="36">
        <f>COUNTIF('Payroll April'!K273:AO273,"CTK")</f>
        <v>0</v>
      </c>
      <c r="AU273" s="36">
        <f>COUNTIF('Payroll April'!K273:AO273,"PG")</f>
        <v>0</v>
      </c>
      <c r="AV273" s="36">
        <f>COUNTIF('Payroll April'!K273:AO273,"S1")+COUNTIF('Payroll April'!K273:AO273,"S2")+COUNTIF('Payroll April'!K273:AO273,"S3")</f>
        <v>22</v>
      </c>
      <c r="AW273" s="38">
        <f>SUM('Payroll April'!K271:AO271)</f>
        <v>686</v>
      </c>
      <c r="AX273" s="39">
        <f>SUM('Payroll April'!K272:AO272)</f>
        <v>0</v>
      </c>
      <c r="AY273" s="37">
        <f>COUNTIF('Payroll April'!K273:AO273,"S1")+COUNTIF('Payroll April'!K273:AO273,"S3")</f>
        <v>14</v>
      </c>
      <c r="AZ273" s="36" t="str">
        <f>IF('Payroll April'!AV273&gt;22,'Payroll April'!AV273-22,"0")</f>
        <v>0</v>
      </c>
      <c r="BA273" s="36">
        <f>COUNT('Payroll April'!K274:AO274)+COUNT('Payroll April'!K275:AO275)</f>
        <v>1</v>
      </c>
      <c r="BB273" s="36">
        <f>SUM('Payroll April'!K274:AO274)+SUM('Payroll April'!K275:AO275)</f>
        <v>8</v>
      </c>
      <c r="BC273" s="40">
        <f>SUM('Payroll April'!K274:AO274)*2+SUM('Payroll April'!K275:AO275)*2-('Payroll April'!BA273*0.5)</f>
        <v>15.5</v>
      </c>
      <c r="BD273" s="47">
        <v>22</v>
      </c>
      <c r="BE273"/>
      <c r="CK273"/>
      <c r="CL273"/>
      <c r="CM273"/>
    </row>
    <row r="274" spans="1:91" ht="17.100000000000001" customHeight="1" x14ac:dyDescent="0.2">
      <c r="A274" s="13"/>
      <c r="B274" s="31"/>
      <c r="C274" s="32" t="s">
        <v>154</v>
      </c>
      <c r="D274" s="56"/>
      <c r="E274" s="57"/>
      <c r="F274" s="56"/>
      <c r="G274" s="56"/>
      <c r="H274" s="56"/>
      <c r="I274" s="58"/>
      <c r="J274" s="33" t="s">
        <v>13</v>
      </c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4">
        <v>8</v>
      </c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4"/>
      <c r="AO274" s="43"/>
      <c r="AP274" s="71"/>
      <c r="AQ274" s="72"/>
      <c r="AR274" s="72"/>
      <c r="AS274" s="72"/>
      <c r="AT274" s="72"/>
      <c r="AU274" s="72"/>
      <c r="AV274" s="76"/>
      <c r="AW274" s="77"/>
      <c r="AX274" s="73"/>
      <c r="AY274" s="72"/>
      <c r="AZ274" s="74"/>
      <c r="BA274" s="74"/>
      <c r="BB274" s="75"/>
      <c r="BC274" s="78"/>
      <c r="BD274" s="54"/>
      <c r="BE274"/>
      <c r="CK274"/>
      <c r="CL274"/>
      <c r="CM274"/>
    </row>
    <row r="275" spans="1:91" ht="17.100000000000001" customHeight="1" x14ac:dyDescent="0.2">
      <c r="A275" s="13"/>
      <c r="B275" s="31"/>
      <c r="C275" s="32" t="s">
        <v>154</v>
      </c>
      <c r="D275" s="56"/>
      <c r="E275" s="57"/>
      <c r="F275" s="56"/>
      <c r="G275" s="56"/>
      <c r="H275" s="56"/>
      <c r="I275" s="58"/>
      <c r="J275" s="33" t="s">
        <v>32</v>
      </c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4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4"/>
      <c r="AO275" s="43"/>
      <c r="AP275" s="71"/>
      <c r="AQ275" s="72"/>
      <c r="AR275" s="72"/>
      <c r="AS275" s="72"/>
      <c r="AT275" s="72"/>
      <c r="AU275" s="72"/>
      <c r="AV275" s="76"/>
      <c r="AW275" s="77"/>
      <c r="AX275" s="73"/>
      <c r="AY275" s="72"/>
      <c r="AZ275" s="74"/>
      <c r="BA275" s="74"/>
      <c r="BB275" s="75"/>
      <c r="BC275" s="78"/>
      <c r="BD275" s="54"/>
      <c r="BE275"/>
      <c r="CK275"/>
      <c r="CL275"/>
      <c r="CM275"/>
    </row>
    <row r="276" spans="1:91" ht="17.100000000000001" customHeight="1" x14ac:dyDescent="0.2">
      <c r="A276" s="13"/>
      <c r="B276" s="49"/>
      <c r="C276" s="83" t="s">
        <v>154</v>
      </c>
      <c r="D276" s="68"/>
      <c r="E276" s="67"/>
      <c r="F276" s="68"/>
      <c r="G276" s="68"/>
      <c r="H276" s="68"/>
      <c r="I276" s="81"/>
      <c r="J276" s="33" t="s">
        <v>9</v>
      </c>
      <c r="K276" s="52"/>
      <c r="L276" s="52"/>
      <c r="M276" s="52">
        <v>46</v>
      </c>
      <c r="N276" s="52">
        <v>10</v>
      </c>
      <c r="O276" s="52">
        <v>43</v>
      </c>
      <c r="P276" s="52">
        <v>74</v>
      </c>
      <c r="Q276" s="52">
        <v>75</v>
      </c>
      <c r="R276" s="52">
        <v>23</v>
      </c>
      <c r="S276" s="52">
        <v>14</v>
      </c>
      <c r="T276" s="52"/>
      <c r="U276" s="52"/>
      <c r="V276" s="52"/>
      <c r="W276" s="53">
        <v>51</v>
      </c>
      <c r="X276" s="52">
        <v>50</v>
      </c>
      <c r="Y276" s="52">
        <v>112</v>
      </c>
      <c r="Z276" s="52">
        <v>48</v>
      </c>
      <c r="AA276" s="52">
        <v>5</v>
      </c>
      <c r="AB276" s="52" t="s">
        <v>35</v>
      </c>
      <c r="AC276" s="52">
        <v>54</v>
      </c>
      <c r="AD276" s="52"/>
      <c r="AE276" s="52"/>
      <c r="AF276" s="52">
        <v>38</v>
      </c>
      <c r="AG276" s="52">
        <v>40</v>
      </c>
      <c r="AH276" s="52">
        <v>55</v>
      </c>
      <c r="AI276" s="52">
        <v>36</v>
      </c>
      <c r="AJ276" s="52">
        <v>81</v>
      </c>
      <c r="AK276" s="52">
        <v>71</v>
      </c>
      <c r="AL276" s="52">
        <v>10</v>
      </c>
      <c r="AM276" s="52"/>
      <c r="AN276" s="53"/>
      <c r="AO276" s="52">
        <v>64</v>
      </c>
      <c r="AP276" s="71"/>
      <c r="AQ276" s="72"/>
      <c r="AR276" s="72"/>
      <c r="AS276" s="72"/>
      <c r="AT276" s="73"/>
      <c r="AU276" s="36"/>
      <c r="AV276" s="36"/>
      <c r="AW276" s="38"/>
      <c r="AX276" s="39"/>
      <c r="AY276" s="72"/>
      <c r="AZ276" s="74"/>
      <c r="BA276" s="75"/>
      <c r="BB276" s="75"/>
      <c r="BC276" s="40"/>
      <c r="BD276" s="3"/>
      <c r="BE276"/>
      <c r="CK276"/>
      <c r="CL276"/>
      <c r="CM276"/>
    </row>
    <row r="277" spans="1:91" ht="17.100000000000001" customHeight="1" x14ac:dyDescent="0.2">
      <c r="A277" s="13"/>
      <c r="B277" s="31"/>
      <c r="C277" s="32" t="s">
        <v>154</v>
      </c>
      <c r="D277" s="56"/>
      <c r="E277" s="57"/>
      <c r="F277" s="56"/>
      <c r="G277" s="56"/>
      <c r="H277" s="56"/>
      <c r="I277" s="58"/>
      <c r="J277" s="33" t="s">
        <v>10</v>
      </c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4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4"/>
      <c r="AO277" s="43"/>
      <c r="AP277" s="71"/>
      <c r="AQ277" s="72"/>
      <c r="AR277" s="72"/>
      <c r="AS277" s="72"/>
      <c r="AT277" s="72"/>
      <c r="AU277" s="72"/>
      <c r="AV277" s="76"/>
      <c r="AW277" s="77"/>
      <c r="AX277" s="73"/>
      <c r="AY277" s="72"/>
      <c r="AZ277" s="74"/>
      <c r="BA277" s="74"/>
      <c r="BB277" s="75"/>
      <c r="BC277" s="78"/>
      <c r="BD277" s="3"/>
      <c r="BE277"/>
      <c r="CK277"/>
      <c r="CL277"/>
      <c r="CM277"/>
    </row>
    <row r="278" spans="1:91" ht="17.100000000000001" customHeight="1" x14ac:dyDescent="0.2">
      <c r="A278" s="13"/>
      <c r="B278" s="31">
        <f>'Payroll April'!B273+1</f>
        <v>55</v>
      </c>
      <c r="C278" s="56" t="s">
        <v>154</v>
      </c>
      <c r="D278" s="56" t="s">
        <v>159</v>
      </c>
      <c r="E278" s="57" t="s">
        <v>160</v>
      </c>
      <c r="F278" s="56" t="s">
        <v>45</v>
      </c>
      <c r="G278" s="56" t="s">
        <v>39</v>
      </c>
      <c r="H278" s="56" t="s">
        <v>22</v>
      </c>
      <c r="I278" s="58"/>
      <c r="J278" s="33" t="s">
        <v>22</v>
      </c>
      <c r="K278" s="43"/>
      <c r="L278" s="43"/>
      <c r="M278" s="43" t="s">
        <v>41</v>
      </c>
      <c r="N278" s="43" t="s">
        <v>41</v>
      </c>
      <c r="O278" s="43" t="s">
        <v>41</v>
      </c>
      <c r="P278" s="43" t="s">
        <v>42</v>
      </c>
      <c r="Q278" s="43" t="s">
        <v>42</v>
      </c>
      <c r="R278" s="43" t="s">
        <v>40</v>
      </c>
      <c r="S278" s="43" t="s">
        <v>40</v>
      </c>
      <c r="T278" s="43"/>
      <c r="U278" s="43"/>
      <c r="V278" s="43"/>
      <c r="W278" s="44" t="s">
        <v>41</v>
      </c>
      <c r="X278" s="43" t="s">
        <v>41</v>
      </c>
      <c r="Y278" s="43" t="s">
        <v>42</v>
      </c>
      <c r="Z278" s="43" t="s">
        <v>42</v>
      </c>
      <c r="AA278" s="43" t="s">
        <v>40</v>
      </c>
      <c r="AB278" s="43" t="s">
        <v>40</v>
      </c>
      <c r="AC278" s="43" t="s">
        <v>40</v>
      </c>
      <c r="AD278" s="43"/>
      <c r="AE278" s="43"/>
      <c r="AF278" s="43" t="s">
        <v>41</v>
      </c>
      <c r="AG278" s="43" t="s">
        <v>41</v>
      </c>
      <c r="AH278" s="43" t="s">
        <v>42</v>
      </c>
      <c r="AI278" s="43" t="s">
        <v>42</v>
      </c>
      <c r="AJ278" s="43" t="s">
        <v>42</v>
      </c>
      <c r="AK278" s="43" t="s">
        <v>40</v>
      </c>
      <c r="AL278" s="43" t="s">
        <v>40</v>
      </c>
      <c r="AM278" s="43"/>
      <c r="AN278" s="44"/>
      <c r="AO278" s="43" t="s">
        <v>41</v>
      </c>
      <c r="AP278" s="36">
        <f>COUNTIF('Payroll April'!K278:AO278,"AL")</f>
        <v>0</v>
      </c>
      <c r="AQ278" s="37">
        <f>COUNTIF('Payroll April'!K278:AO278,"IJ")</f>
        <v>0</v>
      </c>
      <c r="AR278" s="37">
        <f>COUNTIF('Payroll April'!K278:AO278,"SK")</f>
        <v>0</v>
      </c>
      <c r="AS278" s="37">
        <f>COUNTIF('Payroll April'!K278:AO278,"CT")</f>
        <v>0</v>
      </c>
      <c r="AT278" s="36">
        <f>COUNTIF('Payroll April'!K278:AO278,"CTK")</f>
        <v>0</v>
      </c>
      <c r="AU278" s="36">
        <f>COUNTIF('Payroll April'!K278:AO278,"PG")</f>
        <v>0</v>
      </c>
      <c r="AV278" s="36">
        <f>COUNTIF('Payroll April'!K278:AO278,"S1")+COUNTIF('Payroll April'!K278:AO278,"S2")+COUNTIF('Payroll April'!K278:AO278,"S3")</f>
        <v>22</v>
      </c>
      <c r="AW278" s="38">
        <f>SUM('Payroll April'!K276:AO276)</f>
        <v>1000</v>
      </c>
      <c r="AX278" s="39">
        <f>SUM('Payroll April'!K277:AO277)</f>
        <v>0</v>
      </c>
      <c r="AY278" s="37">
        <f>COUNTIF('Payroll April'!K278:AO278,"S1")+COUNTIF('Payroll April'!K278:AO278,"S3")</f>
        <v>14</v>
      </c>
      <c r="AZ278" s="36" t="str">
        <f>IF('Payroll April'!AV278&gt;22,'Payroll April'!AV278-22,"0")</f>
        <v>0</v>
      </c>
      <c r="BA278" s="36">
        <f>COUNT('Payroll April'!K279:AO279)+COUNT('Payroll April'!K280:AO280)</f>
        <v>3</v>
      </c>
      <c r="BB278" s="36">
        <f>SUM('Payroll April'!K279:AO279)+SUM('Payroll April'!K280:AO280)</f>
        <v>24</v>
      </c>
      <c r="BC278" s="40">
        <f>SUM('Payroll April'!K279:AO279)*2+SUM('Payroll April'!K280:AO280)*2-('Payroll April'!BA278*0.5)</f>
        <v>46.5</v>
      </c>
      <c r="BD278" s="47">
        <v>22</v>
      </c>
      <c r="BE278"/>
      <c r="CK278"/>
      <c r="CL278"/>
      <c r="CM278"/>
    </row>
    <row r="279" spans="1:91" ht="17.100000000000001" customHeight="1" x14ac:dyDescent="0.2">
      <c r="A279" s="13"/>
      <c r="B279" s="31"/>
      <c r="C279" s="32" t="s">
        <v>154</v>
      </c>
      <c r="D279" s="56"/>
      <c r="E279" s="57"/>
      <c r="F279" s="56"/>
      <c r="G279" s="56"/>
      <c r="H279" s="56"/>
      <c r="I279" s="58"/>
      <c r="J279" s="33" t="s">
        <v>13</v>
      </c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4">
        <v>8</v>
      </c>
      <c r="X279" s="43">
        <v>8</v>
      </c>
      <c r="Y279" s="43">
        <v>8</v>
      </c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4"/>
      <c r="AO279" s="43"/>
      <c r="AP279" s="71"/>
      <c r="AQ279" s="72"/>
      <c r="AR279" s="72"/>
      <c r="AS279" s="72"/>
      <c r="AT279" s="72"/>
      <c r="AU279" s="72"/>
      <c r="AV279" s="76"/>
      <c r="AW279" s="77"/>
      <c r="AX279" s="73"/>
      <c r="AY279" s="72"/>
      <c r="AZ279" s="74"/>
      <c r="BA279" s="74"/>
      <c r="BB279" s="75"/>
      <c r="BC279" s="78"/>
      <c r="BD279" s="54"/>
      <c r="BE279"/>
      <c r="CK279"/>
      <c r="CL279"/>
      <c r="CM279"/>
    </row>
    <row r="280" spans="1:91" ht="17.100000000000001" customHeight="1" x14ac:dyDescent="0.2">
      <c r="A280" s="13"/>
      <c r="B280" s="31"/>
      <c r="C280" s="32" t="s">
        <v>154</v>
      </c>
      <c r="D280" s="56"/>
      <c r="E280" s="57"/>
      <c r="F280" s="56"/>
      <c r="G280" s="56"/>
      <c r="H280" s="56"/>
      <c r="I280" s="58"/>
      <c r="J280" s="33" t="s">
        <v>32</v>
      </c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4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4"/>
      <c r="AO280" s="43"/>
      <c r="AP280" s="71"/>
      <c r="AQ280" s="72"/>
      <c r="AR280" s="72"/>
      <c r="AS280" s="72"/>
      <c r="AT280" s="72"/>
      <c r="AU280" s="72"/>
      <c r="AV280" s="76"/>
      <c r="AW280" s="77"/>
      <c r="AX280" s="73"/>
      <c r="AY280" s="72"/>
      <c r="AZ280" s="74"/>
      <c r="BA280" s="74"/>
      <c r="BB280" s="75"/>
      <c r="BC280" s="78"/>
      <c r="BD280" s="54"/>
      <c r="BE280"/>
      <c r="CK280"/>
      <c r="CL280"/>
      <c r="CM280"/>
    </row>
    <row r="281" spans="1:91" ht="17.100000000000001" customHeight="1" x14ac:dyDescent="0.2">
      <c r="A281" s="13"/>
      <c r="B281" s="49"/>
      <c r="C281" s="83" t="s">
        <v>154</v>
      </c>
      <c r="D281" s="68"/>
      <c r="E281" s="67"/>
      <c r="F281" s="68"/>
      <c r="G281" s="68"/>
      <c r="H281" s="68"/>
      <c r="I281" s="81"/>
      <c r="J281" s="33" t="s">
        <v>9</v>
      </c>
      <c r="K281" s="52"/>
      <c r="L281" s="52"/>
      <c r="M281" s="52">
        <v>46</v>
      </c>
      <c r="N281" s="52">
        <v>10</v>
      </c>
      <c r="O281" s="52">
        <v>43</v>
      </c>
      <c r="P281" s="52">
        <v>74</v>
      </c>
      <c r="Q281" s="52">
        <v>0</v>
      </c>
      <c r="R281" s="52">
        <v>23</v>
      </c>
      <c r="S281" s="52">
        <v>14</v>
      </c>
      <c r="T281" s="52"/>
      <c r="U281" s="52"/>
      <c r="V281" s="52"/>
      <c r="W281" s="53">
        <v>51</v>
      </c>
      <c r="X281" s="52">
        <v>28</v>
      </c>
      <c r="Y281" s="52">
        <v>0</v>
      </c>
      <c r="Z281" s="52">
        <v>0</v>
      </c>
      <c r="AA281" s="52">
        <v>5</v>
      </c>
      <c r="AB281" s="52" t="s">
        <v>35</v>
      </c>
      <c r="AC281" s="52">
        <v>54</v>
      </c>
      <c r="AD281" s="52"/>
      <c r="AE281" s="52"/>
      <c r="AF281" s="52">
        <v>0</v>
      </c>
      <c r="AG281" s="52">
        <v>0</v>
      </c>
      <c r="AH281" s="52">
        <v>0</v>
      </c>
      <c r="AI281" s="52">
        <v>0</v>
      </c>
      <c r="AJ281" s="52">
        <v>0</v>
      </c>
      <c r="AK281" s="52">
        <v>71</v>
      </c>
      <c r="AL281" s="52">
        <v>10</v>
      </c>
      <c r="AM281" s="52"/>
      <c r="AN281" s="53"/>
      <c r="AO281" s="52">
        <v>64</v>
      </c>
      <c r="AP281" s="71"/>
      <c r="AQ281" s="72"/>
      <c r="AR281" s="72"/>
      <c r="AS281" s="72"/>
      <c r="AT281" s="73"/>
      <c r="AU281" s="36"/>
      <c r="AV281" s="36"/>
      <c r="AW281" s="38"/>
      <c r="AX281" s="39"/>
      <c r="AY281" s="72"/>
      <c r="AZ281" s="74"/>
      <c r="BA281" s="75"/>
      <c r="BB281" s="75"/>
      <c r="BC281" s="40"/>
      <c r="BD281" s="3"/>
      <c r="BE281"/>
      <c r="CK281"/>
      <c r="CL281"/>
      <c r="CM281"/>
    </row>
    <row r="282" spans="1:91" ht="17.100000000000001" customHeight="1" x14ac:dyDescent="0.2">
      <c r="A282" s="13"/>
      <c r="B282" s="31"/>
      <c r="C282" s="32" t="s">
        <v>154</v>
      </c>
      <c r="D282" s="56"/>
      <c r="E282" s="57"/>
      <c r="F282" s="56"/>
      <c r="G282" s="56"/>
      <c r="H282" s="56"/>
      <c r="I282" s="58"/>
      <c r="J282" s="33" t="s">
        <v>10</v>
      </c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4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4"/>
      <c r="AO282" s="43"/>
      <c r="AP282" s="71"/>
      <c r="AQ282" s="72"/>
      <c r="AR282" s="72"/>
      <c r="AS282" s="72"/>
      <c r="AT282" s="72"/>
      <c r="AU282" s="72"/>
      <c r="AV282" s="76"/>
      <c r="AW282" s="77"/>
      <c r="AX282" s="73"/>
      <c r="AY282" s="72"/>
      <c r="AZ282" s="74"/>
      <c r="BA282" s="74"/>
      <c r="BB282" s="75"/>
      <c r="BC282" s="78"/>
      <c r="BD282" s="3"/>
      <c r="BE282"/>
      <c r="CK282"/>
      <c r="CL282"/>
      <c r="CM282"/>
    </row>
    <row r="283" spans="1:91" ht="17.100000000000001" customHeight="1" x14ac:dyDescent="0.2">
      <c r="A283" s="13"/>
      <c r="B283" s="31">
        <f>'Payroll April'!B278+1</f>
        <v>56</v>
      </c>
      <c r="C283" s="56" t="s">
        <v>154</v>
      </c>
      <c r="D283" s="56" t="s">
        <v>161</v>
      </c>
      <c r="E283" s="57" t="s">
        <v>162</v>
      </c>
      <c r="F283" s="56" t="s">
        <v>45</v>
      </c>
      <c r="G283" s="56" t="s">
        <v>39</v>
      </c>
      <c r="H283" s="56" t="s">
        <v>22</v>
      </c>
      <c r="I283" s="58"/>
      <c r="J283" s="33" t="s">
        <v>22</v>
      </c>
      <c r="K283" s="43"/>
      <c r="L283" s="43"/>
      <c r="M283" s="43" t="s">
        <v>41</v>
      </c>
      <c r="N283" s="43" t="s">
        <v>41</v>
      </c>
      <c r="O283" s="43" t="s">
        <v>41</v>
      </c>
      <c r="P283" s="43" t="s">
        <v>42</v>
      </c>
      <c r="Q283" s="43" t="s">
        <v>5</v>
      </c>
      <c r="R283" s="43" t="s">
        <v>40</v>
      </c>
      <c r="S283" s="43" t="s">
        <v>40</v>
      </c>
      <c r="T283" s="43"/>
      <c r="U283" s="43"/>
      <c r="V283" s="43"/>
      <c r="W283" s="44" t="s">
        <v>41</v>
      </c>
      <c r="X283" s="43" t="s">
        <v>41</v>
      </c>
      <c r="Y283" s="43" t="s">
        <v>4</v>
      </c>
      <c r="Z283" s="43" t="s">
        <v>4</v>
      </c>
      <c r="AA283" s="43" t="s">
        <v>40</v>
      </c>
      <c r="AB283" s="43" t="s">
        <v>40</v>
      </c>
      <c r="AC283" s="43" t="s">
        <v>40</v>
      </c>
      <c r="AD283" s="43"/>
      <c r="AE283" s="43"/>
      <c r="AF283" s="43" t="s">
        <v>5</v>
      </c>
      <c r="AG283" s="43" t="s">
        <v>6</v>
      </c>
      <c r="AH283" s="43" t="s">
        <v>6</v>
      </c>
      <c r="AI283" s="43" t="s">
        <v>5</v>
      </c>
      <c r="AJ283" s="43" t="s">
        <v>5</v>
      </c>
      <c r="AK283" s="43" t="s">
        <v>40</v>
      </c>
      <c r="AL283" s="43" t="s">
        <v>40</v>
      </c>
      <c r="AM283" s="43"/>
      <c r="AN283" s="44"/>
      <c r="AO283" s="43" t="s">
        <v>41</v>
      </c>
      <c r="AP283" s="36">
        <f>COUNTIF('Payroll April'!K283:AO283,"AL")</f>
        <v>0</v>
      </c>
      <c r="AQ283" s="37">
        <f>COUNTIF('Payroll April'!K283:AO283,"IJ")</f>
        <v>0</v>
      </c>
      <c r="AR283" s="37">
        <f>COUNTIF('Payroll April'!K283:AO283,"SK")</f>
        <v>2</v>
      </c>
      <c r="AS283" s="37">
        <f>COUNTIF('Payroll April'!K283:AO283,"CT")</f>
        <v>4</v>
      </c>
      <c r="AT283" s="36">
        <f>COUNTIF('Payroll April'!K283:AO283,"CTK")</f>
        <v>2</v>
      </c>
      <c r="AU283" s="36">
        <f>COUNTIF('Payroll April'!K283:AO283,"PG")</f>
        <v>0</v>
      </c>
      <c r="AV283" s="36">
        <f>COUNTIF('Payroll April'!K283:AO283,"S1")+COUNTIF('Payroll April'!K283:AO283,"S2")+COUNTIF('Payroll April'!K283:AO283,"S3")</f>
        <v>14</v>
      </c>
      <c r="AW283" s="38">
        <f>SUM('Payroll April'!K281:AO281)</f>
        <v>493</v>
      </c>
      <c r="AX283" s="39">
        <f>SUM('Payroll April'!K282:AO282)</f>
        <v>0</v>
      </c>
      <c r="AY283" s="37">
        <f>COUNTIF('Payroll April'!K283:AO283,"S1")+COUNTIF('Payroll April'!K283:AO283,"S3")</f>
        <v>8</v>
      </c>
      <c r="AZ283" s="36" t="str">
        <f>IF('Payroll April'!AV283&gt;22,'Payroll April'!AV283-22,"0")</f>
        <v>0</v>
      </c>
      <c r="BA283" s="36">
        <f>COUNT('Payroll April'!K284:AO284)+COUNT('Payroll April'!K285:AO285)</f>
        <v>1</v>
      </c>
      <c r="BB283" s="36">
        <f>SUM('Payroll April'!K284:AO284)+SUM('Payroll April'!K285:AO285)</f>
        <v>8</v>
      </c>
      <c r="BC283" s="40">
        <f>SUM('Payroll April'!K284:AO284)*2+SUM('Payroll April'!K285:AO285)*2-('Payroll April'!BA283*0.5)</f>
        <v>15.5</v>
      </c>
      <c r="BD283" s="47">
        <v>14</v>
      </c>
      <c r="BE283"/>
      <c r="CK283"/>
      <c r="CL283"/>
      <c r="CM283"/>
    </row>
    <row r="284" spans="1:91" ht="17.100000000000001" customHeight="1" x14ac:dyDescent="0.2">
      <c r="A284" s="13"/>
      <c r="B284" s="31"/>
      <c r="C284" s="32" t="s">
        <v>154</v>
      </c>
      <c r="D284" s="56"/>
      <c r="E284" s="57"/>
      <c r="F284" s="56"/>
      <c r="G284" s="56"/>
      <c r="H284" s="56"/>
      <c r="I284" s="58"/>
      <c r="J284" s="33" t="s">
        <v>13</v>
      </c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4">
        <v>8</v>
      </c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4"/>
      <c r="AO284" s="43"/>
      <c r="AP284" s="71"/>
      <c r="AQ284" s="72"/>
      <c r="AR284" s="72"/>
      <c r="AS284" s="72"/>
      <c r="AT284" s="72"/>
      <c r="AU284" s="72"/>
      <c r="AV284" s="76"/>
      <c r="AW284" s="77"/>
      <c r="AX284" s="73"/>
      <c r="AY284" s="72"/>
      <c r="AZ284" s="74"/>
      <c r="BA284" s="74"/>
      <c r="BB284" s="75"/>
      <c r="BC284" s="78"/>
      <c r="BD284" s="54"/>
      <c r="BE284"/>
      <c r="CK284"/>
      <c r="CL284"/>
      <c r="CM284"/>
    </row>
    <row r="285" spans="1:91" ht="17.100000000000001" customHeight="1" x14ac:dyDescent="0.2">
      <c r="A285" s="13"/>
      <c r="B285" s="31"/>
      <c r="C285" s="32" t="s">
        <v>154</v>
      </c>
      <c r="D285" s="56"/>
      <c r="E285" s="57"/>
      <c r="F285" s="56"/>
      <c r="G285" s="56"/>
      <c r="H285" s="56"/>
      <c r="I285" s="58"/>
      <c r="J285" s="33" t="s">
        <v>32</v>
      </c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4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4"/>
      <c r="AO285" s="43"/>
      <c r="AP285" s="71"/>
      <c r="AQ285" s="72"/>
      <c r="AR285" s="72"/>
      <c r="AS285" s="72"/>
      <c r="AT285" s="72"/>
      <c r="AU285" s="72"/>
      <c r="AV285" s="76"/>
      <c r="AW285" s="77"/>
      <c r="AX285" s="73"/>
      <c r="AY285" s="72"/>
      <c r="AZ285" s="74"/>
      <c r="BA285" s="74"/>
      <c r="BB285" s="75"/>
      <c r="BC285" s="78"/>
      <c r="BD285" s="54"/>
      <c r="BE285"/>
      <c r="CK285"/>
      <c r="CL285"/>
      <c r="CM285"/>
    </row>
    <row r="286" spans="1:91" ht="17.100000000000001" customHeight="1" x14ac:dyDescent="0.2">
      <c r="A286" s="13"/>
      <c r="B286" s="49"/>
      <c r="C286" s="83" t="s">
        <v>154</v>
      </c>
      <c r="D286" s="68"/>
      <c r="E286" s="67"/>
      <c r="F286" s="68"/>
      <c r="G286" s="68"/>
      <c r="H286" s="68"/>
      <c r="I286" s="81"/>
      <c r="J286" s="33" t="s">
        <v>9</v>
      </c>
      <c r="K286" s="52"/>
      <c r="L286" s="52"/>
      <c r="M286" s="52">
        <v>46</v>
      </c>
      <c r="N286" s="52">
        <v>10</v>
      </c>
      <c r="O286" s="52">
        <v>43</v>
      </c>
      <c r="P286" s="52">
        <v>74</v>
      </c>
      <c r="Q286" s="52">
        <v>75</v>
      </c>
      <c r="R286" s="52">
        <v>23</v>
      </c>
      <c r="S286" s="52">
        <v>14</v>
      </c>
      <c r="T286" s="52"/>
      <c r="U286" s="52"/>
      <c r="V286" s="52"/>
      <c r="W286" s="53">
        <v>57</v>
      </c>
      <c r="X286" s="52" t="s">
        <v>35</v>
      </c>
      <c r="Y286" s="52">
        <v>112</v>
      </c>
      <c r="Z286" s="52">
        <v>48</v>
      </c>
      <c r="AA286" s="52">
        <v>5</v>
      </c>
      <c r="AB286" s="52" t="s">
        <v>35</v>
      </c>
      <c r="AC286" s="52">
        <v>54</v>
      </c>
      <c r="AD286" s="52"/>
      <c r="AE286" s="52"/>
      <c r="AF286" s="52">
        <v>38</v>
      </c>
      <c r="AG286" s="52">
        <v>40</v>
      </c>
      <c r="AH286" s="52">
        <v>115</v>
      </c>
      <c r="AI286" s="52">
        <v>36</v>
      </c>
      <c r="AJ286" s="52">
        <v>81</v>
      </c>
      <c r="AK286" s="52">
        <v>71</v>
      </c>
      <c r="AL286" s="52">
        <v>10</v>
      </c>
      <c r="AM286" s="52"/>
      <c r="AN286" s="53"/>
      <c r="AO286" s="52">
        <v>64</v>
      </c>
      <c r="AP286" s="71"/>
      <c r="AQ286" s="72"/>
      <c r="AR286" s="72"/>
      <c r="AS286" s="72"/>
      <c r="AT286" s="73"/>
      <c r="AU286" s="36"/>
      <c r="AV286" s="36"/>
      <c r="AW286" s="38"/>
      <c r="AX286" s="39"/>
      <c r="AY286" s="72"/>
      <c r="AZ286" s="74"/>
      <c r="BA286" s="75"/>
      <c r="BB286" s="75"/>
      <c r="BC286" s="40"/>
      <c r="BD286" s="3"/>
      <c r="BE286"/>
      <c r="CK286"/>
      <c r="CL286"/>
      <c r="CM286"/>
    </row>
    <row r="287" spans="1:91" ht="17.100000000000001" customHeight="1" x14ac:dyDescent="0.2">
      <c r="A287" s="13"/>
      <c r="B287" s="31"/>
      <c r="C287" s="32" t="s">
        <v>154</v>
      </c>
      <c r="D287" s="56"/>
      <c r="E287" s="57"/>
      <c r="F287" s="56"/>
      <c r="G287" s="56"/>
      <c r="H287" s="56"/>
      <c r="I287" s="58"/>
      <c r="J287" s="33" t="s">
        <v>10</v>
      </c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4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4"/>
      <c r="AO287" s="43"/>
      <c r="AP287" s="71"/>
      <c r="AQ287" s="72"/>
      <c r="AR287" s="72"/>
      <c r="AS287" s="72"/>
      <c r="AT287" s="72"/>
      <c r="AU287" s="72"/>
      <c r="AV287" s="76"/>
      <c r="AW287" s="77"/>
      <c r="AX287" s="73"/>
      <c r="AY287" s="72"/>
      <c r="AZ287" s="74"/>
      <c r="BA287" s="74"/>
      <c r="BB287" s="75"/>
      <c r="BC287" s="78"/>
      <c r="BD287" s="3"/>
      <c r="BE287"/>
      <c r="CK287"/>
      <c r="CL287"/>
      <c r="CM287"/>
    </row>
    <row r="288" spans="1:91" ht="17.100000000000001" customHeight="1" x14ac:dyDescent="0.2">
      <c r="A288" s="13"/>
      <c r="B288" s="31">
        <f>'Payroll April'!B283+1</f>
        <v>57</v>
      </c>
      <c r="C288" s="56" t="s">
        <v>154</v>
      </c>
      <c r="D288" s="56" t="s">
        <v>163</v>
      </c>
      <c r="E288" s="57" t="s">
        <v>164</v>
      </c>
      <c r="F288" s="56" t="s">
        <v>45</v>
      </c>
      <c r="G288" s="56" t="s">
        <v>39</v>
      </c>
      <c r="H288" s="56" t="s">
        <v>22</v>
      </c>
      <c r="I288" s="58"/>
      <c r="J288" s="33" t="s">
        <v>22</v>
      </c>
      <c r="K288" s="43"/>
      <c r="L288" s="43"/>
      <c r="M288" s="43" t="s">
        <v>41</v>
      </c>
      <c r="N288" s="43" t="s">
        <v>41</v>
      </c>
      <c r="O288" s="43" t="s">
        <v>41</v>
      </c>
      <c r="P288" s="43" t="s">
        <v>42</v>
      </c>
      <c r="Q288" s="43" t="s">
        <v>42</v>
      </c>
      <c r="R288" s="43" t="s">
        <v>40</v>
      </c>
      <c r="S288" s="43" t="s">
        <v>40</v>
      </c>
      <c r="T288" s="43"/>
      <c r="U288" s="43"/>
      <c r="V288" s="43"/>
      <c r="W288" s="44" t="s">
        <v>41</v>
      </c>
      <c r="X288" s="43" t="s">
        <v>41</v>
      </c>
      <c r="Y288" s="43" t="s">
        <v>42</v>
      </c>
      <c r="Z288" s="43" t="s">
        <v>42</v>
      </c>
      <c r="AA288" s="43" t="s">
        <v>40</v>
      </c>
      <c r="AB288" s="43" t="s">
        <v>40</v>
      </c>
      <c r="AC288" s="43" t="s">
        <v>40</v>
      </c>
      <c r="AD288" s="43"/>
      <c r="AE288" s="43"/>
      <c r="AF288" s="43" t="s">
        <v>41</v>
      </c>
      <c r="AG288" s="43" t="s">
        <v>41</v>
      </c>
      <c r="AH288" s="43" t="s">
        <v>42</v>
      </c>
      <c r="AI288" s="43" t="s">
        <v>42</v>
      </c>
      <c r="AJ288" s="43" t="s">
        <v>42</v>
      </c>
      <c r="AK288" s="43" t="s">
        <v>40</v>
      </c>
      <c r="AL288" s="43" t="s">
        <v>40</v>
      </c>
      <c r="AM288" s="43"/>
      <c r="AN288" s="44"/>
      <c r="AO288" s="43" t="s">
        <v>41</v>
      </c>
      <c r="AP288" s="36">
        <f>COUNTIF('Payroll April'!K288:AO288,"AL")</f>
        <v>0</v>
      </c>
      <c r="AQ288" s="37">
        <f>COUNTIF('Payroll April'!K288:AO288,"IJ")</f>
        <v>0</v>
      </c>
      <c r="AR288" s="37">
        <f>COUNTIF('Payroll April'!K288:AO288,"SK")</f>
        <v>0</v>
      </c>
      <c r="AS288" s="37">
        <f>COUNTIF('Payroll April'!K288:AO288,"CT")</f>
        <v>0</v>
      </c>
      <c r="AT288" s="36">
        <f>COUNTIF('Payroll April'!K288:AO288,"CTK")</f>
        <v>0</v>
      </c>
      <c r="AU288" s="36">
        <f>COUNTIF('Payroll April'!K288:AO288,"PG")</f>
        <v>0</v>
      </c>
      <c r="AV288" s="36">
        <f>COUNTIF('Payroll April'!K288:AO288,"S1")+COUNTIF('Payroll April'!K288:AO288,"S2")+COUNTIF('Payroll April'!K288:AO288,"S3")</f>
        <v>22</v>
      </c>
      <c r="AW288" s="38">
        <f>SUM('Payroll April'!K286:AO286)</f>
        <v>1016</v>
      </c>
      <c r="AX288" s="39">
        <f>SUM('Payroll April'!K287:AO287)</f>
        <v>0</v>
      </c>
      <c r="AY288" s="37">
        <f>COUNTIF('Payroll April'!K288:AO288,"S1")+COUNTIF('Payroll April'!K288:AO288,"S3")</f>
        <v>14</v>
      </c>
      <c r="AZ288" s="36" t="str">
        <f>IF('Payroll April'!AV288&gt;22,'Payroll April'!AV288-22,"0")</f>
        <v>0</v>
      </c>
      <c r="BA288" s="36">
        <f>COUNT('Payroll April'!K289:AO289)+COUNT('Payroll April'!K290:AO290)</f>
        <v>3</v>
      </c>
      <c r="BB288" s="36">
        <f>SUM('Payroll April'!K289:AO289)+SUM('Payroll April'!K290:AO290)</f>
        <v>24</v>
      </c>
      <c r="BC288" s="40">
        <f>SUM('Payroll April'!K289:AO289)*2+SUM('Payroll April'!K290:AO290)*2-('Payroll April'!BA288*0.5)</f>
        <v>46.5</v>
      </c>
      <c r="BD288" s="47">
        <v>22</v>
      </c>
      <c r="BE288"/>
      <c r="CK288"/>
      <c r="CL288"/>
      <c r="CM288"/>
    </row>
    <row r="289" spans="1:91" ht="17.100000000000001" customHeight="1" x14ac:dyDescent="0.2">
      <c r="A289" s="13"/>
      <c r="B289" s="31"/>
      <c r="C289" s="32" t="s">
        <v>154</v>
      </c>
      <c r="D289" s="56"/>
      <c r="E289" s="57"/>
      <c r="F289" s="56"/>
      <c r="G289" s="56"/>
      <c r="H289" s="56"/>
      <c r="I289" s="58"/>
      <c r="J289" s="33" t="s">
        <v>13</v>
      </c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4">
        <v>8</v>
      </c>
      <c r="X289" s="43"/>
      <c r="Y289" s="43">
        <v>8</v>
      </c>
      <c r="Z289" s="43"/>
      <c r="AA289" s="43"/>
      <c r="AB289" s="43"/>
      <c r="AC289" s="43"/>
      <c r="AD289" s="43"/>
      <c r="AE289" s="43"/>
      <c r="AF289" s="43"/>
      <c r="AG289" s="43"/>
      <c r="AH289" s="43">
        <v>8</v>
      </c>
      <c r="AI289" s="43"/>
      <c r="AJ289" s="43"/>
      <c r="AK289" s="43"/>
      <c r="AL289" s="43"/>
      <c r="AM289" s="43"/>
      <c r="AN289" s="44"/>
      <c r="AO289" s="43"/>
      <c r="AP289" s="71"/>
      <c r="AQ289" s="72"/>
      <c r="AR289" s="72"/>
      <c r="AS289" s="72"/>
      <c r="AT289" s="72"/>
      <c r="AU289" s="72"/>
      <c r="AV289" s="76"/>
      <c r="AW289" s="77"/>
      <c r="AX289" s="73"/>
      <c r="AY289" s="72"/>
      <c r="AZ289" s="74"/>
      <c r="BA289" s="74"/>
      <c r="BB289" s="75"/>
      <c r="BC289" s="78"/>
      <c r="BD289" s="54"/>
      <c r="BE289"/>
      <c r="CK289"/>
      <c r="CL289"/>
      <c r="CM289"/>
    </row>
    <row r="290" spans="1:91" ht="17.100000000000001" customHeight="1" x14ac:dyDescent="0.2">
      <c r="A290" s="13"/>
      <c r="B290" s="31"/>
      <c r="C290" s="32" t="s">
        <v>154</v>
      </c>
      <c r="D290" s="56"/>
      <c r="E290" s="57"/>
      <c r="F290" s="56"/>
      <c r="G290" s="56"/>
      <c r="H290" s="56"/>
      <c r="I290" s="58"/>
      <c r="J290" s="33" t="s">
        <v>32</v>
      </c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4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4"/>
      <c r="AO290" s="43"/>
      <c r="AP290" s="71"/>
      <c r="AQ290" s="72"/>
      <c r="AR290" s="72"/>
      <c r="AS290" s="72"/>
      <c r="AT290" s="72"/>
      <c r="AU290" s="72"/>
      <c r="AV290" s="76"/>
      <c r="AW290" s="77"/>
      <c r="AX290" s="73"/>
      <c r="AY290" s="72"/>
      <c r="AZ290" s="74"/>
      <c r="BA290" s="74"/>
      <c r="BB290" s="75"/>
      <c r="BC290" s="78"/>
      <c r="BD290" s="54"/>
      <c r="BE290"/>
      <c r="CK290"/>
      <c r="CL290"/>
      <c r="CM290"/>
    </row>
    <row r="291" spans="1:91" ht="17.100000000000001" customHeight="1" x14ac:dyDescent="0.2">
      <c r="A291" s="13"/>
      <c r="B291" s="49"/>
      <c r="C291" s="83" t="s">
        <v>154</v>
      </c>
      <c r="D291" s="68"/>
      <c r="E291" s="67"/>
      <c r="F291" s="68"/>
      <c r="G291" s="68"/>
      <c r="H291" s="68"/>
      <c r="I291" s="81"/>
      <c r="J291" s="33" t="s">
        <v>9</v>
      </c>
      <c r="K291" s="52"/>
      <c r="L291" s="52"/>
      <c r="M291" s="52">
        <v>46</v>
      </c>
      <c r="N291" s="52">
        <v>10</v>
      </c>
      <c r="O291" s="52">
        <v>43</v>
      </c>
      <c r="P291" s="52">
        <v>74</v>
      </c>
      <c r="Q291" s="52">
        <v>75</v>
      </c>
      <c r="R291" s="52">
        <v>23</v>
      </c>
      <c r="S291" s="52">
        <v>14</v>
      </c>
      <c r="T291" s="52"/>
      <c r="U291" s="52"/>
      <c r="V291" s="52"/>
      <c r="W291" s="53">
        <v>112</v>
      </c>
      <c r="X291" s="52">
        <v>28</v>
      </c>
      <c r="Y291" s="52">
        <v>112</v>
      </c>
      <c r="Z291" s="52">
        <v>48</v>
      </c>
      <c r="AA291" s="52">
        <v>5</v>
      </c>
      <c r="AB291" s="52" t="s">
        <v>35</v>
      </c>
      <c r="AC291" s="52">
        <v>54</v>
      </c>
      <c r="AD291" s="52"/>
      <c r="AE291" s="52"/>
      <c r="AF291" s="52">
        <v>38</v>
      </c>
      <c r="AG291" s="52">
        <v>40</v>
      </c>
      <c r="AH291" s="52">
        <v>55</v>
      </c>
      <c r="AI291" s="52">
        <v>0</v>
      </c>
      <c r="AJ291" s="52">
        <v>81</v>
      </c>
      <c r="AK291" s="52">
        <v>71</v>
      </c>
      <c r="AL291" s="52">
        <v>10</v>
      </c>
      <c r="AM291" s="52"/>
      <c r="AN291" s="53"/>
      <c r="AO291" s="52">
        <v>64</v>
      </c>
      <c r="AP291" s="71"/>
      <c r="AQ291" s="72"/>
      <c r="AR291" s="72"/>
      <c r="AS291" s="72"/>
      <c r="AT291" s="73"/>
      <c r="AU291" s="36"/>
      <c r="AV291" s="36"/>
      <c r="AW291" s="38"/>
      <c r="AX291" s="39"/>
      <c r="AY291" s="72"/>
      <c r="AZ291" s="74"/>
      <c r="BA291" s="75"/>
      <c r="BB291" s="75"/>
      <c r="BC291" s="40"/>
      <c r="BD291" s="3"/>
      <c r="BE291"/>
      <c r="CK291"/>
      <c r="CL291"/>
      <c r="CM291"/>
    </row>
    <row r="292" spans="1:91" ht="17.100000000000001" customHeight="1" x14ac:dyDescent="0.2">
      <c r="A292" s="13"/>
      <c r="B292" s="31"/>
      <c r="C292" s="32" t="s">
        <v>154</v>
      </c>
      <c r="D292" s="56"/>
      <c r="E292" s="57"/>
      <c r="F292" s="56"/>
      <c r="G292" s="56"/>
      <c r="H292" s="56"/>
      <c r="I292" s="58"/>
      <c r="J292" s="33" t="s">
        <v>10</v>
      </c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4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4"/>
      <c r="AO292" s="43"/>
      <c r="AP292" s="71"/>
      <c r="AQ292" s="72"/>
      <c r="AR292" s="72"/>
      <c r="AS292" s="72"/>
      <c r="AT292" s="72"/>
      <c r="AU292" s="72"/>
      <c r="AV292" s="76"/>
      <c r="AW292" s="77"/>
      <c r="AX292" s="73"/>
      <c r="AY292" s="72"/>
      <c r="AZ292" s="74"/>
      <c r="BA292" s="74"/>
      <c r="BB292" s="75"/>
      <c r="BC292" s="78"/>
      <c r="BD292" s="3"/>
      <c r="BE292"/>
      <c r="CK292"/>
      <c r="CL292"/>
      <c r="CM292"/>
    </row>
    <row r="293" spans="1:91" ht="17.100000000000001" customHeight="1" x14ac:dyDescent="0.2">
      <c r="A293" s="13"/>
      <c r="B293" s="31">
        <f>'Payroll April'!B288+1</f>
        <v>58</v>
      </c>
      <c r="C293" s="56" t="s">
        <v>154</v>
      </c>
      <c r="D293" s="56" t="s">
        <v>165</v>
      </c>
      <c r="E293" s="57" t="s">
        <v>166</v>
      </c>
      <c r="F293" s="56" t="s">
        <v>45</v>
      </c>
      <c r="G293" s="56" t="s">
        <v>39</v>
      </c>
      <c r="H293" s="56" t="s">
        <v>22</v>
      </c>
      <c r="I293" s="58"/>
      <c r="J293" s="33" t="s">
        <v>22</v>
      </c>
      <c r="K293" s="43"/>
      <c r="L293" s="43"/>
      <c r="M293" s="43" t="s">
        <v>41</v>
      </c>
      <c r="N293" s="43" t="s">
        <v>41</v>
      </c>
      <c r="O293" s="43" t="s">
        <v>41</v>
      </c>
      <c r="P293" s="43" t="s">
        <v>42</v>
      </c>
      <c r="Q293" s="43" t="s">
        <v>42</v>
      </c>
      <c r="R293" s="43" t="s">
        <v>40</v>
      </c>
      <c r="S293" s="43" t="s">
        <v>40</v>
      </c>
      <c r="T293" s="43"/>
      <c r="U293" s="43"/>
      <c r="V293" s="43"/>
      <c r="W293" s="44" t="s">
        <v>41</v>
      </c>
      <c r="X293" s="43" t="s">
        <v>41</v>
      </c>
      <c r="Y293" s="43" t="s">
        <v>42</v>
      </c>
      <c r="Z293" s="43" t="s">
        <v>42</v>
      </c>
      <c r="AA293" s="43" t="s">
        <v>40</v>
      </c>
      <c r="AB293" s="43" t="s">
        <v>40</v>
      </c>
      <c r="AC293" s="43" t="s">
        <v>40</v>
      </c>
      <c r="AD293" s="43"/>
      <c r="AE293" s="43"/>
      <c r="AF293" s="43" t="s">
        <v>41</v>
      </c>
      <c r="AG293" s="43" t="s">
        <v>41</v>
      </c>
      <c r="AH293" s="43" t="s">
        <v>42</v>
      </c>
      <c r="AI293" s="43" t="s">
        <v>5</v>
      </c>
      <c r="AJ293" s="43" t="s">
        <v>42</v>
      </c>
      <c r="AK293" s="43" t="s">
        <v>40</v>
      </c>
      <c r="AL293" s="43" t="s">
        <v>40</v>
      </c>
      <c r="AM293" s="43"/>
      <c r="AN293" s="44"/>
      <c r="AO293" s="43" t="s">
        <v>41</v>
      </c>
      <c r="AP293" s="36">
        <f>COUNTIF('Payroll April'!K293:AO293,"AL")</f>
        <v>0</v>
      </c>
      <c r="AQ293" s="37">
        <f>COUNTIF('Payroll April'!K293:AO293,"IJ")</f>
        <v>0</v>
      </c>
      <c r="AR293" s="37">
        <f>COUNTIF('Payroll April'!K293:AO293,"SK")</f>
        <v>0</v>
      </c>
      <c r="AS293" s="37">
        <f>COUNTIF('Payroll April'!K293:AO293,"CT")</f>
        <v>1</v>
      </c>
      <c r="AT293" s="36">
        <f>COUNTIF('Payroll April'!K293:AO293,"CTK")</f>
        <v>0</v>
      </c>
      <c r="AU293" s="36">
        <f>COUNTIF('Payroll April'!K293:AO293,"PG")</f>
        <v>0</v>
      </c>
      <c r="AV293" s="36">
        <f>COUNTIF('Payroll April'!K293:AO293,"S1")+COUNTIF('Payroll April'!K293:AO293,"S2")+COUNTIF('Payroll April'!K293:AO293,"S3")</f>
        <v>21</v>
      </c>
      <c r="AW293" s="38">
        <f>SUM('Payroll April'!K291:AO291)</f>
        <v>1003</v>
      </c>
      <c r="AX293" s="39">
        <f>SUM('Payroll April'!K292:AO292)</f>
        <v>0</v>
      </c>
      <c r="AY293" s="37">
        <f>COUNTIF('Payroll April'!K293:AO293,"S1")+COUNTIF('Payroll April'!K293:AO293,"S3")</f>
        <v>13</v>
      </c>
      <c r="AZ293" s="36" t="str">
        <f>IF('Payroll April'!AV293&gt;22,'Payroll April'!AV293-22,"0")</f>
        <v>0</v>
      </c>
      <c r="BA293" s="36">
        <f>COUNT('Payroll April'!K294:AO294)+COUNT('Payroll April'!K295:AO295)</f>
        <v>2</v>
      </c>
      <c r="BB293" s="36">
        <f>SUM('Payroll April'!K294:AO294)+SUM('Payroll April'!K295:AO295)</f>
        <v>24</v>
      </c>
      <c r="BC293" s="40">
        <f>SUM('Payroll April'!K294:AO294)*2+SUM('Payroll April'!K295:AO295)*2-('Payroll April'!BA293*0.5)</f>
        <v>47</v>
      </c>
      <c r="BD293" s="47">
        <v>21</v>
      </c>
      <c r="BE293"/>
      <c r="CK293"/>
      <c r="CL293"/>
      <c r="CM293"/>
    </row>
    <row r="294" spans="1:91" ht="17.100000000000001" customHeight="1" x14ac:dyDescent="0.2">
      <c r="A294" s="13"/>
      <c r="B294" s="31"/>
      <c r="C294" s="32" t="s">
        <v>154</v>
      </c>
      <c r="D294" s="56"/>
      <c r="E294" s="57"/>
      <c r="F294" s="56"/>
      <c r="G294" s="56"/>
      <c r="H294" s="56"/>
      <c r="I294" s="58"/>
      <c r="J294" s="33" t="s">
        <v>13</v>
      </c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4">
        <v>16</v>
      </c>
      <c r="X294" s="43"/>
      <c r="Y294" s="43">
        <v>8</v>
      </c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4"/>
      <c r="AO294" s="43"/>
      <c r="AP294" s="71"/>
      <c r="AQ294" s="72"/>
      <c r="AR294" s="72"/>
      <c r="AS294" s="72"/>
      <c r="AT294" s="72"/>
      <c r="AU294" s="72"/>
      <c r="AV294" s="76"/>
      <c r="AW294" s="77"/>
      <c r="AX294" s="73"/>
      <c r="AY294" s="72"/>
      <c r="AZ294" s="74"/>
      <c r="BA294" s="74"/>
      <c r="BB294" s="75"/>
      <c r="BC294" s="78"/>
      <c r="BD294" s="54"/>
      <c r="BE294"/>
      <c r="CK294"/>
      <c r="CL294"/>
      <c r="CM294"/>
    </row>
    <row r="295" spans="1:91" ht="17.100000000000001" customHeight="1" x14ac:dyDescent="0.2">
      <c r="A295" s="13"/>
      <c r="B295" s="31"/>
      <c r="C295" s="32" t="s">
        <v>154</v>
      </c>
      <c r="D295" s="56"/>
      <c r="E295" s="57"/>
      <c r="F295" s="56"/>
      <c r="G295" s="56"/>
      <c r="H295" s="56"/>
      <c r="I295" s="58"/>
      <c r="J295" s="33" t="s">
        <v>32</v>
      </c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4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4"/>
      <c r="AO295" s="43"/>
      <c r="AP295" s="71"/>
      <c r="AQ295" s="72"/>
      <c r="AR295" s="72"/>
      <c r="AS295" s="72"/>
      <c r="AT295" s="72"/>
      <c r="AU295" s="72"/>
      <c r="AV295" s="76"/>
      <c r="AW295" s="77"/>
      <c r="AX295" s="73"/>
      <c r="AY295" s="72"/>
      <c r="AZ295" s="74"/>
      <c r="BA295" s="74"/>
      <c r="BB295" s="75"/>
      <c r="BC295" s="78"/>
      <c r="BD295" s="54"/>
      <c r="BE295"/>
      <c r="CK295"/>
      <c r="CL295"/>
      <c r="CM295"/>
    </row>
    <row r="296" spans="1:91" ht="17.100000000000001" customHeight="1" x14ac:dyDescent="0.2">
      <c r="A296" s="13"/>
      <c r="B296" s="49"/>
      <c r="C296" s="83" t="s">
        <v>154</v>
      </c>
      <c r="D296" s="68"/>
      <c r="E296" s="67"/>
      <c r="F296" s="68"/>
      <c r="G296" s="68"/>
      <c r="H296" s="68"/>
      <c r="I296" s="81"/>
      <c r="J296" s="33" t="s">
        <v>9</v>
      </c>
      <c r="K296" s="52"/>
      <c r="L296" s="52"/>
      <c r="M296" s="52">
        <v>47</v>
      </c>
      <c r="N296" s="52">
        <v>28</v>
      </c>
      <c r="O296" s="52">
        <v>32</v>
      </c>
      <c r="P296" s="52">
        <v>10</v>
      </c>
      <c r="Q296" s="52" t="s">
        <v>35</v>
      </c>
      <c r="R296" s="52" t="s">
        <v>35</v>
      </c>
      <c r="S296" s="52" t="s">
        <v>35</v>
      </c>
      <c r="T296" s="52"/>
      <c r="U296" s="52"/>
      <c r="V296" s="52"/>
      <c r="W296" s="53">
        <v>30</v>
      </c>
      <c r="X296" s="52">
        <v>52</v>
      </c>
      <c r="Y296" s="52">
        <v>23</v>
      </c>
      <c r="Z296" s="52">
        <v>26</v>
      </c>
      <c r="AA296" s="52">
        <v>43</v>
      </c>
      <c r="AB296" s="52">
        <v>16</v>
      </c>
      <c r="AC296" s="52">
        <v>20</v>
      </c>
      <c r="AD296" s="52"/>
      <c r="AE296" s="52"/>
      <c r="AF296" s="52">
        <v>0</v>
      </c>
      <c r="AG296" s="52">
        <v>10</v>
      </c>
      <c r="AH296" s="52">
        <v>26</v>
      </c>
      <c r="AI296" s="52">
        <v>72</v>
      </c>
      <c r="AJ296" s="52">
        <v>15</v>
      </c>
      <c r="AK296" s="52">
        <v>0</v>
      </c>
      <c r="AL296" s="52">
        <v>26</v>
      </c>
      <c r="AM296" s="52"/>
      <c r="AN296" s="53"/>
      <c r="AO296" s="52">
        <v>38</v>
      </c>
      <c r="AP296" s="71"/>
      <c r="AQ296" s="72"/>
      <c r="AR296" s="72"/>
      <c r="AS296" s="72"/>
      <c r="AT296" s="73"/>
      <c r="AU296" s="36"/>
      <c r="AV296" s="36"/>
      <c r="AW296" s="38"/>
      <c r="AX296" s="39"/>
      <c r="AY296" s="72"/>
      <c r="AZ296" s="74"/>
      <c r="BA296" s="75"/>
      <c r="BB296" s="75"/>
      <c r="BC296" s="40"/>
      <c r="BD296" s="3"/>
      <c r="BE296"/>
      <c r="CK296"/>
      <c r="CL296"/>
      <c r="CM296"/>
    </row>
    <row r="297" spans="1:91" ht="17.100000000000001" customHeight="1" x14ac:dyDescent="0.2">
      <c r="A297" s="13"/>
      <c r="B297" s="31"/>
      <c r="C297" s="32" t="s">
        <v>154</v>
      </c>
      <c r="D297" s="56"/>
      <c r="E297" s="57"/>
      <c r="F297" s="56"/>
      <c r="G297" s="56"/>
      <c r="H297" s="56"/>
      <c r="I297" s="58"/>
      <c r="J297" s="33" t="s">
        <v>10</v>
      </c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4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4"/>
      <c r="AO297" s="43"/>
      <c r="AP297" s="71"/>
      <c r="AQ297" s="72"/>
      <c r="AR297" s="72"/>
      <c r="AS297" s="72"/>
      <c r="AT297" s="72"/>
      <c r="AU297" s="72"/>
      <c r="AV297" s="76"/>
      <c r="AW297" s="77"/>
      <c r="AX297" s="73"/>
      <c r="AY297" s="72"/>
      <c r="AZ297" s="74"/>
      <c r="BA297" s="74"/>
      <c r="BB297" s="75"/>
      <c r="BC297" s="78"/>
      <c r="BD297" s="3"/>
      <c r="BE297"/>
      <c r="CK297"/>
      <c r="CL297"/>
      <c r="CM297"/>
    </row>
    <row r="298" spans="1:91" ht="17.100000000000001" customHeight="1" x14ac:dyDescent="0.2">
      <c r="A298" s="13"/>
      <c r="B298" s="31">
        <f>'Payroll April'!B293+1</f>
        <v>59</v>
      </c>
      <c r="C298" s="56" t="s">
        <v>154</v>
      </c>
      <c r="D298" s="56" t="s">
        <v>167</v>
      </c>
      <c r="E298" s="57" t="s">
        <v>168</v>
      </c>
      <c r="F298" s="56" t="s">
        <v>45</v>
      </c>
      <c r="G298" s="56" t="s">
        <v>54</v>
      </c>
      <c r="H298" s="56" t="s">
        <v>22</v>
      </c>
      <c r="I298" s="58"/>
      <c r="J298" s="33" t="s">
        <v>22</v>
      </c>
      <c r="K298" s="43"/>
      <c r="L298" s="43"/>
      <c r="M298" s="43" t="s">
        <v>41</v>
      </c>
      <c r="N298" s="43" t="s">
        <v>41</v>
      </c>
      <c r="O298" s="43" t="s">
        <v>41</v>
      </c>
      <c r="P298" s="43" t="s">
        <v>42</v>
      </c>
      <c r="Q298" s="43" t="s">
        <v>42</v>
      </c>
      <c r="R298" s="43" t="s">
        <v>40</v>
      </c>
      <c r="S298" s="43" t="s">
        <v>40</v>
      </c>
      <c r="T298" s="43"/>
      <c r="U298" s="43"/>
      <c r="V298" s="43"/>
      <c r="W298" s="44" t="s">
        <v>41</v>
      </c>
      <c r="X298" s="43" t="s">
        <v>41</v>
      </c>
      <c r="Y298" s="43" t="s">
        <v>42</v>
      </c>
      <c r="Z298" s="43" t="s">
        <v>42</v>
      </c>
      <c r="AA298" s="43" t="s">
        <v>40</v>
      </c>
      <c r="AB298" s="43" t="s">
        <v>40</v>
      </c>
      <c r="AC298" s="43" t="s">
        <v>40</v>
      </c>
      <c r="AD298" s="43"/>
      <c r="AE298" s="43"/>
      <c r="AF298" s="43" t="s">
        <v>5</v>
      </c>
      <c r="AG298" s="43" t="s">
        <v>41</v>
      </c>
      <c r="AH298" s="43" t="s">
        <v>42</v>
      </c>
      <c r="AI298" s="43" t="s">
        <v>42</v>
      </c>
      <c r="AJ298" s="43" t="s">
        <v>42</v>
      </c>
      <c r="AK298" s="43" t="s">
        <v>5</v>
      </c>
      <c r="AL298" s="43" t="s">
        <v>40</v>
      </c>
      <c r="AM298" s="43"/>
      <c r="AN298" s="44"/>
      <c r="AO298" s="43" t="s">
        <v>41</v>
      </c>
      <c r="AP298" s="36">
        <f>COUNTIF('Payroll April'!K298:AO298,"AL")</f>
        <v>0</v>
      </c>
      <c r="AQ298" s="37">
        <f>COUNTIF('Payroll April'!K298:AO298,"IJ")</f>
        <v>0</v>
      </c>
      <c r="AR298" s="37">
        <f>COUNTIF('Payroll April'!K298:AO298,"SK")</f>
        <v>0</v>
      </c>
      <c r="AS298" s="37">
        <f>COUNTIF('Payroll April'!K298:AO298,"CT")</f>
        <v>2</v>
      </c>
      <c r="AT298" s="36">
        <f>COUNTIF('Payroll April'!K298:AO298,"CTK")</f>
        <v>0</v>
      </c>
      <c r="AU298" s="36">
        <f>COUNTIF('Payroll April'!K298:AO298,"PG")</f>
        <v>0</v>
      </c>
      <c r="AV298" s="36">
        <f>COUNTIF('Payroll April'!K298:AO298,"S1")+COUNTIF('Payroll April'!K298:AO298,"S2")+COUNTIF('Payroll April'!K298:AO298,"S3")</f>
        <v>20</v>
      </c>
      <c r="AW298" s="38">
        <f>SUM('Payroll April'!K296:AO296)</f>
        <v>514</v>
      </c>
      <c r="AX298" s="39">
        <f>SUM('Payroll April'!K297:AO297)</f>
        <v>0</v>
      </c>
      <c r="AY298" s="37">
        <f>COUNTIF('Payroll April'!K298:AO298,"S1")+COUNTIF('Payroll April'!K298:AO298,"S3")</f>
        <v>13</v>
      </c>
      <c r="AZ298" s="36" t="str">
        <f>IF('Payroll April'!AV298&gt;22,'Payroll April'!AV298-22,"0")</f>
        <v>0</v>
      </c>
      <c r="BA298" s="36">
        <f>COUNT('Payroll April'!K299:AO299)+COUNT('Payroll April'!K300:AO300)</f>
        <v>1</v>
      </c>
      <c r="BB298" s="36">
        <f>SUM('Payroll April'!K299:AO299)+SUM('Payroll April'!K300:AO300)</f>
        <v>8</v>
      </c>
      <c r="BC298" s="40">
        <f>SUM('Payroll April'!K299:AO299)*2+SUM('Payroll April'!K300:AO300)*2-('Payroll April'!BA298*0.5)</f>
        <v>15.5</v>
      </c>
      <c r="BD298" s="47">
        <v>20</v>
      </c>
      <c r="BE298"/>
      <c r="CK298"/>
      <c r="CL298"/>
      <c r="CM298"/>
    </row>
    <row r="299" spans="1:91" ht="17.100000000000001" customHeight="1" x14ac:dyDescent="0.2">
      <c r="A299" s="13"/>
      <c r="B299" s="31"/>
      <c r="C299" s="32" t="s">
        <v>154</v>
      </c>
      <c r="D299" s="56"/>
      <c r="E299" s="57"/>
      <c r="F299" s="56"/>
      <c r="G299" s="56"/>
      <c r="H299" s="56"/>
      <c r="I299" s="58"/>
      <c r="J299" s="33" t="s">
        <v>13</v>
      </c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4">
        <v>8</v>
      </c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4"/>
      <c r="AO299" s="43"/>
      <c r="AP299" s="71"/>
      <c r="AQ299" s="72"/>
      <c r="AR299" s="72"/>
      <c r="AS299" s="72"/>
      <c r="AT299" s="72"/>
      <c r="AU299" s="72"/>
      <c r="AV299" s="76"/>
      <c r="AW299" s="77"/>
      <c r="AX299" s="73"/>
      <c r="AY299" s="72"/>
      <c r="AZ299" s="74"/>
      <c r="BA299" s="74"/>
      <c r="BB299" s="75"/>
      <c r="BC299" s="78"/>
      <c r="BD299" s="54"/>
      <c r="BE299"/>
      <c r="CK299"/>
      <c r="CL299"/>
      <c r="CM299"/>
    </row>
    <row r="300" spans="1:91" ht="17.100000000000001" customHeight="1" x14ac:dyDescent="0.2">
      <c r="A300" s="13"/>
      <c r="B300" s="31"/>
      <c r="C300" s="32" t="s">
        <v>154</v>
      </c>
      <c r="D300" s="56"/>
      <c r="E300" s="57"/>
      <c r="F300" s="56"/>
      <c r="G300" s="56"/>
      <c r="H300" s="56"/>
      <c r="I300" s="58"/>
      <c r="J300" s="33" t="s">
        <v>32</v>
      </c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4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4"/>
      <c r="AO300" s="43"/>
      <c r="AP300" s="71"/>
      <c r="AQ300" s="72"/>
      <c r="AR300" s="72"/>
      <c r="AS300" s="72"/>
      <c r="AT300" s="72"/>
      <c r="AU300" s="72"/>
      <c r="AV300" s="76"/>
      <c r="AW300" s="77"/>
      <c r="AX300" s="73"/>
      <c r="AY300" s="72"/>
      <c r="AZ300" s="74"/>
      <c r="BA300" s="74"/>
      <c r="BB300" s="75"/>
      <c r="BC300" s="78"/>
      <c r="BD300" s="54"/>
      <c r="BE300"/>
      <c r="CK300"/>
      <c r="CL300"/>
      <c r="CM300"/>
    </row>
    <row r="301" spans="1:91" ht="17.100000000000001" customHeight="1" x14ac:dyDescent="0.2">
      <c r="A301" s="13"/>
      <c r="B301" s="49"/>
      <c r="C301" s="83" t="s">
        <v>154</v>
      </c>
      <c r="D301" s="68"/>
      <c r="E301" s="67"/>
      <c r="F301" s="68"/>
      <c r="G301" s="68"/>
      <c r="H301" s="68"/>
      <c r="I301" s="81"/>
      <c r="J301" s="33" t="s">
        <v>9</v>
      </c>
      <c r="K301" s="52"/>
      <c r="L301" s="52"/>
      <c r="M301" s="52">
        <v>47</v>
      </c>
      <c r="N301" s="52">
        <v>28</v>
      </c>
      <c r="O301" s="52">
        <v>32</v>
      </c>
      <c r="P301" s="52">
        <v>10</v>
      </c>
      <c r="Q301" s="52" t="s">
        <v>35</v>
      </c>
      <c r="R301" s="52" t="s">
        <v>35</v>
      </c>
      <c r="S301" s="52" t="s">
        <v>35</v>
      </c>
      <c r="T301" s="52"/>
      <c r="U301" s="52"/>
      <c r="V301" s="52"/>
      <c r="W301" s="53">
        <v>30</v>
      </c>
      <c r="X301" s="52">
        <v>52</v>
      </c>
      <c r="Y301" s="52">
        <v>23</v>
      </c>
      <c r="Z301" s="52">
        <v>26</v>
      </c>
      <c r="AA301" s="52">
        <v>43</v>
      </c>
      <c r="AB301" s="52">
        <v>16</v>
      </c>
      <c r="AC301" s="52">
        <v>20</v>
      </c>
      <c r="AD301" s="52"/>
      <c r="AE301" s="52"/>
      <c r="AF301" s="52" t="s">
        <v>35</v>
      </c>
      <c r="AG301" s="52">
        <v>10</v>
      </c>
      <c r="AH301" s="52">
        <v>26</v>
      </c>
      <c r="AI301" s="52">
        <v>72</v>
      </c>
      <c r="AJ301" s="52">
        <v>15</v>
      </c>
      <c r="AK301" s="52" t="s">
        <v>35</v>
      </c>
      <c r="AL301" s="52">
        <v>26</v>
      </c>
      <c r="AM301" s="52"/>
      <c r="AN301" s="53"/>
      <c r="AO301" s="52">
        <v>38</v>
      </c>
      <c r="AP301" s="71"/>
      <c r="AQ301" s="72"/>
      <c r="AR301" s="72"/>
      <c r="AS301" s="72"/>
      <c r="AT301" s="73"/>
      <c r="AU301" s="36"/>
      <c r="AV301" s="36"/>
      <c r="AW301" s="38"/>
      <c r="AX301" s="39"/>
      <c r="AY301" s="72"/>
      <c r="AZ301" s="74"/>
      <c r="BA301" s="75"/>
      <c r="BB301" s="75"/>
      <c r="BC301" s="40"/>
      <c r="BD301" s="3"/>
      <c r="BE301"/>
      <c r="CK301"/>
      <c r="CL301"/>
      <c r="CM301"/>
    </row>
    <row r="302" spans="1:91" ht="17.100000000000001" customHeight="1" x14ac:dyDescent="0.2">
      <c r="A302" s="13"/>
      <c r="B302" s="31"/>
      <c r="C302" s="32" t="s">
        <v>154</v>
      </c>
      <c r="D302" s="56"/>
      <c r="E302" s="57"/>
      <c r="F302" s="56"/>
      <c r="G302" s="56"/>
      <c r="H302" s="56"/>
      <c r="I302" s="58"/>
      <c r="J302" s="33" t="s">
        <v>10</v>
      </c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4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4"/>
      <c r="AO302" s="43"/>
      <c r="AP302" s="71"/>
      <c r="AQ302" s="72"/>
      <c r="AR302" s="72"/>
      <c r="AS302" s="72"/>
      <c r="AT302" s="72"/>
      <c r="AU302" s="72"/>
      <c r="AV302" s="76"/>
      <c r="AW302" s="77"/>
      <c r="AX302" s="73"/>
      <c r="AY302" s="72"/>
      <c r="AZ302" s="74"/>
      <c r="BA302" s="74"/>
      <c r="BB302" s="75"/>
      <c r="BC302" s="78"/>
      <c r="BD302" s="3"/>
      <c r="BE302"/>
      <c r="CK302"/>
      <c r="CL302"/>
      <c r="CM302"/>
    </row>
    <row r="303" spans="1:91" ht="17.100000000000001" customHeight="1" x14ac:dyDescent="0.2">
      <c r="A303" s="13"/>
      <c r="B303" s="31">
        <f>'Payroll April'!B298+1</f>
        <v>60</v>
      </c>
      <c r="C303" s="56" t="s">
        <v>154</v>
      </c>
      <c r="D303" s="56" t="s">
        <v>169</v>
      </c>
      <c r="E303" s="57" t="s">
        <v>170</v>
      </c>
      <c r="F303" s="56" t="s">
        <v>45</v>
      </c>
      <c r="G303" s="56" t="s">
        <v>54</v>
      </c>
      <c r="H303" s="56" t="s">
        <v>22</v>
      </c>
      <c r="I303" s="58"/>
      <c r="J303" s="33" t="s">
        <v>22</v>
      </c>
      <c r="K303" s="43"/>
      <c r="L303" s="43"/>
      <c r="M303" s="43" t="s">
        <v>41</v>
      </c>
      <c r="N303" s="43" t="s">
        <v>41</v>
      </c>
      <c r="O303" s="43" t="s">
        <v>41</v>
      </c>
      <c r="P303" s="43" t="s">
        <v>42</v>
      </c>
      <c r="Q303" s="43" t="s">
        <v>42</v>
      </c>
      <c r="R303" s="43" t="s">
        <v>40</v>
      </c>
      <c r="S303" s="43" t="s">
        <v>40</v>
      </c>
      <c r="T303" s="43"/>
      <c r="U303" s="43"/>
      <c r="V303" s="43"/>
      <c r="W303" s="44" t="s">
        <v>41</v>
      </c>
      <c r="X303" s="43" t="s">
        <v>41</v>
      </c>
      <c r="Y303" s="43" t="s">
        <v>42</v>
      </c>
      <c r="Z303" s="43" t="s">
        <v>42</v>
      </c>
      <c r="AA303" s="43" t="s">
        <v>40</v>
      </c>
      <c r="AB303" s="43" t="s">
        <v>40</v>
      </c>
      <c r="AC303" s="43" t="s">
        <v>40</v>
      </c>
      <c r="AD303" s="43"/>
      <c r="AE303" s="43"/>
      <c r="AF303" s="43" t="s">
        <v>41</v>
      </c>
      <c r="AG303" s="43" t="s">
        <v>41</v>
      </c>
      <c r="AH303" s="43" t="s">
        <v>42</v>
      </c>
      <c r="AI303" s="43" t="s">
        <v>42</v>
      </c>
      <c r="AJ303" s="43" t="s">
        <v>42</v>
      </c>
      <c r="AK303" s="43" t="s">
        <v>40</v>
      </c>
      <c r="AL303" s="43" t="s">
        <v>40</v>
      </c>
      <c r="AM303" s="43"/>
      <c r="AN303" s="44"/>
      <c r="AO303" s="43" t="s">
        <v>41</v>
      </c>
      <c r="AP303" s="36">
        <f>COUNTIF('Payroll April'!K303:AO303,"AL")</f>
        <v>0</v>
      </c>
      <c r="AQ303" s="37">
        <f>COUNTIF('Payroll April'!K303:AO303,"IJ")</f>
        <v>0</v>
      </c>
      <c r="AR303" s="37">
        <f>COUNTIF('Payroll April'!K303:AO303,"SK")</f>
        <v>0</v>
      </c>
      <c r="AS303" s="37">
        <f>COUNTIF('Payroll April'!K303:AO303,"CT")</f>
        <v>0</v>
      </c>
      <c r="AT303" s="36">
        <f>COUNTIF('Payroll April'!K303:AO303,"CTK")</f>
        <v>0</v>
      </c>
      <c r="AU303" s="36">
        <f>COUNTIF('Payroll April'!K303:AO303,"PG")</f>
        <v>0</v>
      </c>
      <c r="AV303" s="36">
        <f>COUNTIF('Payroll April'!K303:AO303,"S1")+COUNTIF('Payroll April'!K303:AO303,"S2")+COUNTIF('Payroll April'!K303:AO303,"S3")</f>
        <v>22</v>
      </c>
      <c r="AW303" s="38">
        <f>SUM('Payroll April'!K301:AO301)</f>
        <v>514</v>
      </c>
      <c r="AX303" s="39">
        <f>SUM('Payroll April'!K302:AO302)</f>
        <v>0</v>
      </c>
      <c r="AY303" s="37">
        <f>COUNTIF('Payroll April'!K303:AO303,"S1")+COUNTIF('Payroll April'!K303:AO303,"S3")</f>
        <v>14</v>
      </c>
      <c r="AZ303" s="36" t="str">
        <f>IF('Payroll April'!AV303&gt;22,'Payroll April'!AV303-22,"0")</f>
        <v>0</v>
      </c>
      <c r="BA303" s="36">
        <f>COUNT('Payroll April'!K304:AO304)+COUNT('Payroll April'!K305:AO305)</f>
        <v>1</v>
      </c>
      <c r="BB303" s="36">
        <f>SUM('Payroll April'!K304:AO304)+SUM('Payroll April'!K305:AO305)</f>
        <v>8</v>
      </c>
      <c r="BC303" s="40">
        <f>SUM('Payroll April'!K304:AO304)*2+SUM('Payroll April'!K305:AO305)*2-('Payroll April'!BA303*0.5)</f>
        <v>15.5</v>
      </c>
      <c r="BD303" s="47">
        <v>22</v>
      </c>
      <c r="BE303"/>
      <c r="CK303"/>
      <c r="CL303"/>
      <c r="CM303"/>
    </row>
    <row r="304" spans="1:91" ht="17.100000000000001" customHeight="1" x14ac:dyDescent="0.2">
      <c r="A304" s="13"/>
      <c r="B304" s="31"/>
      <c r="C304" s="32" t="s">
        <v>154</v>
      </c>
      <c r="D304" s="56"/>
      <c r="E304" s="57"/>
      <c r="F304" s="56"/>
      <c r="G304" s="56"/>
      <c r="H304" s="56"/>
      <c r="I304" s="58"/>
      <c r="J304" s="33" t="s">
        <v>13</v>
      </c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4">
        <v>8</v>
      </c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4"/>
      <c r="AO304" s="43"/>
      <c r="AP304" s="71"/>
      <c r="AQ304" s="72"/>
      <c r="AR304" s="72"/>
      <c r="AS304" s="72"/>
      <c r="AT304" s="72"/>
      <c r="AU304" s="72"/>
      <c r="AV304" s="76"/>
      <c r="AW304" s="77"/>
      <c r="AX304" s="73"/>
      <c r="AY304" s="72"/>
      <c r="AZ304" s="74"/>
      <c r="BA304" s="74"/>
      <c r="BB304" s="75"/>
      <c r="BC304" s="78"/>
      <c r="BD304" s="54"/>
      <c r="BE304"/>
      <c r="CK304"/>
      <c r="CL304"/>
      <c r="CM304"/>
    </row>
    <row r="305" spans="1:91" ht="17.100000000000001" customHeight="1" x14ac:dyDescent="0.2">
      <c r="A305" s="13"/>
      <c r="B305" s="31"/>
      <c r="C305" s="32" t="s">
        <v>154</v>
      </c>
      <c r="D305" s="56"/>
      <c r="E305" s="57"/>
      <c r="F305" s="56"/>
      <c r="G305" s="56"/>
      <c r="H305" s="56"/>
      <c r="I305" s="58"/>
      <c r="J305" s="33" t="s">
        <v>32</v>
      </c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4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4"/>
      <c r="AO305" s="43"/>
      <c r="AP305" s="71"/>
      <c r="AQ305" s="72"/>
      <c r="AR305" s="72"/>
      <c r="AS305" s="72"/>
      <c r="AT305" s="72"/>
      <c r="AU305" s="72"/>
      <c r="AV305" s="76"/>
      <c r="AW305" s="77"/>
      <c r="AX305" s="73"/>
      <c r="AY305" s="72"/>
      <c r="AZ305" s="74"/>
      <c r="BA305" s="74"/>
      <c r="BB305" s="75"/>
      <c r="BC305" s="78"/>
      <c r="BD305" s="54"/>
      <c r="BE305"/>
      <c r="CK305"/>
      <c r="CL305"/>
      <c r="CM305"/>
    </row>
    <row r="306" spans="1:91" ht="17.100000000000001" customHeight="1" x14ac:dyDescent="0.2">
      <c r="A306" s="13"/>
      <c r="B306" s="49"/>
      <c r="C306" s="83" t="s">
        <v>154</v>
      </c>
      <c r="D306" s="68"/>
      <c r="E306" s="67"/>
      <c r="F306" s="68"/>
      <c r="G306" s="68"/>
      <c r="H306" s="68"/>
      <c r="I306" s="81"/>
      <c r="J306" s="33" t="s">
        <v>9</v>
      </c>
      <c r="K306" s="52"/>
      <c r="L306" s="52"/>
      <c r="M306" s="52">
        <v>47</v>
      </c>
      <c r="N306" s="52">
        <v>28</v>
      </c>
      <c r="O306" s="52">
        <v>32</v>
      </c>
      <c r="P306" s="52">
        <v>10</v>
      </c>
      <c r="Q306" s="52" t="s">
        <v>35</v>
      </c>
      <c r="R306" s="52" t="s">
        <v>35</v>
      </c>
      <c r="S306" s="52" t="s">
        <v>35</v>
      </c>
      <c r="T306" s="52"/>
      <c r="U306" s="52"/>
      <c r="V306" s="52"/>
      <c r="W306" s="53">
        <v>30</v>
      </c>
      <c r="X306" s="52">
        <v>52</v>
      </c>
      <c r="Y306" s="52">
        <v>23</v>
      </c>
      <c r="Z306" s="52">
        <v>26</v>
      </c>
      <c r="AA306" s="52">
        <v>43</v>
      </c>
      <c r="AB306" s="52">
        <v>16</v>
      </c>
      <c r="AC306" s="52">
        <v>20</v>
      </c>
      <c r="AD306" s="52"/>
      <c r="AE306" s="52"/>
      <c r="AF306" s="52" t="s">
        <v>35</v>
      </c>
      <c r="AG306" s="52">
        <v>10</v>
      </c>
      <c r="AH306" s="52">
        <v>26</v>
      </c>
      <c r="AI306" s="52">
        <v>72</v>
      </c>
      <c r="AJ306" s="52">
        <v>15</v>
      </c>
      <c r="AK306" s="52" t="s">
        <v>35</v>
      </c>
      <c r="AL306" s="52">
        <v>26</v>
      </c>
      <c r="AM306" s="52"/>
      <c r="AN306" s="53"/>
      <c r="AO306" s="52">
        <v>38</v>
      </c>
      <c r="AP306" s="71"/>
      <c r="AQ306" s="72"/>
      <c r="AR306" s="72"/>
      <c r="AS306" s="72"/>
      <c r="AT306" s="73"/>
      <c r="AU306" s="36"/>
      <c r="AV306" s="36"/>
      <c r="AW306" s="38"/>
      <c r="AX306" s="39"/>
      <c r="AY306" s="72"/>
      <c r="AZ306" s="74"/>
      <c r="BA306" s="75"/>
      <c r="BB306" s="75"/>
      <c r="BC306" s="40"/>
      <c r="BD306" s="3"/>
      <c r="BE306"/>
      <c r="CK306"/>
      <c r="CL306"/>
      <c r="CM306"/>
    </row>
    <row r="307" spans="1:91" ht="17.100000000000001" customHeight="1" x14ac:dyDescent="0.2">
      <c r="A307" s="13"/>
      <c r="B307" s="31"/>
      <c r="C307" s="32" t="s">
        <v>154</v>
      </c>
      <c r="D307" s="56"/>
      <c r="E307" s="57"/>
      <c r="F307" s="56"/>
      <c r="G307" s="56"/>
      <c r="H307" s="56"/>
      <c r="I307" s="58"/>
      <c r="J307" s="33" t="s">
        <v>10</v>
      </c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4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4"/>
      <c r="AO307" s="43"/>
      <c r="AP307" s="71"/>
      <c r="AQ307" s="72"/>
      <c r="AR307" s="72"/>
      <c r="AS307" s="72"/>
      <c r="AT307" s="72"/>
      <c r="AU307" s="72"/>
      <c r="AV307" s="76"/>
      <c r="AW307" s="77"/>
      <c r="AX307" s="73"/>
      <c r="AY307" s="72"/>
      <c r="AZ307" s="74"/>
      <c r="BA307" s="74"/>
      <c r="BB307" s="75"/>
      <c r="BC307" s="78"/>
      <c r="BD307" s="3"/>
      <c r="BE307"/>
      <c r="CK307"/>
      <c r="CL307"/>
      <c r="CM307"/>
    </row>
    <row r="308" spans="1:91" ht="17.100000000000001" customHeight="1" x14ac:dyDescent="0.2">
      <c r="A308" s="13"/>
      <c r="B308" s="31">
        <f>'Payroll April'!B303+1</f>
        <v>61</v>
      </c>
      <c r="C308" s="56" t="s">
        <v>154</v>
      </c>
      <c r="D308" s="56" t="s">
        <v>171</v>
      </c>
      <c r="E308" s="57" t="s">
        <v>172</v>
      </c>
      <c r="F308" s="56" t="s">
        <v>38</v>
      </c>
      <c r="G308" s="56" t="s">
        <v>54</v>
      </c>
      <c r="H308" s="56" t="s">
        <v>22</v>
      </c>
      <c r="I308" s="58"/>
      <c r="J308" s="33" t="s">
        <v>22</v>
      </c>
      <c r="K308" s="43"/>
      <c r="L308" s="43"/>
      <c r="M308" s="43" t="s">
        <v>41</v>
      </c>
      <c r="N308" s="43" t="s">
        <v>41</v>
      </c>
      <c r="O308" s="43" t="s">
        <v>41</v>
      </c>
      <c r="P308" s="43" t="s">
        <v>42</v>
      </c>
      <c r="Q308" s="43" t="s">
        <v>42</v>
      </c>
      <c r="R308" s="43" t="s">
        <v>40</v>
      </c>
      <c r="S308" s="43" t="s">
        <v>40</v>
      </c>
      <c r="T308" s="43"/>
      <c r="U308" s="43"/>
      <c r="V308" s="43"/>
      <c r="W308" s="44" t="s">
        <v>41</v>
      </c>
      <c r="X308" s="43" t="s">
        <v>41</v>
      </c>
      <c r="Y308" s="43" t="s">
        <v>42</v>
      </c>
      <c r="Z308" s="43" t="s">
        <v>42</v>
      </c>
      <c r="AA308" s="43" t="s">
        <v>40</v>
      </c>
      <c r="AB308" s="43" t="s">
        <v>40</v>
      </c>
      <c r="AC308" s="43" t="s">
        <v>40</v>
      </c>
      <c r="AD308" s="43"/>
      <c r="AE308" s="43"/>
      <c r="AF308" s="43" t="s">
        <v>41</v>
      </c>
      <c r="AG308" s="43" t="s">
        <v>41</v>
      </c>
      <c r="AH308" s="43" t="s">
        <v>42</v>
      </c>
      <c r="AI308" s="43" t="s">
        <v>42</v>
      </c>
      <c r="AJ308" s="43" t="s">
        <v>42</v>
      </c>
      <c r="AK308" s="43" t="s">
        <v>40</v>
      </c>
      <c r="AL308" s="43" t="s">
        <v>40</v>
      </c>
      <c r="AM308" s="43"/>
      <c r="AN308" s="44"/>
      <c r="AO308" s="43" t="s">
        <v>41</v>
      </c>
      <c r="AP308" s="36">
        <f>COUNTIF('Payroll April'!K308:AO308,"AL")</f>
        <v>0</v>
      </c>
      <c r="AQ308" s="37">
        <f>COUNTIF('Payroll April'!K308:AO308,"IJ")</f>
        <v>0</v>
      </c>
      <c r="AR308" s="37">
        <f>COUNTIF('Payroll April'!K308:AO308,"SK")</f>
        <v>0</v>
      </c>
      <c r="AS308" s="37">
        <f>COUNTIF('Payroll April'!K308:AO308,"CT")</f>
        <v>0</v>
      </c>
      <c r="AT308" s="36">
        <f>COUNTIF('Payroll April'!K308:AO308,"CTK")</f>
        <v>0</v>
      </c>
      <c r="AU308" s="36">
        <f>COUNTIF('Payroll April'!K308:AO308,"PG")</f>
        <v>0</v>
      </c>
      <c r="AV308" s="36">
        <f>COUNTIF('Payroll April'!K308:AO308,"S1")+COUNTIF('Payroll April'!K308:AO308,"S2")+COUNTIF('Payroll April'!K308:AO308,"S3")</f>
        <v>22</v>
      </c>
      <c r="AW308" s="38">
        <f>SUM('Payroll April'!K306:AO306)</f>
        <v>514</v>
      </c>
      <c r="AX308" s="39">
        <f>SUM('Payroll April'!K307:AO307)</f>
        <v>0</v>
      </c>
      <c r="AY308" s="37">
        <f>COUNTIF('Payroll April'!K308:AO308,"S1")+COUNTIF('Payroll April'!K308:AO308,"S3")</f>
        <v>14</v>
      </c>
      <c r="AZ308" s="36" t="str">
        <f>IF('Payroll April'!AV308&gt;22,'Payroll April'!AV308-22,"0")</f>
        <v>0</v>
      </c>
      <c r="BA308" s="36">
        <f>COUNT('Payroll April'!K309:AO309)+COUNT('Payroll April'!K310:AO310)</f>
        <v>1</v>
      </c>
      <c r="BB308" s="36">
        <f>SUM('Payroll April'!K309:AO309)+SUM('Payroll April'!K310:AO310)</f>
        <v>8</v>
      </c>
      <c r="BC308" s="40">
        <f>SUM('Payroll April'!K309:AO309)*2+SUM('Payroll April'!K310:AO310)*2-('Payroll April'!BA308*0.5)</f>
        <v>15.5</v>
      </c>
      <c r="BD308" s="47">
        <v>22</v>
      </c>
      <c r="BE308"/>
      <c r="CK308"/>
      <c r="CL308"/>
      <c r="CM308"/>
    </row>
    <row r="309" spans="1:91" ht="17.100000000000001" customHeight="1" x14ac:dyDescent="0.2">
      <c r="A309" s="13"/>
      <c r="B309" s="31"/>
      <c r="C309" s="32" t="s">
        <v>154</v>
      </c>
      <c r="D309" s="56"/>
      <c r="E309" s="57"/>
      <c r="F309" s="56"/>
      <c r="G309" s="56"/>
      <c r="H309" s="56"/>
      <c r="I309" s="58"/>
      <c r="J309" s="33" t="s">
        <v>13</v>
      </c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4">
        <v>8</v>
      </c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4"/>
      <c r="AO309" s="43"/>
      <c r="AP309" s="71"/>
      <c r="AQ309" s="72"/>
      <c r="AR309" s="72"/>
      <c r="AS309" s="72"/>
      <c r="AT309" s="72"/>
      <c r="AU309" s="72"/>
      <c r="AV309" s="76"/>
      <c r="AW309" s="77"/>
      <c r="AX309" s="73"/>
      <c r="AY309" s="72"/>
      <c r="AZ309" s="74"/>
      <c r="BA309" s="74"/>
      <c r="BB309" s="75"/>
      <c r="BC309" s="78"/>
      <c r="BD309" s="54"/>
      <c r="BE309"/>
      <c r="CK309"/>
      <c r="CL309"/>
      <c r="CM309"/>
    </row>
    <row r="310" spans="1:91" ht="17.100000000000001" customHeight="1" x14ac:dyDescent="0.2">
      <c r="A310" s="13"/>
      <c r="B310" s="31"/>
      <c r="C310" s="32" t="s">
        <v>154</v>
      </c>
      <c r="D310" s="56"/>
      <c r="E310" s="57"/>
      <c r="F310" s="56"/>
      <c r="G310" s="56"/>
      <c r="H310" s="56"/>
      <c r="I310" s="58"/>
      <c r="J310" s="33" t="s">
        <v>32</v>
      </c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4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4"/>
      <c r="AO310" s="43"/>
      <c r="AP310" s="71"/>
      <c r="AQ310" s="72"/>
      <c r="AR310" s="72"/>
      <c r="AS310" s="72"/>
      <c r="AT310" s="72"/>
      <c r="AU310" s="72"/>
      <c r="AV310" s="76"/>
      <c r="AW310" s="77"/>
      <c r="AX310" s="73"/>
      <c r="AY310" s="72"/>
      <c r="AZ310" s="74"/>
      <c r="BA310" s="74"/>
      <c r="BB310" s="75"/>
      <c r="BC310" s="78"/>
      <c r="BD310" s="54"/>
      <c r="BE310"/>
      <c r="CK310"/>
      <c r="CL310"/>
      <c r="CM310"/>
    </row>
    <row r="311" spans="1:91" ht="17.100000000000001" customHeight="1" x14ac:dyDescent="0.2">
      <c r="A311" s="13"/>
      <c r="B311" s="49"/>
      <c r="C311" s="83" t="s">
        <v>154</v>
      </c>
      <c r="D311" s="68"/>
      <c r="E311" s="67"/>
      <c r="F311" s="68"/>
      <c r="G311" s="68"/>
      <c r="H311" s="68"/>
      <c r="I311" s="81"/>
      <c r="J311" s="33" t="s">
        <v>9</v>
      </c>
      <c r="K311" s="52"/>
      <c r="L311" s="52"/>
      <c r="M311" s="52">
        <v>0</v>
      </c>
      <c r="N311" s="52">
        <v>28</v>
      </c>
      <c r="O311" s="52">
        <v>32</v>
      </c>
      <c r="P311" s="52">
        <v>10</v>
      </c>
      <c r="Q311" s="52" t="s">
        <v>35</v>
      </c>
      <c r="R311" s="52" t="s">
        <v>35</v>
      </c>
      <c r="S311" s="52" t="s">
        <v>35</v>
      </c>
      <c r="T311" s="52"/>
      <c r="U311" s="52"/>
      <c r="V311" s="52"/>
      <c r="W311" s="53">
        <v>30</v>
      </c>
      <c r="X311" s="52">
        <v>52</v>
      </c>
      <c r="Y311" s="52">
        <v>0</v>
      </c>
      <c r="Z311" s="52">
        <v>0</v>
      </c>
      <c r="AA311" s="52">
        <v>43</v>
      </c>
      <c r="AB311" s="52">
        <v>16</v>
      </c>
      <c r="AC311" s="52">
        <v>20</v>
      </c>
      <c r="AD311" s="52"/>
      <c r="AE311" s="52"/>
      <c r="AF311" s="52" t="s">
        <v>35</v>
      </c>
      <c r="AG311" s="52">
        <v>0</v>
      </c>
      <c r="AH311" s="52">
        <v>26</v>
      </c>
      <c r="AI311" s="52">
        <v>72</v>
      </c>
      <c r="AJ311" s="52">
        <v>15</v>
      </c>
      <c r="AK311" s="52" t="s">
        <v>35</v>
      </c>
      <c r="AL311" s="52">
        <v>26</v>
      </c>
      <c r="AM311" s="52"/>
      <c r="AN311" s="53"/>
      <c r="AO311" s="52">
        <v>38</v>
      </c>
      <c r="AP311" s="71"/>
      <c r="AQ311" s="72"/>
      <c r="AR311" s="72"/>
      <c r="AS311" s="72"/>
      <c r="AT311" s="73"/>
      <c r="AU311" s="36"/>
      <c r="AV311" s="36"/>
      <c r="AW311" s="38"/>
      <c r="AX311" s="39"/>
      <c r="AY311" s="72"/>
      <c r="AZ311" s="74"/>
      <c r="BA311" s="75"/>
      <c r="BB311" s="75"/>
      <c r="BC311" s="40"/>
      <c r="BD311" s="3"/>
      <c r="BE311"/>
      <c r="CK311"/>
      <c r="CL311"/>
      <c r="CM311"/>
    </row>
    <row r="312" spans="1:91" ht="17.100000000000001" customHeight="1" x14ac:dyDescent="0.2">
      <c r="A312" s="13"/>
      <c r="B312" s="31"/>
      <c r="C312" s="32" t="s">
        <v>154</v>
      </c>
      <c r="D312" s="56"/>
      <c r="E312" s="57"/>
      <c r="F312" s="56"/>
      <c r="G312" s="56"/>
      <c r="H312" s="56"/>
      <c r="I312" s="58"/>
      <c r="J312" s="33" t="s">
        <v>10</v>
      </c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4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4"/>
      <c r="AO312" s="43"/>
      <c r="AP312" s="71"/>
      <c r="AQ312" s="72"/>
      <c r="AR312" s="72"/>
      <c r="AS312" s="72"/>
      <c r="AT312" s="72"/>
      <c r="AU312" s="72"/>
      <c r="AV312" s="76"/>
      <c r="AW312" s="77"/>
      <c r="AX312" s="73"/>
      <c r="AY312" s="72"/>
      <c r="AZ312" s="74"/>
      <c r="BA312" s="74"/>
      <c r="BB312" s="75"/>
      <c r="BC312" s="78"/>
      <c r="BD312" s="3"/>
      <c r="BE312"/>
      <c r="CK312"/>
      <c r="CL312"/>
      <c r="CM312"/>
    </row>
    <row r="313" spans="1:91" ht="17.100000000000001" customHeight="1" x14ac:dyDescent="0.2">
      <c r="A313" s="13"/>
      <c r="B313" s="31">
        <f>'Payroll April'!B308+1</f>
        <v>62</v>
      </c>
      <c r="C313" s="56" t="s">
        <v>154</v>
      </c>
      <c r="D313" s="56" t="s">
        <v>173</v>
      </c>
      <c r="E313" s="57" t="s">
        <v>174</v>
      </c>
      <c r="F313" s="56" t="s">
        <v>45</v>
      </c>
      <c r="G313" s="56" t="s">
        <v>54</v>
      </c>
      <c r="H313" s="56" t="s">
        <v>22</v>
      </c>
      <c r="I313" s="58"/>
      <c r="J313" s="33" t="s">
        <v>22</v>
      </c>
      <c r="K313" s="43"/>
      <c r="L313" s="43"/>
      <c r="M313" s="43" t="s">
        <v>5</v>
      </c>
      <c r="N313" s="43" t="s">
        <v>41</v>
      </c>
      <c r="O313" s="43" t="s">
        <v>41</v>
      </c>
      <c r="P313" s="43" t="s">
        <v>42</v>
      </c>
      <c r="Q313" s="43" t="s">
        <v>42</v>
      </c>
      <c r="R313" s="43" t="s">
        <v>40</v>
      </c>
      <c r="S313" s="43" t="s">
        <v>40</v>
      </c>
      <c r="T313" s="43"/>
      <c r="U313" s="43"/>
      <c r="V313" s="43"/>
      <c r="W313" s="44" t="s">
        <v>41</v>
      </c>
      <c r="X313" s="43" t="s">
        <v>41</v>
      </c>
      <c r="Y313" s="43" t="s">
        <v>4</v>
      </c>
      <c r="Z313" s="43" t="s">
        <v>4</v>
      </c>
      <c r="AA313" s="43" t="s">
        <v>40</v>
      </c>
      <c r="AB313" s="43" t="s">
        <v>40</v>
      </c>
      <c r="AC313" s="43" t="s">
        <v>40</v>
      </c>
      <c r="AD313" s="43"/>
      <c r="AE313" s="43"/>
      <c r="AF313" s="43" t="s">
        <v>41</v>
      </c>
      <c r="AG313" s="43" t="s">
        <v>5</v>
      </c>
      <c r="AH313" s="43" t="s">
        <v>42</v>
      </c>
      <c r="AI313" s="43" t="s">
        <v>42</v>
      </c>
      <c r="AJ313" s="43" t="s">
        <v>42</v>
      </c>
      <c r="AK313" s="43" t="s">
        <v>40</v>
      </c>
      <c r="AL313" s="43" t="s">
        <v>40</v>
      </c>
      <c r="AM313" s="43"/>
      <c r="AN313" s="44"/>
      <c r="AO313" s="43" t="s">
        <v>41</v>
      </c>
      <c r="AP313" s="36">
        <f>COUNTIF('Payroll April'!K313:AO313,"AL")</f>
        <v>0</v>
      </c>
      <c r="AQ313" s="37">
        <f>COUNTIF('Payroll April'!K313:AO313,"IJ")</f>
        <v>0</v>
      </c>
      <c r="AR313" s="37">
        <f>COUNTIF('Payroll April'!K313:AO313,"SK")</f>
        <v>2</v>
      </c>
      <c r="AS313" s="37">
        <f>COUNTIF('Payroll April'!K313:AO313,"CT")</f>
        <v>2</v>
      </c>
      <c r="AT313" s="36">
        <f>COUNTIF('Payroll April'!K313:AO313,"CTK")</f>
        <v>0</v>
      </c>
      <c r="AU313" s="36">
        <f>COUNTIF('Payroll April'!K313:AO313,"PG")</f>
        <v>0</v>
      </c>
      <c r="AV313" s="36">
        <f>COUNTIF('Payroll April'!K313:AO313,"S1")+COUNTIF('Payroll April'!K313:AO313,"S2")+COUNTIF('Payroll April'!K313:AO313,"S3")</f>
        <v>18</v>
      </c>
      <c r="AW313" s="38">
        <f>SUM('Payroll April'!K311:AO311)</f>
        <v>408</v>
      </c>
      <c r="AX313" s="39">
        <f>SUM('Payroll April'!K312:AO312)</f>
        <v>0</v>
      </c>
      <c r="AY313" s="37">
        <f>COUNTIF('Payroll April'!K313:AO313,"S1")+COUNTIF('Payroll April'!K313:AO313,"S3")</f>
        <v>12</v>
      </c>
      <c r="AZ313" s="36" t="str">
        <f>IF('Payroll April'!AV313&gt;22,'Payroll April'!AV313-22,"0")</f>
        <v>0</v>
      </c>
      <c r="BA313" s="36">
        <f>COUNT('Payroll April'!K314:AO314)+COUNT('Payroll April'!K315:AO315)</f>
        <v>1</v>
      </c>
      <c r="BB313" s="36">
        <f>SUM('Payroll April'!K314:AO314)+SUM('Payroll April'!K315:AO315)</f>
        <v>8</v>
      </c>
      <c r="BC313" s="40">
        <f>SUM('Payroll April'!K314:AO314)*2+SUM('Payroll April'!K315:AO315)*2-('Payroll April'!BA313*0.5)</f>
        <v>15.5</v>
      </c>
      <c r="BD313" s="47">
        <v>18</v>
      </c>
      <c r="BE313"/>
      <c r="CK313"/>
      <c r="CL313"/>
      <c r="CM313"/>
    </row>
    <row r="314" spans="1:91" ht="17.100000000000001" customHeight="1" x14ac:dyDescent="0.2">
      <c r="A314" s="13"/>
      <c r="B314" s="31"/>
      <c r="C314" s="32" t="s">
        <v>154</v>
      </c>
      <c r="D314" s="56"/>
      <c r="E314" s="57"/>
      <c r="F314" s="56"/>
      <c r="G314" s="56"/>
      <c r="H314" s="56"/>
      <c r="I314" s="58"/>
      <c r="J314" s="33" t="s">
        <v>13</v>
      </c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4">
        <v>8</v>
      </c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4"/>
      <c r="AO314" s="43"/>
      <c r="AP314" s="71"/>
      <c r="AQ314" s="72"/>
      <c r="AR314" s="72"/>
      <c r="AS314" s="72"/>
      <c r="AT314" s="72"/>
      <c r="AU314" s="72"/>
      <c r="AV314" s="76"/>
      <c r="AW314" s="77"/>
      <c r="AX314" s="73"/>
      <c r="AY314" s="72"/>
      <c r="AZ314" s="74"/>
      <c r="BA314" s="74"/>
      <c r="BB314" s="75"/>
      <c r="BC314" s="78"/>
      <c r="BD314" s="54"/>
      <c r="BE314"/>
      <c r="CK314"/>
      <c r="CL314"/>
      <c r="CM314"/>
    </row>
    <row r="315" spans="1:91" ht="17.100000000000001" customHeight="1" x14ac:dyDescent="0.2">
      <c r="A315" s="13"/>
      <c r="B315" s="31"/>
      <c r="C315" s="32" t="s">
        <v>154</v>
      </c>
      <c r="D315" s="56"/>
      <c r="E315" s="57"/>
      <c r="F315" s="56"/>
      <c r="G315" s="56"/>
      <c r="H315" s="56"/>
      <c r="I315" s="58"/>
      <c r="J315" s="33" t="s">
        <v>32</v>
      </c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4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4"/>
      <c r="AO315" s="43"/>
      <c r="AP315" s="71"/>
      <c r="AQ315" s="72"/>
      <c r="AR315" s="72"/>
      <c r="AS315" s="72"/>
      <c r="AT315" s="72"/>
      <c r="AU315" s="72"/>
      <c r="AV315" s="76"/>
      <c r="AW315" s="77"/>
      <c r="AX315" s="73"/>
      <c r="AY315" s="72"/>
      <c r="AZ315" s="74"/>
      <c r="BA315" s="74"/>
      <c r="BB315" s="75"/>
      <c r="BC315" s="78"/>
      <c r="BD315" s="54"/>
      <c r="BE315"/>
      <c r="CK315"/>
      <c r="CL315"/>
      <c r="CM315"/>
    </row>
    <row r="316" spans="1:91" ht="17.100000000000001" customHeight="1" x14ac:dyDescent="0.2">
      <c r="A316" s="13"/>
      <c r="B316" s="49"/>
      <c r="C316" s="83" t="s">
        <v>154</v>
      </c>
      <c r="D316" s="68"/>
      <c r="E316" s="67"/>
      <c r="F316" s="68"/>
      <c r="G316" s="68"/>
      <c r="H316" s="68"/>
      <c r="I316" s="81"/>
      <c r="J316" s="33" t="s">
        <v>9</v>
      </c>
      <c r="K316" s="52"/>
      <c r="L316" s="52"/>
      <c r="M316" s="52">
        <v>47</v>
      </c>
      <c r="N316" s="52">
        <v>28</v>
      </c>
      <c r="O316" s="52">
        <v>32</v>
      </c>
      <c r="P316" s="52">
        <v>10</v>
      </c>
      <c r="Q316" s="52" t="s">
        <v>35</v>
      </c>
      <c r="R316" s="52" t="s">
        <v>35</v>
      </c>
      <c r="S316" s="52" t="s">
        <v>35</v>
      </c>
      <c r="T316" s="52"/>
      <c r="U316" s="52"/>
      <c r="V316" s="52"/>
      <c r="W316" s="53">
        <v>30</v>
      </c>
      <c r="X316" s="52">
        <v>52</v>
      </c>
      <c r="Y316" s="52">
        <v>23</v>
      </c>
      <c r="Z316" s="52">
        <v>26</v>
      </c>
      <c r="AA316" s="52">
        <v>43</v>
      </c>
      <c r="AB316" s="52">
        <v>16</v>
      </c>
      <c r="AC316" s="52">
        <v>20</v>
      </c>
      <c r="AD316" s="52"/>
      <c r="AE316" s="52"/>
      <c r="AF316" s="52" t="s">
        <v>35</v>
      </c>
      <c r="AG316" s="52">
        <v>10</v>
      </c>
      <c r="AH316" s="52">
        <v>26</v>
      </c>
      <c r="AI316" s="52">
        <v>72</v>
      </c>
      <c r="AJ316" s="52">
        <v>15</v>
      </c>
      <c r="AK316" s="52" t="s">
        <v>35</v>
      </c>
      <c r="AL316" s="52">
        <v>26</v>
      </c>
      <c r="AM316" s="52"/>
      <c r="AN316" s="53"/>
      <c r="AO316" s="52">
        <v>38</v>
      </c>
      <c r="AP316" s="71"/>
      <c r="AQ316" s="72"/>
      <c r="AR316" s="72"/>
      <c r="AS316" s="72"/>
      <c r="AT316" s="73"/>
      <c r="AU316" s="36"/>
      <c r="AV316" s="36"/>
      <c r="AW316" s="38"/>
      <c r="AX316" s="39"/>
      <c r="AY316" s="72"/>
      <c r="AZ316" s="74"/>
      <c r="BA316" s="75"/>
      <c r="BB316" s="75"/>
      <c r="BC316" s="40"/>
      <c r="BD316" s="54"/>
      <c r="BE316"/>
      <c r="CK316"/>
      <c r="CL316"/>
      <c r="CM316"/>
    </row>
    <row r="317" spans="1:91" ht="17.100000000000001" customHeight="1" x14ac:dyDescent="0.2">
      <c r="A317" s="13"/>
      <c r="B317" s="31"/>
      <c r="C317" s="32" t="s">
        <v>154</v>
      </c>
      <c r="D317" s="56"/>
      <c r="E317" s="57"/>
      <c r="F317" s="56"/>
      <c r="G317" s="56"/>
      <c r="H317" s="56"/>
      <c r="I317" s="58"/>
      <c r="J317" s="33" t="s">
        <v>10</v>
      </c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4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4"/>
      <c r="AO317" s="43"/>
      <c r="AP317" s="71"/>
      <c r="AQ317" s="72"/>
      <c r="AR317" s="72"/>
      <c r="AS317" s="72"/>
      <c r="AT317" s="72"/>
      <c r="AU317" s="72"/>
      <c r="AV317" s="76"/>
      <c r="AW317" s="77"/>
      <c r="AX317" s="73"/>
      <c r="AY317" s="72"/>
      <c r="AZ317" s="74"/>
      <c r="BA317" s="74"/>
      <c r="BB317" s="75"/>
      <c r="BC317" s="78"/>
      <c r="BD317" s="54"/>
      <c r="BE317"/>
      <c r="CK317"/>
      <c r="CL317"/>
      <c r="CM317"/>
    </row>
    <row r="318" spans="1:91" ht="17.100000000000001" customHeight="1" x14ac:dyDescent="0.2">
      <c r="A318" s="13"/>
      <c r="B318" s="31">
        <f>'Payroll April'!B313+1</f>
        <v>63</v>
      </c>
      <c r="C318" s="56" t="s">
        <v>154</v>
      </c>
      <c r="D318" s="56" t="s">
        <v>175</v>
      </c>
      <c r="E318" s="57" t="s">
        <v>176</v>
      </c>
      <c r="F318" s="56" t="s">
        <v>45</v>
      </c>
      <c r="G318" s="56" t="s">
        <v>54</v>
      </c>
      <c r="H318" s="56" t="s">
        <v>22</v>
      </c>
      <c r="I318" s="58"/>
      <c r="J318" s="33" t="s">
        <v>22</v>
      </c>
      <c r="K318" s="43"/>
      <c r="L318" s="43"/>
      <c r="M318" s="43" t="s">
        <v>41</v>
      </c>
      <c r="N318" s="43" t="s">
        <v>41</v>
      </c>
      <c r="O318" s="43" t="s">
        <v>41</v>
      </c>
      <c r="P318" s="43" t="s">
        <v>42</v>
      </c>
      <c r="Q318" s="43" t="s">
        <v>42</v>
      </c>
      <c r="R318" s="43" t="s">
        <v>40</v>
      </c>
      <c r="S318" s="43" t="s">
        <v>40</v>
      </c>
      <c r="T318" s="43"/>
      <c r="U318" s="43"/>
      <c r="V318" s="43"/>
      <c r="W318" s="44" t="s">
        <v>41</v>
      </c>
      <c r="X318" s="43" t="s">
        <v>41</v>
      </c>
      <c r="Y318" s="43" t="s">
        <v>42</v>
      </c>
      <c r="Z318" s="43" t="s">
        <v>42</v>
      </c>
      <c r="AA318" s="43" t="s">
        <v>40</v>
      </c>
      <c r="AB318" s="43" t="s">
        <v>40</v>
      </c>
      <c r="AC318" s="43" t="s">
        <v>40</v>
      </c>
      <c r="AD318" s="43"/>
      <c r="AE318" s="43"/>
      <c r="AF318" s="43" t="s">
        <v>41</v>
      </c>
      <c r="AG318" s="43" t="s">
        <v>41</v>
      </c>
      <c r="AH318" s="43" t="s">
        <v>42</v>
      </c>
      <c r="AI318" s="43" t="s">
        <v>42</v>
      </c>
      <c r="AJ318" s="43" t="s">
        <v>42</v>
      </c>
      <c r="AK318" s="43" t="s">
        <v>40</v>
      </c>
      <c r="AL318" s="43" t="s">
        <v>40</v>
      </c>
      <c r="AM318" s="43"/>
      <c r="AN318" s="44"/>
      <c r="AO318" s="43" t="s">
        <v>41</v>
      </c>
      <c r="AP318" s="36">
        <f>COUNTIF('Payroll April'!K318:AO318,"AL")</f>
        <v>0</v>
      </c>
      <c r="AQ318" s="37">
        <f>COUNTIF('Payroll April'!K318:AO318,"IJ")</f>
        <v>0</v>
      </c>
      <c r="AR318" s="37">
        <f>COUNTIF('Payroll April'!K318:AO318,"SK")</f>
        <v>0</v>
      </c>
      <c r="AS318" s="37">
        <f>COUNTIF('Payroll April'!K318:AO318,"CT")</f>
        <v>0</v>
      </c>
      <c r="AT318" s="36">
        <f>COUNTIF('Payroll April'!K318:AO318,"CTK")</f>
        <v>0</v>
      </c>
      <c r="AU318" s="36">
        <f>COUNTIF('Payroll April'!K318:AO318,"PG")</f>
        <v>0</v>
      </c>
      <c r="AV318" s="36">
        <f>COUNTIF('Payroll April'!K318:AO318,"S1")+COUNTIF('Payroll April'!K318:AO318,"S2")+COUNTIF('Payroll April'!K318:AO318,"S3")</f>
        <v>22</v>
      </c>
      <c r="AW318" s="38">
        <f>SUM('Payroll April'!K316:AO316)</f>
        <v>514</v>
      </c>
      <c r="AX318" s="39">
        <f>SUM('Payroll April'!K317:AO317)</f>
        <v>0</v>
      </c>
      <c r="AY318" s="37">
        <f>COUNTIF('Payroll April'!K318:AO318,"S1")+COUNTIF('Payroll April'!K318:AO318,"S3")</f>
        <v>14</v>
      </c>
      <c r="AZ318" s="36" t="str">
        <f>IF('Payroll April'!AV318&gt;22,'Payroll April'!AV318-22,"0")</f>
        <v>0</v>
      </c>
      <c r="BA318" s="36">
        <f>COUNT('Payroll April'!K319:AO319)+COUNT('Payroll April'!K320:AO320)</f>
        <v>1</v>
      </c>
      <c r="BB318" s="36">
        <f>SUM('Payroll April'!K319:AO319)+SUM('Payroll April'!K320:AO320)</f>
        <v>8</v>
      </c>
      <c r="BC318" s="40">
        <f>SUM('Payroll April'!K319:AO319)*2+SUM('Payroll April'!K320:AO320)*2-('Payroll April'!BA318*0.5)</f>
        <v>15.5</v>
      </c>
      <c r="BD318" s="47">
        <v>22</v>
      </c>
      <c r="BE318"/>
      <c r="CK318"/>
      <c r="CL318"/>
      <c r="CM318"/>
    </row>
    <row r="319" spans="1:91" ht="17.100000000000001" customHeight="1" x14ac:dyDescent="0.2">
      <c r="A319" s="13"/>
      <c r="B319" s="31"/>
      <c r="C319" s="32" t="s">
        <v>154</v>
      </c>
      <c r="D319" s="56"/>
      <c r="E319" s="57"/>
      <c r="F319" s="56"/>
      <c r="G319" s="56"/>
      <c r="H319" s="56"/>
      <c r="I319" s="58"/>
      <c r="J319" s="33" t="s">
        <v>13</v>
      </c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4">
        <v>8</v>
      </c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4"/>
      <c r="AO319" s="43"/>
      <c r="AP319" s="71"/>
      <c r="AQ319" s="72"/>
      <c r="AR319" s="72"/>
      <c r="AS319" s="72"/>
      <c r="AT319" s="72"/>
      <c r="AU319" s="72"/>
      <c r="AV319" s="76"/>
      <c r="AW319" s="77"/>
      <c r="AX319" s="73"/>
      <c r="AY319" s="72"/>
      <c r="AZ319" s="74"/>
      <c r="BA319" s="74"/>
      <c r="BB319" s="75"/>
      <c r="BC319" s="78"/>
      <c r="BD319" s="54"/>
      <c r="BE319"/>
      <c r="CK319"/>
      <c r="CL319"/>
      <c r="CM319"/>
    </row>
    <row r="320" spans="1:91" ht="17.100000000000001" customHeight="1" x14ac:dyDescent="0.2">
      <c r="A320" s="13"/>
      <c r="B320" s="31"/>
      <c r="C320" s="32" t="s">
        <v>154</v>
      </c>
      <c r="D320" s="56"/>
      <c r="E320" s="57"/>
      <c r="F320" s="56"/>
      <c r="G320" s="56"/>
      <c r="H320" s="56"/>
      <c r="I320" s="58"/>
      <c r="J320" s="33" t="s">
        <v>32</v>
      </c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4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4"/>
      <c r="AO320" s="43"/>
      <c r="AP320" s="71"/>
      <c r="AQ320" s="72"/>
      <c r="AR320" s="72"/>
      <c r="AS320" s="72"/>
      <c r="AT320" s="72"/>
      <c r="AU320" s="72"/>
      <c r="AV320" s="76"/>
      <c r="AW320" s="77"/>
      <c r="AX320" s="73"/>
      <c r="AY320" s="72"/>
      <c r="AZ320" s="74"/>
      <c r="BA320" s="74"/>
      <c r="BB320" s="75"/>
      <c r="BC320" s="78"/>
      <c r="BD320" s="54"/>
      <c r="BE320"/>
      <c r="CK320"/>
      <c r="CL320"/>
      <c r="CM320"/>
    </row>
    <row r="321" spans="1:91" ht="17.100000000000001" customHeight="1" x14ac:dyDescent="0.2">
      <c r="A321" s="13"/>
      <c r="B321" s="49"/>
      <c r="C321" s="83" t="s">
        <v>154</v>
      </c>
      <c r="D321" s="68"/>
      <c r="E321" s="67"/>
      <c r="F321" s="68"/>
      <c r="G321" s="68"/>
      <c r="H321" s="68"/>
      <c r="I321" s="81"/>
      <c r="J321" s="33" t="s">
        <v>9</v>
      </c>
      <c r="K321" s="52"/>
      <c r="L321" s="52"/>
      <c r="M321" s="52">
        <v>74</v>
      </c>
      <c r="N321" s="52">
        <v>60</v>
      </c>
      <c r="O321" s="52">
        <v>53</v>
      </c>
      <c r="P321" s="52">
        <v>98</v>
      </c>
      <c r="Q321" s="52">
        <v>108</v>
      </c>
      <c r="R321" s="52">
        <v>60</v>
      </c>
      <c r="S321" s="52">
        <v>14</v>
      </c>
      <c r="T321" s="52"/>
      <c r="U321" s="52"/>
      <c r="V321" s="52"/>
      <c r="W321" s="53">
        <v>113</v>
      </c>
      <c r="X321" s="52" t="s">
        <v>35</v>
      </c>
      <c r="Y321" s="52">
        <v>111</v>
      </c>
      <c r="Z321" s="52">
        <v>102</v>
      </c>
      <c r="AA321" s="52">
        <v>74</v>
      </c>
      <c r="AB321" s="52">
        <v>73</v>
      </c>
      <c r="AC321" s="52" t="s">
        <v>35</v>
      </c>
      <c r="AD321" s="52"/>
      <c r="AE321" s="52"/>
      <c r="AF321" s="52" t="s">
        <v>35</v>
      </c>
      <c r="AG321" s="52" t="s">
        <v>35</v>
      </c>
      <c r="AH321" s="52">
        <v>94</v>
      </c>
      <c r="AI321" s="52">
        <v>96</v>
      </c>
      <c r="AJ321" s="52">
        <v>87</v>
      </c>
      <c r="AK321" s="52">
        <v>137</v>
      </c>
      <c r="AL321" s="52">
        <v>100</v>
      </c>
      <c r="AM321" s="52"/>
      <c r="AN321" s="53"/>
      <c r="AO321" s="52">
        <v>61</v>
      </c>
      <c r="AP321" s="71"/>
      <c r="AQ321" s="72"/>
      <c r="AR321" s="72"/>
      <c r="AS321" s="72"/>
      <c r="AT321" s="73"/>
      <c r="AU321" s="36"/>
      <c r="AV321" s="36"/>
      <c r="AW321" s="38"/>
      <c r="AX321" s="39"/>
      <c r="AY321" s="72"/>
      <c r="AZ321" s="74"/>
      <c r="BA321" s="75"/>
      <c r="BB321" s="75"/>
      <c r="BC321" s="40"/>
      <c r="BD321" s="3"/>
      <c r="BE321"/>
      <c r="CK321"/>
      <c r="CL321"/>
      <c r="CM321"/>
    </row>
    <row r="322" spans="1:91" ht="17.100000000000001" customHeight="1" x14ac:dyDescent="0.2">
      <c r="A322" s="13"/>
      <c r="B322" s="31"/>
      <c r="C322" s="32" t="s">
        <v>154</v>
      </c>
      <c r="D322" s="56"/>
      <c r="E322" s="57"/>
      <c r="F322" s="56"/>
      <c r="G322" s="56"/>
      <c r="H322" s="56"/>
      <c r="I322" s="58"/>
      <c r="J322" s="33" t="s">
        <v>10</v>
      </c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4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4"/>
      <c r="AO322" s="43"/>
      <c r="AP322" s="71"/>
      <c r="AQ322" s="72"/>
      <c r="AR322" s="72"/>
      <c r="AS322" s="72"/>
      <c r="AT322" s="72"/>
      <c r="AU322" s="72"/>
      <c r="AV322" s="76"/>
      <c r="AW322" s="77"/>
      <c r="AX322" s="73"/>
      <c r="AY322" s="72"/>
      <c r="AZ322" s="74"/>
      <c r="BA322" s="74"/>
      <c r="BB322" s="75"/>
      <c r="BC322" s="78"/>
      <c r="BD322" s="3"/>
      <c r="BE322"/>
      <c r="CK322"/>
      <c r="CL322"/>
      <c r="CM322"/>
    </row>
    <row r="323" spans="1:91" ht="17.100000000000001" customHeight="1" x14ac:dyDescent="0.2">
      <c r="A323" s="13"/>
      <c r="B323" s="31">
        <f>'Payroll April'!B318+1</f>
        <v>64</v>
      </c>
      <c r="C323" s="56" t="s">
        <v>154</v>
      </c>
      <c r="D323" s="56" t="s">
        <v>177</v>
      </c>
      <c r="E323" s="57" t="s">
        <v>178</v>
      </c>
      <c r="F323" s="56" t="s">
        <v>38</v>
      </c>
      <c r="G323" s="56" t="s">
        <v>65</v>
      </c>
      <c r="H323" s="56" t="s">
        <v>22</v>
      </c>
      <c r="I323" s="58"/>
      <c r="J323" s="33" t="s">
        <v>22</v>
      </c>
      <c r="K323" s="43"/>
      <c r="L323" s="43"/>
      <c r="M323" s="43" t="s">
        <v>41</v>
      </c>
      <c r="N323" s="43" t="s">
        <v>41</v>
      </c>
      <c r="O323" s="43" t="s">
        <v>41</v>
      </c>
      <c r="P323" s="43" t="s">
        <v>42</v>
      </c>
      <c r="Q323" s="43" t="s">
        <v>42</v>
      </c>
      <c r="R323" s="43" t="s">
        <v>40</v>
      </c>
      <c r="S323" s="43" t="s">
        <v>40</v>
      </c>
      <c r="T323" s="43"/>
      <c r="U323" s="43"/>
      <c r="V323" s="43"/>
      <c r="W323" s="44" t="s">
        <v>41</v>
      </c>
      <c r="X323" s="43" t="s">
        <v>41</v>
      </c>
      <c r="Y323" s="43" t="s">
        <v>42</v>
      </c>
      <c r="Z323" s="43" t="s">
        <v>42</v>
      </c>
      <c r="AA323" s="43" t="s">
        <v>40</v>
      </c>
      <c r="AB323" s="43" t="s">
        <v>40</v>
      </c>
      <c r="AC323" s="43" t="s">
        <v>40</v>
      </c>
      <c r="AD323" s="43"/>
      <c r="AE323" s="43"/>
      <c r="AF323" s="43" t="s">
        <v>41</v>
      </c>
      <c r="AG323" s="43" t="s">
        <v>41</v>
      </c>
      <c r="AH323" s="43" t="s">
        <v>42</v>
      </c>
      <c r="AI323" s="43" t="s">
        <v>42</v>
      </c>
      <c r="AJ323" s="43" t="s">
        <v>42</v>
      </c>
      <c r="AK323" s="43" t="s">
        <v>40</v>
      </c>
      <c r="AL323" s="43" t="s">
        <v>40</v>
      </c>
      <c r="AM323" s="43"/>
      <c r="AN323" s="44"/>
      <c r="AO323" s="43" t="s">
        <v>41</v>
      </c>
      <c r="AP323" s="36">
        <f>COUNTIF('Payroll April'!K323:AO323,"AL")</f>
        <v>0</v>
      </c>
      <c r="AQ323" s="37">
        <f>COUNTIF('Payroll April'!K323:AO323,"IJ")</f>
        <v>0</v>
      </c>
      <c r="AR323" s="37">
        <f>COUNTIF('Payroll April'!K323:AO323,"SK")</f>
        <v>0</v>
      </c>
      <c r="AS323" s="37">
        <f>COUNTIF('Payroll April'!K323:AO323,"CT")</f>
        <v>0</v>
      </c>
      <c r="AT323" s="36">
        <f>COUNTIF('Payroll April'!K323:AO323,"CTK")</f>
        <v>0</v>
      </c>
      <c r="AU323" s="36">
        <f>COUNTIF('Payroll April'!K323:AO323,"PG")</f>
        <v>0</v>
      </c>
      <c r="AV323" s="36">
        <f>COUNTIF('Payroll April'!K323:AO323,"S1")+COUNTIF('Payroll April'!K323:AO323,"S2")+COUNTIF('Payroll April'!K323:AO323,"S3")</f>
        <v>22</v>
      </c>
      <c r="AW323" s="38">
        <f>SUM('Payroll April'!K321:AO321)</f>
        <v>1515</v>
      </c>
      <c r="AX323" s="39">
        <f>SUM('Payroll April'!K322:AO322)</f>
        <v>0</v>
      </c>
      <c r="AY323" s="37">
        <f>COUNTIF('Payroll April'!K323:AO323,"S1")+COUNTIF('Payroll April'!K323:AO323,"S3")</f>
        <v>14</v>
      </c>
      <c r="AZ323" s="36" t="str">
        <f>IF('Payroll April'!AV323&gt;22,'Payroll April'!AV323-22,"0")</f>
        <v>0</v>
      </c>
      <c r="BA323" s="36">
        <f>COUNT('Payroll April'!K324:AO324)+COUNT('Payroll April'!K325:AO325)</f>
        <v>1</v>
      </c>
      <c r="BB323" s="36">
        <f>SUM('Payroll April'!K324:AO324)+SUM('Payroll April'!K325:AO325)</f>
        <v>8</v>
      </c>
      <c r="BC323" s="40">
        <f>SUM('Payroll April'!K324:AO324)*2+SUM('Payroll April'!K325:AO325)*2-('Payroll April'!BA323*0.5)</f>
        <v>15.5</v>
      </c>
      <c r="BD323" s="47">
        <v>22</v>
      </c>
      <c r="BE323"/>
      <c r="CK323"/>
      <c r="CL323"/>
      <c r="CM323"/>
    </row>
    <row r="324" spans="1:91" ht="17.100000000000001" customHeight="1" x14ac:dyDescent="0.2">
      <c r="A324" s="13"/>
      <c r="B324" s="31"/>
      <c r="C324" s="32" t="s">
        <v>154</v>
      </c>
      <c r="D324" s="56"/>
      <c r="E324" s="57"/>
      <c r="F324" s="56"/>
      <c r="G324" s="56"/>
      <c r="H324" s="56"/>
      <c r="I324" s="58"/>
      <c r="J324" s="33" t="s">
        <v>13</v>
      </c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4">
        <v>8</v>
      </c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4"/>
      <c r="AO324" s="43"/>
      <c r="AP324" s="71"/>
      <c r="AQ324" s="72"/>
      <c r="AR324" s="72"/>
      <c r="AS324" s="72"/>
      <c r="AT324" s="72"/>
      <c r="AU324" s="72"/>
      <c r="AV324" s="76"/>
      <c r="AW324" s="77"/>
      <c r="AX324" s="73"/>
      <c r="AY324" s="72"/>
      <c r="AZ324" s="74"/>
      <c r="BA324" s="74"/>
      <c r="BB324" s="75"/>
      <c r="BC324" s="78"/>
      <c r="BD324" s="54"/>
      <c r="BE324"/>
      <c r="CK324"/>
      <c r="CL324"/>
      <c r="CM324"/>
    </row>
    <row r="325" spans="1:91" ht="17.100000000000001" customHeight="1" x14ac:dyDescent="0.2">
      <c r="A325" s="13"/>
      <c r="B325" s="31"/>
      <c r="C325" s="32" t="s">
        <v>154</v>
      </c>
      <c r="D325" s="56"/>
      <c r="E325" s="57"/>
      <c r="F325" s="56"/>
      <c r="G325" s="56"/>
      <c r="H325" s="56"/>
      <c r="I325" s="58"/>
      <c r="J325" s="33" t="s">
        <v>32</v>
      </c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4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4"/>
      <c r="AO325" s="43"/>
      <c r="AP325" s="71"/>
      <c r="AQ325" s="72"/>
      <c r="AR325" s="72"/>
      <c r="AS325" s="72"/>
      <c r="AT325" s="72"/>
      <c r="AU325" s="72"/>
      <c r="AV325" s="76"/>
      <c r="AW325" s="77"/>
      <c r="AX325" s="73"/>
      <c r="AY325" s="72"/>
      <c r="AZ325" s="74"/>
      <c r="BA325" s="74"/>
      <c r="BB325" s="75"/>
      <c r="BC325" s="78"/>
      <c r="BD325" s="54"/>
      <c r="BE325"/>
      <c r="CK325"/>
      <c r="CL325"/>
      <c r="CM325"/>
    </row>
    <row r="326" spans="1:91" ht="17.100000000000001" customHeight="1" x14ac:dyDescent="0.2">
      <c r="A326" s="13"/>
      <c r="B326" s="49"/>
      <c r="C326" s="83" t="s">
        <v>154</v>
      </c>
      <c r="D326" s="68"/>
      <c r="E326" s="67"/>
      <c r="F326" s="68"/>
      <c r="G326" s="68"/>
      <c r="H326" s="68"/>
      <c r="I326" s="81"/>
      <c r="J326" s="33" t="s">
        <v>9</v>
      </c>
      <c r="K326" s="52"/>
      <c r="L326" s="52"/>
      <c r="M326" s="52">
        <v>74</v>
      </c>
      <c r="N326" s="52">
        <v>60</v>
      </c>
      <c r="O326" s="52">
        <v>53</v>
      </c>
      <c r="P326" s="52">
        <v>98</v>
      </c>
      <c r="Q326" s="52">
        <v>108</v>
      </c>
      <c r="R326" s="52">
        <v>60</v>
      </c>
      <c r="S326" s="52">
        <v>14</v>
      </c>
      <c r="T326" s="52"/>
      <c r="U326" s="52"/>
      <c r="V326" s="52"/>
      <c r="W326" s="53">
        <v>173</v>
      </c>
      <c r="X326" s="52">
        <v>76</v>
      </c>
      <c r="Y326" s="52">
        <v>111</v>
      </c>
      <c r="Z326" s="52">
        <v>102</v>
      </c>
      <c r="AA326" s="52">
        <v>74</v>
      </c>
      <c r="AB326" s="52">
        <v>73</v>
      </c>
      <c r="AC326" s="52" t="s">
        <v>35</v>
      </c>
      <c r="AD326" s="52"/>
      <c r="AE326" s="52"/>
      <c r="AF326" s="52" t="s">
        <v>35</v>
      </c>
      <c r="AG326" s="52" t="s">
        <v>35</v>
      </c>
      <c r="AH326" s="52">
        <v>94</v>
      </c>
      <c r="AI326" s="52">
        <v>96</v>
      </c>
      <c r="AJ326" s="52">
        <v>87</v>
      </c>
      <c r="AK326" s="52">
        <v>137</v>
      </c>
      <c r="AL326" s="52">
        <v>100</v>
      </c>
      <c r="AM326" s="52"/>
      <c r="AN326" s="53"/>
      <c r="AO326" s="52">
        <v>61</v>
      </c>
      <c r="AP326" s="71"/>
      <c r="AQ326" s="72"/>
      <c r="AR326" s="72"/>
      <c r="AS326" s="72"/>
      <c r="AT326" s="73"/>
      <c r="AU326" s="36"/>
      <c r="AV326" s="36"/>
      <c r="AW326" s="38"/>
      <c r="AX326" s="39"/>
      <c r="AY326" s="72"/>
      <c r="AZ326" s="74"/>
      <c r="BA326" s="75"/>
      <c r="BB326" s="75"/>
      <c r="BC326" s="40"/>
      <c r="BD326" s="3"/>
      <c r="BE326"/>
      <c r="CK326"/>
      <c r="CL326"/>
      <c r="CM326"/>
    </row>
    <row r="327" spans="1:91" ht="17.100000000000001" customHeight="1" x14ac:dyDescent="0.2">
      <c r="A327" s="13"/>
      <c r="B327" s="31"/>
      <c r="C327" s="32" t="s">
        <v>154</v>
      </c>
      <c r="D327" s="56"/>
      <c r="E327" s="57"/>
      <c r="F327" s="56"/>
      <c r="G327" s="56"/>
      <c r="H327" s="56"/>
      <c r="I327" s="58"/>
      <c r="J327" s="33" t="s">
        <v>10</v>
      </c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4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4"/>
      <c r="AO327" s="43"/>
      <c r="AP327" s="71"/>
      <c r="AQ327" s="72"/>
      <c r="AR327" s="72"/>
      <c r="AS327" s="72"/>
      <c r="AT327" s="72"/>
      <c r="AU327" s="72"/>
      <c r="AV327" s="76"/>
      <c r="AW327" s="77"/>
      <c r="AX327" s="73"/>
      <c r="AY327" s="72"/>
      <c r="AZ327" s="74"/>
      <c r="BA327" s="74"/>
      <c r="BB327" s="75"/>
      <c r="BC327" s="78"/>
      <c r="BD327" s="3"/>
      <c r="BE327"/>
      <c r="CK327"/>
      <c r="CL327"/>
      <c r="CM327"/>
    </row>
    <row r="328" spans="1:91" ht="17.100000000000001" customHeight="1" x14ac:dyDescent="0.2">
      <c r="A328" s="13"/>
      <c r="B328" s="31">
        <f>'Payroll April'!B323+1</f>
        <v>65</v>
      </c>
      <c r="C328" s="56" t="s">
        <v>154</v>
      </c>
      <c r="D328" s="56" t="s">
        <v>179</v>
      </c>
      <c r="E328" s="57" t="s">
        <v>180</v>
      </c>
      <c r="F328" s="56" t="s">
        <v>45</v>
      </c>
      <c r="G328" s="56" t="s">
        <v>65</v>
      </c>
      <c r="H328" s="56" t="s">
        <v>22</v>
      </c>
      <c r="I328" s="58"/>
      <c r="J328" s="33" t="s">
        <v>22</v>
      </c>
      <c r="K328" s="43"/>
      <c r="L328" s="43"/>
      <c r="M328" s="43" t="s">
        <v>41</v>
      </c>
      <c r="N328" s="43" t="s">
        <v>41</v>
      </c>
      <c r="O328" s="43" t="s">
        <v>41</v>
      </c>
      <c r="P328" s="43" t="s">
        <v>42</v>
      </c>
      <c r="Q328" s="43" t="s">
        <v>42</v>
      </c>
      <c r="R328" s="43" t="s">
        <v>40</v>
      </c>
      <c r="S328" s="43" t="s">
        <v>40</v>
      </c>
      <c r="T328" s="43"/>
      <c r="U328" s="43"/>
      <c r="V328" s="43"/>
      <c r="W328" s="44" t="s">
        <v>41</v>
      </c>
      <c r="X328" s="43" t="s">
        <v>41</v>
      </c>
      <c r="Y328" s="43" t="s">
        <v>42</v>
      </c>
      <c r="Z328" s="43" t="s">
        <v>42</v>
      </c>
      <c r="AA328" s="43" t="s">
        <v>40</v>
      </c>
      <c r="AB328" s="43" t="s">
        <v>40</v>
      </c>
      <c r="AC328" s="43" t="s">
        <v>40</v>
      </c>
      <c r="AD328" s="43"/>
      <c r="AE328" s="43"/>
      <c r="AF328" s="43" t="s">
        <v>41</v>
      </c>
      <c r="AG328" s="43" t="s">
        <v>41</v>
      </c>
      <c r="AH328" s="43" t="s">
        <v>42</v>
      </c>
      <c r="AI328" s="43" t="s">
        <v>42</v>
      </c>
      <c r="AJ328" s="43" t="s">
        <v>42</v>
      </c>
      <c r="AK328" s="43" t="s">
        <v>40</v>
      </c>
      <c r="AL328" s="43" t="s">
        <v>40</v>
      </c>
      <c r="AM328" s="43"/>
      <c r="AN328" s="44"/>
      <c r="AO328" s="43" t="s">
        <v>41</v>
      </c>
      <c r="AP328" s="36">
        <f>COUNTIF('Payroll April'!K328:AO328,"AL")</f>
        <v>0</v>
      </c>
      <c r="AQ328" s="37">
        <f>COUNTIF('Payroll April'!K328:AO328,"IJ")</f>
        <v>0</v>
      </c>
      <c r="AR328" s="37">
        <f>COUNTIF('Payroll April'!K328:AO328,"SK")</f>
        <v>0</v>
      </c>
      <c r="AS328" s="37">
        <f>COUNTIF('Payroll April'!K328:AO328,"CT")</f>
        <v>0</v>
      </c>
      <c r="AT328" s="36">
        <f>COUNTIF('Payroll April'!K328:AO328,"CTK")</f>
        <v>0</v>
      </c>
      <c r="AU328" s="36">
        <f>COUNTIF('Payroll April'!K328:AO328,"PG")</f>
        <v>0</v>
      </c>
      <c r="AV328" s="36">
        <f>COUNTIF('Payroll April'!K328:AO328,"S1")+COUNTIF('Payroll April'!K328:AO328,"S2")+COUNTIF('Payroll April'!K328:AO328,"S3")</f>
        <v>22</v>
      </c>
      <c r="AW328" s="38">
        <f>SUM('Payroll April'!K326:AO326)</f>
        <v>1651</v>
      </c>
      <c r="AX328" s="39">
        <f>SUM('Payroll April'!K327:AO327)</f>
        <v>0</v>
      </c>
      <c r="AY328" s="37">
        <f>COUNTIF('Payroll April'!K328:AO328,"S1")+COUNTIF('Payroll April'!K328:AO328,"S3")</f>
        <v>14</v>
      </c>
      <c r="AZ328" s="36" t="str">
        <f>IF('Payroll April'!AV328&gt;22,'Payroll April'!AV328-22,"0")</f>
        <v>0</v>
      </c>
      <c r="BA328" s="36">
        <f>COUNT('Payroll April'!K329:AO329)+COUNT('Payroll April'!K330:AO330)</f>
        <v>2</v>
      </c>
      <c r="BB328" s="36">
        <f>SUM('Payroll April'!K329:AO329)+SUM('Payroll April'!K330:AO330)</f>
        <v>24</v>
      </c>
      <c r="BC328" s="40">
        <f>SUM('Payroll April'!K329:AO329)*2+SUM('Payroll April'!K330:AO330)*2-('Payroll April'!BA328*0.5)</f>
        <v>47</v>
      </c>
      <c r="BD328" s="47">
        <v>22</v>
      </c>
      <c r="BE328"/>
      <c r="CK328"/>
      <c r="CL328"/>
      <c r="CM328"/>
    </row>
    <row r="329" spans="1:91" ht="17.100000000000001" customHeight="1" x14ac:dyDescent="0.2">
      <c r="A329" s="13"/>
      <c r="B329" s="31"/>
      <c r="C329" s="32" t="s">
        <v>154</v>
      </c>
      <c r="D329" s="56"/>
      <c r="E329" s="57"/>
      <c r="F329" s="56"/>
      <c r="G329" s="56"/>
      <c r="H329" s="56"/>
      <c r="I329" s="58"/>
      <c r="J329" s="33" t="s">
        <v>13</v>
      </c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4">
        <v>16</v>
      </c>
      <c r="X329" s="43">
        <v>8</v>
      </c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4"/>
      <c r="AO329" s="43"/>
      <c r="AP329" s="71"/>
      <c r="AQ329" s="72"/>
      <c r="AR329" s="72"/>
      <c r="AS329" s="72"/>
      <c r="AT329" s="72"/>
      <c r="AU329" s="72"/>
      <c r="AV329" s="76"/>
      <c r="AW329" s="77"/>
      <c r="AX329" s="73"/>
      <c r="AY329" s="72"/>
      <c r="AZ329" s="74"/>
      <c r="BA329" s="74"/>
      <c r="BB329" s="75"/>
      <c r="BC329" s="78"/>
      <c r="BD329" s="54"/>
      <c r="BE329"/>
      <c r="CK329"/>
      <c r="CL329"/>
      <c r="CM329"/>
    </row>
    <row r="330" spans="1:91" ht="17.100000000000001" customHeight="1" x14ac:dyDescent="0.2">
      <c r="A330" s="13"/>
      <c r="B330" s="31"/>
      <c r="C330" s="32" t="s">
        <v>154</v>
      </c>
      <c r="D330" s="56"/>
      <c r="E330" s="57"/>
      <c r="F330" s="56"/>
      <c r="G330" s="56"/>
      <c r="H330" s="56"/>
      <c r="I330" s="58"/>
      <c r="J330" s="33" t="s">
        <v>32</v>
      </c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4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4"/>
      <c r="AO330" s="43"/>
      <c r="AP330" s="71"/>
      <c r="AQ330" s="72"/>
      <c r="AR330" s="72"/>
      <c r="AS330" s="72"/>
      <c r="AT330" s="72"/>
      <c r="AU330" s="72"/>
      <c r="AV330" s="76"/>
      <c r="AW330" s="77"/>
      <c r="AX330" s="73"/>
      <c r="AY330" s="72"/>
      <c r="AZ330" s="74"/>
      <c r="BA330" s="74"/>
      <c r="BB330" s="75"/>
      <c r="BC330" s="78"/>
      <c r="BD330" s="54"/>
      <c r="BE330"/>
      <c r="CK330"/>
      <c r="CL330"/>
      <c r="CM330"/>
    </row>
    <row r="331" spans="1:91" ht="17.100000000000001" customHeight="1" x14ac:dyDescent="0.2">
      <c r="A331" s="13"/>
      <c r="B331" s="49"/>
      <c r="C331" s="83" t="s">
        <v>154</v>
      </c>
      <c r="D331" s="68"/>
      <c r="E331" s="67"/>
      <c r="F331" s="68"/>
      <c r="G331" s="68"/>
      <c r="H331" s="68"/>
      <c r="I331" s="81"/>
      <c r="J331" s="33" t="s">
        <v>9</v>
      </c>
      <c r="K331" s="52"/>
      <c r="L331" s="52"/>
      <c r="M331" s="52">
        <v>74</v>
      </c>
      <c r="N331" s="52">
        <v>60</v>
      </c>
      <c r="O331" s="52">
        <v>53</v>
      </c>
      <c r="P331" s="52">
        <v>98</v>
      </c>
      <c r="Q331" s="52">
        <v>108</v>
      </c>
      <c r="R331" s="52">
        <v>60</v>
      </c>
      <c r="S331" s="52">
        <v>14</v>
      </c>
      <c r="T331" s="52"/>
      <c r="U331" s="52"/>
      <c r="V331" s="52"/>
      <c r="W331" s="53">
        <v>173</v>
      </c>
      <c r="X331" s="52">
        <v>26</v>
      </c>
      <c r="Y331" s="52">
        <v>171</v>
      </c>
      <c r="Z331" s="52">
        <v>102</v>
      </c>
      <c r="AA331" s="52">
        <v>74</v>
      </c>
      <c r="AB331" s="52">
        <v>73</v>
      </c>
      <c r="AC331" s="52" t="s">
        <v>35</v>
      </c>
      <c r="AD331" s="52"/>
      <c r="AE331" s="52"/>
      <c r="AF331" s="52" t="s">
        <v>35</v>
      </c>
      <c r="AG331" s="52" t="s">
        <v>35</v>
      </c>
      <c r="AH331" s="52">
        <v>154</v>
      </c>
      <c r="AI331" s="52">
        <v>96</v>
      </c>
      <c r="AJ331" s="52">
        <v>87</v>
      </c>
      <c r="AK331" s="52">
        <v>137</v>
      </c>
      <c r="AL331" s="52">
        <v>100</v>
      </c>
      <c r="AM331" s="52"/>
      <c r="AN331" s="53"/>
      <c r="AO331" s="52">
        <v>61</v>
      </c>
      <c r="AP331" s="71"/>
      <c r="AQ331" s="72"/>
      <c r="AR331" s="72"/>
      <c r="AS331" s="72"/>
      <c r="AT331" s="73"/>
      <c r="AU331" s="36"/>
      <c r="AV331" s="36"/>
      <c r="AW331" s="38"/>
      <c r="AX331" s="39"/>
      <c r="AY331" s="72"/>
      <c r="AZ331" s="74"/>
      <c r="BA331" s="75"/>
      <c r="BB331" s="75"/>
      <c r="BC331" s="40"/>
      <c r="BD331" s="3"/>
      <c r="BE331"/>
      <c r="CK331"/>
      <c r="CL331"/>
      <c r="CM331"/>
    </row>
    <row r="332" spans="1:91" ht="17.100000000000001" customHeight="1" x14ac:dyDescent="0.2">
      <c r="A332" s="13"/>
      <c r="B332" s="31"/>
      <c r="C332" s="32" t="s">
        <v>154</v>
      </c>
      <c r="D332" s="56"/>
      <c r="E332" s="57"/>
      <c r="F332" s="56"/>
      <c r="G332" s="56"/>
      <c r="H332" s="56"/>
      <c r="I332" s="58"/>
      <c r="J332" s="33" t="s">
        <v>10</v>
      </c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4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4"/>
      <c r="AO332" s="43"/>
      <c r="AP332" s="71"/>
      <c r="AQ332" s="72"/>
      <c r="AR332" s="72"/>
      <c r="AS332" s="72"/>
      <c r="AT332" s="72"/>
      <c r="AU332" s="72"/>
      <c r="AV332" s="76"/>
      <c r="AW332" s="77"/>
      <c r="AX332" s="73"/>
      <c r="AY332" s="72"/>
      <c r="AZ332" s="74"/>
      <c r="BA332" s="74"/>
      <c r="BB332" s="75"/>
      <c r="BC332" s="78"/>
      <c r="BD332" s="3"/>
      <c r="BE332"/>
      <c r="CK332"/>
      <c r="CL332"/>
      <c r="CM332"/>
    </row>
    <row r="333" spans="1:91" ht="17.100000000000001" customHeight="1" x14ac:dyDescent="0.2">
      <c r="A333" s="13"/>
      <c r="B333" s="31">
        <f>'Payroll April'!B328+1</f>
        <v>66</v>
      </c>
      <c r="C333" s="56" t="s">
        <v>154</v>
      </c>
      <c r="D333" s="56" t="s">
        <v>181</v>
      </c>
      <c r="E333" s="57" t="s">
        <v>182</v>
      </c>
      <c r="F333" s="56" t="s">
        <v>45</v>
      </c>
      <c r="G333" s="56" t="s">
        <v>65</v>
      </c>
      <c r="H333" s="56" t="s">
        <v>22</v>
      </c>
      <c r="I333" s="58"/>
      <c r="J333" s="33" t="s">
        <v>22</v>
      </c>
      <c r="K333" s="43"/>
      <c r="L333" s="43"/>
      <c r="M333" s="43" t="s">
        <v>41</v>
      </c>
      <c r="N333" s="43" t="s">
        <v>41</v>
      </c>
      <c r="O333" s="43" t="s">
        <v>41</v>
      </c>
      <c r="P333" s="43" t="s">
        <v>42</v>
      </c>
      <c r="Q333" s="43" t="s">
        <v>42</v>
      </c>
      <c r="R333" s="43" t="s">
        <v>40</v>
      </c>
      <c r="S333" s="43" t="s">
        <v>40</v>
      </c>
      <c r="T333" s="43"/>
      <c r="U333" s="43"/>
      <c r="V333" s="43"/>
      <c r="W333" s="44" t="s">
        <v>41</v>
      </c>
      <c r="X333" s="43" t="s">
        <v>41</v>
      </c>
      <c r="Y333" s="43" t="s">
        <v>42</v>
      </c>
      <c r="Z333" s="43" t="s">
        <v>42</v>
      </c>
      <c r="AA333" s="43" t="s">
        <v>40</v>
      </c>
      <c r="AB333" s="43" t="s">
        <v>40</v>
      </c>
      <c r="AC333" s="43" t="s">
        <v>40</v>
      </c>
      <c r="AD333" s="43"/>
      <c r="AE333" s="43"/>
      <c r="AF333" s="43" t="s">
        <v>41</v>
      </c>
      <c r="AG333" s="43" t="s">
        <v>41</v>
      </c>
      <c r="AH333" s="43" t="s">
        <v>42</v>
      </c>
      <c r="AI333" s="43" t="s">
        <v>42</v>
      </c>
      <c r="AJ333" s="43" t="s">
        <v>42</v>
      </c>
      <c r="AK333" s="43" t="s">
        <v>40</v>
      </c>
      <c r="AL333" s="43" t="s">
        <v>40</v>
      </c>
      <c r="AM333" s="43"/>
      <c r="AN333" s="44"/>
      <c r="AO333" s="43" t="s">
        <v>41</v>
      </c>
      <c r="AP333" s="36">
        <f>COUNTIF('Payroll April'!K333:AO333,"AL")</f>
        <v>0</v>
      </c>
      <c r="AQ333" s="37">
        <f>COUNTIF('Payroll April'!K333:AO333,"IJ")</f>
        <v>0</v>
      </c>
      <c r="AR333" s="37">
        <f>COUNTIF('Payroll April'!K333:AO333,"SK")</f>
        <v>0</v>
      </c>
      <c r="AS333" s="37">
        <f>COUNTIF('Payroll April'!K333:AO333,"CT")</f>
        <v>0</v>
      </c>
      <c r="AT333" s="36">
        <f>COUNTIF('Payroll April'!K333:AO333,"CTK")</f>
        <v>0</v>
      </c>
      <c r="AU333" s="36">
        <f>COUNTIF('Payroll April'!K333:AO333,"PG")</f>
        <v>0</v>
      </c>
      <c r="AV333" s="36">
        <f>COUNTIF('Payroll April'!K333:AO333,"S1")+COUNTIF('Payroll April'!K333:AO333,"S2")+COUNTIF('Payroll April'!K333:AO333,"S3")</f>
        <v>22</v>
      </c>
      <c r="AW333" s="38">
        <f>SUM('Payroll April'!K331:AO331)</f>
        <v>1721</v>
      </c>
      <c r="AX333" s="39">
        <f>SUM('Payroll April'!K332:AO332)</f>
        <v>0</v>
      </c>
      <c r="AY333" s="37">
        <f>COUNTIF('Payroll April'!K333:AO333,"S1")+COUNTIF('Payroll April'!K333:AO333,"S3")</f>
        <v>14</v>
      </c>
      <c r="AZ333" s="36" t="str">
        <f>IF('Payroll April'!AV333&gt;22,'Payroll April'!AV333-22,"0")</f>
        <v>0</v>
      </c>
      <c r="BA333" s="36">
        <f>COUNT('Payroll April'!K334:AO334)+COUNT('Payroll April'!K335:AO335)</f>
        <v>3</v>
      </c>
      <c r="BB333" s="36">
        <f>SUM('Payroll April'!K334:AO334)+SUM('Payroll April'!K335:AO335)</f>
        <v>32</v>
      </c>
      <c r="BC333" s="40">
        <f>SUM('Payroll April'!K334:AO334)*2+SUM('Payroll April'!K335:AO335)*2-('Payroll April'!BA333*0.5)</f>
        <v>62.5</v>
      </c>
      <c r="BD333" s="47">
        <v>22</v>
      </c>
      <c r="BE333"/>
      <c r="CK333"/>
      <c r="CL333"/>
      <c r="CM333"/>
    </row>
    <row r="334" spans="1:91" ht="17.100000000000001" customHeight="1" x14ac:dyDescent="0.2">
      <c r="A334" s="13"/>
      <c r="B334" s="31"/>
      <c r="C334" s="32" t="s">
        <v>154</v>
      </c>
      <c r="D334" s="56"/>
      <c r="E334" s="57"/>
      <c r="F334" s="56"/>
      <c r="G334" s="56"/>
      <c r="H334" s="56"/>
      <c r="I334" s="58"/>
      <c r="J334" s="33" t="s">
        <v>13</v>
      </c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4">
        <v>16</v>
      </c>
      <c r="X334" s="43"/>
      <c r="Y334" s="43">
        <v>8</v>
      </c>
      <c r="Z334" s="43"/>
      <c r="AA334" s="43"/>
      <c r="AB334" s="43"/>
      <c r="AC334" s="43"/>
      <c r="AD334" s="43"/>
      <c r="AE334" s="43"/>
      <c r="AF334" s="43"/>
      <c r="AG334" s="43"/>
      <c r="AH334" s="43">
        <v>8</v>
      </c>
      <c r="AI334" s="43"/>
      <c r="AJ334" s="43"/>
      <c r="AK334" s="43"/>
      <c r="AL334" s="43"/>
      <c r="AM334" s="43"/>
      <c r="AN334" s="44"/>
      <c r="AO334" s="43"/>
      <c r="AP334" s="71"/>
      <c r="AQ334" s="72"/>
      <c r="AR334" s="72"/>
      <c r="AS334" s="72"/>
      <c r="AT334" s="72"/>
      <c r="AU334" s="72"/>
      <c r="AV334" s="76"/>
      <c r="AW334" s="77"/>
      <c r="AX334" s="73"/>
      <c r="AY334" s="72"/>
      <c r="AZ334" s="74"/>
      <c r="BA334" s="74"/>
      <c r="BB334" s="75"/>
      <c r="BC334" s="78"/>
      <c r="BD334" s="54"/>
      <c r="BE334"/>
      <c r="CK334"/>
      <c r="CL334"/>
      <c r="CM334"/>
    </row>
    <row r="335" spans="1:91" ht="17.100000000000001" customHeight="1" x14ac:dyDescent="0.2">
      <c r="A335" s="13"/>
      <c r="B335" s="31"/>
      <c r="C335" s="32" t="s">
        <v>154</v>
      </c>
      <c r="D335" s="56"/>
      <c r="E335" s="57"/>
      <c r="F335" s="56"/>
      <c r="G335" s="56"/>
      <c r="H335" s="56"/>
      <c r="I335" s="58"/>
      <c r="J335" s="33" t="s">
        <v>32</v>
      </c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4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4"/>
      <c r="AO335" s="43"/>
      <c r="AP335" s="71"/>
      <c r="AQ335" s="72"/>
      <c r="AR335" s="72"/>
      <c r="AS335" s="72"/>
      <c r="AT335" s="72"/>
      <c r="AU335" s="72"/>
      <c r="AV335" s="76"/>
      <c r="AW335" s="77"/>
      <c r="AX335" s="73"/>
      <c r="AY335" s="72"/>
      <c r="AZ335" s="74"/>
      <c r="BA335" s="74"/>
      <c r="BB335" s="75"/>
      <c r="BC335" s="78"/>
      <c r="BD335" s="54"/>
      <c r="BE335"/>
      <c r="CK335"/>
      <c r="CL335"/>
      <c r="CM335"/>
    </row>
    <row r="336" spans="1:91" ht="17.100000000000001" customHeight="1" x14ac:dyDescent="0.2">
      <c r="A336" s="13"/>
      <c r="B336" s="49"/>
      <c r="C336" s="83" t="s">
        <v>154</v>
      </c>
      <c r="D336" s="68"/>
      <c r="E336" s="67"/>
      <c r="F336" s="68"/>
      <c r="G336" s="68"/>
      <c r="H336" s="68"/>
      <c r="I336" s="81"/>
      <c r="J336" s="33" t="s">
        <v>9</v>
      </c>
      <c r="K336" s="52"/>
      <c r="L336" s="52"/>
      <c r="M336" s="52">
        <v>74</v>
      </c>
      <c r="N336" s="52">
        <v>60</v>
      </c>
      <c r="O336" s="52">
        <v>53</v>
      </c>
      <c r="P336" s="52">
        <v>98</v>
      </c>
      <c r="Q336" s="52">
        <v>108</v>
      </c>
      <c r="R336" s="52">
        <v>60</v>
      </c>
      <c r="S336" s="52">
        <v>14</v>
      </c>
      <c r="T336" s="52"/>
      <c r="U336" s="52"/>
      <c r="V336" s="52"/>
      <c r="W336" s="53">
        <v>113</v>
      </c>
      <c r="X336" s="52">
        <v>76</v>
      </c>
      <c r="Y336" s="52">
        <v>111</v>
      </c>
      <c r="Z336" s="52">
        <v>102</v>
      </c>
      <c r="AA336" s="52">
        <v>74</v>
      </c>
      <c r="AB336" s="52">
        <v>73</v>
      </c>
      <c r="AC336" s="52" t="s">
        <v>35</v>
      </c>
      <c r="AD336" s="52"/>
      <c r="AE336" s="52"/>
      <c r="AF336" s="52" t="s">
        <v>35</v>
      </c>
      <c r="AG336" s="52" t="s">
        <v>35</v>
      </c>
      <c r="AH336" s="52">
        <v>154</v>
      </c>
      <c r="AI336" s="52">
        <v>96</v>
      </c>
      <c r="AJ336" s="52">
        <v>87</v>
      </c>
      <c r="AK336" s="52">
        <v>137</v>
      </c>
      <c r="AL336" s="52">
        <v>100</v>
      </c>
      <c r="AM336" s="52"/>
      <c r="AN336" s="53"/>
      <c r="AO336" s="52">
        <v>61</v>
      </c>
      <c r="AP336" s="71"/>
      <c r="AQ336" s="72"/>
      <c r="AR336" s="72"/>
      <c r="AS336" s="72"/>
      <c r="AT336" s="73"/>
      <c r="AU336" s="36"/>
      <c r="AV336" s="36"/>
      <c r="AW336" s="38"/>
      <c r="AX336" s="39"/>
      <c r="AY336" s="72"/>
      <c r="AZ336" s="74"/>
      <c r="BA336" s="75"/>
      <c r="BB336" s="75"/>
      <c r="BC336" s="40"/>
      <c r="BD336" s="3"/>
      <c r="BE336"/>
      <c r="CK336"/>
      <c r="CL336"/>
      <c r="CM336"/>
    </row>
    <row r="337" spans="1:91" ht="17.100000000000001" customHeight="1" x14ac:dyDescent="0.2">
      <c r="A337" s="13"/>
      <c r="B337" s="31"/>
      <c r="C337" s="32" t="s">
        <v>154</v>
      </c>
      <c r="D337" s="56"/>
      <c r="E337" s="57"/>
      <c r="F337" s="56"/>
      <c r="G337" s="56"/>
      <c r="H337" s="56"/>
      <c r="I337" s="58"/>
      <c r="J337" s="33" t="s">
        <v>10</v>
      </c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4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4"/>
      <c r="AO337" s="43"/>
      <c r="AP337" s="71"/>
      <c r="AQ337" s="72"/>
      <c r="AR337" s="72"/>
      <c r="AS337" s="72"/>
      <c r="AT337" s="72"/>
      <c r="AU337" s="72"/>
      <c r="AV337" s="76"/>
      <c r="AW337" s="77"/>
      <c r="AX337" s="73"/>
      <c r="AY337" s="72"/>
      <c r="AZ337" s="74"/>
      <c r="BA337" s="74"/>
      <c r="BB337" s="75"/>
      <c r="BC337" s="78"/>
      <c r="BD337" s="3"/>
      <c r="BE337"/>
      <c r="CK337"/>
      <c r="CL337"/>
      <c r="CM337"/>
    </row>
    <row r="338" spans="1:91" ht="17.100000000000001" customHeight="1" x14ac:dyDescent="0.2">
      <c r="A338" s="13"/>
      <c r="B338" s="31">
        <f>'Payroll April'!B333+1</f>
        <v>67</v>
      </c>
      <c r="C338" s="56" t="s">
        <v>154</v>
      </c>
      <c r="D338" s="56" t="s">
        <v>183</v>
      </c>
      <c r="E338" s="57" t="s">
        <v>184</v>
      </c>
      <c r="F338" s="56" t="s">
        <v>45</v>
      </c>
      <c r="G338" s="56" t="s">
        <v>65</v>
      </c>
      <c r="H338" s="56" t="s">
        <v>22</v>
      </c>
      <c r="I338" s="58"/>
      <c r="J338" s="33" t="s">
        <v>22</v>
      </c>
      <c r="K338" s="43"/>
      <c r="L338" s="43"/>
      <c r="M338" s="43" t="s">
        <v>41</v>
      </c>
      <c r="N338" s="43" t="s">
        <v>41</v>
      </c>
      <c r="O338" s="43" t="s">
        <v>41</v>
      </c>
      <c r="P338" s="43" t="s">
        <v>42</v>
      </c>
      <c r="Q338" s="43" t="s">
        <v>42</v>
      </c>
      <c r="R338" s="43" t="s">
        <v>40</v>
      </c>
      <c r="S338" s="43" t="s">
        <v>40</v>
      </c>
      <c r="T338" s="43"/>
      <c r="U338" s="43"/>
      <c r="V338" s="43"/>
      <c r="W338" s="44" t="s">
        <v>41</v>
      </c>
      <c r="X338" s="43" t="s">
        <v>41</v>
      </c>
      <c r="Y338" s="43" t="s">
        <v>42</v>
      </c>
      <c r="Z338" s="43" t="s">
        <v>42</v>
      </c>
      <c r="AA338" s="43" t="s">
        <v>40</v>
      </c>
      <c r="AB338" s="43" t="s">
        <v>40</v>
      </c>
      <c r="AC338" s="43" t="s">
        <v>40</v>
      </c>
      <c r="AD338" s="43"/>
      <c r="AE338" s="43"/>
      <c r="AF338" s="43" t="s">
        <v>41</v>
      </c>
      <c r="AG338" s="43" t="s">
        <v>41</v>
      </c>
      <c r="AH338" s="43" t="s">
        <v>42</v>
      </c>
      <c r="AI338" s="43" t="s">
        <v>42</v>
      </c>
      <c r="AJ338" s="43" t="s">
        <v>42</v>
      </c>
      <c r="AK338" s="43" t="s">
        <v>40</v>
      </c>
      <c r="AL338" s="43" t="s">
        <v>40</v>
      </c>
      <c r="AM338" s="43"/>
      <c r="AN338" s="44"/>
      <c r="AO338" s="43" t="s">
        <v>41</v>
      </c>
      <c r="AP338" s="36">
        <f>COUNTIF('Payroll April'!K338:AO338,"AL")</f>
        <v>0</v>
      </c>
      <c r="AQ338" s="37">
        <f>COUNTIF('Payroll April'!K338:AO338,"IJ")</f>
        <v>0</v>
      </c>
      <c r="AR338" s="37">
        <f>COUNTIF('Payroll April'!K338:AO338,"SK")</f>
        <v>0</v>
      </c>
      <c r="AS338" s="37">
        <f>COUNTIF('Payroll April'!K338:AO338,"CT")</f>
        <v>0</v>
      </c>
      <c r="AT338" s="36">
        <f>COUNTIF('Payroll April'!K338:AO338,"CTK")</f>
        <v>0</v>
      </c>
      <c r="AU338" s="36">
        <f>COUNTIF('Payroll April'!K338:AO338,"PG")</f>
        <v>0</v>
      </c>
      <c r="AV338" s="36">
        <f>COUNTIF('Payroll April'!K338:AO338,"S1")+COUNTIF('Payroll April'!K338:AO338,"S2")+COUNTIF('Payroll April'!K338:AO338,"S3")</f>
        <v>22</v>
      </c>
      <c r="AW338" s="38">
        <f>SUM('Payroll April'!K336:AO336)</f>
        <v>1651</v>
      </c>
      <c r="AX338" s="39">
        <f>SUM('Payroll April'!K337:AO337)</f>
        <v>0</v>
      </c>
      <c r="AY338" s="37">
        <f>COUNTIF('Payroll April'!K338:AO338,"S1")+COUNTIF('Payroll April'!K338:AO338,"S3")</f>
        <v>14</v>
      </c>
      <c r="AZ338" s="36" t="str">
        <f>IF('Payroll April'!AV338&gt;22,'Payroll April'!AV338-22,"0")</f>
        <v>0</v>
      </c>
      <c r="BA338" s="36">
        <f>COUNT('Payroll April'!K339:AO339)+COUNT('Payroll April'!K340:AO340)</f>
        <v>3</v>
      </c>
      <c r="BB338" s="36">
        <f>SUM('Payroll April'!K339:AO339)+SUM('Payroll April'!K340:AO340)</f>
        <v>24</v>
      </c>
      <c r="BC338" s="40">
        <f>SUM('Payroll April'!K339:AO339)*2+SUM('Payroll April'!K340:AO340)*2-('Payroll April'!BA338*0.5)</f>
        <v>46.5</v>
      </c>
      <c r="BD338" s="47">
        <v>22</v>
      </c>
      <c r="BE338"/>
      <c r="CK338"/>
      <c r="CL338"/>
      <c r="CM338"/>
    </row>
    <row r="339" spans="1:91" ht="17.100000000000001" customHeight="1" x14ac:dyDescent="0.2">
      <c r="A339" s="13"/>
      <c r="B339" s="31"/>
      <c r="C339" s="32" t="s">
        <v>154</v>
      </c>
      <c r="D339" s="56"/>
      <c r="E339" s="57"/>
      <c r="F339" s="56"/>
      <c r="G339" s="56"/>
      <c r="H339" s="56"/>
      <c r="I339" s="58"/>
      <c r="J339" s="33" t="s">
        <v>13</v>
      </c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4">
        <v>8</v>
      </c>
      <c r="X339" s="43">
        <v>8</v>
      </c>
      <c r="Y339" s="43"/>
      <c r="Z339" s="43"/>
      <c r="AA339" s="43"/>
      <c r="AB339" s="43"/>
      <c r="AC339" s="43"/>
      <c r="AD339" s="43"/>
      <c r="AE339" s="43"/>
      <c r="AF339" s="43"/>
      <c r="AG339" s="43"/>
      <c r="AH339" s="43">
        <v>8</v>
      </c>
      <c r="AI339" s="43"/>
      <c r="AJ339" s="43"/>
      <c r="AK339" s="43"/>
      <c r="AL339" s="43"/>
      <c r="AM339" s="43"/>
      <c r="AN339" s="44"/>
      <c r="AO339" s="43"/>
      <c r="AP339" s="71"/>
      <c r="AQ339" s="72"/>
      <c r="AR339" s="72"/>
      <c r="AS339" s="72"/>
      <c r="AT339" s="72"/>
      <c r="AU339" s="72"/>
      <c r="AV339" s="76"/>
      <c r="AW339" s="77"/>
      <c r="AX339" s="73"/>
      <c r="AY339" s="72"/>
      <c r="AZ339" s="74"/>
      <c r="BA339" s="74"/>
      <c r="BB339" s="75"/>
      <c r="BC339" s="78"/>
      <c r="BD339" s="54"/>
      <c r="BE339"/>
      <c r="CK339"/>
      <c r="CL339"/>
      <c r="CM339"/>
    </row>
    <row r="340" spans="1:91" ht="17.100000000000001" customHeight="1" x14ac:dyDescent="0.2">
      <c r="A340" s="13"/>
      <c r="B340" s="31"/>
      <c r="C340" s="32" t="s">
        <v>154</v>
      </c>
      <c r="D340" s="56"/>
      <c r="E340" s="57"/>
      <c r="F340" s="56"/>
      <c r="G340" s="56"/>
      <c r="H340" s="56"/>
      <c r="I340" s="58"/>
      <c r="J340" s="33" t="s">
        <v>32</v>
      </c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4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4"/>
      <c r="AO340" s="43"/>
      <c r="AP340" s="71"/>
      <c r="AQ340" s="72"/>
      <c r="AR340" s="72"/>
      <c r="AS340" s="72"/>
      <c r="AT340" s="72"/>
      <c r="AU340" s="72"/>
      <c r="AV340" s="76"/>
      <c r="AW340" s="77"/>
      <c r="AX340" s="73"/>
      <c r="AY340" s="72"/>
      <c r="AZ340" s="74"/>
      <c r="BA340" s="74"/>
      <c r="BB340" s="75"/>
      <c r="BC340" s="78"/>
      <c r="BD340" s="54"/>
      <c r="BE340"/>
      <c r="CK340"/>
      <c r="CL340"/>
      <c r="CM340"/>
    </row>
    <row r="341" spans="1:91" ht="17.100000000000001" customHeight="1" x14ac:dyDescent="0.2">
      <c r="A341" s="13"/>
      <c r="B341" s="49"/>
      <c r="C341" s="83" t="s">
        <v>154</v>
      </c>
      <c r="D341" s="68"/>
      <c r="E341" s="67"/>
      <c r="F341" s="68"/>
      <c r="G341" s="68"/>
      <c r="H341" s="68"/>
      <c r="I341" s="81"/>
      <c r="J341" s="33" t="s">
        <v>9</v>
      </c>
      <c r="K341" s="52"/>
      <c r="L341" s="52"/>
      <c r="M341" s="52">
        <v>60</v>
      </c>
      <c r="N341" s="52">
        <v>28</v>
      </c>
      <c r="O341" s="52">
        <v>32</v>
      </c>
      <c r="P341" s="52">
        <v>74</v>
      </c>
      <c r="Q341" s="52">
        <v>75</v>
      </c>
      <c r="R341" s="52">
        <v>23</v>
      </c>
      <c r="S341" s="52">
        <v>14</v>
      </c>
      <c r="T341" s="52"/>
      <c r="U341" s="52"/>
      <c r="V341" s="52"/>
      <c r="W341" s="53">
        <v>112</v>
      </c>
      <c r="X341" s="52">
        <v>76</v>
      </c>
      <c r="Y341" s="52">
        <v>52</v>
      </c>
      <c r="Z341" s="52">
        <v>48</v>
      </c>
      <c r="AA341" s="52">
        <v>43</v>
      </c>
      <c r="AB341" s="52">
        <v>16</v>
      </c>
      <c r="AC341" s="52">
        <v>54</v>
      </c>
      <c r="AD341" s="52"/>
      <c r="AE341" s="52"/>
      <c r="AF341" s="52">
        <v>38</v>
      </c>
      <c r="AG341" s="52">
        <v>40</v>
      </c>
      <c r="AH341" s="52">
        <v>55</v>
      </c>
      <c r="AI341" s="52">
        <v>72</v>
      </c>
      <c r="AJ341" s="52">
        <v>81</v>
      </c>
      <c r="AK341" s="52">
        <v>71</v>
      </c>
      <c r="AL341" s="52">
        <v>50</v>
      </c>
      <c r="AM341" s="52"/>
      <c r="AN341" s="53"/>
      <c r="AO341" s="52">
        <v>64</v>
      </c>
      <c r="AP341" s="71"/>
      <c r="AQ341" s="72"/>
      <c r="AR341" s="72"/>
      <c r="AS341" s="72"/>
      <c r="AT341" s="73"/>
      <c r="AU341" s="36"/>
      <c r="AV341" s="36"/>
      <c r="AW341" s="38"/>
      <c r="AX341" s="39"/>
      <c r="AY341" s="72"/>
      <c r="AZ341" s="74"/>
      <c r="BA341" s="75"/>
      <c r="BB341" s="75"/>
      <c r="BC341" s="40"/>
      <c r="BD341" s="3"/>
      <c r="BE341"/>
      <c r="CK341"/>
      <c r="CL341"/>
      <c r="CM341"/>
    </row>
    <row r="342" spans="1:91" ht="17.100000000000001" customHeight="1" x14ac:dyDescent="0.2">
      <c r="A342" s="13"/>
      <c r="B342" s="31"/>
      <c r="C342" s="32" t="s">
        <v>154</v>
      </c>
      <c r="D342" s="56"/>
      <c r="E342" s="57"/>
      <c r="F342" s="56"/>
      <c r="G342" s="56"/>
      <c r="H342" s="56"/>
      <c r="I342" s="58"/>
      <c r="J342" s="33" t="s">
        <v>10</v>
      </c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4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4"/>
      <c r="AO342" s="43"/>
      <c r="AP342" s="71"/>
      <c r="AQ342" s="72"/>
      <c r="AR342" s="72"/>
      <c r="AS342" s="72"/>
      <c r="AT342" s="72"/>
      <c r="AU342" s="72"/>
      <c r="AV342" s="76"/>
      <c r="AW342" s="77"/>
      <c r="AX342" s="73"/>
      <c r="AY342" s="72"/>
      <c r="AZ342" s="74"/>
      <c r="BA342" s="74"/>
      <c r="BB342" s="75"/>
      <c r="BC342" s="78"/>
      <c r="BD342" s="3"/>
      <c r="BE342"/>
      <c r="CK342"/>
      <c r="CL342"/>
      <c r="CM342"/>
    </row>
    <row r="343" spans="1:91" ht="17.100000000000001" customHeight="1" x14ac:dyDescent="0.2">
      <c r="A343" s="13"/>
      <c r="B343" s="31">
        <f>'Payroll April'!B338+1</f>
        <v>68</v>
      </c>
      <c r="C343" s="56" t="s">
        <v>154</v>
      </c>
      <c r="D343" s="56" t="s">
        <v>185</v>
      </c>
      <c r="E343" s="57" t="s">
        <v>186</v>
      </c>
      <c r="F343" s="56" t="s">
        <v>45</v>
      </c>
      <c r="G343" s="56" t="s">
        <v>74</v>
      </c>
      <c r="H343" s="56" t="s">
        <v>22</v>
      </c>
      <c r="I343" s="58"/>
      <c r="J343" s="33" t="s">
        <v>22</v>
      </c>
      <c r="K343" s="43"/>
      <c r="L343" s="43"/>
      <c r="M343" s="43" t="s">
        <v>41</v>
      </c>
      <c r="N343" s="43" t="s">
        <v>41</v>
      </c>
      <c r="O343" s="43" t="s">
        <v>41</v>
      </c>
      <c r="P343" s="43" t="s">
        <v>42</v>
      </c>
      <c r="Q343" s="43" t="s">
        <v>42</v>
      </c>
      <c r="R343" s="43" t="s">
        <v>40</v>
      </c>
      <c r="S343" s="43" t="s">
        <v>40</v>
      </c>
      <c r="T343" s="43"/>
      <c r="U343" s="43"/>
      <c r="V343" s="43"/>
      <c r="W343" s="44" t="s">
        <v>41</v>
      </c>
      <c r="X343" s="43" t="s">
        <v>41</v>
      </c>
      <c r="Y343" s="43" t="s">
        <v>42</v>
      </c>
      <c r="Z343" s="43" t="s">
        <v>42</v>
      </c>
      <c r="AA343" s="43" t="s">
        <v>40</v>
      </c>
      <c r="AB343" s="43" t="s">
        <v>40</v>
      </c>
      <c r="AC343" s="43" t="s">
        <v>40</v>
      </c>
      <c r="AD343" s="43"/>
      <c r="AE343" s="43"/>
      <c r="AF343" s="43" t="s">
        <v>41</v>
      </c>
      <c r="AG343" s="43" t="s">
        <v>41</v>
      </c>
      <c r="AH343" s="43" t="s">
        <v>42</v>
      </c>
      <c r="AI343" s="43" t="s">
        <v>42</v>
      </c>
      <c r="AJ343" s="43" t="s">
        <v>42</v>
      </c>
      <c r="AK343" s="43" t="s">
        <v>40</v>
      </c>
      <c r="AL343" s="43" t="s">
        <v>40</v>
      </c>
      <c r="AM343" s="43"/>
      <c r="AN343" s="44"/>
      <c r="AO343" s="43" t="s">
        <v>41</v>
      </c>
      <c r="AP343" s="36">
        <f>COUNTIF('Payroll April'!K343:AO343,"AL")</f>
        <v>0</v>
      </c>
      <c r="AQ343" s="37">
        <f>COUNTIF('Payroll April'!K343:AO343,"IJ")</f>
        <v>0</v>
      </c>
      <c r="AR343" s="37">
        <f>COUNTIF('Payroll April'!K343:AO343,"SK")</f>
        <v>0</v>
      </c>
      <c r="AS343" s="37">
        <f>COUNTIF('Payroll April'!K343:AO343,"CT")</f>
        <v>0</v>
      </c>
      <c r="AT343" s="36">
        <f>COUNTIF('Payroll April'!K343:AO343,"CTK")</f>
        <v>0</v>
      </c>
      <c r="AU343" s="36">
        <f>COUNTIF('Payroll April'!K343:AO343,"PG")</f>
        <v>0</v>
      </c>
      <c r="AV343" s="36">
        <f>COUNTIF('Payroll April'!K343:AO343,"S1")+COUNTIF('Payroll April'!K343:AO343,"S2")+COUNTIF('Payroll April'!K343:AO343,"S3")</f>
        <v>22</v>
      </c>
      <c r="AW343" s="38">
        <f>SUM('Payroll April'!K341:AO341)</f>
        <v>1178</v>
      </c>
      <c r="AX343" s="39">
        <f>SUM('Payroll April'!K342:AO342)</f>
        <v>0</v>
      </c>
      <c r="AY343" s="37">
        <f>COUNTIF('Payroll April'!K343:AO343,"S1")+COUNTIF('Payroll April'!K343:AO343,"S3")</f>
        <v>14</v>
      </c>
      <c r="AZ343" s="36" t="str">
        <f>IF('Payroll April'!AV343&gt;22,'Payroll April'!AV343-22,"0")</f>
        <v>0</v>
      </c>
      <c r="BA343" s="36">
        <f>COUNT('Payroll April'!K344:AO344)+COUNT('Payroll April'!K345:AO345)</f>
        <v>2</v>
      </c>
      <c r="BB343" s="36">
        <f>SUM('Payroll April'!K344:AO344)+SUM('Payroll April'!K345:AO345)</f>
        <v>24</v>
      </c>
      <c r="BC343" s="40">
        <f>SUM('Payroll April'!K344:AO344)*2+SUM('Payroll April'!K345:AO345)*2-('Payroll April'!BA343*0.5)</f>
        <v>47</v>
      </c>
      <c r="BD343" s="47">
        <v>22</v>
      </c>
      <c r="BE343"/>
      <c r="CK343"/>
      <c r="CL343"/>
      <c r="CM343"/>
    </row>
    <row r="344" spans="1:91" ht="17.100000000000001" customHeight="1" x14ac:dyDescent="0.2">
      <c r="A344" s="13"/>
      <c r="B344" s="31"/>
      <c r="C344" s="32" t="s">
        <v>154</v>
      </c>
      <c r="D344" s="56"/>
      <c r="E344" s="57"/>
      <c r="F344" s="56"/>
      <c r="G344" s="56"/>
      <c r="H344" s="56"/>
      <c r="I344" s="58"/>
      <c r="J344" s="33" t="s">
        <v>13</v>
      </c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4">
        <v>16</v>
      </c>
      <c r="X344" s="43">
        <v>8</v>
      </c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4"/>
      <c r="AO344" s="43"/>
      <c r="AP344" s="71"/>
      <c r="AQ344" s="72"/>
      <c r="AR344" s="72"/>
      <c r="AS344" s="72"/>
      <c r="AT344" s="72"/>
      <c r="AU344" s="72"/>
      <c r="AV344" s="76"/>
      <c r="AW344" s="77"/>
      <c r="AX344" s="73"/>
      <c r="AY344" s="72"/>
      <c r="AZ344" s="74"/>
      <c r="BA344" s="74"/>
      <c r="BB344" s="75"/>
      <c r="BC344" s="78"/>
      <c r="BD344" s="54"/>
      <c r="BE344"/>
      <c r="CK344"/>
      <c r="CL344"/>
      <c r="CM344"/>
    </row>
    <row r="345" spans="1:91" ht="17.100000000000001" customHeight="1" x14ac:dyDescent="0.2">
      <c r="A345" s="13"/>
      <c r="B345" s="31"/>
      <c r="C345" s="32" t="s">
        <v>154</v>
      </c>
      <c r="D345" s="56"/>
      <c r="E345" s="57"/>
      <c r="F345" s="56"/>
      <c r="G345" s="56"/>
      <c r="H345" s="56"/>
      <c r="I345" s="58"/>
      <c r="J345" s="33" t="s">
        <v>32</v>
      </c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4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4"/>
      <c r="AO345" s="43"/>
      <c r="AP345" s="71"/>
      <c r="AQ345" s="72"/>
      <c r="AR345" s="72"/>
      <c r="AS345" s="72"/>
      <c r="AT345" s="72"/>
      <c r="AU345" s="72"/>
      <c r="AV345" s="76"/>
      <c r="AW345" s="77"/>
      <c r="AX345" s="73"/>
      <c r="AY345" s="72"/>
      <c r="AZ345" s="74"/>
      <c r="BA345" s="74"/>
      <c r="BB345" s="75"/>
      <c r="BC345" s="78"/>
      <c r="BD345" s="54"/>
      <c r="BE345"/>
      <c r="CK345"/>
      <c r="CL345"/>
      <c r="CM345"/>
    </row>
    <row r="346" spans="1:91" ht="17.100000000000001" customHeight="1" x14ac:dyDescent="0.2">
      <c r="A346" s="13"/>
      <c r="B346" s="49"/>
      <c r="C346" s="83" t="s">
        <v>154</v>
      </c>
      <c r="D346" s="68"/>
      <c r="E346" s="67"/>
      <c r="F346" s="68"/>
      <c r="G346" s="68"/>
      <c r="H346" s="68"/>
      <c r="I346" s="81"/>
      <c r="J346" s="33" t="s">
        <v>9</v>
      </c>
      <c r="K346" s="52"/>
      <c r="L346" s="52"/>
      <c r="M346" s="52">
        <v>60</v>
      </c>
      <c r="N346" s="52">
        <v>0</v>
      </c>
      <c r="O346" s="52">
        <v>0</v>
      </c>
      <c r="P346" s="52">
        <v>0</v>
      </c>
      <c r="Q346" s="52">
        <v>0</v>
      </c>
      <c r="R346" s="52">
        <v>0</v>
      </c>
      <c r="S346" s="52">
        <v>0</v>
      </c>
      <c r="T346" s="52"/>
      <c r="U346" s="52"/>
      <c r="V346" s="52"/>
      <c r="W346" s="53" t="s">
        <v>35</v>
      </c>
      <c r="X346" s="52" t="s">
        <v>35</v>
      </c>
      <c r="Y346" s="52" t="s">
        <v>35</v>
      </c>
      <c r="Z346" s="52">
        <v>0</v>
      </c>
      <c r="AA346" s="52">
        <v>43</v>
      </c>
      <c r="AB346" s="52">
        <v>16</v>
      </c>
      <c r="AC346" s="52">
        <v>20</v>
      </c>
      <c r="AD346" s="52"/>
      <c r="AE346" s="52"/>
      <c r="AF346" s="52">
        <v>0</v>
      </c>
      <c r="AG346" s="52">
        <v>0</v>
      </c>
      <c r="AH346" s="52">
        <v>0</v>
      </c>
      <c r="AI346" s="52">
        <v>0</v>
      </c>
      <c r="AJ346" s="52">
        <v>0</v>
      </c>
      <c r="AK346" s="52">
        <v>0</v>
      </c>
      <c r="AL346" s="52">
        <v>0</v>
      </c>
      <c r="AM346" s="52"/>
      <c r="AN346" s="53"/>
      <c r="AO346" s="52">
        <v>0</v>
      </c>
      <c r="AP346" s="71"/>
      <c r="AQ346" s="72"/>
      <c r="AR346" s="72"/>
      <c r="AS346" s="72"/>
      <c r="AT346" s="73"/>
      <c r="AU346" s="36"/>
      <c r="AV346" s="36"/>
      <c r="AW346" s="38"/>
      <c r="AX346" s="39"/>
      <c r="AY346" s="72"/>
      <c r="AZ346" s="74"/>
      <c r="BA346" s="75"/>
      <c r="BB346" s="75"/>
      <c r="BC346" s="40"/>
      <c r="BD346" s="3"/>
      <c r="BE346"/>
      <c r="CK346"/>
      <c r="CL346"/>
      <c r="CM346"/>
    </row>
    <row r="347" spans="1:91" ht="17.100000000000001" customHeight="1" x14ac:dyDescent="0.2">
      <c r="A347" s="13"/>
      <c r="B347" s="31"/>
      <c r="C347" s="32" t="s">
        <v>154</v>
      </c>
      <c r="D347" s="56"/>
      <c r="E347" s="57"/>
      <c r="F347" s="56"/>
      <c r="G347" s="56"/>
      <c r="H347" s="56"/>
      <c r="I347" s="58"/>
      <c r="J347" s="33" t="s">
        <v>10</v>
      </c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4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4"/>
      <c r="AO347" s="43"/>
      <c r="AP347" s="71"/>
      <c r="AQ347" s="72"/>
      <c r="AR347" s="72"/>
      <c r="AS347" s="72"/>
      <c r="AT347" s="72"/>
      <c r="AU347" s="72"/>
      <c r="AV347" s="76"/>
      <c r="AW347" s="77"/>
      <c r="AX347" s="73"/>
      <c r="AY347" s="72"/>
      <c r="AZ347" s="74"/>
      <c r="BA347" s="74"/>
      <c r="BB347" s="75"/>
      <c r="BC347" s="78"/>
      <c r="BD347" s="3"/>
      <c r="BE347"/>
      <c r="CK347"/>
      <c r="CL347"/>
      <c r="CM347"/>
    </row>
    <row r="348" spans="1:91" ht="17.100000000000001" customHeight="1" x14ac:dyDescent="0.2">
      <c r="A348" s="13"/>
      <c r="B348" s="31">
        <f>'Payroll April'!B343+1</f>
        <v>69</v>
      </c>
      <c r="C348" s="56" t="s">
        <v>154</v>
      </c>
      <c r="D348" s="56" t="s">
        <v>187</v>
      </c>
      <c r="E348" s="57" t="s">
        <v>188</v>
      </c>
      <c r="F348" s="56" t="s">
        <v>45</v>
      </c>
      <c r="G348" s="56" t="s">
        <v>74</v>
      </c>
      <c r="H348" s="56" t="s">
        <v>22</v>
      </c>
      <c r="I348" s="58"/>
      <c r="J348" s="33" t="s">
        <v>22</v>
      </c>
      <c r="K348" s="43"/>
      <c r="L348" s="43"/>
      <c r="M348" s="43" t="s">
        <v>41</v>
      </c>
      <c r="N348" s="43" t="s">
        <v>4</v>
      </c>
      <c r="O348" s="43" t="s">
        <v>4</v>
      </c>
      <c r="P348" s="43" t="s">
        <v>4</v>
      </c>
      <c r="Q348" s="43" t="s">
        <v>4</v>
      </c>
      <c r="R348" s="43" t="s">
        <v>4</v>
      </c>
      <c r="S348" s="43" t="s">
        <v>4</v>
      </c>
      <c r="T348" s="43"/>
      <c r="U348" s="43"/>
      <c r="V348" s="43"/>
      <c r="W348" s="44" t="s">
        <v>41</v>
      </c>
      <c r="X348" s="43" t="s">
        <v>41</v>
      </c>
      <c r="Y348" s="43" t="s">
        <v>42</v>
      </c>
      <c r="Z348" s="43" t="s">
        <v>5</v>
      </c>
      <c r="AA348" s="43" t="s">
        <v>40</v>
      </c>
      <c r="AB348" s="43" t="s">
        <v>40</v>
      </c>
      <c r="AC348" s="43" t="s">
        <v>40</v>
      </c>
      <c r="AD348" s="43"/>
      <c r="AE348" s="43"/>
      <c r="AF348" s="43" t="s">
        <v>5</v>
      </c>
      <c r="AG348" s="43" t="s">
        <v>4</v>
      </c>
      <c r="AH348" s="43" t="s">
        <v>4</v>
      </c>
      <c r="AI348" s="43" t="s">
        <v>4</v>
      </c>
      <c r="AJ348" s="43" t="s">
        <v>4</v>
      </c>
      <c r="AK348" s="43" t="s">
        <v>4</v>
      </c>
      <c r="AL348" s="43" t="s">
        <v>4</v>
      </c>
      <c r="AM348" s="43"/>
      <c r="AN348" s="44"/>
      <c r="AO348" s="43" t="s">
        <v>4</v>
      </c>
      <c r="AP348" s="36">
        <f>COUNTIF('Payroll April'!K348:AO348,"AL")</f>
        <v>0</v>
      </c>
      <c r="AQ348" s="37">
        <f>COUNTIF('Payroll April'!K348:AO348,"IJ")</f>
        <v>0</v>
      </c>
      <c r="AR348" s="37">
        <f>COUNTIF('Payroll April'!K348:AO348,"SK")</f>
        <v>13</v>
      </c>
      <c r="AS348" s="37">
        <f>COUNTIF('Payroll April'!K348:AO348,"CT")</f>
        <v>2</v>
      </c>
      <c r="AT348" s="36">
        <f>COUNTIF('Payroll April'!K348:AO348,"CTK")</f>
        <v>0</v>
      </c>
      <c r="AU348" s="36">
        <f>COUNTIF('Payroll April'!K348:AO348,"PG")</f>
        <v>0</v>
      </c>
      <c r="AV348" s="36">
        <f>COUNTIF('Payroll April'!K348:AO348,"S1")+COUNTIF('Payroll April'!K348:AO348,"S2")+COUNTIF('Payroll April'!K348:AO348,"S3")</f>
        <v>7</v>
      </c>
      <c r="AW348" s="38">
        <f>SUM('Payroll April'!K346:AO346)</f>
        <v>139</v>
      </c>
      <c r="AX348" s="39">
        <f>SUM('Payroll April'!K347:AO347)</f>
        <v>0</v>
      </c>
      <c r="AY348" s="37">
        <f>COUNTIF('Payroll April'!K348:AO348,"S1")+COUNTIF('Payroll April'!K348:AO348,"S3")</f>
        <v>4</v>
      </c>
      <c r="AZ348" s="36" t="str">
        <f>IF('Payroll April'!AV348&gt;22,'Payroll April'!AV348-22,"0")</f>
        <v>0</v>
      </c>
      <c r="BA348" s="36">
        <f>COUNT('Payroll April'!K349:AO349)+COUNT('Payroll April'!K350:AO350)</f>
        <v>1</v>
      </c>
      <c r="BB348" s="36">
        <f>SUM('Payroll April'!K349:AO349)+SUM('Payroll April'!K350:AO350)</f>
        <v>8</v>
      </c>
      <c r="BC348" s="40">
        <f>SUM('Payroll April'!K349:AO349)*2+SUM('Payroll April'!K350:AO350)*2-('Payroll April'!BA348*0.5)</f>
        <v>15.5</v>
      </c>
      <c r="BD348" s="47">
        <v>7</v>
      </c>
      <c r="BE348"/>
      <c r="CK348"/>
      <c r="CL348"/>
      <c r="CM348"/>
    </row>
    <row r="349" spans="1:91" ht="17.100000000000001" customHeight="1" x14ac:dyDescent="0.2">
      <c r="A349" s="13"/>
      <c r="B349" s="31"/>
      <c r="C349" s="32" t="s">
        <v>154</v>
      </c>
      <c r="D349" s="56"/>
      <c r="E349" s="57"/>
      <c r="F349" s="56"/>
      <c r="G349" s="56"/>
      <c r="H349" s="56"/>
      <c r="I349" s="58"/>
      <c r="J349" s="33" t="s">
        <v>13</v>
      </c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4">
        <v>8</v>
      </c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4"/>
      <c r="AO349" s="43"/>
      <c r="AP349" s="71"/>
      <c r="AQ349" s="72"/>
      <c r="AR349" s="72"/>
      <c r="AS349" s="72"/>
      <c r="AT349" s="72"/>
      <c r="AU349" s="72"/>
      <c r="AV349" s="76"/>
      <c r="AW349" s="77"/>
      <c r="AX349" s="73"/>
      <c r="AY349" s="72"/>
      <c r="AZ349" s="74"/>
      <c r="BA349" s="74"/>
      <c r="BB349" s="75"/>
      <c r="BC349" s="78"/>
      <c r="BD349" s="54"/>
      <c r="BE349"/>
      <c r="CK349"/>
      <c r="CL349"/>
      <c r="CM349"/>
    </row>
    <row r="350" spans="1:91" ht="17.100000000000001" customHeight="1" x14ac:dyDescent="0.2">
      <c r="A350" s="13"/>
      <c r="B350" s="31"/>
      <c r="C350" s="32" t="s">
        <v>154</v>
      </c>
      <c r="D350" s="56"/>
      <c r="E350" s="57"/>
      <c r="F350" s="56"/>
      <c r="G350" s="56"/>
      <c r="H350" s="56"/>
      <c r="I350" s="58"/>
      <c r="J350" s="33" t="s">
        <v>32</v>
      </c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4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4"/>
      <c r="AO350" s="43"/>
      <c r="AP350" s="71"/>
      <c r="AQ350" s="72"/>
      <c r="AR350" s="72"/>
      <c r="AS350" s="72"/>
      <c r="AT350" s="72"/>
      <c r="AU350" s="72"/>
      <c r="AV350" s="76"/>
      <c r="AW350" s="77"/>
      <c r="AX350" s="73"/>
      <c r="AY350" s="72"/>
      <c r="AZ350" s="74"/>
      <c r="BA350" s="74"/>
      <c r="BB350" s="75"/>
      <c r="BC350" s="78"/>
      <c r="BD350" s="54"/>
      <c r="BE350"/>
      <c r="CK350"/>
      <c r="CL350"/>
      <c r="CM350"/>
    </row>
    <row r="351" spans="1:91" ht="17.100000000000001" customHeight="1" x14ac:dyDescent="0.2">
      <c r="A351" s="13"/>
      <c r="B351" s="49"/>
      <c r="C351" s="83" t="s">
        <v>154</v>
      </c>
      <c r="D351" s="68"/>
      <c r="E351" s="67"/>
      <c r="F351" s="68"/>
      <c r="G351" s="68"/>
      <c r="H351" s="68"/>
      <c r="I351" s="81"/>
      <c r="J351" s="33" t="s">
        <v>9</v>
      </c>
      <c r="K351" s="52"/>
      <c r="L351" s="52"/>
      <c r="M351" s="52">
        <v>0</v>
      </c>
      <c r="N351" s="52" t="s">
        <v>35</v>
      </c>
      <c r="O351" s="52" t="s">
        <v>35</v>
      </c>
      <c r="P351" s="52" t="s">
        <v>35</v>
      </c>
      <c r="Q351" s="52" t="s">
        <v>35</v>
      </c>
      <c r="R351" s="52" t="s">
        <v>35</v>
      </c>
      <c r="S351" s="52" t="s">
        <v>35</v>
      </c>
      <c r="T351" s="52"/>
      <c r="U351" s="52"/>
      <c r="V351" s="52"/>
      <c r="W351" s="53" t="s">
        <v>35</v>
      </c>
      <c r="X351" s="52" t="s">
        <v>35</v>
      </c>
      <c r="Y351" s="52" t="s">
        <v>35</v>
      </c>
      <c r="Z351" s="52" t="s">
        <v>35</v>
      </c>
      <c r="AA351" s="52" t="s">
        <v>35</v>
      </c>
      <c r="AB351" s="52" t="s">
        <v>35</v>
      </c>
      <c r="AC351" s="52" t="s">
        <v>35</v>
      </c>
      <c r="AD351" s="52"/>
      <c r="AE351" s="52"/>
      <c r="AF351" s="52" t="s">
        <v>35</v>
      </c>
      <c r="AG351" s="52" t="s">
        <v>35</v>
      </c>
      <c r="AH351" s="52">
        <v>0</v>
      </c>
      <c r="AI351" s="52" t="s">
        <v>35</v>
      </c>
      <c r="AJ351" s="52" t="s">
        <v>35</v>
      </c>
      <c r="AK351" s="52" t="s">
        <v>35</v>
      </c>
      <c r="AL351" s="52" t="s">
        <v>35</v>
      </c>
      <c r="AM351" s="52"/>
      <c r="AN351" s="53"/>
      <c r="AO351" s="52" t="s">
        <v>35</v>
      </c>
      <c r="AP351" s="71"/>
      <c r="AQ351" s="72"/>
      <c r="AR351" s="72"/>
      <c r="AS351" s="72"/>
      <c r="AT351" s="73"/>
      <c r="AU351" s="36"/>
      <c r="AV351" s="36"/>
      <c r="AW351" s="38"/>
      <c r="AX351" s="39"/>
      <c r="AY351" s="72"/>
      <c r="AZ351" s="74"/>
      <c r="BA351" s="75"/>
      <c r="BB351" s="75"/>
      <c r="BC351" s="40"/>
      <c r="BD351" s="54"/>
      <c r="BE351"/>
      <c r="CK351"/>
      <c r="CL351"/>
      <c r="CM351"/>
    </row>
    <row r="352" spans="1:91" ht="17.100000000000001" customHeight="1" x14ac:dyDescent="0.2">
      <c r="A352" s="13"/>
      <c r="B352" s="31"/>
      <c r="C352" s="32" t="s">
        <v>154</v>
      </c>
      <c r="D352" s="56"/>
      <c r="E352" s="57"/>
      <c r="F352" s="56"/>
      <c r="G352" s="56"/>
      <c r="H352" s="56"/>
      <c r="I352" s="58"/>
      <c r="J352" s="33" t="s">
        <v>10</v>
      </c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4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4"/>
      <c r="AO352" s="43"/>
      <c r="AP352" s="71"/>
      <c r="AQ352" s="72"/>
      <c r="AR352" s="72"/>
      <c r="AS352" s="72"/>
      <c r="AT352" s="72"/>
      <c r="AU352" s="72"/>
      <c r="AV352" s="76"/>
      <c r="AW352" s="77"/>
      <c r="AX352" s="73"/>
      <c r="AY352" s="72"/>
      <c r="AZ352" s="74"/>
      <c r="BA352" s="74"/>
      <c r="BB352" s="75"/>
      <c r="BC352" s="78"/>
      <c r="BD352" s="54"/>
      <c r="BE352"/>
      <c r="CK352"/>
      <c r="CL352"/>
      <c r="CM352"/>
    </row>
    <row r="353" spans="1:91" ht="17.100000000000001" customHeight="1" x14ac:dyDescent="0.2">
      <c r="A353" s="13"/>
      <c r="B353" s="31">
        <f>'Payroll April'!B348+1</f>
        <v>70</v>
      </c>
      <c r="C353" s="56" t="s">
        <v>154</v>
      </c>
      <c r="D353" s="56" t="s">
        <v>189</v>
      </c>
      <c r="E353" s="57" t="s">
        <v>190</v>
      </c>
      <c r="F353" s="56" t="s">
        <v>45</v>
      </c>
      <c r="G353" s="56" t="s">
        <v>116</v>
      </c>
      <c r="H353" s="56" t="s">
        <v>22</v>
      </c>
      <c r="I353" s="58"/>
      <c r="J353" s="33" t="s">
        <v>22</v>
      </c>
      <c r="K353" s="43"/>
      <c r="L353" s="43"/>
      <c r="M353" s="43" t="s">
        <v>5</v>
      </c>
      <c r="N353" s="43" t="s">
        <v>41</v>
      </c>
      <c r="O353" s="43" t="s">
        <v>41</v>
      </c>
      <c r="P353" s="43" t="s">
        <v>42</v>
      </c>
      <c r="Q353" s="43" t="s">
        <v>42</v>
      </c>
      <c r="R353" s="43" t="s">
        <v>40</v>
      </c>
      <c r="S353" s="43" t="s">
        <v>40</v>
      </c>
      <c r="T353" s="43"/>
      <c r="U353" s="43"/>
      <c r="V353" s="43"/>
      <c r="W353" s="44" t="s">
        <v>41</v>
      </c>
      <c r="X353" s="43" t="s">
        <v>41</v>
      </c>
      <c r="Y353" s="43" t="s">
        <v>42</v>
      </c>
      <c r="Z353" s="43" t="s">
        <v>42</v>
      </c>
      <c r="AA353" s="43" t="s">
        <v>40</v>
      </c>
      <c r="AB353" s="43" t="s">
        <v>40</v>
      </c>
      <c r="AC353" s="43" t="s">
        <v>40</v>
      </c>
      <c r="AD353" s="43"/>
      <c r="AE353" s="43"/>
      <c r="AF353" s="43" t="s">
        <v>41</v>
      </c>
      <c r="AG353" s="43" t="s">
        <v>41</v>
      </c>
      <c r="AH353" s="43" t="s">
        <v>5</v>
      </c>
      <c r="AI353" s="43" t="s">
        <v>42</v>
      </c>
      <c r="AJ353" s="43" t="s">
        <v>42</v>
      </c>
      <c r="AK353" s="43" t="s">
        <v>40</v>
      </c>
      <c r="AL353" s="43" t="s">
        <v>40</v>
      </c>
      <c r="AM353" s="43"/>
      <c r="AN353" s="44"/>
      <c r="AO353" s="43" t="s">
        <v>41</v>
      </c>
      <c r="AP353" s="36">
        <f>COUNTIF('Payroll April'!K353:AO353,"AL")</f>
        <v>0</v>
      </c>
      <c r="AQ353" s="37">
        <f>COUNTIF('Payroll April'!K353:AO353,"IJ")</f>
        <v>0</v>
      </c>
      <c r="AR353" s="37">
        <f>COUNTIF('Payroll April'!K353:AO353,"SK")</f>
        <v>0</v>
      </c>
      <c r="AS353" s="37">
        <f>COUNTIF('Payroll April'!K353:AO353,"CT")</f>
        <v>2</v>
      </c>
      <c r="AT353" s="36">
        <f>COUNTIF('Payroll April'!K353:AO353,"CTK")</f>
        <v>0</v>
      </c>
      <c r="AU353" s="36">
        <f>COUNTIF('Payroll April'!K353:AO353,"PG")</f>
        <v>0</v>
      </c>
      <c r="AV353" s="36">
        <f>COUNTIF('Payroll April'!K353:AO353,"S1")+COUNTIF('Payroll April'!K353:AO353,"S2")+COUNTIF('Payroll April'!K353:AO353,"S3")</f>
        <v>20</v>
      </c>
      <c r="AW353" s="38">
        <f>SUM('Payroll April'!K351:AO351)</f>
        <v>0</v>
      </c>
      <c r="AX353" s="39">
        <f>SUM('Payroll April'!K352:AO352)</f>
        <v>0</v>
      </c>
      <c r="AY353" s="37">
        <f>COUNTIF('Payroll April'!K353:AO353,"S1")+COUNTIF('Payroll April'!K353:AO353,"S3")</f>
        <v>13</v>
      </c>
      <c r="AZ353" s="36" t="str">
        <f>IF('Payroll April'!AV353&gt;22,'Payroll April'!AV353-22,"0")</f>
        <v>0</v>
      </c>
      <c r="BA353" s="36">
        <f>COUNT('Payroll April'!K354:AO354)+COUNT('Payroll April'!K355:AO355)</f>
        <v>1</v>
      </c>
      <c r="BB353" s="36">
        <f>SUM('Payroll April'!K354:AO354)+SUM('Payroll April'!K355:AO355)</f>
        <v>8</v>
      </c>
      <c r="BC353" s="40">
        <f>SUM('Payroll April'!K354:AO354)*2+SUM('Payroll April'!K355:AO355)*2-('Payroll April'!BA353*0.5)</f>
        <v>15.5</v>
      </c>
      <c r="BD353" s="47">
        <v>20</v>
      </c>
      <c r="BE353"/>
      <c r="CK353"/>
      <c r="CL353"/>
      <c r="CM353"/>
    </row>
    <row r="354" spans="1:91" ht="17.100000000000001" customHeight="1" x14ac:dyDescent="0.2">
      <c r="A354" s="13"/>
      <c r="B354" s="31"/>
      <c r="C354" s="32" t="s">
        <v>154</v>
      </c>
      <c r="D354" s="56"/>
      <c r="E354" s="57"/>
      <c r="F354" s="56"/>
      <c r="G354" s="56"/>
      <c r="H354" s="56"/>
      <c r="I354" s="58"/>
      <c r="J354" s="33" t="s">
        <v>13</v>
      </c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4">
        <v>8</v>
      </c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4"/>
      <c r="AO354" s="43"/>
      <c r="AP354" s="71"/>
      <c r="AQ354" s="72"/>
      <c r="AR354" s="72"/>
      <c r="AS354" s="72"/>
      <c r="AT354" s="72"/>
      <c r="AU354" s="72"/>
      <c r="AV354" s="76"/>
      <c r="AW354" s="77"/>
      <c r="AX354" s="73"/>
      <c r="AY354" s="72"/>
      <c r="AZ354" s="74"/>
      <c r="BA354" s="74"/>
      <c r="BB354" s="75"/>
      <c r="BC354" s="78"/>
      <c r="BD354" s="54"/>
      <c r="BE354"/>
      <c r="CK354"/>
      <c r="CL354"/>
      <c r="CM354"/>
    </row>
    <row r="355" spans="1:91" ht="17.100000000000001" customHeight="1" x14ac:dyDescent="0.2">
      <c r="A355" s="13"/>
      <c r="B355" s="31"/>
      <c r="C355" s="32" t="s">
        <v>154</v>
      </c>
      <c r="D355" s="56"/>
      <c r="E355" s="57"/>
      <c r="F355" s="56"/>
      <c r="G355" s="56"/>
      <c r="H355" s="56"/>
      <c r="I355" s="58"/>
      <c r="J355" s="33" t="s">
        <v>32</v>
      </c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4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4"/>
      <c r="AO355" s="43"/>
      <c r="AP355" s="71"/>
      <c r="AQ355" s="72"/>
      <c r="AR355" s="72"/>
      <c r="AS355" s="72"/>
      <c r="AT355" s="72"/>
      <c r="AU355" s="72"/>
      <c r="AV355" s="76"/>
      <c r="AW355" s="77"/>
      <c r="AX355" s="73"/>
      <c r="AY355" s="72"/>
      <c r="AZ355" s="74"/>
      <c r="BA355" s="74"/>
      <c r="BB355" s="75"/>
      <c r="BC355" s="78"/>
      <c r="BD355" s="54"/>
      <c r="BE355"/>
      <c r="CK355"/>
      <c r="CL355"/>
      <c r="CM355"/>
    </row>
    <row r="356" spans="1:91" ht="17.100000000000001" customHeight="1" x14ac:dyDescent="0.2">
      <c r="A356" s="13"/>
      <c r="B356" s="49"/>
      <c r="C356" s="83" t="s">
        <v>154</v>
      </c>
      <c r="D356" s="68"/>
      <c r="E356" s="67"/>
      <c r="F356" s="68"/>
      <c r="G356" s="68"/>
      <c r="H356" s="68"/>
      <c r="I356" s="81"/>
      <c r="J356" s="33" t="s">
        <v>9</v>
      </c>
      <c r="K356" s="52"/>
      <c r="L356" s="52"/>
      <c r="M356" s="52" t="s">
        <v>35</v>
      </c>
      <c r="N356" s="52" t="s">
        <v>35</v>
      </c>
      <c r="O356" s="52" t="s">
        <v>35</v>
      </c>
      <c r="P356" s="52" t="s">
        <v>35</v>
      </c>
      <c r="Q356" s="52" t="s">
        <v>35</v>
      </c>
      <c r="R356" s="52" t="s">
        <v>35</v>
      </c>
      <c r="S356" s="52" t="s">
        <v>35</v>
      </c>
      <c r="T356" s="52"/>
      <c r="U356" s="52"/>
      <c r="V356" s="52"/>
      <c r="W356" s="53" t="s">
        <v>35</v>
      </c>
      <c r="X356" s="52" t="s">
        <v>35</v>
      </c>
      <c r="Y356" s="52" t="s">
        <v>35</v>
      </c>
      <c r="Z356" s="52" t="s">
        <v>35</v>
      </c>
      <c r="AA356" s="52" t="s">
        <v>35</v>
      </c>
      <c r="AB356" s="52" t="s">
        <v>35</v>
      </c>
      <c r="AC356" s="52" t="s">
        <v>35</v>
      </c>
      <c r="AD356" s="52"/>
      <c r="AE356" s="52"/>
      <c r="AF356" s="52" t="s">
        <v>35</v>
      </c>
      <c r="AG356" s="52" t="s">
        <v>35</v>
      </c>
      <c r="AH356" s="52" t="s">
        <v>35</v>
      </c>
      <c r="AI356" s="52" t="s">
        <v>35</v>
      </c>
      <c r="AJ356" s="52" t="s">
        <v>35</v>
      </c>
      <c r="AK356" s="52" t="s">
        <v>35</v>
      </c>
      <c r="AL356" s="52">
        <v>0</v>
      </c>
      <c r="AM356" s="52"/>
      <c r="AN356" s="53"/>
      <c r="AO356" s="52">
        <v>0</v>
      </c>
      <c r="AP356" s="71"/>
      <c r="AQ356" s="72"/>
      <c r="AR356" s="72"/>
      <c r="AS356" s="72"/>
      <c r="AT356" s="73"/>
      <c r="AU356" s="36"/>
      <c r="AV356" s="36"/>
      <c r="AW356" s="38"/>
      <c r="AX356" s="39"/>
      <c r="AY356" s="72"/>
      <c r="AZ356" s="74"/>
      <c r="BA356" s="75"/>
      <c r="BB356" s="75"/>
      <c r="BC356" s="40"/>
      <c r="BD356" s="54"/>
      <c r="BE356"/>
      <c r="CK356"/>
      <c r="CL356"/>
      <c r="CM356"/>
    </row>
    <row r="357" spans="1:91" ht="17.100000000000001" customHeight="1" x14ac:dyDescent="0.2">
      <c r="A357" s="13"/>
      <c r="B357" s="31"/>
      <c r="C357" s="32" t="s">
        <v>154</v>
      </c>
      <c r="D357" s="56"/>
      <c r="E357" s="57"/>
      <c r="F357" s="56"/>
      <c r="G357" s="56"/>
      <c r="H357" s="56"/>
      <c r="I357" s="58"/>
      <c r="J357" s="33" t="s">
        <v>10</v>
      </c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4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4"/>
      <c r="AO357" s="43"/>
      <c r="AP357" s="71"/>
      <c r="AQ357" s="72"/>
      <c r="AR357" s="72"/>
      <c r="AS357" s="72"/>
      <c r="AT357" s="72"/>
      <c r="AU357" s="72"/>
      <c r="AV357" s="76"/>
      <c r="AW357" s="77"/>
      <c r="AX357" s="73"/>
      <c r="AY357" s="72"/>
      <c r="AZ357" s="74"/>
      <c r="BA357" s="74"/>
      <c r="BB357" s="75"/>
      <c r="BC357" s="78"/>
      <c r="BD357" s="54"/>
      <c r="BE357"/>
      <c r="CK357"/>
      <c r="CL357"/>
      <c r="CM357"/>
    </row>
    <row r="358" spans="1:91" ht="17.100000000000001" customHeight="1" x14ac:dyDescent="0.2">
      <c r="A358" s="13"/>
      <c r="B358" s="31">
        <f>'Payroll April'!B353+1</f>
        <v>71</v>
      </c>
      <c r="C358" s="56" t="s">
        <v>154</v>
      </c>
      <c r="D358" s="56" t="s">
        <v>191</v>
      </c>
      <c r="E358" s="57" t="s">
        <v>192</v>
      </c>
      <c r="F358" s="56" t="s">
        <v>45</v>
      </c>
      <c r="G358" s="56" t="s">
        <v>82</v>
      </c>
      <c r="H358" s="80" t="s">
        <v>22</v>
      </c>
      <c r="I358" s="58"/>
      <c r="J358" s="33" t="s">
        <v>22</v>
      </c>
      <c r="K358" s="43"/>
      <c r="L358" s="43"/>
      <c r="M358" s="43" t="s">
        <v>41</v>
      </c>
      <c r="N358" s="43" t="s">
        <v>41</v>
      </c>
      <c r="O358" s="43" t="s">
        <v>41</v>
      </c>
      <c r="P358" s="43" t="s">
        <v>42</v>
      </c>
      <c r="Q358" s="43" t="s">
        <v>42</v>
      </c>
      <c r="R358" s="43" t="s">
        <v>40</v>
      </c>
      <c r="S358" s="43" t="s">
        <v>40</v>
      </c>
      <c r="T358" s="43"/>
      <c r="U358" s="43"/>
      <c r="V358" s="43"/>
      <c r="W358" s="44" t="s">
        <v>41</v>
      </c>
      <c r="X358" s="43" t="s">
        <v>41</v>
      </c>
      <c r="Y358" s="43" t="s">
        <v>42</v>
      </c>
      <c r="Z358" s="43" t="s">
        <v>42</v>
      </c>
      <c r="AA358" s="43" t="s">
        <v>40</v>
      </c>
      <c r="AB358" s="43" t="s">
        <v>40</v>
      </c>
      <c r="AC358" s="43" t="s">
        <v>40</v>
      </c>
      <c r="AD358" s="43"/>
      <c r="AE358" s="43"/>
      <c r="AF358" s="43" t="s">
        <v>41</v>
      </c>
      <c r="AG358" s="43" t="s">
        <v>41</v>
      </c>
      <c r="AH358" s="43" t="s">
        <v>42</v>
      </c>
      <c r="AI358" s="43" t="s">
        <v>42</v>
      </c>
      <c r="AJ358" s="43" t="s">
        <v>42</v>
      </c>
      <c r="AK358" s="43" t="s">
        <v>40</v>
      </c>
      <c r="AL358" s="43" t="s">
        <v>5</v>
      </c>
      <c r="AM358" s="43"/>
      <c r="AN358" s="44"/>
      <c r="AO358" s="43" t="s">
        <v>5</v>
      </c>
      <c r="AP358" s="36">
        <f>COUNTIF('Payroll April'!K358:AO358,"AL")</f>
        <v>0</v>
      </c>
      <c r="AQ358" s="37">
        <f>COUNTIF('Payroll April'!K358:AO358,"IJ")</f>
        <v>0</v>
      </c>
      <c r="AR358" s="37">
        <f>COUNTIF('Payroll April'!K358:AO358,"SK")</f>
        <v>0</v>
      </c>
      <c r="AS358" s="37">
        <f>COUNTIF('Payroll April'!K358:AO358,"CT")</f>
        <v>2</v>
      </c>
      <c r="AT358" s="36">
        <f>COUNTIF('Payroll April'!K358:AO358,"CTK")</f>
        <v>0</v>
      </c>
      <c r="AU358" s="36">
        <f>COUNTIF('Payroll April'!K358:AO358,"PG")</f>
        <v>0</v>
      </c>
      <c r="AV358" s="36">
        <f>COUNTIF('Payroll April'!K358:AO358,"S1")+COUNTIF('Payroll April'!K358:AO358,"S2")+COUNTIF('Payroll April'!K358:AO358,"S3")</f>
        <v>20</v>
      </c>
      <c r="AW358" s="38">
        <f>SUM('Payroll April'!K356:AO356)</f>
        <v>0</v>
      </c>
      <c r="AX358" s="39">
        <f>SUM('Payroll April'!K357:AO357)</f>
        <v>0</v>
      </c>
      <c r="AY358" s="37">
        <f>COUNTIF('Payroll April'!K358:AO358,"S1")+COUNTIF('Payroll April'!K358:AO358,"S3")</f>
        <v>13</v>
      </c>
      <c r="AZ358" s="36" t="str">
        <f>IF('Payroll April'!AV358&gt;22,'Payroll April'!AV358-22,"0")</f>
        <v>0</v>
      </c>
      <c r="BA358" s="36">
        <f>COUNT('Payroll April'!K359:AO359)+COUNT('Payroll April'!K360:AO360)</f>
        <v>1</v>
      </c>
      <c r="BB358" s="36">
        <f>SUM('Payroll April'!K359:AO359)+SUM('Payroll April'!K360:AO360)</f>
        <v>8</v>
      </c>
      <c r="BC358" s="40">
        <f>SUM('Payroll April'!K359:AO359)*2+SUM('Payroll April'!K360:AO360)*2-('Payroll April'!BA358*0.5)</f>
        <v>15.5</v>
      </c>
      <c r="BD358" s="47">
        <v>20</v>
      </c>
      <c r="BE358"/>
      <c r="CK358"/>
      <c r="CL358"/>
      <c r="CM358"/>
    </row>
    <row r="359" spans="1:91" ht="17.100000000000001" customHeight="1" x14ac:dyDescent="0.2">
      <c r="A359" s="13"/>
      <c r="B359" s="31"/>
      <c r="C359" s="32" t="s">
        <v>154</v>
      </c>
      <c r="D359" s="56"/>
      <c r="E359" s="57"/>
      <c r="F359" s="56"/>
      <c r="G359" s="56"/>
      <c r="H359" s="56"/>
      <c r="I359" s="58"/>
      <c r="J359" s="33" t="s">
        <v>13</v>
      </c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4">
        <v>8</v>
      </c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4"/>
      <c r="AO359" s="43"/>
      <c r="AP359" s="71"/>
      <c r="AQ359" s="72"/>
      <c r="AR359" s="72"/>
      <c r="AS359" s="37"/>
      <c r="AT359" s="36"/>
      <c r="AU359" s="72"/>
      <c r="AV359" s="76"/>
      <c r="AW359" s="77"/>
      <c r="AX359" s="73"/>
      <c r="AY359" s="72"/>
      <c r="AZ359" s="74"/>
      <c r="BA359" s="74"/>
      <c r="BB359" s="75"/>
      <c r="BC359" s="78"/>
      <c r="BD359" s="54"/>
      <c r="BE359"/>
      <c r="CK359"/>
      <c r="CL359"/>
      <c r="CM359"/>
    </row>
    <row r="360" spans="1:91" ht="17.100000000000001" customHeight="1" x14ac:dyDescent="0.2">
      <c r="A360" s="13"/>
      <c r="B360" s="65"/>
      <c r="C360" s="84" t="s">
        <v>154</v>
      </c>
      <c r="D360" s="80"/>
      <c r="E360" s="79"/>
      <c r="F360" s="80"/>
      <c r="G360" s="80"/>
      <c r="H360" s="80"/>
      <c r="I360" s="85"/>
      <c r="J360" s="33" t="s">
        <v>32</v>
      </c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4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4"/>
      <c r="AO360" s="43"/>
      <c r="AP360" s="71"/>
      <c r="AQ360" s="72"/>
      <c r="AR360" s="72"/>
      <c r="AS360" s="37"/>
      <c r="AT360" s="36"/>
      <c r="AU360" s="72"/>
      <c r="AV360" s="76"/>
      <c r="AW360" s="77"/>
      <c r="AX360" s="73"/>
      <c r="AY360" s="72"/>
      <c r="AZ360" s="74"/>
      <c r="BA360" s="74"/>
      <c r="BB360" s="75"/>
      <c r="BC360" s="78"/>
      <c r="BD360" s="54"/>
      <c r="BE360"/>
      <c r="CK360"/>
      <c r="CL360"/>
      <c r="CM360"/>
    </row>
    <row r="361" spans="1:91" ht="17.100000000000001" customHeight="1" x14ac:dyDescent="0.2">
      <c r="A361" s="13"/>
      <c r="B361" s="31">
        <f>'Payroll April'!B358+1</f>
        <v>72</v>
      </c>
      <c r="C361" s="49" t="s">
        <v>193</v>
      </c>
      <c r="D361" s="49" t="s">
        <v>194</v>
      </c>
      <c r="E361" s="51" t="s">
        <v>195</v>
      </c>
      <c r="F361" s="49" t="s">
        <v>45</v>
      </c>
      <c r="G361" s="49" t="s">
        <v>196</v>
      </c>
      <c r="H361" s="56" t="s">
        <v>22</v>
      </c>
      <c r="I361" s="49"/>
      <c r="J361" s="33" t="s">
        <v>22</v>
      </c>
      <c r="K361" s="86" t="s">
        <v>41</v>
      </c>
      <c r="L361" s="86" t="s">
        <v>41</v>
      </c>
      <c r="M361" s="86"/>
      <c r="N361" s="86"/>
      <c r="O361" s="86" t="s">
        <v>42</v>
      </c>
      <c r="P361" s="86" t="s">
        <v>42</v>
      </c>
      <c r="Q361" s="86" t="s">
        <v>42</v>
      </c>
      <c r="R361" s="86" t="s">
        <v>42</v>
      </c>
      <c r="S361" s="86" t="s">
        <v>42</v>
      </c>
      <c r="T361" s="52"/>
      <c r="U361" s="86"/>
      <c r="V361" s="86" t="s">
        <v>41</v>
      </c>
      <c r="W361" s="87" t="s">
        <v>41</v>
      </c>
      <c r="X361" s="86" t="s">
        <v>41</v>
      </c>
      <c r="Y361" s="86" t="s">
        <v>41</v>
      </c>
      <c r="Z361" s="86" t="s">
        <v>41</v>
      </c>
      <c r="AA361" s="86"/>
      <c r="AB361" s="86"/>
      <c r="AC361" s="86" t="s">
        <v>42</v>
      </c>
      <c r="AD361" s="86" t="s">
        <v>42</v>
      </c>
      <c r="AE361" s="86" t="s">
        <v>42</v>
      </c>
      <c r="AF361" s="86" t="s">
        <v>42</v>
      </c>
      <c r="AG361" s="86" t="s">
        <v>42</v>
      </c>
      <c r="AH361" s="86"/>
      <c r="AI361" s="86"/>
      <c r="AJ361" s="52" t="s">
        <v>41</v>
      </c>
      <c r="AK361" s="86" t="s">
        <v>41</v>
      </c>
      <c r="AL361" s="86" t="s">
        <v>41</v>
      </c>
      <c r="AM361" s="86" t="s">
        <v>41</v>
      </c>
      <c r="AN361" s="87"/>
      <c r="AO361" s="86"/>
      <c r="AP361" s="71">
        <f>COUNTIF('Payroll April'!K361:AO361,"AL")</f>
        <v>0</v>
      </c>
      <c r="AQ361" s="72">
        <f>COUNTIF('Payroll April'!K361:AO361,"IJ")</f>
        <v>0</v>
      </c>
      <c r="AR361" s="72">
        <f>COUNTIF('Payroll April'!K361:AO361,"SK")</f>
        <v>0</v>
      </c>
      <c r="AS361" s="37">
        <f>COUNTIF('Payroll April'!K361:AO361,"CT")</f>
        <v>0</v>
      </c>
      <c r="AT361" s="36">
        <f>COUNTIF('Payroll April'!K361:AO361,"CTK")</f>
        <v>0</v>
      </c>
      <c r="AU361" s="73">
        <f>COUNTIF('Payroll April'!L361:AP361,"PG")</f>
        <v>0</v>
      </c>
      <c r="AV361" s="36">
        <f>COUNTIF('Payroll April'!K361:AO361,"S1")+COUNTIF('Payroll April'!K361:AO361,"S2")+COUNTIF('Payroll April'!K361:AO361,"S3")</f>
        <v>21</v>
      </c>
      <c r="AW361" s="88"/>
      <c r="AX361" s="89"/>
      <c r="AY361" s="37">
        <f>COUNTIF('Payroll April'!K361:AO361,"S1")+COUNTIF('Payroll April'!K361:AO361,"S3")</f>
        <v>10</v>
      </c>
      <c r="AZ361" s="74"/>
      <c r="BA361" s="75">
        <f>COUNT('Payroll April'!K362:AO362)+COUNT('Payroll April'!K363:AO363)</f>
        <v>5</v>
      </c>
      <c r="BB361" s="75">
        <f>SUM('Payroll April'!K362:AO362)+SUM('Payroll April'!K363:AO363)</f>
        <v>40</v>
      </c>
      <c r="BC361" s="40">
        <f>SUM('Payroll April'!K362:AO362)*2+SUM('Payroll April'!K363:AO363)*2-('Payroll April'!BA361*0.5)</f>
        <v>77.5</v>
      </c>
      <c r="BD361" s="47">
        <v>21</v>
      </c>
      <c r="BE361"/>
      <c r="CK361" s="90"/>
      <c r="CL361" s="90"/>
      <c r="CM361" s="90"/>
    </row>
    <row r="362" spans="1:91" ht="17.100000000000001" customHeight="1" x14ac:dyDescent="0.2">
      <c r="A362" s="13"/>
      <c r="B362" s="31"/>
      <c r="C362" s="55" t="s">
        <v>193</v>
      </c>
      <c r="D362" s="31"/>
      <c r="E362" s="42"/>
      <c r="F362" s="31"/>
      <c r="G362" s="31"/>
      <c r="H362" s="31"/>
      <c r="I362" s="31"/>
      <c r="J362" s="33" t="s">
        <v>13</v>
      </c>
      <c r="K362" s="86"/>
      <c r="L362" s="86"/>
      <c r="M362" s="86">
        <v>8</v>
      </c>
      <c r="N362" s="86"/>
      <c r="O362" s="86"/>
      <c r="P362" s="86"/>
      <c r="Q362" s="86"/>
      <c r="R362" s="86"/>
      <c r="S362" s="86"/>
      <c r="T362" s="86"/>
      <c r="U362" s="86"/>
      <c r="V362" s="86"/>
      <c r="W362" s="87">
        <v>8</v>
      </c>
      <c r="X362" s="86"/>
      <c r="Y362" s="86"/>
      <c r="Z362" s="86"/>
      <c r="AA362" s="86">
        <v>8</v>
      </c>
      <c r="AB362" s="86"/>
      <c r="AC362" s="86"/>
      <c r="AD362" s="86"/>
      <c r="AE362" s="86"/>
      <c r="AF362" s="86"/>
      <c r="AG362" s="86"/>
      <c r="AH362" s="86"/>
      <c r="AI362" s="43"/>
      <c r="AJ362" s="86"/>
      <c r="AK362" s="86"/>
      <c r="AL362" s="86"/>
      <c r="AM362" s="86"/>
      <c r="AN362" s="87">
        <v>8</v>
      </c>
      <c r="AO362" s="86">
        <v>8</v>
      </c>
      <c r="AP362" s="71"/>
      <c r="AQ362" s="72"/>
      <c r="AR362" s="72"/>
      <c r="AS362" s="37"/>
      <c r="AT362" s="36"/>
      <c r="AU362" s="72"/>
      <c r="AV362" s="76"/>
      <c r="AW362" s="88"/>
      <c r="AX362" s="89"/>
      <c r="AY362" s="72"/>
      <c r="AZ362" s="74"/>
      <c r="BA362" s="74"/>
      <c r="BB362" s="75"/>
      <c r="BC362" s="78"/>
      <c r="BD362" s="13"/>
      <c r="BE362"/>
      <c r="CK362" s="90"/>
      <c r="CL362" s="90"/>
      <c r="CM362" s="90"/>
    </row>
    <row r="363" spans="1:91" ht="17.100000000000001" customHeight="1" x14ac:dyDescent="0.2">
      <c r="A363" s="13"/>
      <c r="B363" s="65"/>
      <c r="C363" s="64" t="s">
        <v>193</v>
      </c>
      <c r="D363" s="65"/>
      <c r="E363" s="66"/>
      <c r="F363" s="65"/>
      <c r="G363" s="65"/>
      <c r="H363" s="65"/>
      <c r="I363" s="65"/>
      <c r="J363" s="33" t="s">
        <v>32</v>
      </c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7"/>
      <c r="X363" s="86"/>
      <c r="Y363" s="86"/>
      <c r="Z363" s="86"/>
      <c r="AA363" s="86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86"/>
      <c r="AM363" s="86"/>
      <c r="AN363" s="87"/>
      <c r="AO363" s="86"/>
      <c r="AP363" s="71"/>
      <c r="AQ363" s="72"/>
      <c r="AR363" s="72"/>
      <c r="AS363" s="37"/>
      <c r="AT363" s="36"/>
      <c r="AU363" s="72"/>
      <c r="AV363" s="76"/>
      <c r="AW363" s="88"/>
      <c r="AX363" s="89"/>
      <c r="AY363" s="72"/>
      <c r="AZ363" s="74"/>
      <c r="BA363" s="74"/>
      <c r="BB363" s="75"/>
      <c r="BC363" s="78"/>
      <c r="BD363" s="13"/>
      <c r="BE363"/>
      <c r="CK363" s="90"/>
      <c r="CL363" s="90"/>
      <c r="CM363" s="90"/>
    </row>
    <row r="364" spans="1:91" ht="17.100000000000001" customHeight="1" x14ac:dyDescent="0.2">
      <c r="A364" s="13"/>
      <c r="B364" s="31">
        <f>'Payroll April'!B361+1</f>
        <v>73</v>
      </c>
      <c r="C364" s="31" t="s">
        <v>193</v>
      </c>
      <c r="D364" s="31" t="s">
        <v>197</v>
      </c>
      <c r="E364" s="42" t="s">
        <v>198</v>
      </c>
      <c r="F364" s="31" t="s">
        <v>38</v>
      </c>
      <c r="G364" s="31" t="s">
        <v>196</v>
      </c>
      <c r="H364" s="56" t="s">
        <v>22</v>
      </c>
      <c r="I364" s="31"/>
      <c r="J364" s="33" t="s">
        <v>22</v>
      </c>
      <c r="K364" s="86" t="s">
        <v>41</v>
      </c>
      <c r="L364" s="86" t="s">
        <v>41</v>
      </c>
      <c r="M364" s="86"/>
      <c r="N364" s="86"/>
      <c r="O364" s="86" t="s">
        <v>42</v>
      </c>
      <c r="P364" s="86" t="s">
        <v>42</v>
      </c>
      <c r="Q364" s="86" t="s">
        <v>42</v>
      </c>
      <c r="R364" s="86" t="s">
        <v>42</v>
      </c>
      <c r="S364" s="86" t="s">
        <v>42</v>
      </c>
      <c r="T364" s="52"/>
      <c r="U364" s="86"/>
      <c r="V364" s="86" t="s">
        <v>41</v>
      </c>
      <c r="W364" s="87" t="s">
        <v>41</v>
      </c>
      <c r="X364" s="86" t="s">
        <v>41</v>
      </c>
      <c r="Y364" s="86" t="s">
        <v>41</v>
      </c>
      <c r="Z364" s="86" t="s">
        <v>41</v>
      </c>
      <c r="AA364" s="86"/>
      <c r="AB364" s="86"/>
      <c r="AC364" s="86" t="s">
        <v>42</v>
      </c>
      <c r="AD364" s="86" t="s">
        <v>42</v>
      </c>
      <c r="AE364" s="86" t="s">
        <v>42</v>
      </c>
      <c r="AF364" s="86" t="s">
        <v>42</v>
      </c>
      <c r="AG364" s="86" t="s">
        <v>42</v>
      </c>
      <c r="AH364" s="86"/>
      <c r="AI364" s="86"/>
      <c r="AJ364" s="52" t="s">
        <v>41</v>
      </c>
      <c r="AK364" s="86" t="s">
        <v>41</v>
      </c>
      <c r="AL364" s="86" t="s">
        <v>41</v>
      </c>
      <c r="AM364" s="86" t="s">
        <v>41</v>
      </c>
      <c r="AN364" s="87"/>
      <c r="AO364" s="86"/>
      <c r="AP364" s="71">
        <f>COUNTIF('Payroll April'!K364:AO364,"AL")</f>
        <v>0</v>
      </c>
      <c r="AQ364" s="72">
        <f>COUNTIF('Payroll April'!K364:AO364,"IJ")</f>
        <v>0</v>
      </c>
      <c r="AR364" s="72">
        <f>COUNTIF('Payroll April'!K364:AO364,"SK")</f>
        <v>0</v>
      </c>
      <c r="AS364" s="37">
        <f>COUNTIF('Payroll April'!K364:AO364,"CT")</f>
        <v>0</v>
      </c>
      <c r="AT364" s="36">
        <f>COUNTIF('Payroll April'!K364:AO364,"CTK")</f>
        <v>0</v>
      </c>
      <c r="AU364" s="73">
        <f>COUNTIF('Payroll April'!L364:AP364,"PG")</f>
        <v>0</v>
      </c>
      <c r="AV364" s="36">
        <f>COUNTIF('Payroll April'!K364:AO364,"S1")+COUNTIF('Payroll April'!K364:AO364,"S2")+COUNTIF('Payroll April'!K364:AO364,"S3")</f>
        <v>21</v>
      </c>
      <c r="AW364" s="88"/>
      <c r="AX364" s="89"/>
      <c r="AY364" s="37">
        <f>COUNTIF('Payroll April'!K364:AO364,"S1")+COUNTIF('Payroll April'!K364:AO364,"S3")</f>
        <v>10</v>
      </c>
      <c r="AZ364" s="74"/>
      <c r="BA364" s="75">
        <f>COUNT('Payroll April'!K365:AO365)+COUNT('Payroll April'!K366:AO366)</f>
        <v>5</v>
      </c>
      <c r="BB364" s="75">
        <f>SUM('Payroll April'!K365:AO365)+SUM('Payroll April'!K366:AO366)</f>
        <v>40</v>
      </c>
      <c r="BC364" s="40">
        <f>SUM('Payroll April'!K365:AO365)*2+SUM('Payroll April'!K366:AO366)*2-('Payroll April'!BA364*0.5)</f>
        <v>77.5</v>
      </c>
      <c r="BD364" s="47">
        <v>21</v>
      </c>
      <c r="BE364"/>
      <c r="CK364" s="90"/>
      <c r="CL364" s="90"/>
      <c r="CM364" s="90"/>
    </row>
    <row r="365" spans="1:91" ht="17.100000000000001" customHeight="1" x14ac:dyDescent="0.2">
      <c r="A365" s="13"/>
      <c r="B365" s="31"/>
      <c r="C365" s="55" t="s">
        <v>193</v>
      </c>
      <c r="D365" s="31"/>
      <c r="E365" s="42"/>
      <c r="F365" s="31"/>
      <c r="G365" s="31"/>
      <c r="H365" s="31"/>
      <c r="I365" s="31"/>
      <c r="J365" s="33" t="s">
        <v>13</v>
      </c>
      <c r="K365" s="86"/>
      <c r="L365" s="86"/>
      <c r="M365" s="86">
        <v>8</v>
      </c>
      <c r="N365" s="86"/>
      <c r="O365" s="86"/>
      <c r="P365" s="86"/>
      <c r="Q365" s="86"/>
      <c r="R365" s="86"/>
      <c r="S365" s="86"/>
      <c r="T365" s="86"/>
      <c r="U365" s="86"/>
      <c r="V365" s="86"/>
      <c r="W365" s="87">
        <v>8</v>
      </c>
      <c r="X365" s="86"/>
      <c r="Y365" s="86"/>
      <c r="Z365" s="86"/>
      <c r="AA365" s="86">
        <v>8</v>
      </c>
      <c r="AB365" s="86"/>
      <c r="AC365" s="86"/>
      <c r="AD365" s="86"/>
      <c r="AE365" s="86"/>
      <c r="AF365" s="86"/>
      <c r="AG365" s="86"/>
      <c r="AH365" s="86"/>
      <c r="AI365" s="43"/>
      <c r="AJ365" s="86"/>
      <c r="AK365" s="86"/>
      <c r="AL365" s="86"/>
      <c r="AM365" s="86"/>
      <c r="AN365" s="87">
        <v>8</v>
      </c>
      <c r="AO365" s="86">
        <v>8</v>
      </c>
      <c r="AP365" s="71"/>
      <c r="AQ365" s="72"/>
      <c r="AR365" s="72"/>
      <c r="AS365" s="37"/>
      <c r="AT365" s="36"/>
      <c r="AU365" s="72"/>
      <c r="AV365" s="76"/>
      <c r="AW365" s="88"/>
      <c r="AX365" s="89"/>
      <c r="AY365" s="72"/>
      <c r="AZ365" s="74"/>
      <c r="BA365" s="74"/>
      <c r="BB365" s="75"/>
      <c r="BC365" s="78"/>
      <c r="BD365" s="13"/>
      <c r="BE365"/>
      <c r="CK365" s="90"/>
      <c r="CL365" s="90"/>
      <c r="CM365" s="90"/>
    </row>
    <row r="366" spans="1:91" ht="17.100000000000001" customHeight="1" x14ac:dyDescent="0.2">
      <c r="A366" s="13"/>
      <c r="B366" s="65"/>
      <c r="C366" s="64" t="s">
        <v>193</v>
      </c>
      <c r="D366" s="65"/>
      <c r="E366" s="66"/>
      <c r="F366" s="65"/>
      <c r="G366" s="65"/>
      <c r="H366" s="65"/>
      <c r="I366" s="65"/>
      <c r="J366" s="33" t="s">
        <v>32</v>
      </c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7"/>
      <c r="X366" s="86"/>
      <c r="Y366" s="86"/>
      <c r="Z366" s="86"/>
      <c r="AA366" s="86"/>
      <c r="AB366" s="86"/>
      <c r="AC366" s="86"/>
      <c r="AD366" s="86"/>
      <c r="AE366" s="86"/>
      <c r="AF366" s="86"/>
      <c r="AG366" s="86"/>
      <c r="AH366" s="86"/>
      <c r="AI366" s="86"/>
      <c r="AJ366" s="86"/>
      <c r="AK366" s="86"/>
      <c r="AL366" s="86"/>
      <c r="AM366" s="86"/>
      <c r="AN366" s="87"/>
      <c r="AO366" s="86"/>
      <c r="AP366" s="71"/>
      <c r="AQ366" s="72"/>
      <c r="AR366" s="72"/>
      <c r="AS366" s="37"/>
      <c r="AT366" s="36"/>
      <c r="AU366" s="72"/>
      <c r="AV366" s="76"/>
      <c r="AW366" s="88"/>
      <c r="AX366" s="89"/>
      <c r="AY366" s="72"/>
      <c r="AZ366" s="74"/>
      <c r="BA366" s="74"/>
      <c r="BB366" s="75"/>
      <c r="BC366" s="78"/>
      <c r="BD366" s="13"/>
      <c r="BE366"/>
      <c r="CK366" s="90"/>
      <c r="CL366" s="90"/>
      <c r="CM366" s="90"/>
    </row>
    <row r="367" spans="1:91" ht="17.100000000000001" customHeight="1" x14ac:dyDescent="0.2">
      <c r="A367" s="13"/>
      <c r="B367" s="31">
        <f>'Payroll April'!B364+1</f>
        <v>74</v>
      </c>
      <c r="C367" s="31" t="s">
        <v>193</v>
      </c>
      <c r="D367" s="31" t="s">
        <v>199</v>
      </c>
      <c r="E367" s="42" t="s">
        <v>200</v>
      </c>
      <c r="F367" s="31" t="s">
        <v>45</v>
      </c>
      <c r="G367" s="31" t="s">
        <v>196</v>
      </c>
      <c r="H367" s="56" t="s">
        <v>22</v>
      </c>
      <c r="I367" s="31"/>
      <c r="J367" s="33" t="s">
        <v>22</v>
      </c>
      <c r="K367" s="86" t="s">
        <v>41</v>
      </c>
      <c r="L367" s="86" t="s">
        <v>41</v>
      </c>
      <c r="M367" s="52"/>
      <c r="N367" s="86"/>
      <c r="O367" s="86" t="s">
        <v>42</v>
      </c>
      <c r="P367" s="86" t="s">
        <v>42</v>
      </c>
      <c r="Q367" s="86" t="s">
        <v>42</v>
      </c>
      <c r="R367" s="86" t="s">
        <v>42</v>
      </c>
      <c r="S367" s="86" t="s">
        <v>42</v>
      </c>
      <c r="T367" s="86"/>
      <c r="U367" s="86"/>
      <c r="V367" s="86" t="s">
        <v>42</v>
      </c>
      <c r="W367" s="87" t="s">
        <v>42</v>
      </c>
      <c r="X367" s="86" t="s">
        <v>42</v>
      </c>
      <c r="Y367" s="86" t="s">
        <v>42</v>
      </c>
      <c r="Z367" s="86" t="s">
        <v>42</v>
      </c>
      <c r="AA367" s="86"/>
      <c r="AB367" s="86"/>
      <c r="AC367" s="86" t="s">
        <v>41</v>
      </c>
      <c r="AD367" s="86" t="s">
        <v>41</v>
      </c>
      <c r="AE367" s="86" t="s">
        <v>41</v>
      </c>
      <c r="AF367" s="86" t="s">
        <v>41</v>
      </c>
      <c r="AG367" s="86" t="s">
        <v>41</v>
      </c>
      <c r="AH367" s="86"/>
      <c r="AI367" s="86"/>
      <c r="AJ367" s="86" t="s">
        <v>42</v>
      </c>
      <c r="AK367" s="86" t="s">
        <v>42</v>
      </c>
      <c r="AL367" s="86" t="s">
        <v>42</v>
      </c>
      <c r="AM367" s="86" t="s">
        <v>42</v>
      </c>
      <c r="AN367" s="87"/>
      <c r="AO367" s="86"/>
      <c r="AP367" s="71">
        <f>COUNTIF('Payroll April'!K367:AO367,"AL")</f>
        <v>0</v>
      </c>
      <c r="AQ367" s="72">
        <f>COUNTIF('Payroll April'!K367:AO367,"IJ")</f>
        <v>0</v>
      </c>
      <c r="AR367" s="72">
        <f>COUNTIF('Payroll April'!K367:AO367,"SK")</f>
        <v>0</v>
      </c>
      <c r="AS367" s="37">
        <f>COUNTIF('Payroll April'!K367:AO367,"CT")</f>
        <v>0</v>
      </c>
      <c r="AT367" s="36">
        <f>COUNTIF('Payroll April'!K367:AO367,"CTK")</f>
        <v>0</v>
      </c>
      <c r="AU367" s="73">
        <f>COUNTIF('Payroll April'!L367:AP367,"PG")</f>
        <v>0</v>
      </c>
      <c r="AV367" s="36">
        <f>COUNTIF('Payroll April'!K367:AO367,"S1")+COUNTIF('Payroll April'!K367:AO367,"S2")+COUNTIF('Payroll April'!K367:AO367,"S3")</f>
        <v>21</v>
      </c>
      <c r="AW367" s="88"/>
      <c r="AX367" s="89"/>
      <c r="AY367" s="37">
        <f>COUNTIF('Payroll April'!K367:AO367,"S1")+COUNTIF('Payroll April'!K367:AO367,"S3")</f>
        <v>14</v>
      </c>
      <c r="AZ367" s="74"/>
      <c r="BA367" s="75">
        <f>COUNT('Payroll April'!K368:AO368)+COUNT('Payroll April'!K369:AO369)</f>
        <v>4</v>
      </c>
      <c r="BB367" s="75">
        <f>SUM('Payroll April'!K368:AO368)+SUM('Payroll April'!K369:AO369)</f>
        <v>32</v>
      </c>
      <c r="BC367" s="40">
        <f>SUM('Payroll April'!K368:AO368)*2+SUM('Payroll April'!K369:AO369)*2-('Payroll April'!BA367*0.5)</f>
        <v>62</v>
      </c>
      <c r="BD367" s="47">
        <v>21</v>
      </c>
      <c r="BE367"/>
      <c r="CK367" s="90"/>
      <c r="CL367" s="90"/>
      <c r="CM367" s="90"/>
    </row>
    <row r="368" spans="1:91" ht="17.100000000000001" customHeight="1" x14ac:dyDescent="0.2">
      <c r="A368" s="13"/>
      <c r="B368" s="31"/>
      <c r="C368" s="55" t="s">
        <v>193</v>
      </c>
      <c r="D368" s="31"/>
      <c r="E368" s="42"/>
      <c r="F368" s="31"/>
      <c r="G368" s="31"/>
      <c r="H368" s="31"/>
      <c r="I368" s="31"/>
      <c r="J368" s="33" t="s">
        <v>13</v>
      </c>
      <c r="K368" s="86"/>
      <c r="L368" s="86"/>
      <c r="M368" s="86"/>
      <c r="N368" s="86"/>
      <c r="O368" s="86"/>
      <c r="P368" s="86"/>
      <c r="Q368" s="86"/>
      <c r="R368" s="86"/>
      <c r="S368" s="86"/>
      <c r="T368" s="86">
        <v>8</v>
      </c>
      <c r="U368" s="86"/>
      <c r="V368" s="86"/>
      <c r="W368" s="87">
        <v>8</v>
      </c>
      <c r="X368" s="86"/>
      <c r="Y368" s="86"/>
      <c r="Z368" s="86"/>
      <c r="AA368" s="86"/>
      <c r="AB368" s="86"/>
      <c r="AC368" s="86"/>
      <c r="AD368" s="86"/>
      <c r="AE368" s="86"/>
      <c r="AF368" s="86"/>
      <c r="AG368" s="86"/>
      <c r="AH368" s="86">
        <v>8</v>
      </c>
      <c r="AI368" s="43"/>
      <c r="AJ368" s="86"/>
      <c r="AK368" s="86"/>
      <c r="AL368" s="86"/>
      <c r="AM368" s="86"/>
      <c r="AN368" s="87">
        <v>8</v>
      </c>
      <c r="AO368" s="86"/>
      <c r="AP368" s="71"/>
      <c r="AQ368" s="72"/>
      <c r="AR368" s="72"/>
      <c r="AS368" s="37"/>
      <c r="AT368" s="36"/>
      <c r="AU368" s="72"/>
      <c r="AV368" s="76"/>
      <c r="AW368" s="88"/>
      <c r="AX368" s="89"/>
      <c r="AY368" s="72"/>
      <c r="AZ368" s="74"/>
      <c r="BA368" s="74"/>
      <c r="BB368" s="75"/>
      <c r="BC368" s="78"/>
      <c r="BD368" s="13"/>
      <c r="BE368"/>
      <c r="CK368" s="90"/>
      <c r="CL368" s="90"/>
      <c r="CM368" s="90"/>
    </row>
    <row r="369" spans="1:91" ht="17.100000000000001" customHeight="1" x14ac:dyDescent="0.2">
      <c r="A369" s="13"/>
      <c r="B369" s="65"/>
      <c r="C369" s="64" t="s">
        <v>193</v>
      </c>
      <c r="D369" s="65"/>
      <c r="E369" s="66"/>
      <c r="F369" s="65"/>
      <c r="G369" s="65"/>
      <c r="H369" s="65"/>
      <c r="I369" s="65"/>
      <c r="J369" s="33" t="s">
        <v>32</v>
      </c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7"/>
      <c r="X369" s="86"/>
      <c r="Y369" s="86"/>
      <c r="Z369" s="86"/>
      <c r="AA369" s="86"/>
      <c r="AB369" s="86"/>
      <c r="AC369" s="86"/>
      <c r="AD369" s="86"/>
      <c r="AE369" s="86"/>
      <c r="AF369" s="86"/>
      <c r="AG369" s="86"/>
      <c r="AH369" s="86"/>
      <c r="AI369" s="86"/>
      <c r="AJ369" s="86"/>
      <c r="AK369" s="86"/>
      <c r="AL369" s="86"/>
      <c r="AM369" s="86"/>
      <c r="AN369" s="87"/>
      <c r="AO369" s="86"/>
      <c r="AP369" s="71"/>
      <c r="AQ369" s="72"/>
      <c r="AR369" s="72"/>
      <c r="AS369" s="37"/>
      <c r="AT369" s="36"/>
      <c r="AU369" s="72"/>
      <c r="AV369" s="76"/>
      <c r="AW369" s="88"/>
      <c r="AX369" s="89"/>
      <c r="AY369" s="72"/>
      <c r="AZ369" s="74"/>
      <c r="BA369" s="74"/>
      <c r="BB369" s="75"/>
      <c r="BC369" s="78"/>
      <c r="BD369" s="13"/>
      <c r="BE369"/>
      <c r="CK369" s="90"/>
      <c r="CL369" s="90"/>
      <c r="CM369" s="90"/>
    </row>
    <row r="370" spans="1:91" ht="17.100000000000001" customHeight="1" x14ac:dyDescent="0.2">
      <c r="A370" s="13"/>
      <c r="B370" s="31">
        <f>'Payroll April'!B367+1</f>
        <v>75</v>
      </c>
      <c r="C370" s="31" t="s">
        <v>193</v>
      </c>
      <c r="D370" s="31" t="s">
        <v>201</v>
      </c>
      <c r="E370" s="42" t="s">
        <v>202</v>
      </c>
      <c r="F370" s="31" t="s">
        <v>45</v>
      </c>
      <c r="G370" s="31" t="s">
        <v>196</v>
      </c>
      <c r="H370" s="56" t="s">
        <v>22</v>
      </c>
      <c r="I370" s="31"/>
      <c r="J370" s="33" t="s">
        <v>22</v>
      </c>
      <c r="K370" s="86" t="s">
        <v>41</v>
      </c>
      <c r="L370" s="86" t="s">
        <v>41</v>
      </c>
      <c r="M370" s="86"/>
      <c r="N370" s="86"/>
      <c r="O370" s="86" t="s">
        <v>42</v>
      </c>
      <c r="P370" s="86" t="s">
        <v>42</v>
      </c>
      <c r="Q370" s="86" t="s">
        <v>42</v>
      </c>
      <c r="R370" s="86" t="s">
        <v>42</v>
      </c>
      <c r="S370" s="86" t="s">
        <v>42</v>
      </c>
      <c r="T370" s="52"/>
      <c r="U370" s="86"/>
      <c r="V370" s="86" t="s">
        <v>42</v>
      </c>
      <c r="W370" s="87" t="s">
        <v>42</v>
      </c>
      <c r="X370" s="86" t="s">
        <v>42</v>
      </c>
      <c r="Y370" s="86" t="s">
        <v>42</v>
      </c>
      <c r="Z370" s="86" t="s">
        <v>42</v>
      </c>
      <c r="AA370" s="86"/>
      <c r="AB370" s="86"/>
      <c r="AC370" s="86" t="s">
        <v>41</v>
      </c>
      <c r="AD370" s="86" t="s">
        <v>41</v>
      </c>
      <c r="AE370" s="86" t="s">
        <v>41</v>
      </c>
      <c r="AF370" s="86" t="s">
        <v>41</v>
      </c>
      <c r="AG370" s="86" t="s">
        <v>41</v>
      </c>
      <c r="AH370" s="86"/>
      <c r="AI370" s="86"/>
      <c r="AJ370" s="52" t="s">
        <v>42</v>
      </c>
      <c r="AK370" s="86" t="s">
        <v>42</v>
      </c>
      <c r="AL370" s="86" t="s">
        <v>42</v>
      </c>
      <c r="AM370" s="86" t="s">
        <v>42</v>
      </c>
      <c r="AN370" s="87"/>
      <c r="AO370" s="86"/>
      <c r="AP370" s="71">
        <f>COUNTIF('Payroll April'!K370:AO370,"AL")</f>
        <v>0</v>
      </c>
      <c r="AQ370" s="72">
        <f>COUNTIF('Payroll April'!K370:AO370,"IJ")</f>
        <v>0</v>
      </c>
      <c r="AR370" s="72">
        <f>COUNTIF('Payroll April'!K370:AO370,"SK")</f>
        <v>0</v>
      </c>
      <c r="AS370" s="37">
        <f>COUNTIF('Payroll April'!K370:AO370,"CT")</f>
        <v>0</v>
      </c>
      <c r="AT370" s="36">
        <f>COUNTIF('Payroll April'!K370:AO370,"CTK")</f>
        <v>0</v>
      </c>
      <c r="AU370" s="73">
        <f>COUNTIF('Payroll April'!L370:AP370,"PG")</f>
        <v>0</v>
      </c>
      <c r="AV370" s="36">
        <f>COUNTIF('Payroll April'!K370:AO370,"S1")+COUNTIF('Payroll April'!K370:AO370,"S2")+COUNTIF('Payroll April'!K370:AO370,"S3")</f>
        <v>21</v>
      </c>
      <c r="AW370" s="88"/>
      <c r="AX370" s="89"/>
      <c r="AY370" s="37">
        <f>COUNTIF('Payroll April'!K370:AO370,"S1")+COUNTIF('Payroll April'!K370:AO370,"S3")</f>
        <v>14</v>
      </c>
      <c r="AZ370" s="74"/>
      <c r="BA370" s="75">
        <f>COUNT('Payroll April'!K371:AO371)+COUNT('Payroll April'!K372:AO372)</f>
        <v>5</v>
      </c>
      <c r="BB370" s="75">
        <f>SUM('Payroll April'!K371:AO371)+SUM('Payroll April'!K372:AO372)</f>
        <v>36</v>
      </c>
      <c r="BC370" s="40">
        <f>SUM('Payroll April'!K371:AO371)*2+SUM('Payroll April'!K372:AO372)*2-('Payroll April'!BA370*0.5)</f>
        <v>69.5</v>
      </c>
      <c r="BD370" s="47">
        <v>21</v>
      </c>
      <c r="BE370"/>
      <c r="CK370" s="90"/>
      <c r="CL370" s="90"/>
      <c r="CM370" s="90"/>
    </row>
    <row r="371" spans="1:91" ht="17.100000000000001" customHeight="1" x14ac:dyDescent="0.2">
      <c r="A371" s="13"/>
      <c r="B371" s="31"/>
      <c r="C371" s="55" t="s">
        <v>193</v>
      </c>
      <c r="D371" s="31"/>
      <c r="E371" s="42"/>
      <c r="F371" s="31"/>
      <c r="G371" s="31"/>
      <c r="H371" s="31"/>
      <c r="I371" s="31"/>
      <c r="J371" s="33" t="s">
        <v>13</v>
      </c>
      <c r="K371" s="86"/>
      <c r="L371" s="86"/>
      <c r="M371" s="86">
        <v>4</v>
      </c>
      <c r="N371" s="86"/>
      <c r="O371" s="86"/>
      <c r="P371" s="86"/>
      <c r="Q371" s="86"/>
      <c r="R371" s="86"/>
      <c r="S371" s="86"/>
      <c r="T371" s="86"/>
      <c r="U371" s="86">
        <v>8</v>
      </c>
      <c r="V371" s="86"/>
      <c r="W371" s="87">
        <v>8</v>
      </c>
      <c r="X371" s="86"/>
      <c r="Y371" s="86"/>
      <c r="Z371" s="86"/>
      <c r="AA371" s="86"/>
      <c r="AB371" s="86"/>
      <c r="AC371" s="86"/>
      <c r="AD371" s="86"/>
      <c r="AE371" s="86"/>
      <c r="AF371" s="86"/>
      <c r="AG371" s="86"/>
      <c r="AH371" s="86"/>
      <c r="AI371" s="43">
        <v>8</v>
      </c>
      <c r="AJ371" s="86"/>
      <c r="AK371" s="86"/>
      <c r="AL371" s="86"/>
      <c r="AM371" s="86"/>
      <c r="AN371" s="87">
        <v>8</v>
      </c>
      <c r="AO371" s="86"/>
      <c r="AP371" s="71"/>
      <c r="AQ371" s="72"/>
      <c r="AR371" s="72"/>
      <c r="AS371" s="37"/>
      <c r="AT371" s="36"/>
      <c r="AU371" s="72"/>
      <c r="AV371" s="76"/>
      <c r="AW371" s="88"/>
      <c r="AX371" s="89"/>
      <c r="AY371" s="72"/>
      <c r="AZ371" s="74"/>
      <c r="BA371" s="74"/>
      <c r="BB371" s="75"/>
      <c r="BC371" s="78"/>
      <c r="BD371" s="13"/>
      <c r="BE371"/>
      <c r="CK371" s="90"/>
      <c r="CL371" s="90"/>
      <c r="CM371" s="90"/>
    </row>
    <row r="372" spans="1:91" ht="17.100000000000001" customHeight="1" x14ac:dyDescent="0.2">
      <c r="A372" s="13"/>
      <c r="B372" s="65"/>
      <c r="C372" s="64" t="s">
        <v>193</v>
      </c>
      <c r="D372" s="65"/>
      <c r="E372" s="66"/>
      <c r="F372" s="65"/>
      <c r="G372" s="65"/>
      <c r="H372" s="65"/>
      <c r="I372" s="65"/>
      <c r="J372" s="33" t="s">
        <v>32</v>
      </c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7"/>
      <c r="X372" s="86"/>
      <c r="Y372" s="86"/>
      <c r="Z372" s="86"/>
      <c r="AA372" s="86"/>
      <c r="AB372" s="86"/>
      <c r="AC372" s="86"/>
      <c r="AD372" s="86"/>
      <c r="AE372" s="86"/>
      <c r="AF372" s="86"/>
      <c r="AG372" s="86"/>
      <c r="AH372" s="86"/>
      <c r="AI372" s="86"/>
      <c r="AJ372" s="86"/>
      <c r="AK372" s="86"/>
      <c r="AL372" s="86"/>
      <c r="AM372" s="86"/>
      <c r="AN372" s="87"/>
      <c r="AO372" s="86"/>
      <c r="AP372" s="71"/>
      <c r="AQ372" s="72"/>
      <c r="AR372" s="72"/>
      <c r="AS372" s="37"/>
      <c r="AT372" s="36"/>
      <c r="AU372" s="72"/>
      <c r="AV372" s="76"/>
      <c r="AW372" s="88"/>
      <c r="AX372" s="89"/>
      <c r="AY372" s="72"/>
      <c r="AZ372" s="74"/>
      <c r="BA372" s="74"/>
      <c r="BB372" s="75"/>
      <c r="BC372" s="78"/>
      <c r="BD372" s="13"/>
      <c r="BE372"/>
      <c r="CK372" s="90"/>
      <c r="CL372" s="90"/>
      <c r="CM372" s="90"/>
    </row>
    <row r="373" spans="1:91" ht="17.100000000000001" customHeight="1" x14ac:dyDescent="0.2">
      <c r="A373" s="13"/>
      <c r="B373" s="31">
        <f>'Payroll April'!B370+1</f>
        <v>76</v>
      </c>
      <c r="C373" s="31" t="s">
        <v>193</v>
      </c>
      <c r="D373" s="31" t="s">
        <v>203</v>
      </c>
      <c r="E373" s="42" t="s">
        <v>204</v>
      </c>
      <c r="F373" s="31" t="s">
        <v>45</v>
      </c>
      <c r="G373" s="91" t="s">
        <v>205</v>
      </c>
      <c r="H373" s="56" t="s">
        <v>22</v>
      </c>
      <c r="I373" s="31"/>
      <c r="J373" s="33" t="s">
        <v>22</v>
      </c>
      <c r="K373" s="86" t="s">
        <v>41</v>
      </c>
      <c r="L373" s="86" t="s">
        <v>41</v>
      </c>
      <c r="M373" s="86"/>
      <c r="N373" s="86"/>
      <c r="O373" s="86" t="s">
        <v>42</v>
      </c>
      <c r="P373" s="86" t="s">
        <v>42</v>
      </c>
      <c r="Q373" s="86" t="s">
        <v>42</v>
      </c>
      <c r="R373" s="86" t="s">
        <v>42</v>
      </c>
      <c r="S373" s="86" t="s">
        <v>42</v>
      </c>
      <c r="T373" s="52"/>
      <c r="U373" s="86"/>
      <c r="V373" s="86" t="s">
        <v>41</v>
      </c>
      <c r="W373" s="87"/>
      <c r="X373" s="86" t="s">
        <v>41</v>
      </c>
      <c r="Y373" s="86" t="s">
        <v>41</v>
      </c>
      <c r="Z373" s="86" t="s">
        <v>41</v>
      </c>
      <c r="AA373" s="86"/>
      <c r="AB373" s="86"/>
      <c r="AC373" s="86" t="s">
        <v>42</v>
      </c>
      <c r="AD373" s="86" t="s">
        <v>42</v>
      </c>
      <c r="AE373" s="86" t="s">
        <v>42</v>
      </c>
      <c r="AF373" s="86" t="s">
        <v>42</v>
      </c>
      <c r="AG373" s="86" t="s">
        <v>42</v>
      </c>
      <c r="AH373" s="86"/>
      <c r="AI373" s="86"/>
      <c r="AJ373" s="52" t="s">
        <v>41</v>
      </c>
      <c r="AK373" s="86" t="s">
        <v>41</v>
      </c>
      <c r="AL373" s="86" t="s">
        <v>41</v>
      </c>
      <c r="AM373" s="86" t="s">
        <v>41</v>
      </c>
      <c r="AN373" s="87"/>
      <c r="AO373" s="86"/>
      <c r="AP373" s="71">
        <f>COUNTIF('Payroll April'!K373:AO373,"AL")</f>
        <v>0</v>
      </c>
      <c r="AQ373" s="72">
        <f>COUNTIF('Payroll April'!K373:AO373,"IJ")</f>
        <v>0</v>
      </c>
      <c r="AR373" s="72">
        <f>COUNTIF('Payroll April'!K373:AO373,"SK")</f>
        <v>0</v>
      </c>
      <c r="AS373" s="37">
        <f>COUNTIF('Payroll April'!K373:AO373,"CT")</f>
        <v>0</v>
      </c>
      <c r="AT373" s="36">
        <f>COUNTIF('Payroll April'!K373:AO373,"CTK")</f>
        <v>0</v>
      </c>
      <c r="AU373" s="73">
        <f>COUNTIF('Payroll April'!L373:AP373,"PG")</f>
        <v>0</v>
      </c>
      <c r="AV373" s="36">
        <f>COUNTIF('Payroll April'!K373:AO373,"S1")+COUNTIF('Payroll April'!K373:AO373,"S2")+COUNTIF('Payroll April'!K373:AO373,"S3")</f>
        <v>20</v>
      </c>
      <c r="AW373" s="88"/>
      <c r="AX373" s="89"/>
      <c r="AY373" s="37">
        <f>COUNTIF('Payroll April'!K373:AO373,"S1")+COUNTIF('Payroll April'!K373:AO373,"S3")</f>
        <v>10</v>
      </c>
      <c r="AZ373" s="74"/>
      <c r="BA373" s="75">
        <f>COUNT('Payroll April'!K374:AO374)+COUNT('Payroll April'!K375:AO375)</f>
        <v>4</v>
      </c>
      <c r="BB373" s="75">
        <f>SUM('Payroll April'!K374:AO374)+SUM('Payroll April'!K375:AO375)</f>
        <v>32</v>
      </c>
      <c r="BC373" s="40">
        <f>SUM('Payroll April'!K374:AO374)*2+SUM('Payroll April'!K375:AO375)*2-('Payroll April'!BA373*0.5)</f>
        <v>62</v>
      </c>
      <c r="BD373" s="47">
        <v>20</v>
      </c>
      <c r="BE373"/>
    </row>
    <row r="374" spans="1:91" ht="17.100000000000001" customHeight="1" x14ac:dyDescent="0.2">
      <c r="A374" s="13"/>
      <c r="B374" s="31"/>
      <c r="C374" s="55" t="s">
        <v>193</v>
      </c>
      <c r="D374" s="31"/>
      <c r="E374" s="42"/>
      <c r="F374" s="31"/>
      <c r="G374" s="31"/>
      <c r="H374" s="31"/>
      <c r="I374" s="31"/>
      <c r="J374" s="33" t="s">
        <v>13</v>
      </c>
      <c r="K374" s="86"/>
      <c r="L374" s="86"/>
      <c r="M374" s="86"/>
      <c r="N374" s="86"/>
      <c r="O374" s="86"/>
      <c r="P374" s="86"/>
      <c r="Q374" s="86"/>
      <c r="R374" s="86"/>
      <c r="S374" s="86"/>
      <c r="T374" s="86">
        <v>8</v>
      </c>
      <c r="U374" s="86"/>
      <c r="V374" s="86"/>
      <c r="W374" s="87">
        <v>8</v>
      </c>
      <c r="X374" s="86"/>
      <c r="Y374" s="86"/>
      <c r="Z374" s="86"/>
      <c r="AA374" s="86"/>
      <c r="AB374" s="86"/>
      <c r="AC374" s="86"/>
      <c r="AD374" s="86"/>
      <c r="AE374" s="86"/>
      <c r="AF374" s="86"/>
      <c r="AG374" s="86"/>
      <c r="AH374" s="86">
        <v>8</v>
      </c>
      <c r="AI374" s="43"/>
      <c r="AJ374" s="86"/>
      <c r="AK374" s="86"/>
      <c r="AL374" s="86"/>
      <c r="AM374" s="86"/>
      <c r="AN374" s="87">
        <v>8</v>
      </c>
      <c r="AO374" s="86"/>
      <c r="AP374" s="71"/>
      <c r="AQ374" s="72"/>
      <c r="AR374" s="72"/>
      <c r="AS374" s="37"/>
      <c r="AT374" s="36"/>
      <c r="AU374" s="72"/>
      <c r="AV374" s="76"/>
      <c r="AW374" s="88"/>
      <c r="AX374" s="89"/>
      <c r="AY374" s="72"/>
      <c r="AZ374" s="74"/>
      <c r="BA374" s="74"/>
      <c r="BB374" s="75"/>
      <c r="BC374" s="78"/>
      <c r="BD374" s="13"/>
      <c r="BE374"/>
    </row>
    <row r="375" spans="1:91" ht="17.100000000000001" customHeight="1" x14ac:dyDescent="0.2">
      <c r="A375" s="13"/>
      <c r="B375" s="65"/>
      <c r="C375" s="64" t="s">
        <v>193</v>
      </c>
      <c r="D375" s="65"/>
      <c r="E375" s="66"/>
      <c r="F375" s="65"/>
      <c r="G375" s="65"/>
      <c r="H375" s="65"/>
      <c r="I375" s="65"/>
      <c r="J375" s="33" t="s">
        <v>32</v>
      </c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7"/>
      <c r="X375" s="86"/>
      <c r="Y375" s="86"/>
      <c r="Z375" s="86"/>
      <c r="AA375" s="86"/>
      <c r="AB375" s="86"/>
      <c r="AC375" s="86"/>
      <c r="AD375" s="86"/>
      <c r="AE375" s="86"/>
      <c r="AF375" s="86"/>
      <c r="AG375" s="86"/>
      <c r="AH375" s="86"/>
      <c r="AI375" s="86"/>
      <c r="AJ375" s="86"/>
      <c r="AK375" s="86"/>
      <c r="AL375" s="86"/>
      <c r="AM375" s="86"/>
      <c r="AN375" s="87"/>
      <c r="AO375" s="86"/>
      <c r="AP375" s="71"/>
      <c r="AQ375" s="72"/>
      <c r="AR375" s="72"/>
      <c r="AS375" s="37"/>
      <c r="AT375" s="36"/>
      <c r="AU375" s="72"/>
      <c r="AV375" s="76"/>
      <c r="AW375" s="88"/>
      <c r="AX375" s="89"/>
      <c r="AY375" s="72"/>
      <c r="AZ375" s="74"/>
      <c r="BA375" s="74"/>
      <c r="BB375" s="75"/>
      <c r="BC375" s="78"/>
      <c r="BD375" s="13"/>
      <c r="BE375"/>
    </row>
    <row r="376" spans="1:91" ht="17.100000000000001" customHeight="1" x14ac:dyDescent="0.2">
      <c r="A376" s="13"/>
      <c r="B376" s="31">
        <f>'Payroll April'!B373+1</f>
        <v>77</v>
      </c>
      <c r="C376" s="31" t="s">
        <v>193</v>
      </c>
      <c r="D376" s="31" t="s">
        <v>206</v>
      </c>
      <c r="E376" s="42" t="s">
        <v>207</v>
      </c>
      <c r="F376" s="31" t="s">
        <v>45</v>
      </c>
      <c r="G376" s="91" t="s">
        <v>205</v>
      </c>
      <c r="H376" s="56" t="s">
        <v>22</v>
      </c>
      <c r="I376" s="31"/>
      <c r="J376" s="33" t="s">
        <v>22</v>
      </c>
      <c r="K376" s="30" t="s">
        <v>42</v>
      </c>
      <c r="L376" s="30" t="s">
        <v>42</v>
      </c>
      <c r="M376" s="30"/>
      <c r="N376" s="30"/>
      <c r="O376" s="30" t="s">
        <v>41</v>
      </c>
      <c r="P376" s="30" t="s">
        <v>41</v>
      </c>
      <c r="Q376" s="30" t="s">
        <v>41</v>
      </c>
      <c r="R376" s="30" t="s">
        <v>41</v>
      </c>
      <c r="S376" s="30" t="s">
        <v>41</v>
      </c>
      <c r="T376" s="30"/>
      <c r="U376" s="86"/>
      <c r="V376" s="86" t="s">
        <v>42</v>
      </c>
      <c r="W376" s="87"/>
      <c r="X376" s="30" t="s">
        <v>42</v>
      </c>
      <c r="Y376" s="86" t="s">
        <v>42</v>
      </c>
      <c r="Z376" s="30" t="s">
        <v>42</v>
      </c>
      <c r="AA376" s="30"/>
      <c r="AB376" s="30"/>
      <c r="AC376" s="30" t="s">
        <v>41</v>
      </c>
      <c r="AD376" s="30" t="s">
        <v>41</v>
      </c>
      <c r="AE376" s="86" t="s">
        <v>41</v>
      </c>
      <c r="AF376" s="86" t="s">
        <v>41</v>
      </c>
      <c r="AG376" s="30" t="s">
        <v>41</v>
      </c>
      <c r="AH376" s="30"/>
      <c r="AI376" s="30"/>
      <c r="AJ376" s="30" t="s">
        <v>42</v>
      </c>
      <c r="AK376" s="86" t="s">
        <v>42</v>
      </c>
      <c r="AL376" s="86" t="s">
        <v>42</v>
      </c>
      <c r="AM376" s="86" t="s">
        <v>42</v>
      </c>
      <c r="AN376" s="29"/>
      <c r="AO376" s="30"/>
      <c r="AP376" s="71">
        <f>COUNTIF('Payroll April'!K376:AO376,"AL")</f>
        <v>0</v>
      </c>
      <c r="AQ376" s="72">
        <f>COUNTIF('Payroll April'!K376:AO376,"IJ")</f>
        <v>0</v>
      </c>
      <c r="AR376" s="72">
        <f>COUNTIF('Payroll April'!K376:AO376,"SK")</f>
        <v>0</v>
      </c>
      <c r="AS376" s="37">
        <f>COUNTIF('Payroll April'!K376:AO376,"CT")</f>
        <v>0</v>
      </c>
      <c r="AT376" s="36">
        <f>COUNTIF('Payroll April'!K376:AO376,"CTK")</f>
        <v>0</v>
      </c>
      <c r="AU376" s="73">
        <f>COUNTIF('Payroll April'!L376:AP376,"PG")</f>
        <v>0</v>
      </c>
      <c r="AV376" s="36">
        <f>COUNTIF('Payroll April'!K376:AO376,"S1")+COUNTIF('Payroll April'!K376:AO376,"S2")+COUNTIF('Payroll April'!K376:AO376,"S3")</f>
        <v>20</v>
      </c>
      <c r="AW376" s="88"/>
      <c r="AX376" s="89"/>
      <c r="AY376" s="37">
        <f>COUNTIF('Payroll April'!K376:AO376,"S1")+COUNTIF('Payroll April'!K376:AO376,"S3")</f>
        <v>10</v>
      </c>
      <c r="AZ376" s="74"/>
      <c r="BA376" s="75">
        <f>COUNT('Payroll April'!K377:AO377)+COUNT('Payroll April'!K378:AO378)</f>
        <v>5</v>
      </c>
      <c r="BB376" s="75">
        <f>SUM('Payroll April'!K377:AO377)+SUM('Payroll April'!K378:AO378)</f>
        <v>40</v>
      </c>
      <c r="BC376" s="40">
        <f>SUM('Payroll April'!K377:AO377)*2+SUM('Payroll April'!K378:AO378)*2-('Payroll April'!BA376*0.5)</f>
        <v>77.5</v>
      </c>
      <c r="BD376" s="47">
        <v>20</v>
      </c>
      <c r="BE376"/>
    </row>
    <row r="377" spans="1:91" ht="17.100000000000001" customHeight="1" x14ac:dyDescent="0.2">
      <c r="A377" s="13"/>
      <c r="B377" s="31"/>
      <c r="C377" s="55" t="s">
        <v>193</v>
      </c>
      <c r="D377" s="31"/>
      <c r="E377" s="42"/>
      <c r="F377" s="31"/>
      <c r="G377" s="31"/>
      <c r="H377" s="31"/>
      <c r="I377" s="31"/>
      <c r="J377" s="33" t="s">
        <v>13</v>
      </c>
      <c r="K377" s="86"/>
      <c r="L377" s="86"/>
      <c r="M377" s="86">
        <v>8</v>
      </c>
      <c r="N377" s="86"/>
      <c r="O377" s="86"/>
      <c r="P377" s="86"/>
      <c r="Q377" s="86"/>
      <c r="R377" s="86"/>
      <c r="S377" s="86"/>
      <c r="T377" s="86"/>
      <c r="U377" s="86"/>
      <c r="V377" s="86"/>
      <c r="W377" s="87">
        <v>8</v>
      </c>
      <c r="X377" s="86"/>
      <c r="Y377" s="86"/>
      <c r="Z377" s="86"/>
      <c r="AA377" s="86">
        <v>8</v>
      </c>
      <c r="AB377" s="86"/>
      <c r="AC377" s="86"/>
      <c r="AD377" s="86"/>
      <c r="AE377" s="86"/>
      <c r="AF377" s="86"/>
      <c r="AG377" s="86"/>
      <c r="AH377" s="86"/>
      <c r="AI377" s="43"/>
      <c r="AJ377" s="86"/>
      <c r="AK377" s="86"/>
      <c r="AL377" s="86"/>
      <c r="AM377" s="86"/>
      <c r="AN377" s="87">
        <v>8</v>
      </c>
      <c r="AO377" s="86">
        <v>8</v>
      </c>
      <c r="AP377" s="71"/>
      <c r="AQ377" s="72"/>
      <c r="AR377" s="72"/>
      <c r="AS377" s="37"/>
      <c r="AT377" s="36"/>
      <c r="AU377" s="72"/>
      <c r="AV377" s="76"/>
      <c r="AW377" s="88"/>
      <c r="AX377" s="89"/>
      <c r="AY377" s="72"/>
      <c r="AZ377" s="74"/>
      <c r="BA377" s="74"/>
      <c r="BB377" s="75"/>
      <c r="BC377" s="78"/>
      <c r="BD377" s="13"/>
      <c r="BE377"/>
    </row>
    <row r="378" spans="1:91" ht="17.100000000000001" customHeight="1" x14ac:dyDescent="0.2">
      <c r="A378" s="13"/>
      <c r="B378" s="65"/>
      <c r="C378" s="64" t="s">
        <v>193</v>
      </c>
      <c r="D378" s="65"/>
      <c r="E378" s="66"/>
      <c r="F378" s="65"/>
      <c r="G378" s="65"/>
      <c r="H378" s="65"/>
      <c r="I378" s="65"/>
      <c r="J378" s="33" t="s">
        <v>32</v>
      </c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7"/>
      <c r="X378" s="86"/>
      <c r="Y378" s="86"/>
      <c r="Z378" s="86"/>
      <c r="AA378" s="86"/>
      <c r="AB378" s="86"/>
      <c r="AC378" s="86"/>
      <c r="AD378" s="86"/>
      <c r="AE378" s="86"/>
      <c r="AF378" s="86"/>
      <c r="AG378" s="86"/>
      <c r="AH378" s="86"/>
      <c r="AI378" s="86"/>
      <c r="AJ378" s="86"/>
      <c r="AK378" s="86"/>
      <c r="AL378" s="86"/>
      <c r="AM378" s="86"/>
      <c r="AN378" s="87"/>
      <c r="AO378" s="86"/>
      <c r="AP378" s="71"/>
      <c r="AQ378" s="72"/>
      <c r="AR378" s="72"/>
      <c r="AS378" s="37"/>
      <c r="AT378" s="36"/>
      <c r="AU378" s="72"/>
      <c r="AV378" s="76"/>
      <c r="AW378" s="88"/>
      <c r="AX378" s="89"/>
      <c r="AY378" s="72"/>
      <c r="AZ378" s="74"/>
      <c r="BA378" s="74"/>
      <c r="BB378" s="75"/>
      <c r="BC378" s="78"/>
      <c r="BD378" s="13"/>
      <c r="BE378"/>
    </row>
    <row r="379" spans="1:91" ht="17.100000000000001" customHeight="1" x14ac:dyDescent="0.2">
      <c r="A379" s="13"/>
      <c r="B379" s="31">
        <f>'Payroll April'!B376+1</f>
        <v>78</v>
      </c>
      <c r="C379" s="31" t="s">
        <v>193</v>
      </c>
      <c r="D379" s="31" t="s">
        <v>208</v>
      </c>
      <c r="E379" s="42" t="s">
        <v>209</v>
      </c>
      <c r="F379" s="31" t="s">
        <v>45</v>
      </c>
      <c r="G379" s="31" t="s">
        <v>210</v>
      </c>
      <c r="H379" s="56" t="s">
        <v>22</v>
      </c>
      <c r="I379" s="31"/>
      <c r="J379" s="33" t="s">
        <v>22</v>
      </c>
      <c r="K379" s="30" t="s">
        <v>193</v>
      </c>
      <c r="L379" s="30" t="s">
        <v>193</v>
      </c>
      <c r="M379" s="30"/>
      <c r="N379" s="30"/>
      <c r="O379" s="30" t="s">
        <v>193</v>
      </c>
      <c r="P379" s="30" t="s">
        <v>193</v>
      </c>
      <c r="Q379" s="30" t="s">
        <v>193</v>
      </c>
      <c r="R379" s="30" t="s">
        <v>193</v>
      </c>
      <c r="S379" s="30" t="s">
        <v>193</v>
      </c>
      <c r="T379" s="30"/>
      <c r="U379" s="86"/>
      <c r="V379" s="86" t="s">
        <v>193</v>
      </c>
      <c r="W379" s="87"/>
      <c r="X379" s="86" t="s">
        <v>193</v>
      </c>
      <c r="Y379" s="86" t="s">
        <v>193</v>
      </c>
      <c r="Z379" s="86" t="s">
        <v>193</v>
      </c>
      <c r="AA379" s="30"/>
      <c r="AB379" s="86"/>
      <c r="AC379" s="86" t="s">
        <v>193</v>
      </c>
      <c r="AD379" s="86" t="s">
        <v>193</v>
      </c>
      <c r="AE379" s="86" t="s">
        <v>193</v>
      </c>
      <c r="AF379" s="86" t="s">
        <v>193</v>
      </c>
      <c r="AG379" s="30" t="s">
        <v>193</v>
      </c>
      <c r="AH379" s="30"/>
      <c r="AI379" s="86"/>
      <c r="AJ379" s="86" t="s">
        <v>193</v>
      </c>
      <c r="AK379" s="86" t="s">
        <v>193</v>
      </c>
      <c r="AL379" s="86" t="s">
        <v>193</v>
      </c>
      <c r="AM379" s="86" t="s">
        <v>193</v>
      </c>
      <c r="AN379" s="29"/>
      <c r="AO379" s="30"/>
      <c r="AP379" s="71">
        <f>COUNTIF('Payroll April'!K379:AO379,"AL")</f>
        <v>0</v>
      </c>
      <c r="AQ379" s="72">
        <f>COUNTIF('Payroll April'!K379:AO379,"IJ")</f>
        <v>0</v>
      </c>
      <c r="AR379" s="72">
        <f>COUNTIF('Payroll April'!K379:AO379,"SK")</f>
        <v>0</v>
      </c>
      <c r="AS379" s="37">
        <f>COUNTIF('Payroll April'!K379:AO379,"CT")</f>
        <v>0</v>
      </c>
      <c r="AT379" s="36">
        <f>COUNTIF('Payroll April'!K379:AO379,"CTK")</f>
        <v>0</v>
      </c>
      <c r="AU379" s="73">
        <f>COUNTIF('Payroll April'!L379:AP379,"PG")</f>
        <v>0</v>
      </c>
      <c r="AV379" s="36">
        <f>COUNTIF('Payroll April'!K379:AO379,"S1")+COUNTIF('Payroll April'!K379:AO379,"S2")+COUNTIF('Payroll April'!K379:AO379,"S3")+COUNTIF('Payroll April'!K379:AO379,"NS")</f>
        <v>20</v>
      </c>
      <c r="AW379" s="88"/>
      <c r="AX379" s="89"/>
      <c r="AY379" s="37"/>
      <c r="AZ379" s="74"/>
      <c r="BA379" s="75">
        <f>COUNT('Payroll April'!K380:AO380)+COUNT('Payroll April'!K381:AO381)</f>
        <v>3</v>
      </c>
      <c r="BB379" s="75">
        <f>SUM('Payroll April'!K380:AO380)+SUM('Payroll April'!K381:AO381)</f>
        <v>24</v>
      </c>
      <c r="BC379" s="40">
        <f>SUM('Payroll April'!K380:AO380)*2+SUM('Payroll April'!K381:AO381)*2-('Payroll April'!BA379*0.5)</f>
        <v>46.5</v>
      </c>
      <c r="BD379" s="47">
        <v>20</v>
      </c>
      <c r="BE379"/>
    </row>
    <row r="380" spans="1:91" ht="17.100000000000001" customHeight="1" x14ac:dyDescent="0.2">
      <c r="A380"/>
      <c r="B380" s="31"/>
      <c r="C380" s="55" t="s">
        <v>193</v>
      </c>
      <c r="D380" s="31"/>
      <c r="E380" s="42"/>
      <c r="F380" s="31"/>
      <c r="G380" s="31"/>
      <c r="H380" s="31"/>
      <c r="I380" s="31"/>
      <c r="J380" s="33" t="s">
        <v>13</v>
      </c>
      <c r="K380" s="69"/>
      <c r="L380" s="69">
        <v>8</v>
      </c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7"/>
      <c r="X380" s="86"/>
      <c r="Y380" s="86"/>
      <c r="Z380" s="86"/>
      <c r="AA380" s="86"/>
      <c r="AB380" s="86"/>
      <c r="AC380" s="86"/>
      <c r="AD380" s="86"/>
      <c r="AE380" s="86"/>
      <c r="AF380" s="86"/>
      <c r="AG380" s="86"/>
      <c r="AH380" s="86"/>
      <c r="AI380" s="43"/>
      <c r="AJ380" s="86"/>
      <c r="AK380" s="86"/>
      <c r="AL380" s="86"/>
      <c r="AM380" s="86"/>
      <c r="AN380" s="87"/>
      <c r="AO380" s="86"/>
      <c r="AP380" s="71"/>
      <c r="AQ380" s="72"/>
      <c r="AR380" s="72"/>
      <c r="AS380" s="37"/>
      <c r="AT380" s="36"/>
      <c r="AU380" s="72"/>
      <c r="AV380" s="76"/>
      <c r="AW380" s="88"/>
      <c r="AX380" s="89"/>
      <c r="AY380" s="72"/>
      <c r="AZ380" s="74"/>
      <c r="BA380" s="74"/>
      <c r="BB380" s="75"/>
      <c r="BC380" s="78"/>
      <c r="BD380"/>
      <c r="BE380"/>
    </row>
    <row r="381" spans="1:91" ht="17.100000000000001" customHeight="1" x14ac:dyDescent="0.2">
      <c r="A381"/>
      <c r="B381" s="65"/>
      <c r="C381" s="64" t="s">
        <v>193</v>
      </c>
      <c r="D381" s="65"/>
      <c r="E381" s="66"/>
      <c r="F381" s="65"/>
      <c r="G381" s="65"/>
      <c r="H381" s="65"/>
      <c r="I381" s="65"/>
      <c r="J381" s="33" t="s">
        <v>32</v>
      </c>
      <c r="K381" s="69"/>
      <c r="L381" s="69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7">
        <v>8</v>
      </c>
      <c r="X381" s="86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86"/>
      <c r="AM381" s="86"/>
      <c r="AN381" s="87">
        <v>8</v>
      </c>
      <c r="AO381" s="86"/>
      <c r="AP381" s="71"/>
      <c r="AQ381" s="72"/>
      <c r="AR381" s="72"/>
      <c r="AS381" s="37"/>
      <c r="AT381" s="36"/>
      <c r="AU381" s="72"/>
      <c r="AV381" s="76"/>
      <c r="AW381" s="88"/>
      <c r="AX381" s="89"/>
      <c r="AY381" s="72"/>
      <c r="AZ381" s="74"/>
      <c r="BA381" s="74"/>
      <c r="BB381" s="75"/>
      <c r="BC381" s="78"/>
      <c r="BD381"/>
      <c r="BE381"/>
    </row>
    <row r="382" spans="1:91" ht="17.100000000000001" customHeight="1" x14ac:dyDescent="0.2">
      <c r="A382" s="13"/>
      <c r="B382" s="49"/>
      <c r="C382" s="68"/>
      <c r="D382" s="68"/>
      <c r="E382" s="67"/>
      <c r="F382" s="49"/>
      <c r="G382" s="49"/>
      <c r="H382" s="49"/>
      <c r="I382" s="49"/>
      <c r="J382" s="31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86"/>
      <c r="V382" s="86"/>
      <c r="W382" s="87"/>
      <c r="X382" s="86"/>
      <c r="Y382" s="86"/>
      <c r="Z382" s="30"/>
      <c r="AA382" s="30"/>
      <c r="AB382" s="86"/>
      <c r="AC382" s="86"/>
      <c r="AD382" s="86"/>
      <c r="AE382" s="86"/>
      <c r="AF382" s="86"/>
      <c r="AG382" s="30"/>
      <c r="AH382" s="30"/>
      <c r="AI382" s="86"/>
      <c r="AJ382" s="86"/>
      <c r="AK382" s="86"/>
      <c r="AL382" s="86"/>
      <c r="AM382" s="86"/>
      <c r="AN382" s="29"/>
      <c r="AO382" s="30"/>
      <c r="AP382" s="71"/>
      <c r="AQ382" s="72"/>
      <c r="AR382" s="72"/>
      <c r="AS382" s="37"/>
      <c r="AT382" s="36"/>
      <c r="AU382" s="73"/>
      <c r="AV382" s="73"/>
      <c r="AW382" s="92"/>
      <c r="AX382" s="93"/>
      <c r="AY382" s="72"/>
      <c r="AZ382" s="94"/>
      <c r="BA382" s="94"/>
      <c r="BB382" s="95"/>
      <c r="BC382" s="78"/>
      <c r="BD382" s="47"/>
      <c r="BE382" s="97"/>
    </row>
    <row r="383" spans="1:91" ht="17.100000000000001" customHeight="1" x14ac:dyDescent="0.2">
      <c r="A383" s="13"/>
      <c r="B383" s="31">
        <f>'Payroll April'!B379+1</f>
        <v>79</v>
      </c>
      <c r="C383" s="31" t="s">
        <v>211</v>
      </c>
      <c r="D383" s="31" t="s">
        <v>212</v>
      </c>
      <c r="E383" s="42" t="s">
        <v>213</v>
      </c>
      <c r="F383" s="31" t="s">
        <v>214</v>
      </c>
      <c r="G383" s="58" t="s">
        <v>211</v>
      </c>
      <c r="H383" s="31"/>
      <c r="I383" s="31"/>
      <c r="J383" s="31" t="s">
        <v>215</v>
      </c>
      <c r="K383" s="30" t="s">
        <v>193</v>
      </c>
      <c r="L383" s="30" t="s">
        <v>193</v>
      </c>
      <c r="M383" s="30"/>
      <c r="N383" s="30"/>
      <c r="O383" s="30" t="s">
        <v>193</v>
      </c>
      <c r="P383" s="30" t="s">
        <v>193</v>
      </c>
      <c r="Q383" s="30" t="s">
        <v>193</v>
      </c>
      <c r="R383" s="30" t="s">
        <v>193</v>
      </c>
      <c r="S383" s="30" t="s">
        <v>193</v>
      </c>
      <c r="T383" s="30"/>
      <c r="U383" s="86"/>
      <c r="V383" s="86" t="s">
        <v>193</v>
      </c>
      <c r="W383" s="87"/>
      <c r="X383" s="86" t="s">
        <v>193</v>
      </c>
      <c r="Y383" s="86" t="s">
        <v>193</v>
      </c>
      <c r="Z383" s="30" t="s">
        <v>5</v>
      </c>
      <c r="AA383" s="30"/>
      <c r="AB383" s="86"/>
      <c r="AC383" s="86" t="s">
        <v>193</v>
      </c>
      <c r="AD383" s="86" t="s">
        <v>193</v>
      </c>
      <c r="AE383" s="86" t="s">
        <v>193</v>
      </c>
      <c r="AF383" s="86" t="s">
        <v>193</v>
      </c>
      <c r="AG383" s="30" t="s">
        <v>193</v>
      </c>
      <c r="AH383" s="30"/>
      <c r="AI383" s="86"/>
      <c r="AJ383" s="86" t="s">
        <v>193</v>
      </c>
      <c r="AK383" s="86" t="s">
        <v>193</v>
      </c>
      <c r="AL383" s="86" t="s">
        <v>193</v>
      </c>
      <c r="AM383" s="86" t="s">
        <v>193</v>
      </c>
      <c r="AN383" s="29"/>
      <c r="AO383" s="30"/>
      <c r="AP383" s="71">
        <f>COUNTIF('Payroll April'!K383:AO383,"AL")</f>
        <v>0</v>
      </c>
      <c r="AQ383" s="72">
        <f>COUNTIF('Payroll April'!K383:AO383,"IJ")</f>
        <v>0</v>
      </c>
      <c r="AR383" s="72">
        <f>COUNTIF('Payroll April'!K383:AO383,"SK")</f>
        <v>0</v>
      </c>
      <c r="AS383" s="37">
        <f>COUNTIF('Payroll April'!K383:AO383,"CT")</f>
        <v>1</v>
      </c>
      <c r="AT383" s="36">
        <f>COUNTIF('Payroll April'!K383:AO383,"CTK")</f>
        <v>0</v>
      </c>
      <c r="AU383" s="73">
        <f>COUNTIF('Payroll April'!L383:AP383,"PG")</f>
        <v>0</v>
      </c>
      <c r="AV383" s="36">
        <f>COUNTIF('Payroll April'!K383:AO383,"S1")+COUNTIF('Payroll April'!K383:AO383,"S2")+COUNTIF('Payroll April'!K383:AO383,"S3")+COUNTIF('Payroll April'!K383:AO383,"NS")</f>
        <v>19</v>
      </c>
      <c r="AW383" s="92"/>
      <c r="AX383" s="93"/>
      <c r="AY383" s="72"/>
      <c r="AZ383" s="94"/>
      <c r="BA383" s="94"/>
      <c r="BB383" s="95"/>
      <c r="BC383" s="78"/>
      <c r="BD383" s="47">
        <v>19</v>
      </c>
      <c r="BE383" s="97"/>
    </row>
    <row r="384" spans="1:91" ht="17.100000000000001" customHeight="1" x14ac:dyDescent="0.2">
      <c r="A384" s="13"/>
      <c r="B384" s="31"/>
      <c r="C384" s="56"/>
      <c r="D384" s="56"/>
      <c r="E384" s="57"/>
      <c r="F384" s="31"/>
      <c r="G384" s="31"/>
      <c r="H384" s="31"/>
      <c r="I384" s="31"/>
      <c r="J384" s="65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4"/>
      <c r="X384" s="43"/>
      <c r="Y384" s="86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4"/>
      <c r="AO384" s="43"/>
      <c r="AP384" s="98"/>
      <c r="AQ384" s="76"/>
      <c r="AR384" s="76"/>
      <c r="AS384" s="37"/>
      <c r="AT384" s="36"/>
      <c r="AU384" s="76"/>
      <c r="AV384" s="73"/>
      <c r="AW384" s="92"/>
      <c r="AX384" s="99"/>
      <c r="AY384" s="72"/>
      <c r="AZ384" s="100"/>
      <c r="BA384" s="100"/>
      <c r="BB384" s="95"/>
      <c r="BC384" s="78"/>
      <c r="BD384" s="96"/>
      <c r="BE384" s="97"/>
    </row>
    <row r="385" spans="1:57" ht="17.100000000000001" customHeight="1" x14ac:dyDescent="0.2">
      <c r="A385" s="13"/>
      <c r="B385" s="49"/>
      <c r="C385" s="68"/>
      <c r="D385" s="68"/>
      <c r="E385" s="67"/>
      <c r="F385" s="49"/>
      <c r="G385" s="49"/>
      <c r="H385" s="49"/>
      <c r="I385" s="49"/>
      <c r="J385" s="31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3"/>
      <c r="X385" s="52"/>
      <c r="Y385" s="86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3"/>
      <c r="AO385" s="52"/>
      <c r="AP385" s="71"/>
      <c r="AQ385" s="72"/>
      <c r="AR385" s="72"/>
      <c r="AS385" s="37"/>
      <c r="AT385" s="36"/>
      <c r="AU385" s="73"/>
      <c r="AV385" s="73"/>
      <c r="AW385" s="92"/>
      <c r="AX385" s="93"/>
      <c r="AY385" s="72"/>
      <c r="AZ385" s="101"/>
      <c r="BA385" s="100"/>
      <c r="BB385" s="95"/>
      <c r="BC385" s="78"/>
      <c r="BD385" s="96"/>
      <c r="BE385" s="97"/>
    </row>
    <row r="386" spans="1:57" ht="17.100000000000001" customHeight="1" x14ac:dyDescent="0.2">
      <c r="A386" s="13"/>
      <c r="B386" s="31">
        <f>'Payroll April'!B383+1</f>
        <v>80</v>
      </c>
      <c r="C386" s="31" t="s">
        <v>216</v>
      </c>
      <c r="D386" s="31" t="s">
        <v>217</v>
      </c>
      <c r="E386" s="42" t="s">
        <v>218</v>
      </c>
      <c r="F386" s="31" t="s">
        <v>219</v>
      </c>
      <c r="G386" s="58" t="s">
        <v>220</v>
      </c>
      <c r="H386" s="31" t="s">
        <v>22</v>
      </c>
      <c r="I386" s="31"/>
      <c r="J386" s="31" t="s">
        <v>22</v>
      </c>
      <c r="K386" s="43" t="s">
        <v>40</v>
      </c>
      <c r="L386" s="43" t="s">
        <v>40</v>
      </c>
      <c r="M386" s="43"/>
      <c r="N386" s="43"/>
      <c r="O386" s="43"/>
      <c r="P386" s="43" t="s">
        <v>41</v>
      </c>
      <c r="Q386" s="43" t="s">
        <v>41</v>
      </c>
      <c r="R386" s="43" t="s">
        <v>42</v>
      </c>
      <c r="S386" s="43" t="s">
        <v>42</v>
      </c>
      <c r="T386" s="43" t="s">
        <v>40</v>
      </c>
      <c r="U386" s="43" t="s">
        <v>40</v>
      </c>
      <c r="V386" s="43" t="s">
        <v>40</v>
      </c>
      <c r="W386" s="53"/>
      <c r="X386" s="52"/>
      <c r="Y386" s="86" t="s">
        <v>42</v>
      </c>
      <c r="Z386" s="52" t="s">
        <v>42</v>
      </c>
      <c r="AA386" s="52" t="s">
        <v>221</v>
      </c>
      <c r="AB386" s="52" t="s">
        <v>221</v>
      </c>
      <c r="AC386" s="52" t="s">
        <v>221</v>
      </c>
      <c r="AD386" s="52" t="s">
        <v>40</v>
      </c>
      <c r="AE386" s="52" t="s">
        <v>40</v>
      </c>
      <c r="AF386" s="52"/>
      <c r="AG386" s="52"/>
      <c r="AH386" s="52" t="s">
        <v>41</v>
      </c>
      <c r="AI386" s="52" t="s">
        <v>41</v>
      </c>
      <c r="AJ386" s="52" t="s">
        <v>41</v>
      </c>
      <c r="AK386" s="52" t="s">
        <v>42</v>
      </c>
      <c r="AL386" s="52" t="s">
        <v>42</v>
      </c>
      <c r="AM386" s="52" t="s">
        <v>40</v>
      </c>
      <c r="AN386" s="53" t="s">
        <v>40</v>
      </c>
      <c r="AO386" s="52"/>
      <c r="AP386" s="71">
        <f>COUNTIF('Payroll April'!K386:AO386,"AL")</f>
        <v>0</v>
      </c>
      <c r="AQ386" s="72">
        <f>COUNTIF('Payroll April'!K386:AO386,"IJ")</f>
        <v>0</v>
      </c>
      <c r="AR386" s="72">
        <f>COUNTIF('Payroll April'!K386:AO386,"SK")</f>
        <v>0</v>
      </c>
      <c r="AS386" s="37">
        <f>COUNTIF('Payroll April'!K386:AO386,"CT")</f>
        <v>0</v>
      </c>
      <c r="AT386" s="36">
        <f>COUNTIF('Payroll April'!K386:AO386,"CTK")</f>
        <v>0</v>
      </c>
      <c r="AU386" s="73">
        <f>COUNTIF('Payroll April'!L386:AP386,"PG")</f>
        <v>0</v>
      </c>
      <c r="AV386" s="36">
        <f>COUNTIF('Payroll April'!K386:AO386,"S1")+COUNTIF('Payroll April'!K386:AO386,"S2")+COUNTIF('Payroll April'!K386:AO386,"S3")</f>
        <v>20</v>
      </c>
      <c r="AW386" s="92"/>
      <c r="AX386" s="93"/>
      <c r="AY386" s="72"/>
      <c r="AZ386" s="101"/>
      <c r="BA386" s="100"/>
      <c r="BB386" s="95"/>
      <c r="BC386" s="78"/>
      <c r="BD386" s="47">
        <v>20</v>
      </c>
      <c r="BE386" s="97"/>
    </row>
    <row r="387" spans="1:57" ht="17.100000000000001" customHeight="1" x14ac:dyDescent="0.2">
      <c r="A387" s="13"/>
      <c r="B387" s="31"/>
      <c r="C387" s="56"/>
      <c r="D387" s="56"/>
      <c r="E387" s="57"/>
      <c r="F387" s="31"/>
      <c r="G387" s="31"/>
      <c r="H387" s="31"/>
      <c r="I387" s="31"/>
      <c r="J387" s="65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4"/>
      <c r="X387" s="43"/>
      <c r="Y387" s="86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4"/>
      <c r="AO387" s="43"/>
      <c r="AP387" s="98"/>
      <c r="AQ387" s="76"/>
      <c r="AR387" s="76"/>
      <c r="AS387" s="37"/>
      <c r="AT387" s="36"/>
      <c r="AU387" s="102"/>
      <c r="AV387" s="73"/>
      <c r="AW387" s="92"/>
      <c r="AX387" s="103"/>
      <c r="AY387" s="72"/>
      <c r="AZ387" s="104"/>
      <c r="BA387" s="105"/>
      <c r="BB387" s="95"/>
      <c r="BC387" s="78"/>
      <c r="BD387" s="96"/>
      <c r="BE387" s="97"/>
    </row>
    <row r="388" spans="1:57" ht="17.100000000000001" customHeight="1" x14ac:dyDescent="0.2">
      <c r="A388" s="13"/>
      <c r="B388" s="49"/>
      <c r="C388" s="68"/>
      <c r="D388" s="68"/>
      <c r="E388" s="67"/>
      <c r="F388" s="49"/>
      <c r="G388" s="49"/>
      <c r="H388" s="49"/>
      <c r="I388" s="49"/>
      <c r="J388" s="31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3"/>
      <c r="X388" s="52"/>
      <c r="Y388" s="86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3"/>
      <c r="AO388" s="52"/>
      <c r="AP388" s="71"/>
      <c r="AQ388" s="72"/>
      <c r="AR388" s="72"/>
      <c r="AS388" s="37"/>
      <c r="AT388" s="36"/>
      <c r="AU388" s="73"/>
      <c r="AV388" s="73"/>
      <c r="AW388" s="92"/>
      <c r="AX388" s="103"/>
      <c r="AY388" s="72"/>
      <c r="AZ388" s="106"/>
      <c r="BA388" s="107"/>
      <c r="BB388" s="108"/>
      <c r="BC388" s="78"/>
      <c r="BD388" s="96"/>
      <c r="BE388" s="97"/>
    </row>
    <row r="389" spans="1:57" ht="17.100000000000001" customHeight="1" x14ac:dyDescent="0.2">
      <c r="A389" s="13"/>
      <c r="B389" s="31">
        <f>'Payroll April'!B386+1</f>
        <v>81</v>
      </c>
      <c r="C389" s="31" t="s">
        <v>216</v>
      </c>
      <c r="D389" s="31" t="s">
        <v>222</v>
      </c>
      <c r="E389" s="42" t="s">
        <v>223</v>
      </c>
      <c r="F389" s="31" t="s">
        <v>224</v>
      </c>
      <c r="G389" s="58" t="s">
        <v>225</v>
      </c>
      <c r="H389" s="31" t="s">
        <v>22</v>
      </c>
      <c r="I389" s="31"/>
      <c r="J389" s="31" t="s">
        <v>22</v>
      </c>
      <c r="K389" s="69" t="s">
        <v>42</v>
      </c>
      <c r="L389" s="69" t="s">
        <v>42</v>
      </c>
      <c r="M389" s="69" t="s">
        <v>40</v>
      </c>
      <c r="N389" s="69" t="s">
        <v>40</v>
      </c>
      <c r="O389" s="69" t="s">
        <v>40</v>
      </c>
      <c r="P389" s="69"/>
      <c r="Q389" s="69"/>
      <c r="R389" s="69"/>
      <c r="S389" s="43" t="s">
        <v>41</v>
      </c>
      <c r="T389" s="43" t="s">
        <v>41</v>
      </c>
      <c r="U389" s="69" t="s">
        <v>42</v>
      </c>
      <c r="V389" s="69" t="s">
        <v>42</v>
      </c>
      <c r="W389" s="70" t="s">
        <v>40</v>
      </c>
      <c r="X389" s="69" t="s">
        <v>40</v>
      </c>
      <c r="Y389" s="69"/>
      <c r="Z389" s="69"/>
      <c r="AA389" s="69" t="s">
        <v>41</v>
      </c>
      <c r="AB389" s="43" t="s">
        <v>41</v>
      </c>
      <c r="AC389" s="43" t="s">
        <v>42</v>
      </c>
      <c r="AD389" s="69" t="s">
        <v>42</v>
      </c>
      <c r="AE389" s="69" t="s">
        <v>42</v>
      </c>
      <c r="AF389" s="69" t="s">
        <v>40</v>
      </c>
      <c r="AG389" s="69" t="s">
        <v>40</v>
      </c>
      <c r="AH389" s="52"/>
      <c r="AI389" s="52"/>
      <c r="AJ389" s="52"/>
      <c r="AK389" s="52" t="s">
        <v>41</v>
      </c>
      <c r="AL389" s="52" t="s">
        <v>41</v>
      </c>
      <c r="AM389" s="52" t="s">
        <v>42</v>
      </c>
      <c r="AN389" s="53" t="s">
        <v>42</v>
      </c>
      <c r="AO389" s="52" t="s">
        <v>40</v>
      </c>
      <c r="AP389" s="71">
        <f>COUNTIF('Payroll April'!K389:AO389,"AL")</f>
        <v>0</v>
      </c>
      <c r="AQ389" s="72">
        <f>COUNTIF('Payroll April'!K389:AO389,"IJ")</f>
        <v>0</v>
      </c>
      <c r="AR389" s="72">
        <f>COUNTIF('Payroll April'!K389:AO389,"SK")</f>
        <v>0</v>
      </c>
      <c r="AS389" s="37">
        <f>COUNTIF('Payroll April'!K389:AO389,"CT")</f>
        <v>0</v>
      </c>
      <c r="AT389" s="36">
        <f>COUNTIF('Payroll April'!K389:AO389,"CTK")</f>
        <v>0</v>
      </c>
      <c r="AU389" s="73">
        <f>COUNTIF('Payroll April'!L389:AP389,"PG")</f>
        <v>0</v>
      </c>
      <c r="AV389" s="36">
        <f>COUNTIF('Payroll April'!K389:AO389,"S1")+COUNTIF('Payroll April'!K389:AO389,"S2")+COUNTIF('Payroll April'!K389:AO389,"S3")</f>
        <v>23</v>
      </c>
      <c r="AW389" s="92"/>
      <c r="AX389" s="103"/>
      <c r="AY389" s="72"/>
      <c r="AZ389" s="106"/>
      <c r="BA389" s="107"/>
      <c r="BB389" s="108"/>
      <c r="BC389" s="78"/>
      <c r="BD389" s="47">
        <v>23</v>
      </c>
      <c r="BE389" s="97"/>
    </row>
    <row r="390" spans="1:57" ht="17.100000000000001" customHeight="1" x14ac:dyDescent="0.2">
      <c r="A390" s="13"/>
      <c r="B390" s="31"/>
      <c r="C390" s="56"/>
      <c r="D390" s="56"/>
      <c r="E390" s="57"/>
      <c r="F390" s="31"/>
      <c r="G390" s="31"/>
      <c r="H390" s="31"/>
      <c r="I390" s="31"/>
      <c r="J390" s="65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4"/>
      <c r="X390" s="43"/>
      <c r="Y390" s="86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4"/>
      <c r="AO390" s="43"/>
      <c r="AP390" s="98"/>
      <c r="AQ390" s="76"/>
      <c r="AR390" s="76"/>
      <c r="AS390" s="37"/>
      <c r="AT390" s="36"/>
      <c r="AU390" s="102"/>
      <c r="AV390" s="73"/>
      <c r="AW390" s="92"/>
      <c r="AX390" s="99"/>
      <c r="AY390" s="72"/>
      <c r="AZ390" s="100"/>
      <c r="BA390" s="100"/>
      <c r="BB390" s="95"/>
      <c r="BC390" s="78"/>
      <c r="BD390" s="96"/>
      <c r="BE390" s="97"/>
    </row>
    <row r="391" spans="1:57" ht="17.100000000000001" customHeight="1" x14ac:dyDescent="0.2">
      <c r="A391" s="13"/>
      <c r="B391" s="49"/>
      <c r="C391" s="68"/>
      <c r="D391" s="68"/>
      <c r="E391" s="67"/>
      <c r="F391" s="49"/>
      <c r="G391" s="49"/>
      <c r="H391" s="49"/>
      <c r="I391" s="49"/>
      <c r="J391" s="31" t="s">
        <v>13</v>
      </c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3">
        <v>8</v>
      </c>
      <c r="X391" s="52"/>
      <c r="Y391" s="86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3">
        <v>8</v>
      </c>
      <c r="AO391" s="52"/>
      <c r="AP391" s="71"/>
      <c r="AQ391" s="72"/>
      <c r="AR391" s="72"/>
      <c r="AS391" s="37"/>
      <c r="AT391" s="36"/>
      <c r="AU391" s="73"/>
      <c r="AV391" s="73"/>
      <c r="AW391" s="92"/>
      <c r="AX391" s="93"/>
      <c r="AY391" s="72"/>
      <c r="AZ391" s="72"/>
      <c r="BA391" s="72"/>
      <c r="BB391" s="72"/>
      <c r="BC391" s="78"/>
      <c r="BD391" s="96"/>
      <c r="BE391" s="97"/>
    </row>
    <row r="392" spans="1:57" ht="17.100000000000001" customHeight="1" x14ac:dyDescent="0.2">
      <c r="A392" s="13"/>
      <c r="B392" s="31">
        <f>'Payroll April'!B389+1</f>
        <v>82</v>
      </c>
      <c r="C392" s="31" t="s">
        <v>226</v>
      </c>
      <c r="D392" s="31" t="s">
        <v>227</v>
      </c>
      <c r="E392" s="42" t="s">
        <v>228</v>
      </c>
      <c r="F392" s="31" t="s">
        <v>229</v>
      </c>
      <c r="G392" s="58" t="s">
        <v>230</v>
      </c>
      <c r="H392" s="31" t="s">
        <v>22</v>
      </c>
      <c r="I392" s="31"/>
      <c r="J392" s="31" t="s">
        <v>22</v>
      </c>
      <c r="K392" s="52"/>
      <c r="L392" s="52" t="s">
        <v>41</v>
      </c>
      <c r="M392" s="52" t="s">
        <v>42</v>
      </c>
      <c r="N392" s="52" t="s">
        <v>42</v>
      </c>
      <c r="O392" s="52" t="s">
        <v>42</v>
      </c>
      <c r="P392" s="52" t="s">
        <v>40</v>
      </c>
      <c r="Q392" s="52" t="s">
        <v>40</v>
      </c>
      <c r="R392" s="43"/>
      <c r="S392" s="43"/>
      <c r="T392" s="43" t="s">
        <v>41</v>
      </c>
      <c r="U392" s="43" t="s">
        <v>41</v>
      </c>
      <c r="V392" s="43" t="s">
        <v>41</v>
      </c>
      <c r="W392" s="44" t="s">
        <v>42</v>
      </c>
      <c r="X392" s="43" t="s">
        <v>42</v>
      </c>
      <c r="Y392" s="43" t="s">
        <v>40</v>
      </c>
      <c r="Z392" s="43" t="s">
        <v>40</v>
      </c>
      <c r="AA392" s="52"/>
      <c r="AB392" s="52"/>
      <c r="AC392" s="52"/>
      <c r="AD392" s="43" t="s">
        <v>41</v>
      </c>
      <c r="AE392" s="43" t="s">
        <v>41</v>
      </c>
      <c r="AF392" s="43" t="s">
        <v>42</v>
      </c>
      <c r="AG392" s="43" t="s">
        <v>42</v>
      </c>
      <c r="AH392" s="43" t="s">
        <v>40</v>
      </c>
      <c r="AI392" s="43" t="s">
        <v>40</v>
      </c>
      <c r="AJ392" s="43" t="s">
        <v>40</v>
      </c>
      <c r="AK392" s="52"/>
      <c r="AL392" s="52"/>
      <c r="AM392" s="52" t="s">
        <v>41</v>
      </c>
      <c r="AN392" s="53" t="s">
        <v>41</v>
      </c>
      <c r="AO392" s="52" t="s">
        <v>42</v>
      </c>
      <c r="AP392" s="71">
        <f>COUNTIF('Payroll April'!K392:AO392,"AL")</f>
        <v>0</v>
      </c>
      <c r="AQ392" s="72">
        <f>COUNTIF('Payroll April'!K392:AO392,"IJ")</f>
        <v>0</v>
      </c>
      <c r="AR392" s="72">
        <f>COUNTIF('Payroll April'!K392:AO392,"SK")</f>
        <v>0</v>
      </c>
      <c r="AS392" s="37">
        <f>COUNTIF('Payroll April'!K392:AO392,"CT")</f>
        <v>0</v>
      </c>
      <c r="AT392" s="36">
        <f>COUNTIF('Payroll April'!K392:AO392,"CTK")</f>
        <v>0</v>
      </c>
      <c r="AU392" s="73">
        <f>COUNTIF('Payroll April'!L392:AP392,"PG")</f>
        <v>0</v>
      </c>
      <c r="AV392" s="36">
        <f>COUNTIF('Payroll April'!K392:AO392,"S1")+COUNTIF('Payroll April'!K392:AO392,"S2")+COUNTIF('Payroll April'!K392:AO392,"S3")</f>
        <v>23</v>
      </c>
      <c r="AW392" s="92"/>
      <c r="AX392" s="93"/>
      <c r="AY392" s="37">
        <f>COUNTIF('Payroll April'!K392:AO392,"S1")+COUNTIF('Payroll April'!K392:AO392,"S3")</f>
        <v>15</v>
      </c>
      <c r="AZ392" s="36">
        <f>IF('Payroll April'!AV392&gt;22,'Payroll April'!AV392-22,"0")</f>
        <v>1</v>
      </c>
      <c r="BA392" s="36">
        <f>COUNT('Payroll April'!K391:AO391)+COUNT('Payroll April'!K393:AO393)</f>
        <v>2</v>
      </c>
      <c r="BB392" s="36">
        <f>SUM('Payroll April'!K391:AO391)+SUM('Payroll April'!K393:AO393)</f>
        <v>16</v>
      </c>
      <c r="BC392" s="40">
        <f>SUM('Payroll April'!K391:AO391)*2+SUM('Payroll April'!K393:AO393)*2-('Payroll April'!BA392*0.5)</f>
        <v>31</v>
      </c>
      <c r="BD392" s="47">
        <v>23</v>
      </c>
      <c r="BE392" s="97"/>
    </row>
    <row r="393" spans="1:57" ht="17.100000000000001" customHeight="1" x14ac:dyDescent="0.2">
      <c r="A393" s="13"/>
      <c r="B393" s="31"/>
      <c r="C393" s="56"/>
      <c r="D393" s="56"/>
      <c r="E393" s="57"/>
      <c r="F393" s="31"/>
      <c r="G393" s="31"/>
      <c r="H393" s="31"/>
      <c r="I393" s="31"/>
      <c r="J393" s="65" t="s">
        <v>32</v>
      </c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4"/>
      <c r="X393" s="43"/>
      <c r="Y393" s="86"/>
      <c r="Z393" s="43"/>
      <c r="AA393" s="43"/>
      <c r="AB393" s="43"/>
      <c r="AC393" s="30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4"/>
      <c r="AO393" s="43"/>
      <c r="AP393" s="98"/>
      <c r="AQ393" s="76"/>
      <c r="AR393" s="76"/>
      <c r="AS393" s="37"/>
      <c r="AT393" s="36"/>
      <c r="AU393" s="102"/>
      <c r="AV393" s="73"/>
      <c r="AW393" s="92"/>
      <c r="AX393" s="103"/>
      <c r="AY393" s="72"/>
      <c r="AZ393" s="104"/>
      <c r="BA393" s="105"/>
      <c r="BB393" s="109"/>
      <c r="BC393" s="78"/>
      <c r="BD393" s="96"/>
      <c r="BE393" s="97"/>
    </row>
    <row r="394" spans="1:57" ht="17.100000000000001" customHeight="1" x14ac:dyDescent="0.2">
      <c r="A394" s="13"/>
      <c r="B394" s="49"/>
      <c r="C394" s="68"/>
      <c r="D394" s="68"/>
      <c r="E394" s="67"/>
      <c r="F394" s="49"/>
      <c r="G394" s="49"/>
      <c r="H394" s="49"/>
      <c r="I394" s="49"/>
      <c r="J394" s="31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3"/>
      <c r="X394" s="52"/>
      <c r="Y394" s="86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3"/>
      <c r="AO394" s="52"/>
      <c r="AP394" s="71"/>
      <c r="AQ394" s="72"/>
      <c r="AR394" s="72"/>
      <c r="AS394" s="37"/>
      <c r="AT394" s="36"/>
      <c r="AU394" s="73"/>
      <c r="AV394" s="73"/>
      <c r="AW394" s="92"/>
      <c r="AX394" s="103"/>
      <c r="AY394" s="72"/>
      <c r="AZ394" s="94"/>
      <c r="BA394" s="94"/>
      <c r="BB394" s="110"/>
      <c r="BC394" s="78"/>
      <c r="BD394" s="96"/>
      <c r="BE394" s="97"/>
    </row>
    <row r="395" spans="1:57" ht="17.100000000000001" customHeight="1" x14ac:dyDescent="0.2">
      <c r="A395" s="13"/>
      <c r="B395" s="31">
        <f>'Payroll April'!B392+1</f>
        <v>83</v>
      </c>
      <c r="C395" s="31" t="s">
        <v>216</v>
      </c>
      <c r="D395" s="31" t="s">
        <v>231</v>
      </c>
      <c r="E395" s="42" t="s">
        <v>232</v>
      </c>
      <c r="F395" s="31" t="s">
        <v>233</v>
      </c>
      <c r="G395" s="58" t="s">
        <v>234</v>
      </c>
      <c r="H395" s="31" t="s">
        <v>22</v>
      </c>
      <c r="I395" s="31"/>
      <c r="J395" s="31" t="s">
        <v>22</v>
      </c>
      <c r="K395" s="43"/>
      <c r="L395" s="43"/>
      <c r="M395" s="43" t="s">
        <v>41</v>
      </c>
      <c r="N395" s="43" t="s">
        <v>41</v>
      </c>
      <c r="O395" s="43" t="s">
        <v>41</v>
      </c>
      <c r="P395" s="43" t="s">
        <v>42</v>
      </c>
      <c r="Q395" s="43" t="s">
        <v>42</v>
      </c>
      <c r="R395" s="43" t="s">
        <v>40</v>
      </c>
      <c r="S395" s="43" t="s">
        <v>40</v>
      </c>
      <c r="T395" s="43"/>
      <c r="U395" s="43"/>
      <c r="V395" s="43"/>
      <c r="W395" s="44" t="s">
        <v>41</v>
      </c>
      <c r="X395" s="43" t="s">
        <v>41</v>
      </c>
      <c r="Y395" s="43" t="s">
        <v>42</v>
      </c>
      <c r="Z395" s="43" t="s">
        <v>42</v>
      </c>
      <c r="AA395" s="43" t="s">
        <v>40</v>
      </c>
      <c r="AB395" s="43" t="s">
        <v>40</v>
      </c>
      <c r="AC395" s="43" t="s">
        <v>40</v>
      </c>
      <c r="AD395" s="43"/>
      <c r="AE395" s="43"/>
      <c r="AF395" s="43" t="s">
        <v>41</v>
      </c>
      <c r="AG395" s="52" t="s">
        <v>41</v>
      </c>
      <c r="AH395" s="52" t="s">
        <v>42</v>
      </c>
      <c r="AI395" s="52" t="s">
        <v>42</v>
      </c>
      <c r="AJ395" s="52" t="s">
        <v>42</v>
      </c>
      <c r="AK395" s="52" t="s">
        <v>40</v>
      </c>
      <c r="AL395" s="52" t="s">
        <v>40</v>
      </c>
      <c r="AM395" s="52"/>
      <c r="AN395" s="53"/>
      <c r="AO395" s="52" t="s">
        <v>41</v>
      </c>
      <c r="AP395" s="71">
        <f>COUNTIF('Payroll April'!K395:AO395,"AL")</f>
        <v>0</v>
      </c>
      <c r="AQ395" s="72">
        <f>COUNTIF('Payroll April'!K395:AO395,"IJ")</f>
        <v>0</v>
      </c>
      <c r="AR395" s="72">
        <f>COUNTIF('Payroll April'!K395:AO395,"SK")</f>
        <v>0</v>
      </c>
      <c r="AS395" s="37">
        <f>COUNTIF('Payroll April'!K395:AO395,"CT")</f>
        <v>0</v>
      </c>
      <c r="AT395" s="36">
        <f>COUNTIF('Payroll April'!K395:AO395,"CTK")</f>
        <v>0</v>
      </c>
      <c r="AU395" s="73">
        <f>COUNTIF('Payroll April'!L395:AP395,"PG")</f>
        <v>0</v>
      </c>
      <c r="AV395" s="36">
        <f>COUNTIF('Payroll April'!K395:AO395,"S1")+COUNTIF('Payroll April'!K395:AO395,"S2")+COUNTIF('Payroll April'!K395:AO395,"S3")</f>
        <v>22</v>
      </c>
      <c r="AW395" s="92"/>
      <c r="AX395" s="103"/>
      <c r="AY395" s="72"/>
      <c r="AZ395" s="94"/>
      <c r="BA395" s="94"/>
      <c r="BB395" s="110"/>
      <c r="BC395" s="78"/>
      <c r="BD395" s="47">
        <v>22</v>
      </c>
      <c r="BE395" s="97"/>
    </row>
    <row r="396" spans="1:57" ht="17.100000000000001" customHeight="1" x14ac:dyDescent="0.2">
      <c r="A396" s="13"/>
      <c r="B396" s="31"/>
      <c r="C396" s="56"/>
      <c r="D396" s="56"/>
      <c r="E396" s="57"/>
      <c r="F396" s="31"/>
      <c r="G396" s="31"/>
      <c r="H396" s="31"/>
      <c r="I396" s="31"/>
      <c r="J396" s="65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4"/>
      <c r="X396" s="43"/>
      <c r="Y396" s="86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4"/>
      <c r="AO396" s="43"/>
      <c r="AP396" s="98"/>
      <c r="AQ396" s="76"/>
      <c r="AR396" s="72"/>
      <c r="AS396" s="37"/>
      <c r="AT396" s="36"/>
      <c r="AU396" s="102"/>
      <c r="AV396" s="73"/>
      <c r="AW396" s="92"/>
      <c r="AX396" s="103"/>
      <c r="AY396" s="72"/>
      <c r="AZ396" s="100"/>
      <c r="BA396" s="100"/>
      <c r="BB396" s="111"/>
      <c r="BC396" s="78"/>
      <c r="BD396" s="96"/>
      <c r="BE396" s="97"/>
    </row>
    <row r="397" spans="1:57" ht="17.100000000000001" customHeight="1" x14ac:dyDescent="0.2">
      <c r="A397" s="13"/>
      <c r="B397" s="49"/>
      <c r="C397" s="68"/>
      <c r="D397" s="68"/>
      <c r="E397" s="67"/>
      <c r="F397" s="49"/>
      <c r="G397" s="49"/>
      <c r="H397" s="49"/>
      <c r="I397" s="49"/>
      <c r="J397" s="31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86"/>
      <c r="V397" s="86"/>
      <c r="W397" s="87"/>
      <c r="X397" s="86"/>
      <c r="Y397" s="86"/>
      <c r="Z397" s="86"/>
      <c r="AA397" s="30"/>
      <c r="AB397" s="86"/>
      <c r="AC397" s="86"/>
      <c r="AD397" s="86"/>
      <c r="AE397" s="86"/>
      <c r="AF397" s="86"/>
      <c r="AG397" s="30"/>
      <c r="AH397" s="30"/>
      <c r="AI397" s="86"/>
      <c r="AJ397" s="86"/>
      <c r="AK397" s="86"/>
      <c r="AL397" s="86"/>
      <c r="AM397" s="86"/>
      <c r="AN397" s="29"/>
      <c r="AO397" s="30"/>
      <c r="AP397" s="71"/>
      <c r="AQ397" s="72"/>
      <c r="AR397" s="72"/>
      <c r="AS397" s="37"/>
      <c r="AT397" s="36"/>
      <c r="AU397" s="73"/>
      <c r="AV397" s="73"/>
      <c r="AW397" s="92"/>
      <c r="AX397" s="112"/>
      <c r="AY397" s="72"/>
      <c r="AZ397" s="46"/>
      <c r="BA397" s="46"/>
      <c r="BB397" s="113"/>
      <c r="BC397" s="78"/>
      <c r="BD397" s="114"/>
      <c r="BE397" s="115"/>
    </row>
    <row r="398" spans="1:57" ht="17.100000000000001" customHeight="1" x14ac:dyDescent="0.2">
      <c r="A398" s="13"/>
      <c r="B398" s="31">
        <f>'Payroll April'!B395+1</f>
        <v>84</v>
      </c>
      <c r="C398" s="31" t="s">
        <v>216</v>
      </c>
      <c r="D398" s="31" t="s">
        <v>235</v>
      </c>
      <c r="E398" s="42" t="s">
        <v>236</v>
      </c>
      <c r="F398" s="31" t="s">
        <v>237</v>
      </c>
      <c r="G398" s="58" t="s">
        <v>238</v>
      </c>
      <c r="H398" s="31"/>
      <c r="I398" s="31"/>
      <c r="J398" s="31" t="s">
        <v>215</v>
      </c>
      <c r="K398" s="30" t="s">
        <v>193</v>
      </c>
      <c r="L398" s="30" t="s">
        <v>193</v>
      </c>
      <c r="M398" s="30"/>
      <c r="N398" s="30"/>
      <c r="O398" s="30" t="s">
        <v>193</v>
      </c>
      <c r="P398" s="30" t="s">
        <v>193</v>
      </c>
      <c r="Q398" s="30" t="s">
        <v>193</v>
      </c>
      <c r="R398" s="30" t="s">
        <v>193</v>
      </c>
      <c r="S398" s="30" t="s">
        <v>193</v>
      </c>
      <c r="T398" s="30"/>
      <c r="U398" s="86"/>
      <c r="V398" s="86" t="s">
        <v>193</v>
      </c>
      <c r="W398" s="87"/>
      <c r="X398" s="86" t="s">
        <v>193</v>
      </c>
      <c r="Y398" s="86" t="s">
        <v>193</v>
      </c>
      <c r="Z398" s="86" t="s">
        <v>193</v>
      </c>
      <c r="AA398" s="30"/>
      <c r="AB398" s="86"/>
      <c r="AC398" s="86" t="s">
        <v>193</v>
      </c>
      <c r="AD398" s="86" t="s">
        <v>193</v>
      </c>
      <c r="AE398" s="86" t="s">
        <v>193</v>
      </c>
      <c r="AF398" s="86" t="s">
        <v>193</v>
      </c>
      <c r="AG398" s="30" t="s">
        <v>193</v>
      </c>
      <c r="AH398" s="30"/>
      <c r="AI398" s="86"/>
      <c r="AJ398" s="86" t="s">
        <v>193</v>
      </c>
      <c r="AK398" s="86" t="s">
        <v>193</v>
      </c>
      <c r="AL398" s="86" t="s">
        <v>193</v>
      </c>
      <c r="AM398" s="86" t="s">
        <v>193</v>
      </c>
      <c r="AN398" s="29"/>
      <c r="AO398" s="30"/>
      <c r="AP398" s="71">
        <f>COUNTIF('Payroll April'!K398:AO398,"AL")</f>
        <v>0</v>
      </c>
      <c r="AQ398" s="72">
        <f>COUNTIF('Payroll April'!K398:AO398,"IJ")</f>
        <v>0</v>
      </c>
      <c r="AR398" s="72">
        <f>COUNTIF('Payroll April'!K398:AO398,"SK")</f>
        <v>0</v>
      </c>
      <c r="AS398" s="37">
        <f>COUNTIF('Payroll April'!K398:AO398,"CT")</f>
        <v>0</v>
      </c>
      <c r="AT398" s="36">
        <f>COUNTIF('Payroll April'!K398:AO398,"CTK")</f>
        <v>0</v>
      </c>
      <c r="AU398" s="73">
        <f>COUNTIF('Payroll April'!L398:AP398,"PG")</f>
        <v>0</v>
      </c>
      <c r="AV398" s="36">
        <f>COUNTIF('Payroll April'!K398:AO398,"S1")+COUNTIF('Payroll April'!K398:AO398,"S2")+COUNTIF('Payroll April'!K398:AO398,"S3")+COUNTIF('Payroll April'!K398:AO398,"NS")</f>
        <v>20</v>
      </c>
      <c r="AW398" s="92"/>
      <c r="AX398" s="112"/>
      <c r="AY398" s="72"/>
      <c r="AZ398" s="46"/>
      <c r="BA398" s="46"/>
      <c r="BB398" s="113"/>
      <c r="BC398" s="78"/>
      <c r="BD398" s="47">
        <v>20</v>
      </c>
      <c r="BE398" s="115"/>
    </row>
    <row r="399" spans="1:57" ht="17.100000000000001" customHeight="1" x14ac:dyDescent="0.2">
      <c r="A399" s="13"/>
      <c r="B399" s="31"/>
      <c r="C399" s="56"/>
      <c r="D399" s="56"/>
      <c r="E399" s="57"/>
      <c r="F399" s="31"/>
      <c r="G399" s="31"/>
      <c r="H399" s="31"/>
      <c r="I399" s="31"/>
      <c r="J399" s="65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4"/>
      <c r="X399" s="43"/>
      <c r="Y399" s="86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4"/>
      <c r="AO399" s="43"/>
      <c r="AP399" s="98"/>
      <c r="AQ399" s="76"/>
      <c r="AR399" s="72"/>
      <c r="AS399" s="37"/>
      <c r="AT399" s="36"/>
      <c r="AU399" s="116"/>
      <c r="AV399" s="73"/>
      <c r="AW399" s="92"/>
      <c r="AX399" s="112"/>
      <c r="AY399" s="72"/>
      <c r="AZ399" s="46"/>
      <c r="BA399" s="46"/>
      <c r="BB399" s="113"/>
      <c r="BC399" s="78"/>
      <c r="BD399" s="114"/>
      <c r="BE399" s="115"/>
    </row>
    <row r="400" spans="1:57" ht="17.100000000000001" customHeight="1" x14ac:dyDescent="0.2">
      <c r="A400" s="13"/>
      <c r="B400" s="49"/>
      <c r="C400" s="68"/>
      <c r="D400" s="68"/>
      <c r="E400" s="67"/>
      <c r="F400" s="49"/>
      <c r="G400" s="49"/>
      <c r="H400" s="49"/>
      <c r="I400" s="49"/>
      <c r="J400" s="31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86"/>
      <c r="V400" s="86"/>
      <c r="W400" s="87"/>
      <c r="X400" s="86"/>
      <c r="Y400" s="86"/>
      <c r="Z400" s="43"/>
      <c r="AA400" s="30"/>
      <c r="AB400" s="86"/>
      <c r="AC400" s="86"/>
      <c r="AD400" s="86"/>
      <c r="AE400" s="86"/>
      <c r="AF400" s="86"/>
      <c r="AG400" s="30"/>
      <c r="AH400" s="30"/>
      <c r="AI400" s="86"/>
      <c r="AJ400" s="86"/>
      <c r="AK400" s="86"/>
      <c r="AL400" s="86"/>
      <c r="AM400" s="86"/>
      <c r="AN400" s="29"/>
      <c r="AO400" s="30"/>
      <c r="AP400" s="71"/>
      <c r="AQ400" s="72"/>
      <c r="AR400" s="72"/>
      <c r="AS400" s="37"/>
      <c r="AT400" s="36"/>
      <c r="AU400" s="73"/>
      <c r="AV400" s="73"/>
      <c r="AW400" s="92"/>
      <c r="AX400" s="112"/>
      <c r="AY400" s="72"/>
      <c r="AZ400" s="46"/>
      <c r="BA400" s="46"/>
      <c r="BB400" s="113"/>
      <c r="BC400" s="78"/>
      <c r="BD400" s="114"/>
      <c r="BE400" s="115"/>
    </row>
    <row r="401" spans="1:57" ht="17.100000000000001" customHeight="1" x14ac:dyDescent="0.2">
      <c r="A401" s="13"/>
      <c r="B401" s="31">
        <f>'Payroll April'!B398+1</f>
        <v>85</v>
      </c>
      <c r="C401" s="31" t="s">
        <v>239</v>
      </c>
      <c r="D401" s="31" t="s">
        <v>240</v>
      </c>
      <c r="E401" s="42" t="s">
        <v>241</v>
      </c>
      <c r="F401" s="31" t="s">
        <v>242</v>
      </c>
      <c r="G401" s="58" t="s">
        <v>210</v>
      </c>
      <c r="H401" s="31"/>
      <c r="I401" s="31"/>
      <c r="J401" s="31" t="s">
        <v>215</v>
      </c>
      <c r="K401" s="30" t="s">
        <v>193</v>
      </c>
      <c r="L401" s="30" t="s">
        <v>193</v>
      </c>
      <c r="M401" s="30"/>
      <c r="N401" s="30"/>
      <c r="O401" s="30" t="s">
        <v>193</v>
      </c>
      <c r="P401" s="30" t="s">
        <v>193</v>
      </c>
      <c r="Q401" s="30" t="s">
        <v>193</v>
      </c>
      <c r="R401" s="30" t="s">
        <v>193</v>
      </c>
      <c r="S401" s="30" t="s">
        <v>193</v>
      </c>
      <c r="T401" s="30"/>
      <c r="U401" s="86"/>
      <c r="V401" s="86" t="s">
        <v>5</v>
      </c>
      <c r="W401" s="87"/>
      <c r="X401" s="86" t="s">
        <v>193</v>
      </c>
      <c r="Y401" s="86" t="s">
        <v>193</v>
      </c>
      <c r="Z401" s="43" t="s">
        <v>193</v>
      </c>
      <c r="AA401" s="30"/>
      <c r="AB401" s="86"/>
      <c r="AC401" s="86" t="s">
        <v>193</v>
      </c>
      <c r="AD401" s="86" t="s">
        <v>193</v>
      </c>
      <c r="AE401" s="86" t="s">
        <v>193</v>
      </c>
      <c r="AF401" s="86" t="s">
        <v>193</v>
      </c>
      <c r="AG401" s="30" t="s">
        <v>193</v>
      </c>
      <c r="AH401" s="30"/>
      <c r="AI401" s="86"/>
      <c r="AJ401" s="86" t="s">
        <v>193</v>
      </c>
      <c r="AK401" s="86" t="s">
        <v>193</v>
      </c>
      <c r="AL401" s="86" t="s">
        <v>193</v>
      </c>
      <c r="AM401" s="86" t="s">
        <v>193</v>
      </c>
      <c r="AN401" s="29"/>
      <c r="AO401" s="30"/>
      <c r="AP401" s="71">
        <f>COUNTIF('Payroll April'!K401:AO401,"AL")</f>
        <v>0</v>
      </c>
      <c r="AQ401" s="72">
        <f>COUNTIF('Payroll April'!K401:AO401,"IJ")</f>
        <v>0</v>
      </c>
      <c r="AR401" s="72">
        <f>COUNTIF('Payroll April'!K401:AO401,"SK")</f>
        <v>0</v>
      </c>
      <c r="AS401" s="37">
        <f>COUNTIF('Payroll April'!K401:AO401,"CT")</f>
        <v>1</v>
      </c>
      <c r="AT401" s="36">
        <f>COUNTIF('Payroll April'!K401:AO401,"CTK")</f>
        <v>0</v>
      </c>
      <c r="AU401" s="73">
        <f>COUNTIF('Payroll April'!L401:AP401,"PG")</f>
        <v>0</v>
      </c>
      <c r="AV401" s="36">
        <f>COUNTIF('Payroll April'!K401:AO401,"S1")+COUNTIF('Payroll April'!K401:AO401,"S2")+COUNTIF('Payroll April'!K401:AO401,"S3")+COUNTIF('Payroll April'!K401:AO401,"NS")</f>
        <v>19</v>
      </c>
      <c r="AW401" s="92"/>
      <c r="AX401" s="112"/>
      <c r="AY401" s="72"/>
      <c r="AZ401" s="46"/>
      <c r="BA401" s="46"/>
      <c r="BB401" s="113"/>
      <c r="BC401" s="78"/>
      <c r="BD401" s="47">
        <v>19</v>
      </c>
      <c r="BE401" s="115"/>
    </row>
    <row r="402" spans="1:57" ht="17.100000000000001" customHeight="1" x14ac:dyDescent="0.2">
      <c r="A402" s="13"/>
      <c r="B402" s="65"/>
      <c r="C402" s="80"/>
      <c r="D402" s="80"/>
      <c r="E402" s="79"/>
      <c r="F402" s="65"/>
      <c r="G402" s="65"/>
      <c r="H402" s="65"/>
      <c r="I402" s="65"/>
      <c r="J402" s="65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4"/>
      <c r="X402" s="43"/>
      <c r="Y402" s="86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4"/>
      <c r="AO402" s="43"/>
      <c r="AP402" s="98"/>
      <c r="AQ402" s="76"/>
      <c r="AR402" s="116"/>
      <c r="AS402" s="37"/>
      <c r="AT402" s="36"/>
      <c r="AU402" s="116"/>
      <c r="AV402" s="76"/>
      <c r="AW402" s="92"/>
      <c r="AX402" s="112"/>
      <c r="AY402" s="72"/>
      <c r="AZ402" s="46"/>
      <c r="BA402" s="117"/>
      <c r="BB402" s="113"/>
      <c r="BC402" s="78"/>
      <c r="BD402" s="114"/>
      <c r="BE402" s="115"/>
    </row>
    <row r="403" spans="1:57" ht="17.100000000000001" customHeight="1" x14ac:dyDescent="0.2">
      <c r="A403" s="13"/>
      <c r="B403" s="49"/>
      <c r="C403" s="50" t="s">
        <v>119</v>
      </c>
      <c r="D403" s="49"/>
      <c r="E403" s="51"/>
      <c r="F403" s="31"/>
      <c r="G403" s="31"/>
      <c r="H403" s="31"/>
      <c r="I403" s="58"/>
      <c r="J403" s="33" t="s">
        <v>9</v>
      </c>
      <c r="K403" s="52" t="s">
        <v>35</v>
      </c>
      <c r="L403" s="52" t="s">
        <v>35</v>
      </c>
      <c r="M403" s="52" t="s">
        <v>35</v>
      </c>
      <c r="N403" s="52" t="s">
        <v>35</v>
      </c>
      <c r="O403" s="52" t="s">
        <v>35</v>
      </c>
      <c r="P403" s="52" t="s">
        <v>35</v>
      </c>
      <c r="Q403" s="52" t="s">
        <v>35</v>
      </c>
      <c r="R403" s="43"/>
      <c r="S403" s="43"/>
      <c r="T403" s="44" t="s">
        <v>35</v>
      </c>
      <c r="U403" s="43" t="s">
        <v>35</v>
      </c>
      <c r="V403" s="43" t="s">
        <v>35</v>
      </c>
      <c r="W403" s="44" t="s">
        <v>35</v>
      </c>
      <c r="X403" s="43" t="s">
        <v>35</v>
      </c>
      <c r="Y403" s="86" t="s">
        <v>35</v>
      </c>
      <c r="Z403" s="43" t="s">
        <v>35</v>
      </c>
      <c r="AA403" s="44"/>
      <c r="AB403" s="43"/>
      <c r="AC403" s="43"/>
      <c r="AD403" s="43" t="s">
        <v>35</v>
      </c>
      <c r="AE403" s="43" t="s">
        <v>35</v>
      </c>
      <c r="AF403" s="43" t="s">
        <v>35</v>
      </c>
      <c r="AG403" s="43" t="s">
        <v>35</v>
      </c>
      <c r="AH403" s="43" t="s">
        <v>35</v>
      </c>
      <c r="AI403" s="43" t="s">
        <v>35</v>
      </c>
      <c r="AJ403" s="43" t="s">
        <v>35</v>
      </c>
      <c r="AK403" s="43"/>
      <c r="AL403" s="44"/>
      <c r="AM403" s="43" t="s">
        <v>35</v>
      </c>
      <c r="AN403" s="44" t="s">
        <v>35</v>
      </c>
      <c r="AO403" s="43" t="s">
        <v>35</v>
      </c>
      <c r="AP403" s="98"/>
      <c r="AQ403" s="76"/>
      <c r="AR403" s="116"/>
      <c r="AS403" s="37"/>
      <c r="AT403" s="36"/>
      <c r="AU403" s="116"/>
      <c r="AV403" s="76"/>
      <c r="AW403" s="92"/>
      <c r="AX403" s="112"/>
      <c r="AY403" s="72"/>
      <c r="AZ403" s="46"/>
      <c r="BA403" s="117"/>
      <c r="BB403" s="113"/>
      <c r="BC403" s="78"/>
      <c r="BD403"/>
    </row>
    <row r="404" spans="1:57" ht="17.100000000000001" customHeight="1" x14ac:dyDescent="0.2">
      <c r="A404" s="13"/>
      <c r="B404" s="31"/>
      <c r="C404" s="55" t="s">
        <v>119</v>
      </c>
      <c r="D404" s="31"/>
      <c r="E404" s="42"/>
      <c r="F404" s="31"/>
      <c r="G404" s="31"/>
      <c r="H404" s="118"/>
      <c r="I404" s="119"/>
      <c r="J404" s="33" t="s">
        <v>10</v>
      </c>
      <c r="K404" s="43"/>
      <c r="L404" s="43"/>
      <c r="M404" s="43"/>
      <c r="N404" s="43"/>
      <c r="O404" s="43"/>
      <c r="P404" s="43"/>
      <c r="Q404" s="43"/>
      <c r="R404" s="43"/>
      <c r="S404" s="43"/>
      <c r="T404" s="44"/>
      <c r="U404" s="43"/>
      <c r="V404" s="43"/>
      <c r="W404" s="44"/>
      <c r="X404" s="43"/>
      <c r="Y404" s="43"/>
      <c r="Z404" s="43"/>
      <c r="AA404" s="44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120"/>
      <c r="AN404" s="121"/>
      <c r="AO404" s="122"/>
      <c r="AP404" s="37"/>
      <c r="AQ404" s="36"/>
      <c r="AR404" s="45"/>
      <c r="AS404" s="45"/>
      <c r="AT404" s="45"/>
      <c r="AU404" s="46"/>
      <c r="AV404" s="37"/>
      <c r="AW404" s="92"/>
      <c r="AX404" s="112"/>
      <c r="AY404" s="123"/>
      <c r="AZ404" s="46"/>
      <c r="BA404" s="124"/>
      <c r="BB404" s="124"/>
      <c r="BC404" s="124"/>
      <c r="BD404"/>
    </row>
    <row r="405" spans="1:57" ht="17.100000000000001" customHeight="1" x14ac:dyDescent="0.2">
      <c r="A405" s="13"/>
      <c r="B405" s="31">
        <v>54</v>
      </c>
      <c r="C405" s="31" t="s">
        <v>119</v>
      </c>
      <c r="D405" s="144" t="s">
        <v>255</v>
      </c>
      <c r="E405" s="125" t="s">
        <v>243</v>
      </c>
      <c r="F405" s="31" t="s">
        <v>45</v>
      </c>
      <c r="G405" s="31" t="s">
        <v>210</v>
      </c>
      <c r="H405" s="118"/>
      <c r="I405" s="118"/>
      <c r="J405" s="33" t="s">
        <v>22</v>
      </c>
      <c r="K405" s="52" t="s">
        <v>41</v>
      </c>
      <c r="L405" s="52" t="s">
        <v>41</v>
      </c>
      <c r="M405" s="52" t="s">
        <v>42</v>
      </c>
      <c r="N405" s="52" t="s">
        <v>42</v>
      </c>
      <c r="O405" s="52" t="s">
        <v>42</v>
      </c>
      <c r="P405" s="52" t="s">
        <v>40</v>
      </c>
      <c r="Q405" s="52" t="s">
        <v>40</v>
      </c>
      <c r="R405" s="43"/>
      <c r="S405" s="43"/>
      <c r="T405" s="43" t="s">
        <v>41</v>
      </c>
      <c r="U405" s="43" t="s">
        <v>41</v>
      </c>
      <c r="V405" s="43" t="s">
        <v>41</v>
      </c>
      <c r="W405" s="44" t="s">
        <v>42</v>
      </c>
      <c r="X405" s="43" t="s">
        <v>42</v>
      </c>
      <c r="Y405" s="43" t="s">
        <v>40</v>
      </c>
      <c r="Z405" s="43" t="s">
        <v>40</v>
      </c>
      <c r="AA405" s="44"/>
      <c r="AB405" s="43"/>
      <c r="AC405" s="43"/>
      <c r="AD405" s="43" t="s">
        <v>41</v>
      </c>
      <c r="AE405" s="43" t="s">
        <v>41</v>
      </c>
      <c r="AF405" s="43" t="s">
        <v>42</v>
      </c>
      <c r="AG405" s="43" t="s">
        <v>42</v>
      </c>
      <c r="AH405" s="43" t="s">
        <v>40</v>
      </c>
      <c r="AI405" s="43" t="s">
        <v>40</v>
      </c>
      <c r="AJ405" s="43" t="s">
        <v>40</v>
      </c>
      <c r="AK405" s="43"/>
      <c r="AL405" s="43"/>
      <c r="AM405" s="43" t="s">
        <v>41</v>
      </c>
      <c r="AN405" s="44" t="s">
        <v>41</v>
      </c>
      <c r="AO405" s="43" t="s">
        <v>42</v>
      </c>
      <c r="AP405" s="71">
        <f>COUNTIF('Payroll April'!K405:AO405,"AL")</f>
        <v>0</v>
      </c>
      <c r="AQ405" s="72">
        <f>COUNTIF('Payroll April'!K405:AO405,"IJ")</f>
        <v>0</v>
      </c>
      <c r="AR405" s="72">
        <f>COUNTIF('Payroll April'!K405:AO405,"SK")</f>
        <v>0</v>
      </c>
      <c r="AS405" s="37">
        <f>COUNTIF('Payroll April'!K405:AO405,"CT")</f>
        <v>0</v>
      </c>
      <c r="AT405" s="36">
        <f>COUNTIF('Payroll April'!K405:AO405,"CTK")</f>
        <v>0</v>
      </c>
      <c r="AU405" s="73">
        <f>COUNTIF('Payroll April'!L405:AP405,"PG")</f>
        <v>0</v>
      </c>
      <c r="AV405" s="36">
        <f>COUNTIF('Payroll April'!K405:AO405,"S1")+COUNTIF('Payroll April'!K405:AO405,"S2")+COUNTIF('Payroll April'!K405:AO405,"S3")+COUNTIF('Payroll April'!K405:AO405,"NS")</f>
        <v>24</v>
      </c>
      <c r="AW405" s="92"/>
      <c r="AX405" s="112"/>
      <c r="AY405" s="123"/>
      <c r="AZ405" s="46"/>
      <c r="BA405" s="36">
        <f>COUNT('Payroll April'!K404:AO404)+COUNT('Payroll April'!K406:AO406)</f>
        <v>3</v>
      </c>
      <c r="BB405" s="36">
        <f>SUM('Payroll April'!K404:AO404)+SUM('Payroll April'!K406:AO406)</f>
        <v>32</v>
      </c>
      <c r="BC405" s="40">
        <f>SUM('Payroll April'!K404:AO404)*2+SUM('Payroll April'!K406:AO406)*2-('Payroll April'!BA405*0.5)</f>
        <v>62.5</v>
      </c>
      <c r="BD405" s="47">
        <v>24</v>
      </c>
    </row>
    <row r="406" spans="1:57" ht="17.100000000000001" customHeight="1" x14ac:dyDescent="0.2">
      <c r="A406" s="13"/>
      <c r="B406" s="31"/>
      <c r="C406" s="55" t="s">
        <v>119</v>
      </c>
      <c r="D406" s="31"/>
      <c r="E406" s="125"/>
      <c r="F406" s="31"/>
      <c r="G406" s="31"/>
      <c r="H406" s="118"/>
      <c r="I406" s="118"/>
      <c r="J406" s="33" t="s">
        <v>13</v>
      </c>
      <c r="K406" s="30"/>
      <c r="L406" s="30"/>
      <c r="M406" s="30"/>
      <c r="N406" s="30"/>
      <c r="O406" s="30"/>
      <c r="P406" s="30"/>
      <c r="Q406" s="30"/>
      <c r="R406" s="43"/>
      <c r="S406" s="43"/>
      <c r="T406" s="44"/>
      <c r="U406" s="43"/>
      <c r="V406" s="43"/>
      <c r="W406" s="44">
        <v>16</v>
      </c>
      <c r="X406" s="30"/>
      <c r="Y406" s="43"/>
      <c r="Z406" s="43"/>
      <c r="AA406" s="44"/>
      <c r="AB406" s="43"/>
      <c r="AC406" s="43"/>
      <c r="AD406" s="30"/>
      <c r="AE406" s="30"/>
      <c r="AF406" s="43"/>
      <c r="AG406" s="43">
        <v>8</v>
      </c>
      <c r="AH406" s="43"/>
      <c r="AI406" s="43"/>
      <c r="AJ406" s="43"/>
      <c r="AK406" s="30"/>
      <c r="AL406" s="30"/>
      <c r="AM406" s="120"/>
      <c r="AN406" s="121">
        <v>8</v>
      </c>
      <c r="AO406" s="122"/>
      <c r="AP406" s="71"/>
      <c r="AQ406" s="72"/>
      <c r="AR406" s="72"/>
      <c r="AS406" s="37"/>
      <c r="AT406" s="36"/>
      <c r="AU406" s="73"/>
      <c r="AV406" s="36"/>
      <c r="AW406" s="92"/>
      <c r="AX406" s="112"/>
      <c r="AY406" s="123"/>
      <c r="AZ406" s="46"/>
      <c r="BA406" s="36"/>
      <c r="BB406" s="36"/>
      <c r="BC406" s="40"/>
      <c r="BD406" s="13"/>
    </row>
    <row r="407" spans="1:57" ht="12.75" customHeight="1" x14ac:dyDescent="0.2">
      <c r="A407" s="13"/>
      <c r="B407" s="65"/>
      <c r="C407" s="64" t="s">
        <v>119</v>
      </c>
      <c r="D407" s="65"/>
      <c r="E407" s="66"/>
      <c r="F407" s="65"/>
      <c r="G407" s="65"/>
      <c r="H407" s="126"/>
      <c r="I407" s="126"/>
      <c r="J407" s="33" t="s">
        <v>32</v>
      </c>
      <c r="K407" s="43"/>
      <c r="L407" s="43"/>
      <c r="M407" s="43"/>
      <c r="N407" s="43"/>
      <c r="O407" s="43"/>
      <c r="P407" s="43"/>
      <c r="Q407" s="43"/>
      <c r="R407" s="43"/>
      <c r="S407" s="43"/>
      <c r="T407" s="44"/>
      <c r="U407" s="43"/>
      <c r="V407" s="43"/>
      <c r="W407" s="44"/>
      <c r="X407" s="43"/>
      <c r="Y407" s="43"/>
      <c r="Z407" s="43"/>
      <c r="AA407" s="44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120"/>
      <c r="AN407" s="121"/>
      <c r="AO407" s="122"/>
      <c r="AP407" s="37"/>
      <c r="AQ407" s="36"/>
      <c r="AR407" s="45"/>
      <c r="AS407" s="45"/>
      <c r="AT407" s="45"/>
      <c r="AU407" s="46"/>
      <c r="AV407" s="37"/>
      <c r="AW407" s="92"/>
      <c r="AX407" s="112"/>
      <c r="AY407" s="123"/>
      <c r="AZ407" s="46"/>
      <c r="BA407" s="36"/>
      <c r="BB407" s="36"/>
      <c r="BC407" s="40"/>
      <c r="BD407" s="13"/>
    </row>
    <row r="408" spans="1:57" ht="17.100000000000001" customHeight="1" x14ac:dyDescent="0.2">
      <c r="A408" s="13"/>
      <c r="B408" s="31"/>
      <c r="C408" s="55" t="s">
        <v>34</v>
      </c>
      <c r="D408" s="31"/>
      <c r="E408" s="42"/>
      <c r="F408" s="31"/>
      <c r="G408" s="58"/>
      <c r="H408" s="118"/>
      <c r="I408" s="119"/>
      <c r="J408" s="33" t="s">
        <v>9</v>
      </c>
      <c r="K408" s="43" t="s">
        <v>35</v>
      </c>
      <c r="L408" s="43" t="s">
        <v>35</v>
      </c>
      <c r="M408" s="43"/>
      <c r="N408" s="43"/>
      <c r="O408" s="43"/>
      <c r="P408" s="43" t="s">
        <v>35</v>
      </c>
      <c r="Q408" s="43" t="s">
        <v>35</v>
      </c>
      <c r="R408" s="43" t="s">
        <v>35</v>
      </c>
      <c r="S408" s="43" t="s">
        <v>35</v>
      </c>
      <c r="T408" s="44" t="s">
        <v>35</v>
      </c>
      <c r="U408" s="43" t="s">
        <v>35</v>
      </c>
      <c r="V408" s="43" t="s">
        <v>35</v>
      </c>
      <c r="W408" s="44"/>
      <c r="X408" s="43"/>
      <c r="Y408" s="43" t="s">
        <v>35</v>
      </c>
      <c r="Z408" s="43" t="s">
        <v>35</v>
      </c>
      <c r="AA408" s="44" t="s">
        <v>35</v>
      </c>
      <c r="AB408" s="43" t="s">
        <v>35</v>
      </c>
      <c r="AC408" s="43" t="s">
        <v>35</v>
      </c>
      <c r="AD408" s="43" t="s">
        <v>35</v>
      </c>
      <c r="AE408" s="43" t="s">
        <v>35</v>
      </c>
      <c r="AF408" s="43"/>
      <c r="AG408" s="43"/>
      <c r="AH408" s="43" t="s">
        <v>35</v>
      </c>
      <c r="AI408" s="43" t="s">
        <v>35</v>
      </c>
      <c r="AJ408" s="43" t="s">
        <v>35</v>
      </c>
      <c r="AK408" s="43" t="s">
        <v>35</v>
      </c>
      <c r="AL408" s="43" t="s">
        <v>35</v>
      </c>
      <c r="AM408" s="120" t="s">
        <v>35</v>
      </c>
      <c r="AN408" s="121" t="s">
        <v>35</v>
      </c>
      <c r="AO408" s="122"/>
      <c r="AP408" s="37"/>
      <c r="AQ408" s="36"/>
      <c r="AR408" s="45"/>
      <c r="AS408" s="45"/>
      <c r="AT408" s="45"/>
      <c r="AU408" s="46"/>
      <c r="AV408" s="37"/>
      <c r="AW408" s="92"/>
      <c r="AX408" s="112"/>
      <c r="AY408" s="123"/>
      <c r="AZ408" s="46"/>
      <c r="BA408" s="36"/>
      <c r="BB408" s="36"/>
      <c r="BC408" s="40"/>
      <c r="BD408" s="13"/>
    </row>
    <row r="409" spans="1:57" ht="17.100000000000001" customHeight="1" x14ac:dyDescent="0.2">
      <c r="A409" s="13"/>
      <c r="B409" s="31"/>
      <c r="C409" s="55" t="s">
        <v>34</v>
      </c>
      <c r="D409" s="31"/>
      <c r="E409" s="42"/>
      <c r="F409" s="31"/>
      <c r="G409" s="58"/>
      <c r="H409" s="118"/>
      <c r="I409" s="119"/>
      <c r="J409" s="33" t="s">
        <v>10</v>
      </c>
      <c r="K409" s="43"/>
      <c r="L409" s="43"/>
      <c r="M409" s="43"/>
      <c r="N409" s="43"/>
      <c r="O409" s="43"/>
      <c r="P409" s="43"/>
      <c r="Q409" s="43"/>
      <c r="R409" s="43"/>
      <c r="S409" s="43"/>
      <c r="T409" s="44"/>
      <c r="U409" s="43"/>
      <c r="V409" s="43"/>
      <c r="W409" s="44"/>
      <c r="X409" s="43"/>
      <c r="Y409" s="43"/>
      <c r="Z409" s="43"/>
      <c r="AA409" s="44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120"/>
      <c r="AN409" s="121"/>
      <c r="AO409" s="122"/>
      <c r="AP409" s="37"/>
      <c r="AQ409" s="36"/>
      <c r="AR409" s="45"/>
      <c r="AS409" s="45"/>
      <c r="AT409" s="45"/>
      <c r="AU409" s="46"/>
      <c r="AV409" s="37"/>
      <c r="AW409" s="92"/>
      <c r="AX409" s="112"/>
      <c r="AY409" s="123"/>
      <c r="AZ409" s="46"/>
      <c r="BA409" s="36"/>
      <c r="BB409" s="36"/>
      <c r="BC409" s="40"/>
      <c r="BD409" s="13"/>
    </row>
    <row r="410" spans="1:57" ht="17.100000000000001" customHeight="1" x14ac:dyDescent="0.2">
      <c r="A410" s="13"/>
      <c r="B410" s="31">
        <v>88</v>
      </c>
      <c r="C410" s="31" t="s">
        <v>34</v>
      </c>
      <c r="D410" s="144" t="s">
        <v>254</v>
      </c>
      <c r="E410" s="42" t="s">
        <v>244</v>
      </c>
      <c r="F410" s="31" t="s">
        <v>45</v>
      </c>
      <c r="G410" s="31" t="s">
        <v>210</v>
      </c>
      <c r="H410" s="118"/>
      <c r="I410" s="118"/>
      <c r="J410" s="33" t="s">
        <v>22</v>
      </c>
      <c r="K410" s="30" t="s">
        <v>41</v>
      </c>
      <c r="L410" s="30" t="s">
        <v>41</v>
      </c>
      <c r="M410" s="30"/>
      <c r="N410" s="30"/>
      <c r="O410" s="30"/>
      <c r="P410" s="30" t="s">
        <v>41</v>
      </c>
      <c r="Q410" s="30" t="s">
        <v>41</v>
      </c>
      <c r="R410" s="30" t="s">
        <v>41</v>
      </c>
      <c r="S410" s="30" t="s">
        <v>42</v>
      </c>
      <c r="T410" s="29" t="s">
        <v>40</v>
      </c>
      <c r="U410" s="86" t="s">
        <v>40</v>
      </c>
      <c r="V410" s="86" t="s">
        <v>40</v>
      </c>
      <c r="W410" s="87"/>
      <c r="X410" s="86"/>
      <c r="Y410" s="43" t="s">
        <v>41</v>
      </c>
      <c r="Z410" s="43" t="s">
        <v>41</v>
      </c>
      <c r="AA410" s="43" t="s">
        <v>42</v>
      </c>
      <c r="AB410" s="43" t="s">
        <v>42</v>
      </c>
      <c r="AC410" s="43" t="s">
        <v>42</v>
      </c>
      <c r="AD410" s="43" t="s">
        <v>40</v>
      </c>
      <c r="AE410" s="43" t="s">
        <v>40</v>
      </c>
      <c r="AF410" s="43"/>
      <c r="AG410" s="43"/>
      <c r="AH410" s="43" t="s">
        <v>41</v>
      </c>
      <c r="AI410" s="43" t="s">
        <v>41</v>
      </c>
      <c r="AJ410" s="43" t="s">
        <v>41</v>
      </c>
      <c r="AK410" s="43" t="s">
        <v>42</v>
      </c>
      <c r="AL410" s="43" t="s">
        <v>42</v>
      </c>
      <c r="AM410" s="43" t="s">
        <v>40</v>
      </c>
      <c r="AN410" s="44" t="s">
        <v>40</v>
      </c>
      <c r="AO410" s="30"/>
      <c r="AP410" s="71">
        <f>COUNTIF('Payroll April'!K410:AO410,"AL")</f>
        <v>0</v>
      </c>
      <c r="AQ410" s="72">
        <f>COUNTIF('Payroll April'!K410:AO410,"IJ")</f>
        <v>0</v>
      </c>
      <c r="AR410" s="72">
        <f>COUNTIF('Payroll April'!K410:AO410,"SK")</f>
        <v>0</v>
      </c>
      <c r="AS410" s="37">
        <f>COUNTIF('Payroll April'!K410:AO410,"CT")</f>
        <v>0</v>
      </c>
      <c r="AT410" s="36">
        <f>COUNTIF('Payroll April'!K410:AO410,"CTK")</f>
        <v>0</v>
      </c>
      <c r="AU410" s="73">
        <f>COUNTIF('Payroll April'!L410:AP410,"PG")</f>
        <v>0</v>
      </c>
      <c r="AV410" s="36">
        <f>COUNTIF('Payroll April'!K410:AO410,"S1")+COUNTIF('Payroll April'!K410:AO410,"S2")+COUNTIF('Payroll April'!K410:AO410,"S3")+COUNTIF('Payroll April'!K410:AO410,"NS")</f>
        <v>23</v>
      </c>
      <c r="AW410" s="92"/>
      <c r="AX410" s="112"/>
      <c r="AY410" s="123"/>
      <c r="AZ410" s="46"/>
      <c r="BA410" s="36">
        <f>COUNT('Payroll April'!K411:AO411)+COUNT('Payroll April'!K412:AO412)</f>
        <v>3</v>
      </c>
      <c r="BB410" s="36">
        <f>SUM('Payroll April'!K411:AO411)+SUM('Payroll April'!K412:AO412)</f>
        <v>24</v>
      </c>
      <c r="BC410" s="40">
        <f>SUM('Payroll April'!K411:AO411)*2+SUM('Payroll April'!K412:AO412)*2-('Payroll April'!BA410*0.5)</f>
        <v>46.5</v>
      </c>
      <c r="BD410" s="47">
        <v>23</v>
      </c>
    </row>
    <row r="411" spans="1:57" ht="17.100000000000001" customHeight="1" x14ac:dyDescent="0.2">
      <c r="A411" s="13"/>
      <c r="B411" s="31"/>
      <c r="C411" s="55" t="s">
        <v>34</v>
      </c>
      <c r="D411" s="31"/>
      <c r="E411" s="42"/>
      <c r="F411" s="31"/>
      <c r="G411" s="31"/>
      <c r="H411" s="118"/>
      <c r="I411" s="118"/>
      <c r="J411" s="33" t="s">
        <v>13</v>
      </c>
      <c r="K411" s="30"/>
      <c r="L411" s="30"/>
      <c r="M411" s="30"/>
      <c r="N411" s="30"/>
      <c r="O411" s="30"/>
      <c r="P411" s="30"/>
      <c r="Q411" s="30"/>
      <c r="R411" s="30"/>
      <c r="S411" s="30"/>
      <c r="T411" s="29"/>
      <c r="U411" s="86"/>
      <c r="V411" s="86"/>
      <c r="W411" s="87"/>
      <c r="X411" s="86"/>
      <c r="Y411" s="86"/>
      <c r="Z411" s="43"/>
      <c r="AA411" s="29"/>
      <c r="AB411" s="86"/>
      <c r="AC411" s="86"/>
      <c r="AD411" s="86"/>
      <c r="AE411" s="86"/>
      <c r="AF411" s="86"/>
      <c r="AG411" s="30"/>
      <c r="AH411" s="30">
        <v>8</v>
      </c>
      <c r="AI411" s="86">
        <v>8</v>
      </c>
      <c r="AJ411" s="86"/>
      <c r="AK411" s="86"/>
      <c r="AL411" s="86"/>
      <c r="AM411" s="86"/>
      <c r="AN411" s="29">
        <v>8</v>
      </c>
      <c r="AO411" s="30"/>
      <c r="AP411" s="71"/>
      <c r="AQ411" s="72"/>
      <c r="AR411" s="72"/>
      <c r="AS411" s="37"/>
      <c r="AT411" s="36"/>
      <c r="AU411" s="73"/>
      <c r="AV411" s="36"/>
      <c r="AW411" s="92"/>
      <c r="AX411" s="112"/>
      <c r="AY411" s="123"/>
      <c r="AZ411" s="46"/>
      <c r="BA411" s="36"/>
      <c r="BB411" s="36"/>
      <c r="BC411" s="40"/>
      <c r="BD411" s="13"/>
    </row>
    <row r="412" spans="1:57" ht="17.100000000000001" customHeight="1" x14ac:dyDescent="0.2">
      <c r="A412" s="13"/>
      <c r="B412" s="65"/>
      <c r="C412" s="64" t="s">
        <v>34</v>
      </c>
      <c r="D412" s="65"/>
      <c r="E412" s="66"/>
      <c r="F412" s="65"/>
      <c r="G412" s="65"/>
      <c r="H412" s="126"/>
      <c r="I412" s="126"/>
      <c r="J412" s="33" t="s">
        <v>32</v>
      </c>
      <c r="K412" s="43"/>
      <c r="L412" s="43"/>
      <c r="M412" s="43"/>
      <c r="N412" s="43"/>
      <c r="O412" s="43"/>
      <c r="P412" s="43"/>
      <c r="Q412" s="43"/>
      <c r="R412" s="43"/>
      <c r="S412" s="43"/>
      <c r="T412" s="44"/>
      <c r="U412" s="43"/>
      <c r="V412" s="43"/>
      <c r="W412" s="44"/>
      <c r="X412" s="43"/>
      <c r="Y412" s="43"/>
      <c r="Z412" s="43"/>
      <c r="AA412" s="44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120"/>
      <c r="AN412" s="121"/>
      <c r="AO412" s="122"/>
      <c r="AP412" s="37"/>
      <c r="AQ412" s="36"/>
      <c r="AR412" s="45"/>
      <c r="AS412" s="45"/>
      <c r="AT412" s="45"/>
      <c r="AU412" s="46"/>
      <c r="AV412" s="37"/>
      <c r="AW412" s="92"/>
      <c r="AX412" s="112"/>
      <c r="AY412" s="123"/>
      <c r="AZ412" s="46"/>
      <c r="BA412" s="36"/>
      <c r="BB412" s="36"/>
      <c r="BC412" s="40"/>
      <c r="BD412" s="13"/>
    </row>
    <row r="413" spans="1:57" ht="17.100000000000001" customHeight="1" x14ac:dyDescent="0.2">
      <c r="B413" s="49"/>
      <c r="C413" s="50" t="s">
        <v>83</v>
      </c>
      <c r="D413" s="49"/>
      <c r="E413" s="51"/>
      <c r="F413" s="31"/>
      <c r="G413" s="31"/>
      <c r="H413" s="118"/>
      <c r="I413" s="119"/>
      <c r="J413" s="33" t="s">
        <v>9</v>
      </c>
      <c r="K413" s="43" t="s">
        <v>35</v>
      </c>
      <c r="L413" s="43" t="s">
        <v>35</v>
      </c>
      <c r="M413" s="43" t="s">
        <v>35</v>
      </c>
      <c r="N413" s="43" t="s">
        <v>35</v>
      </c>
      <c r="O413" s="43" t="s">
        <v>35</v>
      </c>
      <c r="P413" s="43"/>
      <c r="Q413" s="43"/>
      <c r="R413" s="43" t="s">
        <v>35</v>
      </c>
      <c r="S413" s="127" t="s">
        <v>35</v>
      </c>
      <c r="T413" s="127" t="s">
        <v>35</v>
      </c>
      <c r="U413" s="127" t="s">
        <v>35</v>
      </c>
      <c r="V413" s="127">
        <v>0</v>
      </c>
      <c r="W413" s="44" t="s">
        <v>35</v>
      </c>
      <c r="X413" s="127" t="s">
        <v>35</v>
      </c>
      <c r="Y413" s="43"/>
      <c r="Z413" s="43"/>
      <c r="AA413" s="43" t="s">
        <v>35</v>
      </c>
      <c r="AB413" s="43" t="s">
        <v>35</v>
      </c>
      <c r="AC413" s="43" t="s">
        <v>35</v>
      </c>
      <c r="AD413" s="43" t="s">
        <v>35</v>
      </c>
      <c r="AE413" s="43" t="s">
        <v>35</v>
      </c>
      <c r="AF413" s="43" t="s">
        <v>35</v>
      </c>
      <c r="AG413" s="43" t="s">
        <v>35</v>
      </c>
      <c r="AH413" s="43"/>
      <c r="AI413" s="43"/>
      <c r="AJ413" s="43"/>
      <c r="AK413" s="43" t="s">
        <v>35</v>
      </c>
      <c r="AL413" s="43" t="s">
        <v>35</v>
      </c>
      <c r="AM413" s="120" t="s">
        <v>35</v>
      </c>
      <c r="AN413" s="121" t="s">
        <v>35</v>
      </c>
      <c r="AO413" s="122" t="s">
        <v>35</v>
      </c>
      <c r="AP413" s="37"/>
      <c r="AQ413" s="36"/>
      <c r="AR413" s="45"/>
      <c r="AS413" s="45"/>
      <c r="AT413" s="45"/>
      <c r="AU413" s="46"/>
      <c r="AV413" s="37"/>
      <c r="AW413" s="92"/>
      <c r="AX413" s="112"/>
      <c r="AY413" s="123"/>
      <c r="AZ413" s="46"/>
      <c r="BA413" s="36"/>
      <c r="BB413" s="36"/>
      <c r="BC413" s="40"/>
    </row>
    <row r="414" spans="1:57" ht="17.100000000000001" customHeight="1" x14ac:dyDescent="0.2">
      <c r="B414" s="31"/>
      <c r="C414" s="55" t="s">
        <v>83</v>
      </c>
      <c r="D414" s="31"/>
      <c r="E414" s="42"/>
      <c r="F414" s="31"/>
      <c r="G414" s="31"/>
      <c r="H414" s="118"/>
      <c r="I414" s="119"/>
      <c r="J414" s="33" t="s">
        <v>10</v>
      </c>
      <c r="K414" s="43"/>
      <c r="L414" s="43"/>
      <c r="M414" s="43"/>
      <c r="N414" s="43"/>
      <c r="O414" s="43"/>
      <c r="P414" s="43"/>
      <c r="Q414" s="43"/>
      <c r="R414" s="43"/>
      <c r="S414" s="43"/>
      <c r="T414" s="44"/>
      <c r="U414" s="43"/>
      <c r="V414" s="43"/>
      <c r="W414" s="44"/>
      <c r="X414" s="43"/>
      <c r="Y414" s="43"/>
      <c r="Z414" s="43"/>
      <c r="AA414" s="44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120"/>
      <c r="AN414" s="121"/>
      <c r="AO414" s="122"/>
      <c r="AP414" s="37"/>
      <c r="AQ414" s="36"/>
      <c r="AR414" s="45"/>
      <c r="AS414" s="45"/>
      <c r="AT414" s="45"/>
      <c r="AU414" s="46"/>
      <c r="AV414" s="37"/>
      <c r="AW414" s="92"/>
      <c r="AX414" s="112"/>
      <c r="AY414" s="123"/>
      <c r="AZ414" s="46"/>
      <c r="BA414" s="36"/>
      <c r="BB414" s="36"/>
      <c r="BC414" s="40"/>
    </row>
    <row r="415" spans="1:57" ht="17.100000000000001" customHeight="1" x14ac:dyDescent="0.2">
      <c r="B415" s="31">
        <v>36</v>
      </c>
      <c r="C415" s="31" t="s">
        <v>83</v>
      </c>
      <c r="D415" s="144" t="s">
        <v>253</v>
      </c>
      <c r="E415" s="42" t="s">
        <v>245</v>
      </c>
      <c r="F415" s="31" t="s">
        <v>45</v>
      </c>
      <c r="G415" s="31" t="s">
        <v>74</v>
      </c>
      <c r="H415" s="118"/>
      <c r="I415" s="118"/>
      <c r="J415" s="33" t="s">
        <v>22</v>
      </c>
      <c r="K415" s="69" t="s">
        <v>42</v>
      </c>
      <c r="L415" s="69" t="s">
        <v>42</v>
      </c>
      <c r="M415" s="69" t="s">
        <v>40</v>
      </c>
      <c r="N415" s="69" t="s">
        <v>40</v>
      </c>
      <c r="O415" s="69" t="s">
        <v>40</v>
      </c>
      <c r="P415" s="69"/>
      <c r="Q415" s="69"/>
      <c r="R415" s="69" t="s">
        <v>41</v>
      </c>
      <c r="S415" s="43" t="s">
        <v>41</v>
      </c>
      <c r="T415" s="43" t="s">
        <v>41</v>
      </c>
      <c r="U415" s="69" t="s">
        <v>42</v>
      </c>
      <c r="V415" s="69" t="s">
        <v>7</v>
      </c>
      <c r="W415" s="70" t="s">
        <v>40</v>
      </c>
      <c r="X415" s="69" t="s">
        <v>40</v>
      </c>
      <c r="Y415" s="69"/>
      <c r="Z415" s="69"/>
      <c r="AA415" s="69" t="s">
        <v>41</v>
      </c>
      <c r="AB415" s="43" t="s">
        <v>41</v>
      </c>
      <c r="AC415" s="43" t="s">
        <v>42</v>
      </c>
      <c r="AD415" s="69" t="s">
        <v>42</v>
      </c>
      <c r="AE415" s="69" t="s">
        <v>42</v>
      </c>
      <c r="AF415" s="69" t="s">
        <v>40</v>
      </c>
      <c r="AG415" s="69" t="s">
        <v>40</v>
      </c>
      <c r="AH415" s="52"/>
      <c r="AI415" s="52"/>
      <c r="AJ415" s="52"/>
      <c r="AK415" s="43" t="s">
        <v>41</v>
      </c>
      <c r="AL415" s="43" t="s">
        <v>41</v>
      </c>
      <c r="AM415" s="43" t="s">
        <v>42</v>
      </c>
      <c r="AN415" s="70" t="s">
        <v>42</v>
      </c>
      <c r="AO415" s="69" t="s">
        <v>40</v>
      </c>
      <c r="AP415" s="71">
        <f>COUNTIF('Payroll April'!K415:AO415,"AL")</f>
        <v>0</v>
      </c>
      <c r="AQ415" s="72">
        <f>COUNTIF('Payroll April'!K415:AO415,"IJ")</f>
        <v>0</v>
      </c>
      <c r="AR415" s="72">
        <f>COUNTIF('Payroll April'!K415:AO415,"SK")</f>
        <v>0</v>
      </c>
      <c r="AS415" s="37">
        <f>COUNTIF('Payroll April'!K415:AO415,"CT")</f>
        <v>0</v>
      </c>
      <c r="AT415" s="36">
        <f>COUNTIF('Payroll April'!K415:AO415,"CTK")</f>
        <v>0</v>
      </c>
      <c r="AU415" s="73">
        <f>COUNTIF('Payroll April'!L415:AP415,"PG")</f>
        <v>1</v>
      </c>
      <c r="AV415" s="36">
        <f>COUNTIF('Payroll April'!K415:AO415,"S1")+COUNTIF('Payroll April'!K415:AO415,"S2")+COUNTIF('Payroll April'!K415:AO415,"S3")+COUNTIF('Payroll April'!K415:AO415,"NS")</f>
        <v>23</v>
      </c>
      <c r="AW415" s="92"/>
      <c r="AX415" s="112"/>
      <c r="AY415" s="123"/>
      <c r="AZ415" s="46"/>
      <c r="BA415" s="36">
        <f>COUNT('Payroll April'!K414:AO414)+COUNT('Payroll April'!K416:AO416)</f>
        <v>2</v>
      </c>
      <c r="BB415" s="36">
        <f>SUM('Payroll April'!K414:AO414)+SUM('Payroll April'!K416:AO416)</f>
        <v>16</v>
      </c>
      <c r="BC415" s="40">
        <f>SUM('Payroll April'!K414:AO414)*2+SUM('Payroll April'!K416:AO416)*2-('Payroll April'!BA415*0.5)</f>
        <v>31</v>
      </c>
      <c r="BD415" s="47">
        <v>23</v>
      </c>
    </row>
    <row r="416" spans="1:57" ht="17.100000000000001" customHeight="1" x14ac:dyDescent="0.2">
      <c r="B416" s="31"/>
      <c r="C416" s="55" t="s">
        <v>83</v>
      </c>
      <c r="D416" s="31"/>
      <c r="E416" s="42"/>
      <c r="F416" s="31"/>
      <c r="G416" s="31"/>
      <c r="H416" s="118"/>
      <c r="I416" s="118"/>
      <c r="J416" s="33" t="s">
        <v>13</v>
      </c>
      <c r="K416" s="30"/>
      <c r="L416" s="30"/>
      <c r="M416" s="30"/>
      <c r="N416" s="30"/>
      <c r="O416" s="30"/>
      <c r="P416" s="30"/>
      <c r="Q416" s="30"/>
      <c r="R416" s="43"/>
      <c r="S416" s="43"/>
      <c r="T416" s="44"/>
      <c r="U416" s="43"/>
      <c r="V416" s="43"/>
      <c r="W416" s="44">
        <v>8</v>
      </c>
      <c r="X416" s="30"/>
      <c r="Y416" s="43"/>
      <c r="Z416" s="43"/>
      <c r="AA416" s="43"/>
      <c r="AB416" s="43"/>
      <c r="AC416" s="43"/>
      <c r="AD416" s="30"/>
      <c r="AE416" s="30"/>
      <c r="AF416" s="43"/>
      <c r="AG416" s="43"/>
      <c r="AH416" s="43"/>
      <c r="AI416" s="43"/>
      <c r="AJ416" s="43"/>
      <c r="AK416" s="30"/>
      <c r="AL416" s="30"/>
      <c r="AM416" s="120"/>
      <c r="AN416" s="121">
        <v>8</v>
      </c>
      <c r="AO416" s="122"/>
      <c r="AP416" s="71"/>
      <c r="AQ416" s="72"/>
      <c r="AR416" s="72"/>
      <c r="AS416" s="37"/>
      <c r="AT416" s="36"/>
      <c r="AU416" s="73"/>
      <c r="AV416" s="36"/>
      <c r="AW416" s="92"/>
      <c r="AX416" s="112"/>
      <c r="AY416" s="123"/>
      <c r="AZ416" s="46"/>
      <c r="BA416" s="128"/>
      <c r="BB416" s="128"/>
      <c r="BC416" s="129"/>
    </row>
    <row r="417" spans="2:55" ht="17.100000000000001" customHeight="1" x14ac:dyDescent="0.2">
      <c r="B417" s="65"/>
      <c r="C417" s="64" t="s">
        <v>83</v>
      </c>
      <c r="D417" s="65"/>
      <c r="E417" s="66"/>
      <c r="F417" s="65"/>
      <c r="G417" s="65"/>
      <c r="H417" s="126"/>
      <c r="I417" s="126"/>
      <c r="J417" s="33" t="s">
        <v>32</v>
      </c>
      <c r="K417" s="43"/>
      <c r="L417" s="43"/>
      <c r="M417" s="43"/>
      <c r="N417" s="43"/>
      <c r="O417" s="43"/>
      <c r="P417" s="43"/>
      <c r="Q417" s="43"/>
      <c r="R417" s="43"/>
      <c r="S417" s="43"/>
      <c r="T417" s="44"/>
      <c r="U417" s="43"/>
      <c r="V417" s="43"/>
      <c r="W417" s="44"/>
      <c r="X417" s="43"/>
      <c r="Y417" s="43"/>
      <c r="Z417" s="43"/>
      <c r="AA417" s="44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120"/>
      <c r="AN417" s="121"/>
      <c r="AO417" s="122"/>
      <c r="AP417" s="37"/>
      <c r="AQ417" s="36"/>
      <c r="AR417" s="45"/>
      <c r="AS417" s="45"/>
      <c r="AT417" s="45"/>
      <c r="AU417" s="46"/>
      <c r="AV417" s="37"/>
      <c r="AW417" s="92"/>
      <c r="AX417" s="112"/>
      <c r="AY417" s="123"/>
      <c r="AZ417" s="46"/>
      <c r="BA417" s="128"/>
      <c r="BB417" s="128"/>
      <c r="BC417" s="130"/>
    </row>
    <row r="418" spans="2:55" ht="12.75" customHeight="1" x14ac:dyDescent="0.2">
      <c r="B418"/>
      <c r="C418"/>
      <c r="E418"/>
      <c r="F418"/>
      <c r="J418" s="131"/>
      <c r="K418" s="13"/>
      <c r="L418" s="13"/>
      <c r="M418" s="13"/>
      <c r="N418" s="13"/>
      <c r="O418" s="13"/>
      <c r="P418" s="13"/>
      <c r="Q418" s="13"/>
      <c r="R418" s="13"/>
      <c r="S418" s="13"/>
      <c r="T418" s="16"/>
      <c r="U418" s="13"/>
      <c r="V418" s="13"/>
      <c r="W418" s="16"/>
      <c r="X418" s="13"/>
      <c r="Y418" s="13"/>
      <c r="Z418" s="13"/>
      <c r="AA418" s="17"/>
      <c r="AB418" s="13"/>
      <c r="AC418" s="13"/>
      <c r="AD418" s="16"/>
      <c r="AE418" s="16"/>
      <c r="AF418" s="17"/>
      <c r="AG418" s="17"/>
      <c r="AH418" s="16"/>
      <c r="AI418" s="13"/>
      <c r="AJ418" s="13"/>
      <c r="AK418" s="13"/>
      <c r="AL418" s="13"/>
      <c r="AM418" s="13"/>
      <c r="AN418" s="16"/>
      <c r="AO418" s="13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</row>
    <row r="419" spans="2:55" ht="12.75" customHeight="1" x14ac:dyDescent="0.2">
      <c r="B419" s="132"/>
      <c r="C419" s="132"/>
      <c r="E419"/>
      <c r="F419"/>
      <c r="K419" s="13"/>
      <c r="L419" s="13"/>
      <c r="M419" s="13"/>
      <c r="N419" s="13"/>
      <c r="O419" s="13"/>
      <c r="P419" s="13"/>
      <c r="Q419" s="13"/>
      <c r="R419" s="13"/>
      <c r="S419" s="13"/>
      <c r="T419" s="16"/>
      <c r="U419" s="13"/>
      <c r="V419" s="13"/>
      <c r="W419" s="16"/>
      <c r="X419" s="13"/>
      <c r="Y419" s="13"/>
      <c r="Z419" s="13"/>
      <c r="AA419" s="17"/>
      <c r="AB419" s="13"/>
      <c r="AC419" s="13"/>
      <c r="AD419" s="16"/>
      <c r="AE419" s="16"/>
      <c r="AF419" s="17"/>
      <c r="AG419" s="17"/>
      <c r="AH419" s="16"/>
      <c r="AI419" s="13"/>
      <c r="AJ419" s="13"/>
      <c r="AK419" s="13"/>
      <c r="AL419" s="13"/>
      <c r="AM419" s="13"/>
      <c r="AN419" s="16"/>
      <c r="AO419" s="13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</row>
    <row r="420" spans="2:55" ht="12.75" customHeight="1" x14ac:dyDescent="0.2">
      <c r="E420"/>
      <c r="F420"/>
      <c r="K420" s="13"/>
      <c r="L420" s="13"/>
      <c r="M420" s="13"/>
      <c r="N420" s="13"/>
      <c r="O420" s="13"/>
      <c r="P420" s="13"/>
      <c r="Q420" s="13"/>
      <c r="R420" s="13"/>
      <c r="S420" s="13"/>
      <c r="T420" s="16"/>
      <c r="U420" s="13"/>
      <c r="V420" s="13"/>
      <c r="W420" s="16"/>
      <c r="X420" s="13"/>
      <c r="Y420" s="13"/>
      <c r="Z420" s="13"/>
      <c r="AA420" s="17"/>
      <c r="AB420" s="13"/>
      <c r="AC420" s="13"/>
      <c r="AD420" s="16"/>
      <c r="AE420" s="16"/>
      <c r="AF420" s="17"/>
      <c r="AG420" s="17"/>
      <c r="AH420" s="16"/>
      <c r="AI420" s="13"/>
      <c r="AJ420" s="13"/>
      <c r="AK420" s="13"/>
      <c r="AL420" s="13"/>
      <c r="AM420" s="13"/>
      <c r="AN420" s="16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</row>
    <row r="421" spans="2:55" ht="12.75" customHeight="1" x14ac:dyDescent="0.2">
      <c r="E421" s="133"/>
      <c r="F421"/>
      <c r="K421" s="13"/>
      <c r="L421" s="13"/>
      <c r="M421" s="13"/>
      <c r="N421" s="13"/>
      <c r="O421" s="13"/>
      <c r="P421" s="13"/>
      <c r="Q421" s="13"/>
      <c r="R421" s="13"/>
      <c r="S421" s="13"/>
      <c r="T421" s="16"/>
      <c r="U421" s="13"/>
      <c r="V421" s="13"/>
      <c r="W421" s="16"/>
      <c r="X421" s="13"/>
      <c r="Y421" s="133"/>
      <c r="Z421" s="133"/>
      <c r="AA421" s="17"/>
      <c r="AB421" s="13"/>
      <c r="AC421" s="13"/>
      <c r="AD421" s="16"/>
      <c r="AE421" s="16"/>
      <c r="AF421" s="17"/>
      <c r="AG421" s="17"/>
      <c r="AH421" s="16"/>
      <c r="AI421" s="13"/>
      <c r="AJ421" s="133"/>
      <c r="AK421" s="13"/>
      <c r="AL421" s="13"/>
      <c r="AM421" s="13"/>
      <c r="AN421" s="16"/>
      <c r="AO421" s="13"/>
      <c r="AP421" s="133"/>
      <c r="AQ421" s="13"/>
      <c r="AR421" s="13"/>
      <c r="AS421" s="13"/>
      <c r="AT421" s="13"/>
      <c r="AU421" s="13"/>
      <c r="AV421" s="13"/>
      <c r="AW421" s="13"/>
      <c r="AX421" s="13" t="s">
        <v>246</v>
      </c>
      <c r="AY421" s="13"/>
      <c r="AZ421" s="133"/>
      <c r="BA421" s="133"/>
      <c r="BB421" s="133"/>
      <c r="BC421" s="13"/>
    </row>
    <row r="422" spans="2:55" ht="12.75" customHeight="1" x14ac:dyDescent="0.2">
      <c r="E422" s="14" t="s">
        <v>247</v>
      </c>
      <c r="F422"/>
      <c r="K422" s="13"/>
      <c r="L422" s="13"/>
      <c r="M422" s="13"/>
      <c r="N422" s="13"/>
      <c r="O422" s="13"/>
      <c r="P422" s="13"/>
      <c r="Q422" s="13"/>
      <c r="R422" s="13"/>
      <c r="S422" s="13"/>
      <c r="T422" s="16"/>
      <c r="U422" s="13"/>
      <c r="V422" s="13" t="s">
        <v>247</v>
      </c>
      <c r="W422" s="16"/>
      <c r="X422" s="13"/>
      <c r="Y422" s="133"/>
      <c r="Z422" s="133"/>
      <c r="AA422" s="17"/>
      <c r="AB422" s="13"/>
      <c r="AC422" s="13"/>
      <c r="AD422" s="16"/>
      <c r="AE422" s="16"/>
      <c r="AF422" s="17"/>
      <c r="AG422" s="17"/>
      <c r="AH422" s="16"/>
      <c r="AI422" s="13"/>
      <c r="AJ422" s="133"/>
      <c r="AK422" s="13"/>
      <c r="AL422" s="13"/>
      <c r="AM422" s="13"/>
      <c r="AN422" s="16"/>
      <c r="AO422" s="13"/>
      <c r="AP422" s="13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3"/>
      <c r="BA422" s="133"/>
      <c r="BB422" s="133"/>
      <c r="BC422" s="13"/>
    </row>
    <row r="423" spans="2:55" ht="12.75" customHeight="1" x14ac:dyDescent="0.2">
      <c r="E423"/>
      <c r="F423"/>
      <c r="K423" s="13"/>
      <c r="L423" s="13"/>
      <c r="M423" s="13"/>
      <c r="N423" s="13"/>
      <c r="O423" s="13"/>
      <c r="P423" s="13"/>
      <c r="Q423" s="13"/>
      <c r="R423" s="13"/>
      <c r="S423" s="13"/>
      <c r="T423" s="16"/>
      <c r="U423" s="13"/>
      <c r="V423" s="13"/>
      <c r="W423" s="16"/>
      <c r="X423" s="13"/>
      <c r="Y423" s="133"/>
      <c r="Z423" s="133"/>
      <c r="AA423" s="17"/>
      <c r="AB423" s="13"/>
      <c r="AC423" s="13"/>
      <c r="AD423" s="17"/>
      <c r="AE423" s="17"/>
      <c r="AF423" s="17"/>
      <c r="AG423" s="17"/>
      <c r="AH423" s="17"/>
      <c r="AI423" s="13"/>
      <c r="AJ423" s="133"/>
      <c r="AK423" s="13"/>
      <c r="AL423" s="13"/>
      <c r="AM423" s="13"/>
      <c r="AN423" s="16"/>
      <c r="AO423" s="13"/>
      <c r="AP423" s="13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3"/>
      <c r="BA423" s="133"/>
      <c r="BB423" s="133"/>
      <c r="BC423" s="13"/>
    </row>
    <row r="424" spans="2:55" ht="12.75" customHeight="1" x14ac:dyDescent="0.2">
      <c r="E424"/>
      <c r="F424"/>
      <c r="K424" s="13"/>
      <c r="L424" s="13"/>
      <c r="M424" s="13"/>
      <c r="N424" s="13"/>
      <c r="O424" s="13"/>
      <c r="P424" s="13"/>
      <c r="Q424" s="13"/>
      <c r="R424" s="13"/>
      <c r="S424" s="13"/>
      <c r="T424" s="16"/>
      <c r="U424" s="13"/>
      <c r="V424" s="13"/>
      <c r="W424" s="16"/>
      <c r="X424" s="13"/>
      <c r="Y424" s="133"/>
      <c r="Z424" s="133"/>
      <c r="AA424" s="17"/>
      <c r="AB424" s="13"/>
      <c r="AC424" s="13"/>
      <c r="AD424" s="17"/>
      <c r="AE424" s="17"/>
      <c r="AF424" s="17"/>
      <c r="AG424" s="17"/>
      <c r="AH424" s="17"/>
      <c r="AI424" s="13"/>
      <c r="AJ424" s="133"/>
      <c r="AK424" s="13"/>
      <c r="AL424" s="13"/>
      <c r="AM424" s="13"/>
      <c r="AN424" s="16"/>
      <c r="AO424" s="13"/>
      <c r="AP424" s="13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3"/>
      <c r="BA424" s="133"/>
      <c r="BB424" s="133"/>
      <c r="BC424" s="13"/>
    </row>
    <row r="425" spans="2:55" ht="12.75" customHeight="1" x14ac:dyDescent="0.2">
      <c r="E425"/>
      <c r="F425"/>
      <c r="K425" s="13"/>
      <c r="L425" s="13"/>
      <c r="M425" s="13"/>
      <c r="N425" s="13"/>
      <c r="O425" s="13"/>
      <c r="P425" s="13"/>
      <c r="Q425" s="13"/>
      <c r="R425" s="13"/>
      <c r="S425" s="13"/>
      <c r="T425" s="16"/>
      <c r="U425" s="13"/>
      <c r="V425" s="13"/>
      <c r="W425" s="16"/>
      <c r="X425" s="13"/>
      <c r="Y425" s="133"/>
      <c r="Z425" s="133"/>
      <c r="AA425" s="17"/>
      <c r="AB425" s="13"/>
      <c r="AC425" s="13"/>
      <c r="AD425" s="17"/>
      <c r="AE425" s="17"/>
      <c r="AF425" s="17"/>
      <c r="AG425" s="17"/>
      <c r="AH425" s="17"/>
      <c r="AI425" s="13"/>
      <c r="AJ425" s="133"/>
      <c r="AK425" s="13"/>
      <c r="AL425" s="13"/>
      <c r="AM425" s="13"/>
      <c r="AN425" s="16"/>
      <c r="AO425" s="13"/>
      <c r="AP425" s="13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3"/>
      <c r="BA425" s="133"/>
      <c r="BB425" s="133"/>
      <c r="BC425" s="13"/>
    </row>
    <row r="426" spans="2:55" ht="12.75" customHeight="1" x14ac:dyDescent="0.2">
      <c r="E426"/>
      <c r="F426" s="134"/>
      <c r="K426" s="13"/>
      <c r="L426" s="13"/>
      <c r="M426" s="13"/>
      <c r="N426" s="13"/>
      <c r="O426" s="13"/>
      <c r="P426" s="13"/>
      <c r="Q426" s="13"/>
      <c r="R426" s="13"/>
      <c r="S426" s="13"/>
      <c r="T426" s="16"/>
      <c r="U426" s="13"/>
      <c r="V426" s="13"/>
      <c r="W426" s="16"/>
      <c r="X426" s="135"/>
      <c r="Y426" s="133"/>
      <c r="Z426" s="133"/>
      <c r="AA426" s="136"/>
      <c r="AB426" s="13"/>
      <c r="AC426" s="13"/>
      <c r="AD426" s="17"/>
      <c r="AE426" s="17"/>
      <c r="AF426" s="17"/>
      <c r="AG426" s="17"/>
      <c r="AH426" s="136"/>
      <c r="AI426" s="135"/>
      <c r="AJ426" s="133"/>
      <c r="AK426" s="135"/>
      <c r="AL426" s="135"/>
      <c r="AM426" s="13"/>
      <c r="AN426" s="16"/>
      <c r="AO426" s="13"/>
      <c r="AP426" s="133"/>
      <c r="AQ426" s="135"/>
      <c r="AR426" s="13"/>
      <c r="AS426" s="13"/>
      <c r="AT426" s="13"/>
      <c r="AU426" s="13"/>
      <c r="AV426" s="13"/>
      <c r="AW426" s="13"/>
      <c r="AX426" s="133"/>
      <c r="AY426" s="13"/>
      <c r="AZ426" s="133"/>
      <c r="BA426" s="133"/>
      <c r="BB426" s="133"/>
      <c r="BC426" s="135"/>
    </row>
    <row r="427" spans="2:55" ht="12.75" customHeight="1" x14ac:dyDescent="0.2">
      <c r="E427" s="137" t="s">
        <v>248</v>
      </c>
      <c r="K427" s="13"/>
      <c r="L427" s="13"/>
      <c r="M427" s="13"/>
      <c r="N427" s="13"/>
      <c r="O427" s="13"/>
      <c r="P427" s="13"/>
      <c r="Q427" s="13"/>
      <c r="R427" s="13"/>
      <c r="S427" s="13"/>
      <c r="T427" s="16"/>
      <c r="U427" s="13"/>
      <c r="V427" s="2" t="s">
        <v>249</v>
      </c>
      <c r="W427" s="2"/>
      <c r="X427" s="2"/>
      <c r="Y427" s="133"/>
      <c r="Z427" s="133"/>
      <c r="AA427" s="17"/>
      <c r="AB427" s="13"/>
      <c r="AC427" s="13"/>
      <c r="AD427" s="17"/>
      <c r="AE427" s="17"/>
      <c r="AF427" s="136"/>
      <c r="AG427" s="136"/>
      <c r="AH427" s="17"/>
      <c r="AI427" s="13"/>
      <c r="AJ427" s="133"/>
      <c r="AK427" s="13"/>
      <c r="AL427" s="13"/>
      <c r="AM427" s="13"/>
      <c r="AN427" s="16"/>
      <c r="AO427" s="13"/>
      <c r="AP427" s="133"/>
      <c r="AQ427" s="13"/>
      <c r="AR427" s="13"/>
      <c r="AS427" s="13"/>
      <c r="AT427" s="13"/>
      <c r="AU427" s="13"/>
      <c r="AV427" s="13"/>
      <c r="AW427" s="135"/>
      <c r="AX427" s="2" t="s">
        <v>241</v>
      </c>
      <c r="AY427" s="2"/>
      <c r="AZ427" s="2"/>
      <c r="BA427" s="13"/>
      <c r="BB427" s="135"/>
      <c r="BC427" s="13"/>
    </row>
    <row r="428" spans="2:55" ht="12.75" customHeight="1" x14ac:dyDescent="0.2">
      <c r="E428" s="132" t="s">
        <v>250</v>
      </c>
      <c r="T428" s="138"/>
      <c r="V428" s="1" t="s">
        <v>251</v>
      </c>
      <c r="W428" s="1"/>
      <c r="X428" s="1"/>
      <c r="AX428" s="1" t="s">
        <v>252</v>
      </c>
      <c r="AY428" s="1"/>
      <c r="AZ428" s="1"/>
    </row>
  </sheetData>
  <mergeCells count="61">
    <mergeCell ref="BD341:BD342"/>
    <mergeCell ref="BD346:BD347"/>
    <mergeCell ref="V427:X427"/>
    <mergeCell ref="AX427:AZ427"/>
    <mergeCell ref="V428:X428"/>
    <mergeCell ref="AX428:AZ428"/>
    <mergeCell ref="BD311:BD312"/>
    <mergeCell ref="BD321:BD322"/>
    <mergeCell ref="BD326:BD327"/>
    <mergeCell ref="BD331:BD332"/>
    <mergeCell ref="BD336:BD337"/>
    <mergeCell ref="BD286:BD287"/>
    <mergeCell ref="BD291:BD292"/>
    <mergeCell ref="BD296:BD297"/>
    <mergeCell ref="BD301:BD302"/>
    <mergeCell ref="BD306:BD307"/>
    <mergeCell ref="BD261:BD262"/>
    <mergeCell ref="BD266:BD267"/>
    <mergeCell ref="BD271:BD272"/>
    <mergeCell ref="BD276:BD277"/>
    <mergeCell ref="BD281:BD282"/>
    <mergeCell ref="BD231:BD232"/>
    <mergeCell ref="BD236:BD237"/>
    <mergeCell ref="BD241:BD242"/>
    <mergeCell ref="BD246:BD247"/>
    <mergeCell ref="BD251:BD252"/>
    <mergeCell ref="BD206:BD207"/>
    <mergeCell ref="BD211:BD212"/>
    <mergeCell ref="BD216:BD217"/>
    <mergeCell ref="BD221:BD222"/>
    <mergeCell ref="BD226:BD227"/>
    <mergeCell ref="BD181:BD182"/>
    <mergeCell ref="BD186:BD187"/>
    <mergeCell ref="BD191:BD192"/>
    <mergeCell ref="BD196:BD197"/>
    <mergeCell ref="BD201:BD202"/>
    <mergeCell ref="BD131:BD132"/>
    <mergeCell ref="BD141:BD142"/>
    <mergeCell ref="BD151:BD152"/>
    <mergeCell ref="BD156:BD157"/>
    <mergeCell ref="BD176:BD177"/>
    <mergeCell ref="BD106:BD107"/>
    <mergeCell ref="BD111:BD112"/>
    <mergeCell ref="BD116:BD117"/>
    <mergeCell ref="BD121:BD122"/>
    <mergeCell ref="BD126:BD127"/>
    <mergeCell ref="BB4:BB5"/>
    <mergeCell ref="CO86:CO87"/>
    <mergeCell ref="CP86:CP87"/>
    <mergeCell ref="BD96:BD97"/>
    <mergeCell ref="BD101:BD102"/>
    <mergeCell ref="AU4:AU5"/>
    <mergeCell ref="AV4:AV5"/>
    <mergeCell ref="AW4:AW5"/>
    <mergeCell ref="AX4:AX5"/>
    <mergeCell ref="AZ4:AZ5"/>
    <mergeCell ref="AP4:AP5"/>
    <mergeCell ref="AQ4:AQ5"/>
    <mergeCell ref="AR4:AR5"/>
    <mergeCell ref="AS4:AS5"/>
    <mergeCell ref="AT4:AT5"/>
  </mergeCells>
  <pageMargins left="0.78749999999999998" right="0.78749999999999998" top="1.05277777777778" bottom="1.05277777777778" header="0.78749999999999998" footer="0.78749999999999998"/>
  <pageSetup paperSize="9" orientation="portrait" useFirstPageNumber="1" verticalDpi="0" r:id="rId1"/>
  <headerFooter>
    <oddHeader>&amp;C&amp;"Times New Roman,Regular"&amp;12&amp;A</oddHeader>
    <oddFooter>&amp;C&amp;"Times New Roman,Regular"&amp;12Page &amp;P</oddFooter>
  </headerFooter>
  <rowBreaks count="3" manualBreakCount="3">
    <brk id="55" max="16383" man="1"/>
    <brk id="407" max="16383" man="1"/>
    <brk id="416" max="16383" man="1"/>
  </rowBreaks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 April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SOBIR</dc:creator>
  <cp:lastModifiedBy>bahtiar effendi</cp:lastModifiedBy>
  <cp:revision>0</cp:revision>
  <dcterms:created xsi:type="dcterms:W3CDTF">2017-04-18T08:52:03Z</dcterms:created>
  <dcterms:modified xsi:type="dcterms:W3CDTF">2017-04-18T03:44:15Z</dcterms:modified>
  <dc:language>en-US</dc:language>
</cp:coreProperties>
</file>