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Mac\Home\Desktop\Excel Cookbook\FilesForGitHub\ch06\"/>
    </mc:Choice>
  </mc:AlternateContent>
  <xr:revisionPtr revIDLastSave="0" documentId="13_ncr:1_{6040C1B9-F391-4A45-9F38-8814956D8253}" xr6:coauthVersionLast="47" xr6:coauthVersionMax="47" xr10:uidLastSave="{00000000-0000-0000-0000-000000000000}"/>
  <bookViews>
    <workbookView xWindow="-98" yWindow="-98" windowWidth="16276" windowHeight="10440" xr2:uid="{A8F8C1CE-CA07-4E75-8BEE-C5FF06262877}"/>
  </bookViews>
  <sheets>
    <sheet name="TODAY NOW" sheetId="2" r:id="rId1"/>
    <sheet name="Date Time Parts" sheetId="3" r:id="rId2"/>
    <sheet name="WEEKDAY WEEKNUM" sheetId="4" r:id="rId3"/>
    <sheet name="Quarters Calendar" sheetId="16" r:id="rId4"/>
    <sheet name="Quarters Fiscal" sheetId="5" r:id="rId5"/>
    <sheet name="DATE" sheetId="6" r:id="rId6"/>
    <sheet name="TIME" sheetId="7" r:id="rId7"/>
    <sheet name="DATEVALUE TIMEVALUE" sheetId="8" r:id="rId8"/>
    <sheet name="INT MOD" sheetId="9" r:id="rId9"/>
    <sheet name="Adding to Dates" sheetId="10" r:id="rId10"/>
    <sheet name="Adding to Time" sheetId="11" r:id="rId11"/>
    <sheet name="Last Day of Month" sheetId="12" r:id="rId12"/>
    <sheet name="YEARFRAC" sheetId="13" r:id="rId13"/>
    <sheet name="Difference in Dates" sheetId="14" r:id="rId14"/>
    <sheet name="Working Days" sheetId="15" r:id="rId1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9" i="15" l="1"/>
  <c r="E5" i="15"/>
  <c r="E3" i="15"/>
  <c r="A7" i="15" a="1"/>
  <c r="A7" i="15" s="1"/>
  <c r="C11" i="8"/>
  <c r="C10" i="8"/>
  <c r="C9" i="8"/>
  <c r="C3" i="5"/>
  <c r="C2" i="5"/>
  <c r="C3" i="16"/>
  <c r="C2" i="16"/>
  <c r="E4" i="15"/>
  <c r="E2" i="15"/>
  <c r="D3" i="14"/>
  <c r="D2" i="14"/>
  <c r="C3" i="13"/>
  <c r="C2" i="13"/>
  <c r="D5" i="10"/>
  <c r="D4" i="10"/>
  <c r="D3" i="10"/>
  <c r="D2" i="10"/>
  <c r="C5" i="10"/>
  <c r="C4" i="10"/>
  <c r="C3" i="10"/>
  <c r="C2" i="10"/>
  <c r="D4" i="8"/>
  <c r="D3" i="8"/>
  <c r="C4" i="8"/>
  <c r="C3" i="8"/>
  <c r="C6" i="7"/>
  <c r="C5" i="7"/>
  <c r="C4" i="7"/>
  <c r="C3" i="7"/>
  <c r="C7" i="6"/>
  <c r="C6" i="6"/>
  <c r="C5" i="6"/>
  <c r="C4" i="6"/>
  <c r="C3" i="6"/>
  <c r="C5" i="4"/>
  <c r="D2" i="4"/>
  <c r="B2" i="12"/>
  <c r="B3" i="11"/>
  <c r="B2" i="11"/>
  <c r="B3" i="9"/>
  <c r="B2" i="9"/>
  <c r="C4" i="4"/>
  <c r="C3" i="4"/>
  <c r="C2" i="4"/>
  <c r="C7" i="3"/>
  <c r="C6" i="3"/>
  <c r="C5" i="3"/>
  <c r="C4" i="3"/>
  <c r="C3" i="3"/>
  <c r="C2" i="3"/>
  <c r="A3" i="2"/>
  <c r="A2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<sst xmlns="http://schemas.openxmlformats.org/spreadsheetml/2006/main" count="68" uniqueCount="40">
  <si>
    <t>Start Date</t>
  </si>
  <si>
    <t>End Date</t>
  </si>
  <si>
    <t>Formula</t>
  </si>
  <si>
    <t>Result</t>
  </si>
  <si>
    <t>Date</t>
  </si>
  <si>
    <t>Time</t>
  </si>
  <si>
    <t>Formulas</t>
  </si>
  <si>
    <t>=ROUNDUP(MONTH(A2)/3,0)</t>
  </si>
  <si>
    <t>=CHOOSE(MONTH(A2),4,4,4,1,1,1,2,2,2,3,3,3)</t>
  </si>
  <si>
    <t>=TIME(13,30,0)</t>
  </si>
  <si>
    <t>=TIME(30,0,0)</t>
  </si>
  <si>
    <t>=TIME(0,120,0)</t>
  </si>
  <si>
    <t>=TIME(0,0,120)</t>
  </si>
  <si>
    <t>Serial Number</t>
  </si>
  <si>
    <t>Date/Time</t>
  </si>
  <si>
    <t>=DATEVALUE("27-MAR-2023 6:00 PM")</t>
  </si>
  <si>
    <t>=TIMEVALUE("27-MAR-2023 6:00 PM")</t>
  </si>
  <si>
    <t>=A2+7</t>
  </si>
  <si>
    <t>=B2-A2</t>
  </si>
  <si>
    <t>=ROUNDUP(MONTH(A3)/3,0)</t>
  </si>
  <si>
    <t>Calendar Quarter</t>
  </si>
  <si>
    <t>=CHOOSE(MONTH(A3),4,4,4,1,1,1,2,2,2,3,3,3)</t>
  </si>
  <si>
    <t>Fiscal Quarter</t>
  </si>
  <si>
    <t>=DATE(2023, 3, 27)</t>
  </si>
  <si>
    <t>=DATE(1800, 1, 1)</t>
  </si>
  <si>
    <t>=DATE(2023, 13, 1)</t>
  </si>
  <si>
    <t>=DATE(2023, 2, 29)</t>
  </si>
  <si>
    <t>=DATE(2023, 2, -1)</t>
  </si>
  <si>
    <t>=DATE(YEAR(A2)+1, MONTH(A2), DAY(A2))</t>
  </si>
  <si>
    <t>=DATE(YEAR(A2)+1, MONTH(A2)+6, DAY(A2)+7)</t>
  </si>
  <si>
    <t>=EDATE(A2, 7)</t>
  </si>
  <si>
    <t>=YEARFRAC(DATE(YEAR(A2), 1, 1), A2)</t>
  </si>
  <si>
    <t>=1-YEARFRAC(DATE(YEAR(A2), 1, 1), A2)</t>
  </si>
  <si>
    <t>Year Fraction</t>
  </si>
  <si>
    <t>=DAYS(B2, A2)</t>
  </si>
  <si>
    <t>=WORKDAY(A2, 20)</t>
  </si>
  <si>
    <t>=NETWORKDAYS(A2, B2)</t>
  </si>
  <si>
    <t>Holidays</t>
  </si>
  <si>
    <t>=WORKDAY(A2, 20, C2:C5)</t>
  </si>
  <si>
    <t>=NETWORKDAYS(A2, B2, C2:C5)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</si>
</sst>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[$-F800]dddd\,\ mmmm\ dd\,\ yyyy"/>
    <numFmt numFmtId="165" formatCode="[$-409]mmmm\ d\,\ yyyy;@"/>
    <numFmt numFmtId="166" formatCode="mmmm\ d\ yyyy\ h:mm:ss\ AM/PM"/>
    <numFmt numFmtId="167" formatCode="[$-F400]h:mm:ss\ AM/PM"/>
    <numFmt numFmtId="168" formatCode="mmmm\ d\,\ yyyy\ h:mm:ss\ AM/P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18" fontId="0" fillId="0" borderId="0" xfId="0" applyNumberFormat="1"/>
    <xf numFmtId="164" fontId="0" fillId="0" borderId="0" xfId="0" applyNumberFormat="1"/>
    <xf numFmtId="15" fontId="0" fillId="0" borderId="0" xfId="0" applyNumberFormat="1"/>
    <xf numFmtId="2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0" fontId="0" fillId="0" borderId="0" xfId="0" quotePrefix="1"/>
    <xf numFmtId="0" fontId="0" fillId="0" borderId="0" xfId="0" applyAlignment="1">
      <alignment horizontal="right"/>
    </xf>
    <xf numFmtId="165" fontId="0" fillId="0" borderId="0" xfId="0" applyNumberFormat="1" applyAlignment="1">
      <alignment horizontal="right"/>
    </xf>
    <xf numFmtId="0" fontId="0" fillId="0" borderId="0" xfId="0" quotePrefix="1" applyAlignment="1">
      <alignment horizontal="right"/>
    </xf>
    <xf numFmtId="0" fontId="0" fillId="0" borderId="1" xfId="0" applyBorder="1" applyAlignment="1">
      <alignment horizontal="right"/>
    </xf>
    <xf numFmtId="14" fontId="0" fillId="0" borderId="0" xfId="0" quotePrefix="1" applyNumberFormat="1" applyAlignment="1">
      <alignment horizontal="right"/>
    </xf>
    <xf numFmtId="18" fontId="0" fillId="0" borderId="0" xfId="0" quotePrefix="1" applyNumberFormat="1" applyAlignment="1">
      <alignment horizontal="right"/>
    </xf>
    <xf numFmtId="18" fontId="0" fillId="0" borderId="0" xfId="0" applyNumberFormat="1" applyAlignment="1">
      <alignment horizontal="right"/>
    </xf>
    <xf numFmtId="167" fontId="0" fillId="0" borderId="0" xfId="0" applyNumberFormat="1" applyAlignment="1">
      <alignment horizontal="right"/>
    </xf>
    <xf numFmtId="165" fontId="0" fillId="0" borderId="0" xfId="0" applyNumberFormat="1" applyAlignment="1">
      <alignment horizontal="left"/>
    </xf>
    <xf numFmtId="164" fontId="0" fillId="0" borderId="0" xfId="0" quotePrefix="1" applyNumberFormat="1" applyAlignment="1">
      <alignment horizontal="left"/>
    </xf>
    <xf numFmtId="0" fontId="0" fillId="0" borderId="0" xfId="0" applyAlignment="1">
      <alignment horizontal="left"/>
    </xf>
    <xf numFmtId="14" fontId="0" fillId="0" borderId="0" xfId="0" quotePrefix="1" applyNumberFormat="1" applyAlignment="1">
      <alignment horizontal="left"/>
    </xf>
    <xf numFmtId="0" fontId="0" fillId="0" borderId="1" xfId="0" applyBorder="1"/>
    <xf numFmtId="2" fontId="0" fillId="0" borderId="0" xfId="0" applyNumberFormat="1" applyAlignment="1">
      <alignment horizontal="right"/>
    </xf>
    <xf numFmtId="168" fontId="0" fillId="0" borderId="0" xfId="0" applyNumberFormat="1" applyAlignment="1">
      <alignment horizontal="right"/>
    </xf>
    <xf numFmtId="2" fontId="0" fillId="0" borderId="0" xfId="0" quotePrefix="1" applyNumberFormat="1" applyAlignment="1">
      <alignment horizontal="right"/>
    </xf>
    <xf numFmtId="165" fontId="0" fillId="0" borderId="0" xfId="0" quotePrefix="1" applyNumberFormat="1" applyAlignment="1">
      <alignment horizontal="right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49A0D7-DEBD-4E8E-9053-0CBC602131FA}">
  <dimension ref="A1:A3"/>
  <sheetViews>
    <sheetView tabSelected="1" workbookViewId="0"/>
  </sheetViews>
  <sheetFormatPr defaultRowHeight="14.25" x14ac:dyDescent="0.45"/>
  <cols>
    <col min="1" max="1" width="24.06640625" bestFit="1" customWidth="1"/>
  </cols>
  <sheetData>
    <row r="1" spans="1:1" x14ac:dyDescent="0.45">
      <c r="A1" t="s">
        <v>6</v>
      </c>
    </row>
    <row r="2" spans="1:1" x14ac:dyDescent="0.45">
      <c r="A2" s="5">
        <f ca="1">TODAY()</f>
        <v>45420</v>
      </c>
    </row>
    <row r="3" spans="1:1" x14ac:dyDescent="0.45">
      <c r="A3" s="6">
        <f ca="1">NOW()</f>
        <v>45420.384906712963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257102-EF08-4A82-A7FD-08BC45E5EB1F}">
  <dimension ref="A1:C7"/>
  <sheetViews>
    <sheetView workbookViewId="0">
      <selection activeCell="C1" sqref="C1"/>
    </sheetView>
  </sheetViews>
  <sheetFormatPr defaultRowHeight="14.25" x14ac:dyDescent="0.45"/>
  <cols>
    <col min="1" max="1" width="23.73046875" bestFit="1" customWidth="1"/>
  </cols>
  <sheetData>
    <row r="1" spans="1:3" x14ac:dyDescent="0.45">
      <c r="A1" t="s">
        <v>4</v>
      </c>
      <c r="C1" t="s">
        <v>2</v>
      </c>
    </row>
    <row r="2" spans="1:3" x14ac:dyDescent="0.45">
      <c r="A2" s="6">
        <v>45012.947916666664</v>
      </c>
      <c r="C2">
        <f>YEAR(A2)</f>
        <v>2023</v>
      </c>
    </row>
    <row r="3" spans="1:3" x14ac:dyDescent="0.45">
      <c r="C3">
        <f>MONTH(A2)</f>
        <v>3</v>
      </c>
    </row>
    <row r="4" spans="1:3" x14ac:dyDescent="0.45">
      <c r="C4">
        <f>DAY(A2)</f>
        <v>27</v>
      </c>
    </row>
    <row r="5" spans="1:3" x14ac:dyDescent="0.45">
      <c r="C5">
        <f>HOUR(A2)</f>
        <v>22</v>
      </c>
    </row>
    <row r="6" spans="1:3" x14ac:dyDescent="0.45">
      <c r="C6">
        <f>MINUTE(A2)</f>
        <v>45</v>
      </c>
    </row>
    <row r="7" spans="1:3" x14ac:dyDescent="0.45">
      <c r="C7">
        <f>SECOND(A2)</f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DDEEBB-3533-4DC0-87B8-FE31BC0846E3}">
  <dimension ref="A1:D5"/>
  <sheetViews>
    <sheetView workbookViewId="0">
      <selection activeCell="C5" sqref="C5"/>
    </sheetView>
  </sheetViews>
  <sheetFormatPr defaultRowHeight="14.25" x14ac:dyDescent="0.45"/>
  <cols>
    <col min="1" max="1" width="23.73046875" bestFit="1" customWidth="1"/>
  </cols>
  <sheetData>
    <row r="1" spans="1:4" x14ac:dyDescent="0.45">
      <c r="A1" t="s">
        <v>4</v>
      </c>
      <c r="C1" t="s">
        <v>2</v>
      </c>
    </row>
    <row r="2" spans="1:4" x14ac:dyDescent="0.45">
      <c r="A2" s="2">
        <v>45012</v>
      </c>
      <c r="C2">
        <f>WEEKDAY(A2)</f>
        <v>2</v>
      </c>
      <c r="D2" t="str">
        <f>TEXT(A2,"dddd")</f>
        <v>Monday</v>
      </c>
    </row>
    <row r="3" spans="1:4" x14ac:dyDescent="0.45">
      <c r="C3">
        <f>WEEKNUM(A2)</f>
        <v>13</v>
      </c>
    </row>
    <row r="4" spans="1:4" x14ac:dyDescent="0.45">
      <c r="C4">
        <f>_xlfn.ISOWEEKNUM(A2)</f>
        <v>13</v>
      </c>
    </row>
    <row r="5" spans="1:4" x14ac:dyDescent="0.45">
      <c r="C5">
        <f>WEEKNUM(A2,21)</f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A38272-3E0D-43C6-9DFA-6D411D155C67}">
  <dimension ref="A1:C3"/>
  <sheetViews>
    <sheetView workbookViewId="0">
      <selection activeCell="C2" sqref="C2"/>
    </sheetView>
  </sheetViews>
  <sheetFormatPr defaultRowHeight="14.25" x14ac:dyDescent="0.45"/>
  <cols>
    <col min="1" max="1" width="16.1328125" customWidth="1"/>
    <col min="2" max="2" width="25.6640625" customWidth="1"/>
    <col min="3" max="3" width="16.1328125" customWidth="1"/>
  </cols>
  <sheetData>
    <row r="1" spans="1:3" x14ac:dyDescent="0.45">
      <c r="A1" s="12" t="s">
        <v>4</v>
      </c>
      <c r="B1" s="12" t="s">
        <v>2</v>
      </c>
      <c r="C1" s="12" t="s">
        <v>20</v>
      </c>
    </row>
    <row r="2" spans="1:3" x14ac:dyDescent="0.45">
      <c r="A2" s="10">
        <v>45012</v>
      </c>
      <c r="B2" s="11" t="s">
        <v>7</v>
      </c>
      <c r="C2" s="9">
        <f>ROUNDUP(MONTH(A2)/3,0)</f>
        <v>1</v>
      </c>
    </row>
    <row r="3" spans="1:3" x14ac:dyDescent="0.45">
      <c r="A3" s="10">
        <v>45464</v>
      </c>
      <c r="B3" s="11" t="s">
        <v>19</v>
      </c>
      <c r="C3" s="9">
        <f>ROUNDUP(MONTH(A3)/3,0)</f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FCC315-580C-45CE-8684-7F3280CB0C1E}">
  <dimension ref="A1:C8"/>
  <sheetViews>
    <sheetView workbookViewId="0">
      <selection activeCell="A7" sqref="A7"/>
    </sheetView>
  </sheetViews>
  <sheetFormatPr defaultRowHeight="14.25" x14ac:dyDescent="0.45"/>
  <cols>
    <col min="1" max="1" width="14.796875" customWidth="1"/>
    <col min="2" max="2" width="39.1328125" customWidth="1"/>
    <col min="3" max="3" width="14.06640625" customWidth="1"/>
    <col min="4" max="4" width="6.6640625" customWidth="1"/>
  </cols>
  <sheetData>
    <row r="1" spans="1:3" x14ac:dyDescent="0.45">
      <c r="A1" s="12" t="s">
        <v>4</v>
      </c>
      <c r="B1" s="12" t="s">
        <v>2</v>
      </c>
      <c r="C1" s="12" t="s">
        <v>22</v>
      </c>
    </row>
    <row r="2" spans="1:3" x14ac:dyDescent="0.45">
      <c r="A2" s="10">
        <v>45012</v>
      </c>
      <c r="B2" s="11" t="s">
        <v>8</v>
      </c>
      <c r="C2" s="9">
        <f>CHOOSE(MONTH(A2),4,4,4,1,1,1,2,2,2,3,3,3)</f>
        <v>4</v>
      </c>
    </row>
    <row r="3" spans="1:3" x14ac:dyDescent="0.45">
      <c r="A3" s="10">
        <v>45464</v>
      </c>
      <c r="B3" s="11" t="s">
        <v>21</v>
      </c>
      <c r="C3" s="9">
        <f>CHOOSE(MONTH(A3),4,4,4,1,1,1,2,2,2,3,3,3)</f>
        <v>1</v>
      </c>
    </row>
    <row r="8" spans="1:3" x14ac:dyDescent="0.45">
      <c r="B8" s="8" t="s">
        <v>7</v>
      </c>
      <c r="C8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EE3EE7-A12B-4506-B1F3-EB176AF00BE3}">
  <dimension ref="B2:C7"/>
  <sheetViews>
    <sheetView workbookViewId="0">
      <selection activeCell="E14" sqref="E14"/>
    </sheetView>
  </sheetViews>
  <sheetFormatPr defaultRowHeight="14.25" x14ac:dyDescent="0.45"/>
  <cols>
    <col min="2" max="2" width="18.1328125" customWidth="1"/>
    <col min="3" max="3" width="16.59765625" customWidth="1"/>
    <col min="4" max="4" width="12.19921875" customWidth="1"/>
  </cols>
  <sheetData>
    <row r="2" spans="2:3" x14ac:dyDescent="0.45">
      <c r="B2" s="12" t="s">
        <v>2</v>
      </c>
      <c r="C2" s="12" t="s">
        <v>4</v>
      </c>
    </row>
    <row r="3" spans="2:3" x14ac:dyDescent="0.45">
      <c r="B3" s="13" t="s">
        <v>23</v>
      </c>
      <c r="C3" s="5">
        <f>DATE(2023,3,27)</f>
        <v>45012</v>
      </c>
    </row>
    <row r="4" spans="2:3" ht="14.25" customHeight="1" x14ac:dyDescent="0.45">
      <c r="B4" s="13" t="s">
        <v>24</v>
      </c>
      <c r="C4" s="5">
        <f>DATE(1800,1,1)</f>
        <v>657439</v>
      </c>
    </row>
    <row r="5" spans="2:3" x14ac:dyDescent="0.45">
      <c r="B5" s="13" t="s">
        <v>25</v>
      </c>
      <c r="C5" s="5">
        <f>DATE(2023,13,1)</f>
        <v>45292</v>
      </c>
    </row>
    <row r="6" spans="2:3" x14ac:dyDescent="0.45">
      <c r="B6" s="13" t="s">
        <v>26</v>
      </c>
      <c r="C6" s="5">
        <f>DATE(2023,2,29)</f>
        <v>44986</v>
      </c>
    </row>
    <row r="7" spans="2:3" x14ac:dyDescent="0.45">
      <c r="B7" s="13" t="s">
        <v>27</v>
      </c>
      <c r="C7" s="5">
        <f>DATE(2023,2,-1)</f>
        <v>44956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E0D34B-B757-4BE6-9EB6-10F9C4FB2365}">
  <dimension ref="B2:C6"/>
  <sheetViews>
    <sheetView workbookViewId="0">
      <selection activeCell="K18" sqref="K18"/>
    </sheetView>
  </sheetViews>
  <sheetFormatPr defaultRowHeight="14.25" x14ac:dyDescent="0.45"/>
  <cols>
    <col min="2" max="2" width="14.59765625" customWidth="1"/>
    <col min="3" max="3" width="10.73046875" customWidth="1"/>
  </cols>
  <sheetData>
    <row r="2" spans="2:3" x14ac:dyDescent="0.45">
      <c r="B2" s="12" t="s">
        <v>2</v>
      </c>
      <c r="C2" s="12" t="s">
        <v>5</v>
      </c>
    </row>
    <row r="3" spans="2:3" x14ac:dyDescent="0.45">
      <c r="B3" s="14" t="s">
        <v>9</v>
      </c>
      <c r="C3" s="15">
        <f>TIME(13,30,0)</f>
        <v>0.5625</v>
      </c>
    </row>
    <row r="4" spans="2:3" x14ac:dyDescent="0.45">
      <c r="B4" s="14" t="s">
        <v>10</v>
      </c>
      <c r="C4" s="15">
        <f>TIME(30,0,0)</f>
        <v>0.25</v>
      </c>
    </row>
    <row r="5" spans="2:3" x14ac:dyDescent="0.45">
      <c r="B5" s="14" t="s">
        <v>11</v>
      </c>
      <c r="C5" s="15">
        <f>TIME(0,120,0)</f>
        <v>8.3333333333333329E-2</v>
      </c>
    </row>
    <row r="6" spans="2:3" x14ac:dyDescent="0.45">
      <c r="B6" s="14" t="s">
        <v>12</v>
      </c>
      <c r="C6" s="15">
        <f>TIME(0,0,120)</f>
        <v>1.3888888888888889E-3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7E49F9-67C5-4299-A961-3DF38EB633DC}">
  <dimension ref="B2:D11"/>
  <sheetViews>
    <sheetView workbookViewId="0">
      <selection activeCell="C10" sqref="C10"/>
    </sheetView>
  </sheetViews>
  <sheetFormatPr defaultRowHeight="14.25" x14ac:dyDescent="0.45"/>
  <cols>
    <col min="2" max="2" width="33.265625" customWidth="1"/>
    <col min="3" max="3" width="14.1328125" customWidth="1"/>
    <col min="4" max="4" width="15.59765625" customWidth="1"/>
  </cols>
  <sheetData>
    <row r="2" spans="2:4" x14ac:dyDescent="0.45">
      <c r="B2" s="12" t="s">
        <v>2</v>
      </c>
      <c r="C2" s="12" t="s">
        <v>13</v>
      </c>
      <c r="D2" s="12" t="s">
        <v>14</v>
      </c>
    </row>
    <row r="3" spans="2:4" x14ac:dyDescent="0.45">
      <c r="B3" s="11" t="s">
        <v>15</v>
      </c>
      <c r="C3" s="9">
        <f>DATEVALUE("27-MAR-2023 6:00 PM")</f>
        <v>45012</v>
      </c>
      <c r="D3" s="10">
        <f>DATEVALUE("27-MAR-2023 6:00 PM")</f>
        <v>45012</v>
      </c>
    </row>
    <row r="4" spans="2:4" x14ac:dyDescent="0.45">
      <c r="B4" s="11" t="s">
        <v>16</v>
      </c>
      <c r="C4" s="9">
        <f>TIMEVALUE("27-MAR-2023 6:00 PM")</f>
        <v>0.75</v>
      </c>
      <c r="D4" s="16">
        <f>TIMEVALUE("27-MAR-2023 6:00 PM")</f>
        <v>0.75</v>
      </c>
    </row>
    <row r="9" spans="2:4" x14ac:dyDescent="0.45">
      <c r="B9">
        <v>-26</v>
      </c>
      <c r="C9">
        <f>INT(B9/B10)</f>
        <v>-5</v>
      </c>
    </row>
    <row r="10" spans="2:4" x14ac:dyDescent="0.45">
      <c r="B10">
        <v>6</v>
      </c>
      <c r="C10">
        <f>TRUNC(B9/B10)</f>
        <v>-4</v>
      </c>
    </row>
    <row r="11" spans="2:4" x14ac:dyDescent="0.45">
      <c r="C11">
        <f>QUOTIENT(B9,B10)</f>
        <v>-4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92CB07-1C8B-4739-B25C-0E5A7632F8F3}">
  <dimension ref="A1:C18"/>
  <sheetViews>
    <sheetView workbookViewId="0">
      <selection activeCell="B1" sqref="B1"/>
    </sheetView>
  </sheetViews>
  <sheetFormatPr defaultRowHeight="14.25" x14ac:dyDescent="0.45"/>
  <cols>
    <col min="1" max="1" width="22.59765625" bestFit="1" customWidth="1"/>
    <col min="2" max="2" width="32.3984375" customWidth="1"/>
  </cols>
  <sheetData>
    <row r="1" spans="1:2" x14ac:dyDescent="0.45">
      <c r="A1" t="s">
        <v>4</v>
      </c>
      <c r="B1" t="s">
        <v>2</v>
      </c>
    </row>
    <row r="2" spans="1:2" x14ac:dyDescent="0.45">
      <c r="A2" s="6">
        <v>45012.75</v>
      </c>
      <c r="B2" s="2">
        <f>INT(A2)</f>
        <v>45012</v>
      </c>
    </row>
    <row r="3" spans="1:2" x14ac:dyDescent="0.45">
      <c r="B3" s="7">
        <f>MOD(A2,1)</f>
        <v>0.75</v>
      </c>
    </row>
    <row r="18" spans="3:3" x14ac:dyDescent="0.45">
      <c r="C18" s="6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63664C-9F67-43BC-A8E7-197DB2D999A4}">
  <dimension ref="A1:D5"/>
  <sheetViews>
    <sheetView workbookViewId="0">
      <selection activeCell="H18" sqref="H18"/>
    </sheetView>
  </sheetViews>
  <sheetFormatPr defaultRowHeight="14.25" x14ac:dyDescent="0.45"/>
  <cols>
    <col min="1" max="1" width="15.3984375" customWidth="1"/>
    <col min="2" max="2" width="41.1328125" customWidth="1"/>
    <col min="3" max="3" width="14.796875" customWidth="1"/>
    <col min="4" max="4" width="16" customWidth="1"/>
  </cols>
  <sheetData>
    <row r="1" spans="1:4" x14ac:dyDescent="0.45">
      <c r="A1" s="21" t="s">
        <v>4</v>
      </c>
      <c r="B1" s="21" t="s">
        <v>2</v>
      </c>
      <c r="C1" s="21" t="s">
        <v>13</v>
      </c>
      <c r="D1" s="21" t="s">
        <v>4</v>
      </c>
    </row>
    <row r="2" spans="1:4" x14ac:dyDescent="0.45">
      <c r="A2" s="17">
        <v>45012</v>
      </c>
      <c r="B2" s="18" t="s">
        <v>17</v>
      </c>
      <c r="C2" s="19">
        <f>A2+7</f>
        <v>45019</v>
      </c>
      <c r="D2" s="17">
        <f>A2+7</f>
        <v>45019</v>
      </c>
    </row>
    <row r="3" spans="1:4" x14ac:dyDescent="0.45">
      <c r="A3" s="19"/>
      <c r="B3" s="18" t="s">
        <v>30</v>
      </c>
      <c r="C3" s="19">
        <f>EDATE(A2,7)</f>
        <v>45226</v>
      </c>
      <c r="D3" s="17">
        <f>EDATE(A2,7)</f>
        <v>45226</v>
      </c>
    </row>
    <row r="4" spans="1:4" x14ac:dyDescent="0.45">
      <c r="A4" s="19"/>
      <c r="B4" s="20" t="s">
        <v>28</v>
      </c>
      <c r="C4" s="19">
        <f>DATE(YEAR(A2)+1,MONTH(A2),DAY(A2))</f>
        <v>45378</v>
      </c>
      <c r="D4" s="17">
        <f>DATE(YEAR(A2)+1,MONTH(A2),DAY(A2))</f>
        <v>45378</v>
      </c>
    </row>
    <row r="5" spans="1:4" x14ac:dyDescent="0.45">
      <c r="A5" s="19"/>
      <c r="B5" s="20" t="s">
        <v>29</v>
      </c>
      <c r="C5" s="19">
        <f>DATE(YEAR(A2)+1,MONTH(A2)+6,DAY(A2)+7)</f>
        <v>45569</v>
      </c>
      <c r="D5" s="17">
        <f>DATE(YEAR(A2)+1,MONTH(A2)+6,DAY(A2)+7)</f>
        <v>45569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04A20F-4853-43D5-9193-8D8F31547005}">
  <dimension ref="A1:B3"/>
  <sheetViews>
    <sheetView showFormulas="1" workbookViewId="0">
      <selection activeCell="B1" sqref="B1"/>
    </sheetView>
  </sheetViews>
  <sheetFormatPr defaultRowHeight="14.25" x14ac:dyDescent="0.45"/>
  <cols>
    <col min="1" max="1" width="9.59765625" customWidth="1"/>
    <col min="2" max="2" width="19.06640625" bestFit="1" customWidth="1"/>
  </cols>
  <sheetData>
    <row r="1" spans="1:2" x14ac:dyDescent="0.45">
      <c r="A1" t="s">
        <v>5</v>
      </c>
      <c r="B1" t="s">
        <v>2</v>
      </c>
    </row>
    <row r="2" spans="1:2" x14ac:dyDescent="0.45">
      <c r="A2" s="1">
        <v>0.25</v>
      </c>
      <c r="B2" s="1">
        <f>TIME(HOUR(A2)+3,MINUTE(A2),SECOND(A2))</f>
        <v>0.375</v>
      </c>
    </row>
    <row r="3" spans="1:2" x14ac:dyDescent="0.45">
      <c r="A3" s="4">
        <v>45012.75</v>
      </c>
      <c r="B3" s="1">
        <f>A2+0.5</f>
        <v>0.75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D1BA13-E2B5-44E6-BEFE-07C1D31FD405}">
  <dimension ref="A1:B2"/>
  <sheetViews>
    <sheetView workbookViewId="0">
      <selection activeCell="B1" sqref="B1"/>
    </sheetView>
  </sheetViews>
  <sheetFormatPr defaultRowHeight="14.25" x14ac:dyDescent="0.45"/>
  <cols>
    <col min="2" max="2" width="24.73046875" bestFit="1" customWidth="1"/>
  </cols>
  <sheetData>
    <row r="1" spans="1:2" x14ac:dyDescent="0.45">
      <c r="A1" t="s">
        <v>4</v>
      </c>
      <c r="B1" t="s">
        <v>2</v>
      </c>
    </row>
    <row r="2" spans="1:2" x14ac:dyDescent="0.45">
      <c r="A2" s="3">
        <v>45012</v>
      </c>
      <c r="B2" s="2">
        <f>EOMONTH(A2,6)</f>
        <v>45199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17424C-A8B8-4ECF-ACE1-F972CA96D9D3}">
  <dimension ref="A1:C3"/>
  <sheetViews>
    <sheetView workbookViewId="0">
      <selection activeCell="G19" sqref="G19"/>
    </sheetView>
  </sheetViews>
  <sheetFormatPr defaultRowHeight="14.25" x14ac:dyDescent="0.45"/>
  <cols>
    <col min="1" max="1" width="14.796875" customWidth="1"/>
    <col min="2" max="2" width="33.46484375" customWidth="1"/>
    <col min="3" max="3" width="12.6640625" customWidth="1"/>
  </cols>
  <sheetData>
    <row r="1" spans="1:3" x14ac:dyDescent="0.45">
      <c r="A1" s="12" t="s">
        <v>4</v>
      </c>
      <c r="B1" s="12" t="s">
        <v>2</v>
      </c>
      <c r="C1" s="12" t="s">
        <v>33</v>
      </c>
    </row>
    <row r="2" spans="1:3" x14ac:dyDescent="0.45">
      <c r="A2" s="10">
        <v>45012</v>
      </c>
      <c r="B2" s="11" t="s">
        <v>31</v>
      </c>
      <c r="C2" s="22">
        <f>YEARFRAC(DATE(YEAR(A2),1,1),A2)</f>
        <v>0.2388888888888889</v>
      </c>
    </row>
    <row r="3" spans="1:3" x14ac:dyDescent="0.45">
      <c r="A3" s="9"/>
      <c r="B3" s="11" t="s">
        <v>32</v>
      </c>
      <c r="C3" s="22">
        <f>1-YEARFRAC(DATE(YEAR(A2),1,1),A2)</f>
        <v>0.76111111111111107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C0B6BB-EF73-4B12-BAD2-CE99543A34A7}">
  <dimension ref="A1:D4"/>
  <sheetViews>
    <sheetView workbookViewId="0">
      <selection activeCell="H12" sqref="H12"/>
    </sheetView>
  </sheetViews>
  <sheetFormatPr defaultRowHeight="14.25" x14ac:dyDescent="0.45"/>
  <cols>
    <col min="1" max="1" width="23.19921875" bestFit="1" customWidth="1"/>
    <col min="2" max="2" width="28.33203125" customWidth="1"/>
    <col min="3" max="3" width="12.9296875" customWidth="1"/>
    <col min="4" max="4" width="8.33203125" customWidth="1"/>
  </cols>
  <sheetData>
    <row r="1" spans="1:4" x14ac:dyDescent="0.45">
      <c r="A1" s="12" t="s">
        <v>0</v>
      </c>
      <c r="B1" s="12" t="s">
        <v>1</v>
      </c>
      <c r="C1" s="12" t="s">
        <v>2</v>
      </c>
      <c r="D1" s="12" t="s">
        <v>3</v>
      </c>
    </row>
    <row r="2" spans="1:4" x14ac:dyDescent="0.45">
      <c r="A2" s="23">
        <v>45012.333333333336</v>
      </c>
      <c r="B2" s="23">
        <v>45199.833333333336</v>
      </c>
      <c r="C2" s="11" t="s">
        <v>18</v>
      </c>
      <c r="D2" s="9">
        <f>B2-A2</f>
        <v>187.5</v>
      </c>
    </row>
    <row r="3" spans="1:4" x14ac:dyDescent="0.45">
      <c r="A3" s="9"/>
      <c r="B3" s="9"/>
      <c r="C3" s="11" t="s">
        <v>34</v>
      </c>
      <c r="D3" s="9">
        <f>_xlfn.DAYS(B2,A2)</f>
        <v>187</v>
      </c>
    </row>
    <row r="4" spans="1:4" x14ac:dyDescent="0.45">
      <c r="A4" s="9"/>
      <c r="B4" s="9"/>
      <c r="C4" s="9"/>
      <c r="D4" s="9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DB6B08-3E4B-4FC5-90D6-45D95C60E843}">
  <dimension ref="A1:E16"/>
  <sheetViews>
    <sheetView workbookViewId="0">
      <selection activeCell="I18" sqref="I18"/>
    </sheetView>
  </sheetViews>
  <sheetFormatPr defaultRowHeight="14.25" x14ac:dyDescent="0.45"/>
  <cols>
    <col min="1" max="1" width="14.1328125" customWidth="1"/>
    <col min="2" max="2" width="16.33203125" customWidth="1"/>
    <col min="3" max="3" width="14.59765625" customWidth="1"/>
    <col min="4" max="4" width="27.1328125" customWidth="1"/>
    <col min="5" max="5" width="13.53125" customWidth="1"/>
  </cols>
  <sheetData>
    <row r="1" spans="1:5" x14ac:dyDescent="0.45">
      <c r="A1" s="12" t="s">
        <v>0</v>
      </c>
      <c r="B1" s="12" t="s">
        <v>1</v>
      </c>
      <c r="C1" s="12" t="s">
        <v>37</v>
      </c>
      <c r="D1" s="12" t="s">
        <v>2</v>
      </c>
      <c r="E1" s="12" t="s">
        <v>3</v>
      </c>
    </row>
    <row r="2" spans="1:5" x14ac:dyDescent="0.45">
      <c r="A2" s="10">
        <v>45012</v>
      </c>
      <c r="B2" s="10">
        <v>45230</v>
      </c>
      <c r="C2" s="10">
        <v>45015</v>
      </c>
      <c r="D2" s="24" t="s">
        <v>35</v>
      </c>
      <c r="E2" s="25">
        <f>WORKDAY(A2,20)</f>
        <v>45040</v>
      </c>
    </row>
    <row r="3" spans="1:5" x14ac:dyDescent="0.45">
      <c r="A3" s="9"/>
      <c r="B3" s="9"/>
      <c r="C3" s="10">
        <v>45019</v>
      </c>
      <c r="D3" s="24" t="s">
        <v>38</v>
      </c>
      <c r="E3" s="25">
        <f>WORKDAY(A2, 20, C2:C5)</f>
        <v>45044</v>
      </c>
    </row>
    <row r="4" spans="1:5" x14ac:dyDescent="0.45">
      <c r="C4" s="5">
        <v>45020</v>
      </c>
      <c r="D4" s="11" t="s">
        <v>36</v>
      </c>
      <c r="E4" s="11">
        <f>NETWORKDAYS(A2,B2)</f>
        <v>157</v>
      </c>
    </row>
    <row r="5" spans="1:5" x14ac:dyDescent="0.45">
      <c r="C5" s="5">
        <v>45021</v>
      </c>
      <c r="D5" s="11" t="s">
        <v>39</v>
      </c>
      <c r="E5">
        <f>NETWORKDAYS(A2, B2, C2:C5)</f>
        <v>153</v>
      </c>
    </row>
    <row r="7" spans="1:5" x14ac:dyDescent="0.45">
      <c r="A7" s="26" cm="1">
        <f t="array" ref="A7:A16">_xlfn.SEQUENCE(10, , A2)</f>
        <v>45012</v>
      </c>
    </row>
    <row r="8" spans="1:5" x14ac:dyDescent="0.45">
      <c r="A8" s="26">
        <v>45013</v>
      </c>
    </row>
    <row r="9" spans="1:5" x14ac:dyDescent="0.45">
      <c r="A9" s="26">
        <v>45014</v>
      </c>
      <c r="C9">
        <f>NETWORKDAYS(A2,B2,_xlfn.SEQUENCE(14, , C2))</f>
        <v>147</v>
      </c>
    </row>
    <row r="10" spans="1:5" x14ac:dyDescent="0.45">
      <c r="A10" s="26">
        <v>45015</v>
      </c>
    </row>
    <row r="11" spans="1:5" x14ac:dyDescent="0.45">
      <c r="A11" s="26">
        <v>45016</v>
      </c>
    </row>
    <row r="12" spans="1:5" x14ac:dyDescent="0.45">
      <c r="A12" s="26">
        <v>45017</v>
      </c>
    </row>
    <row r="13" spans="1:5" x14ac:dyDescent="0.45">
      <c r="A13" s="26">
        <v>45018</v>
      </c>
    </row>
    <row r="14" spans="1:5" x14ac:dyDescent="0.45">
      <c r="A14" s="26">
        <v>45019</v>
      </c>
    </row>
    <row r="15" spans="1:5" x14ac:dyDescent="0.45">
      <c r="A15" s="26">
        <v>45020</v>
      </c>
    </row>
    <row r="16" spans="1:5" x14ac:dyDescent="0.45">
      <c r="A16" s="26">
        <v>45021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TODAY NOW</vt:lpstr>
      <vt:lpstr>Date Time Parts</vt:lpstr>
      <vt:lpstr>WEEKDAY WEEKNUM</vt:lpstr>
      <vt:lpstr>Quarters Calendar</vt:lpstr>
      <vt:lpstr>Quarters Fiscal</vt:lpstr>
      <vt:lpstr>DATE</vt:lpstr>
      <vt:lpstr>TIME</vt:lpstr>
      <vt:lpstr>DATEVALUE TIMEVALUE</vt:lpstr>
      <vt:lpstr>INT MOD</vt:lpstr>
      <vt:lpstr>Adding to Dates</vt:lpstr>
      <vt:lpstr>Adding to Time</vt:lpstr>
      <vt:lpstr>Last Day of Month</vt:lpstr>
      <vt:lpstr>YEARFRAC</vt:lpstr>
      <vt:lpstr>Difference in Dates</vt:lpstr>
      <vt:lpstr>Working Days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dawng</dc:creator>
  <cp:lastModifiedBy>David Griffiths</cp:lastModifiedBy>
  <dcterms:created xsi:type="dcterms:W3CDTF">2023-03-27T08:43:09Z</dcterms:created>
  <dcterms:modified xsi:type="dcterms:W3CDTF">2024-05-08T08:17:34Z</dcterms:modified>
</cp:coreProperties>
</file>