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7\"/>
    </mc:Choice>
  </mc:AlternateContent>
  <xr:revisionPtr revIDLastSave="0" documentId="13_ncr:1_{A1B40398-A57C-410F-9C8B-9D276FF3C945}" xr6:coauthVersionLast="47" xr6:coauthVersionMax="47" xr10:uidLastSave="{00000000-0000-0000-0000-000000000000}"/>
  <bookViews>
    <workbookView xWindow="-98" yWindow="-98" windowWidth="16276" windowHeight="10440" xr2:uid="{B2661F9E-E2F4-C949-8C7F-087DD2B91681}"/>
  </bookViews>
  <sheets>
    <sheet name="UNIQUE" sheetId="1" r:id="rId1"/>
    <sheet name="SORT" sheetId="2" r:id="rId2"/>
    <sheet name="FILTER" sheetId="3" r:id="rId3"/>
    <sheet name="Array Manipulation" sheetId="4" r:id="rId4"/>
    <sheet name="Logical Tests" sheetId="5" r:id="rId5"/>
    <sheet name="AND OR arrays" sheetId="19" r:id="rId6"/>
    <sheet name="Types" sheetId="6" r:id="rId7"/>
    <sheet name="Choose" sheetId="7" r:id="rId8"/>
    <sheet name="Switch" sheetId="13" r:id="rId9"/>
    <sheet name="Lookups" sheetId="8" r:id="rId10"/>
    <sheet name="Xmatch" sheetId="9" r:id="rId11"/>
    <sheet name="Index" sheetId="22" r:id="rId12"/>
    <sheet name="Index Xmatch" sheetId="14" r:id="rId13"/>
    <sheet name="Index Xmatch row column" sheetId="20" r:id="rId14"/>
    <sheet name="Indirect (1)" sheetId="15" r:id="rId15"/>
    <sheet name="Indirect (2)" sheetId="16" r:id="rId16"/>
    <sheet name="Indirect" sheetId="12" r:id="rId17"/>
    <sheet name="Row Column Address" sheetId="11" r:id="rId18"/>
    <sheet name="Offset (1)" sheetId="17" r:id="rId19"/>
    <sheet name="Offset (2)" sheetId="18" r:id="rId20"/>
    <sheet name="Offset" sheetId="1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9" l="1"/>
  <c r="I2" i="8"/>
  <c r="M2" i="8"/>
  <c r="E18" i="8"/>
  <c r="C2" i="18"/>
  <c r="D9" i="11" a="1"/>
  <c r="D9" i="11" s="1"/>
  <c r="D1" i="11" a="1"/>
  <c r="D1" i="11" s="1"/>
  <c r="C7" i="11"/>
  <c r="C7" i="16"/>
  <c r="I7" i="22"/>
  <c r="K14" i="22"/>
  <c r="K12" i="22"/>
  <c r="J12" i="22" a="1"/>
  <c r="J12" i="22" s="1"/>
  <c r="I12" i="22" a="1"/>
  <c r="I12" i="22" s="1"/>
  <c r="I2" i="22"/>
  <c r="H2" i="22"/>
  <c r="F2" i="22" a="1"/>
  <c r="F2" i="22" s="1"/>
  <c r="D2" i="22"/>
  <c r="H2" i="14" a="1"/>
  <c r="H2" i="14" s="1"/>
  <c r="D8" i="9"/>
  <c r="F2" i="9"/>
  <c r="D2" i="9"/>
  <c r="D2" i="8" a="1"/>
  <c r="D2" i="8" s="1"/>
  <c r="E2" i="13" a="1"/>
  <c r="E2" i="13" s="1"/>
  <c r="A7" i="13" a="1"/>
  <c r="A7" i="13" s="1"/>
  <c r="E2" i="7" a="1"/>
  <c r="E2" i="7" s="1"/>
  <c r="D2" i="7" a="1"/>
  <c r="D2" i="7" s="1"/>
  <c r="D2" i="19" a="1"/>
  <c r="D2" i="19" s="1"/>
  <c r="C2" i="19" a="1"/>
  <c r="C2" i="19" s="1"/>
  <c r="H2" i="19" s="1" a="1"/>
  <c r="H2" i="19" s="1"/>
  <c r="D7" i="19"/>
  <c r="A9" i="1"/>
  <c r="I12" i="4"/>
  <c r="D15" i="4" a="1"/>
  <c r="D15" i="4" s="1"/>
  <c r="G2" i="3" a="1"/>
  <c r="G2" i="3" s="1"/>
  <c r="L2" i="3" a="1"/>
  <c r="L2" i="3" s="1"/>
  <c r="G2" i="2" a="1"/>
  <c r="G2" i="2" s="1"/>
  <c r="D2" i="2" a="1"/>
  <c r="D2" i="2" s="1"/>
  <c r="E1" i="17"/>
  <c r="C19" i="17"/>
  <c r="C18" i="17"/>
  <c r="D2" i="14"/>
  <c r="F2" i="14" a="1"/>
  <c r="F2" i="14" s="1"/>
  <c r="A7" i="7"/>
  <c r="C19" i="10"/>
  <c r="C18" i="10"/>
  <c r="C8" i="16"/>
  <c r="D1" i="16" a="1"/>
  <c r="D1" i="15" a="1"/>
  <c r="D1" i="16" l="1"/>
  <c r="D1" i="15"/>
  <c r="C3" i="11"/>
  <c r="C2" i="11"/>
  <c r="C20" i="12"/>
  <c r="D10" i="12"/>
  <c r="E1" i="12"/>
  <c r="E10" i="10" a="1"/>
  <c r="E10" i="10" s="1"/>
  <c r="C10" i="10"/>
  <c r="A2" i="11"/>
  <c r="A1" i="11"/>
  <c r="C5" i="11"/>
  <c r="C4" i="11"/>
  <c r="E2" i="10"/>
  <c r="E1" i="10"/>
  <c r="E6" i="12" a="1"/>
  <c r="E4" i="12" a="1"/>
  <c r="D16" i="12"/>
  <c r="E4" i="10" a="1"/>
  <c r="D12" i="12" a="1"/>
  <c r="E3" i="12" a="1"/>
  <c r="E4" i="11" a="1"/>
  <c r="C21" i="12"/>
  <c r="E2" i="12" a="1"/>
  <c r="E4" i="11" l="1"/>
  <c r="E6" i="12"/>
  <c r="D12" i="12"/>
  <c r="E4" i="12"/>
  <c r="E3" i="12"/>
  <c r="E2" i="12"/>
  <c r="E4" i="10"/>
  <c r="E19" i="8" a="1"/>
  <c r="E19" i="8" s="1"/>
  <c r="E16" i="8" a="1"/>
  <c r="E16" i="8" s="1"/>
  <c r="A10" i="8" a="1"/>
  <c r="A10" i="8" s="1"/>
  <c r="C4" i="6"/>
  <c r="B2" i="6"/>
  <c r="B1" i="6"/>
  <c r="B3" i="6" s="1"/>
  <c r="G14" i="4" a="1"/>
  <c r="G14" i="4" s="1"/>
  <c r="E7" i="5"/>
  <c r="E5" i="5" a="1"/>
  <c r="E5" i="5" s="1"/>
  <c r="E4" i="5"/>
  <c r="E3" i="5"/>
  <c r="E2" i="5"/>
  <c r="E1" i="5"/>
  <c r="A26" i="4" a="1"/>
  <c r="A26" i="4" s="1"/>
  <c r="L7" i="4" a="1"/>
  <c r="L7" i="4" s="1"/>
  <c r="L5" i="4" a="1"/>
  <c r="L5" i="4" s="1"/>
  <c r="L1" i="4" a="1"/>
  <c r="L1" i="4" s="1"/>
  <c r="J1" i="4" a="1"/>
  <c r="J1" i="4" s="1"/>
  <c r="G1" i="4" a="1"/>
  <c r="G1" i="4" s="1"/>
  <c r="D1" i="4" a="1"/>
  <c r="D1" i="4" s="1"/>
  <c r="O2" i="3" a="1"/>
  <c r="O2" i="3" s="1"/>
  <c r="D2" i="3" a="1"/>
  <c r="D2" i="3" s="1"/>
  <c r="A15" i="8" l="1" a="1"/>
  <c r="A15" i="8" s="1"/>
  <c r="C1" i="6"/>
  <c r="C5" i="6"/>
  <c r="K2" i="2" a="1"/>
  <c r="K2" i="2" s="1"/>
  <c r="G2" i="1" a="1"/>
  <c r="G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<sst xmlns="http://schemas.openxmlformats.org/spreadsheetml/2006/main" count="196" uniqueCount="95">
  <si>
    <t>Forename</t>
  </si>
  <si>
    <t>Surname</t>
  </si>
  <si>
    <t>Amy</t>
  </si>
  <si>
    <t>Pond</t>
  </si>
  <si>
    <t>Clara</t>
  </si>
  <si>
    <t>Oswald</t>
  </si>
  <si>
    <t>Rose</t>
  </si>
  <si>
    <t>Tyler</t>
  </si>
  <si>
    <t>Jackie</t>
  </si>
  <si>
    <t>Martha</t>
  </si>
  <si>
    <t>Jones</t>
  </si>
  <si>
    <t>Donna</t>
  </si>
  <si>
    <t>Noble</t>
  </si>
  <si>
    <t>Pete</t>
  </si>
  <si>
    <t>John</t>
  </si>
  <si>
    <t>Smith</t>
  </si>
  <si>
    <t>Williams</t>
  </si>
  <si>
    <t>Joan</t>
  </si>
  <si>
    <t>Redfern</t>
  </si>
  <si>
    <t>Rory</t>
  </si>
  <si>
    <t>B2</t>
  </si>
  <si>
    <t>ID</t>
  </si>
  <si>
    <t>Amount</t>
  </si>
  <si>
    <t>Item</t>
  </si>
  <si>
    <t>Cola</t>
  </si>
  <si>
    <t>Coffee</t>
  </si>
  <si>
    <t>Pizza</t>
  </si>
  <si>
    <t>Soup</t>
  </si>
  <si>
    <t>Salad</t>
  </si>
  <si>
    <t>Band</t>
  </si>
  <si>
    <t>A</t>
  </si>
  <si>
    <t>C</t>
  </si>
  <si>
    <t>B</t>
  </si>
  <si>
    <t>D</t>
  </si>
  <si>
    <t>A1</t>
  </si>
  <si>
    <t>R2C1</t>
  </si>
  <si>
    <t>Table1</t>
  </si>
  <si>
    <t>Table1[Amount]</t>
  </si>
  <si>
    <t>Car</t>
  </si>
  <si>
    <t>Bike</t>
  </si>
  <si>
    <t>Truck</t>
  </si>
  <si>
    <t>Cat</t>
  </si>
  <si>
    <t>Dog</t>
  </si>
  <si>
    <t>Fish</t>
  </si>
  <si>
    <t>Jumbo</t>
  </si>
  <si>
    <t>Cargo</t>
  </si>
  <si>
    <t>Aerobatic</t>
  </si>
  <si>
    <t>Sleeper</t>
  </si>
  <si>
    <t>Monorail</t>
  </si>
  <si>
    <t>High-speed</t>
  </si>
  <si>
    <t>Bus</t>
  </si>
  <si>
    <t>=SWITCH(A1,"Planes",B1:B3,"Trains",C1:C3,D1:D3)</t>
  </si>
  <si>
    <t>Lower limit</t>
  </si>
  <si>
    <t>=INDEX(A2:A6,3)</t>
  </si>
  <si>
    <t>=INDEX(A2:B6,3,2)</t>
  </si>
  <si>
    <t>Target</t>
  </si>
  <si>
    <t>=SUM(OFFSET(A1,COUNTA(A:A)-3,0,3))</t>
  </si>
  <si>
    <t>Tea</t>
  </si>
  <si>
    <t>Joe</t>
  </si>
  <si>
    <t>Lucy</t>
  </si>
  <si>
    <t>Matcha</t>
  </si>
  <si>
    <t>January</t>
  </si>
  <si>
    <t>February</t>
  </si>
  <si>
    <t>March</t>
  </si>
  <si>
    <t>=UNIQUE(A2:B6)</t>
  </si>
  <si>
    <t>=UNIQUE(A2:B6, , TRUE)</t>
  </si>
  <si>
    <t>=SORT(A2:B6, 2)</t>
  </si>
  <si>
    <t>=SORTBY(A2:B6, B2:B6, , A2:A6, )</t>
  </si>
  <si>
    <t>=FILTER(A2:B6, B2:B6="Tyler")</t>
  </si>
  <si>
    <t/>
  </si>
  <si>
    <t>=FILTER(A2:B6, (B2:B6="Tyler")*(A2:A6="Jackie"))</t>
  </si>
  <si>
    <t>Drink</t>
  </si>
  <si>
    <t>=(A2:A5="Coffee")*(B2:B5="Joe")=1</t>
  </si>
  <si>
    <t>=(A2:A5="Coffee")+(B2:B5="Joe")&lt;&gt;0</t>
  </si>
  <si>
    <t>Name</t>
  </si>
  <si>
    <t>Index</t>
  </si>
  <si>
    <t>Vehicles</t>
  </si>
  <si>
    <t>Animals</t>
  </si>
  <si>
    <t>=CHOOSE(A2, B2:B4, C2:C4)</t>
  </si>
  <si>
    <t>=CHOOSE({2,1}, B2:B4, C2:C4)</t>
  </si>
  <si>
    <t>Expression</t>
  </si>
  <si>
    <t>Planes</t>
  </si>
  <si>
    <t>Trains</t>
  </si>
  <si>
    <t>=SWITCH(A2, "Planes", B2:B4, "Trains", C2:C4, D2:D4)</t>
  </si>
  <si>
    <t>Other</t>
  </si>
  <si>
    <t>=XLOOKUP(2, A2:A5, B2:C5)</t>
  </si>
  <si>
    <t>=XMATCH("Coffee", A2:A5)</t>
  </si>
  <si>
    <t>=XMATCH(100, B2:B5, 1)</t>
  </si>
  <si>
    <t>=INDEX(A2:A5, XMATCH(100, B2:B5, 1))</t>
  </si>
  <si>
    <t>=INDEX(A2:A5, 3)</t>
  </si>
  <si>
    <t>=INDEX(A2:B5, 3, 2)</t>
  </si>
  <si>
    <t>=INDEX(A1:D5, XMATCH("Coffee", A1:A5), XMATCH("March", A1:D1))</t>
  </si>
  <si>
    <t>=XLOOKUP(3500, G2:G5, H2:H5, , -1)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</si>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</sst>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0</xdr:rowOff>
    </xdr:from>
    <xdr:to>
      <xdr:col>3</xdr:col>
      <xdr:colOff>52388</xdr:colOff>
      <xdr:row>1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CEFB909-5C0C-EE16-F4E9-BB1A13CEC34F}"/>
            </a:ext>
          </a:extLst>
        </xdr:cNvPr>
        <xdr:cNvCxnSpPr/>
      </xdr:nvCxnSpPr>
      <xdr:spPr>
        <a:xfrm flipH="1">
          <a:off x="814388" y="200025"/>
          <a:ext cx="1157288" cy="1238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157163</xdr:colOff>
      <xdr:row>0</xdr:row>
      <xdr:rowOff>142875</xdr:rowOff>
    </xdr:from>
    <xdr:to>
      <xdr:col>0</xdr:col>
      <xdr:colOff>552450</xdr:colOff>
      <xdr:row>1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12F9AD-0FD7-455F-A67C-A993FF922E21}"/>
            </a:ext>
          </a:extLst>
        </xdr:cNvPr>
        <xdr:cNvCxnSpPr/>
      </xdr:nvCxnSpPr>
      <xdr:spPr>
        <a:xfrm flipH="1" flipV="1">
          <a:off x="157163" y="142875"/>
          <a:ext cx="395287" cy="142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147638</xdr:rowOff>
    </xdr:from>
    <xdr:to>
      <xdr:col>2</xdr:col>
      <xdr:colOff>571500</xdr:colOff>
      <xdr:row>1</xdr:row>
      <xdr:rowOff>114299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6FE5DBE-FBCF-4719-A9CB-61F001ADF7BE}"/>
            </a:ext>
          </a:extLst>
        </xdr:cNvPr>
        <xdr:cNvCxnSpPr/>
      </xdr:nvCxnSpPr>
      <xdr:spPr>
        <a:xfrm flipH="1">
          <a:off x="638175" y="147638"/>
          <a:ext cx="857250" cy="16668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0</xdr:row>
      <xdr:rowOff>138113</xdr:rowOff>
    </xdr:from>
    <xdr:to>
      <xdr:col>1</xdr:col>
      <xdr:colOff>4762</xdr:colOff>
      <xdr:row>1</xdr:row>
      <xdr:rowOff>100013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7DB7E1A-271A-4439-A65B-79A5DCCAB8C5}"/>
            </a:ext>
          </a:extLst>
        </xdr:cNvPr>
        <xdr:cNvCxnSpPr/>
      </xdr:nvCxnSpPr>
      <xdr:spPr>
        <a:xfrm flipH="1" flipV="1">
          <a:off x="190500" y="138113"/>
          <a:ext cx="419100" cy="1619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490538</xdr:colOff>
      <xdr:row>0</xdr:row>
      <xdr:rowOff>100013</xdr:rowOff>
    </xdr:from>
    <xdr:to>
      <xdr:col>3</xdr:col>
      <xdr:colOff>109536</xdr:colOff>
      <xdr:row>0</xdr:row>
      <xdr:rowOff>100013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0BFA4C1-EAE6-48B6-BFA7-3A71E6A31EB1}"/>
            </a:ext>
          </a:extLst>
        </xdr:cNvPr>
        <xdr:cNvCxnSpPr/>
      </xdr:nvCxnSpPr>
      <xdr:spPr>
        <a:xfrm flipH="1">
          <a:off x="490538" y="100013"/>
          <a:ext cx="752473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0</xdr:row>
      <xdr:rowOff>90487</xdr:rowOff>
    </xdr:from>
    <xdr:to>
      <xdr:col>3</xdr:col>
      <xdr:colOff>114300</xdr:colOff>
      <xdr:row>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4883E9-2737-4D52-9FA7-750EB61B1E10}"/>
            </a:ext>
          </a:extLst>
        </xdr:cNvPr>
        <xdr:cNvCxnSpPr/>
      </xdr:nvCxnSpPr>
      <xdr:spPr>
        <a:xfrm flipV="1">
          <a:off x="1047750" y="90487"/>
          <a:ext cx="0" cy="40481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323848</xdr:colOff>
      <xdr:row>2</xdr:row>
      <xdr:rowOff>19049</xdr:rowOff>
    </xdr:from>
    <xdr:to>
      <xdr:col>1</xdr:col>
      <xdr:colOff>57149</xdr:colOff>
      <xdr:row>5</xdr:row>
      <xdr:rowOff>4761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F709746-05D5-493B-5F8B-4A9FE95ACE91}"/>
            </a:ext>
          </a:extLst>
        </xdr:cNvPr>
        <xdr:cNvSpPr/>
      </xdr:nvSpPr>
      <xdr:spPr>
        <a:xfrm>
          <a:off x="323848" y="619124"/>
          <a:ext cx="238126" cy="58578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80961</xdr:colOff>
      <xdr:row>1</xdr:row>
      <xdr:rowOff>14288</xdr:rowOff>
    </xdr:from>
    <xdr:to>
      <xdr:col>4</xdr:col>
      <xdr:colOff>723900</xdr:colOff>
      <xdr:row>3</xdr:row>
      <xdr:rowOff>35718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B07952-D190-44E7-AD12-68826226E8C5}"/>
            </a:ext>
          </a:extLst>
        </xdr:cNvPr>
        <xdr:cNvCxnSpPr/>
      </xdr:nvCxnSpPr>
      <xdr:spPr>
        <a:xfrm flipH="1">
          <a:off x="585786" y="414338"/>
          <a:ext cx="2247902" cy="4214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68D08-B57F-054B-89A0-38FF0B3410BB}" name="Table1" displayName="Table1" ref="A6:B9" totalsRowShown="0">
  <autoFilter ref="A6:B9" xr:uid="{78C68D08-B57F-054B-89A0-38FF0B3410BB}"/>
  <tableColumns count="2">
    <tableColumn id="1" xr3:uid="{F5C2EEE9-75DF-9747-8249-657B0D4A7434}" name="Item"/>
    <tableColumn id="2" xr3:uid="{C0AC17B7-83F3-DB46-9332-5839814693B3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67BE-3030-2041-86A6-AC910CD0B7C9}">
  <dimension ref="A1:H9"/>
  <sheetViews>
    <sheetView tabSelected="1" workbookViewId="0">
      <selection activeCell="M13" sqref="M13"/>
    </sheetView>
  </sheetViews>
  <sheetFormatPr defaultColWidth="11" defaultRowHeight="15.75" x14ac:dyDescent="0.5"/>
  <cols>
    <col min="1" max="1" width="11.6875" customWidth="1"/>
    <col min="2" max="2" width="9.3125" customWidth="1"/>
    <col min="3" max="3" width="3" customWidth="1"/>
    <col min="4" max="4" width="7.5" customWidth="1"/>
    <col min="5" max="5" width="8.5" customWidth="1"/>
    <col min="6" max="6" width="2.8125" customWidth="1"/>
    <col min="7" max="7" width="7" customWidth="1"/>
    <col min="8" max="8" width="17.6875" customWidth="1"/>
    <col min="9" max="9" width="7" customWidth="1"/>
  </cols>
  <sheetData>
    <row r="1" spans="1:8" x14ac:dyDescent="0.5">
      <c r="A1" s="2" t="s">
        <v>93</v>
      </c>
      <c r="B1" s="2" t="s">
        <v>94</v>
      </c>
      <c r="C1" s="2"/>
      <c r="D1" s="3" t="s">
        <v>64</v>
      </c>
      <c r="E1" s="2"/>
      <c r="F1" s="2"/>
      <c r="G1" s="3" t="s">
        <v>65</v>
      </c>
      <c r="H1" s="2"/>
    </row>
    <row r="2" spans="1:8" x14ac:dyDescent="0.5">
      <c r="A2" t="s">
        <v>2</v>
      </c>
      <c r="B2" t="s">
        <v>3</v>
      </c>
      <c r="D2" t="str" cm="1">
        <f t="array" ref="D2:E5">_xlfn.UNIQUE(A2:B6)</f>
        <v>Amy</v>
      </c>
      <c r="E2" t="str">
        <v>Pond</v>
      </c>
      <c r="G2" t="str" cm="1">
        <f t="array" ref="G2:H4">_xlfn.UNIQUE(A2:B6,,TRUE)</f>
        <v>Rose</v>
      </c>
      <c r="H2" t="str">
        <v>Tyler</v>
      </c>
    </row>
    <row r="3" spans="1:8" x14ac:dyDescent="0.5">
      <c r="A3" t="s">
        <v>6</v>
      </c>
      <c r="B3" t="s">
        <v>7</v>
      </c>
      <c r="D3" t="str">
        <v>Rose</v>
      </c>
      <c r="E3" t="str">
        <v>Tyler</v>
      </c>
      <c r="G3" t="str">
        <v>Jackie</v>
      </c>
      <c r="H3" t="str">
        <v>Tyler</v>
      </c>
    </row>
    <row r="4" spans="1:8" x14ac:dyDescent="0.5">
      <c r="A4" t="s">
        <v>8</v>
      </c>
      <c r="B4" t="s">
        <v>7</v>
      </c>
      <c r="D4" t="str">
        <v>Jackie</v>
      </c>
      <c r="E4" t="str">
        <v>Tyler</v>
      </c>
      <c r="G4" t="str">
        <v>Donna</v>
      </c>
      <c r="H4" t="str">
        <v>Noble</v>
      </c>
    </row>
    <row r="5" spans="1:8" x14ac:dyDescent="0.5">
      <c r="A5" t="s">
        <v>11</v>
      </c>
      <c r="B5" t="s">
        <v>12</v>
      </c>
      <c r="D5" t="str">
        <v>Donna</v>
      </c>
      <c r="E5" t="str">
        <v>Noble</v>
      </c>
    </row>
    <row r="6" spans="1:8" x14ac:dyDescent="0.5">
      <c r="A6" t="s">
        <v>2</v>
      </c>
      <c r="B6" t="s">
        <v>3</v>
      </c>
    </row>
    <row r="9" spans="1:8" x14ac:dyDescent="0.5">
      <c r="A9">
        <f>ROWS(_xlfn.UNIQUE(A2:B6))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B1DB-1427-D642-AF46-D6AD8234AF03}">
  <dimension ref="A1:L6"/>
  <sheetViews>
    <sheetView workbookViewId="0">
      <selection activeCell="N13" sqref="N13"/>
    </sheetView>
  </sheetViews>
  <sheetFormatPr defaultColWidth="11" defaultRowHeight="15.75" x14ac:dyDescent="0.5"/>
  <cols>
    <col min="1" max="1" width="10.3125" customWidth="1"/>
    <col min="2" max="2" width="8" bestFit="1" customWidth="1"/>
    <col min="3" max="3" width="3.3125" customWidth="1"/>
    <col min="4" max="4" width="7.5" customWidth="1"/>
    <col min="5" max="5" width="7.3125" customWidth="1"/>
    <col min="6" max="6" width="2.3125" customWidth="1"/>
    <col min="7" max="7" width="8" customWidth="1"/>
    <col min="8" max="8" width="3.6875" customWidth="1"/>
    <col min="9" max="9" width="16.6875" customWidth="1"/>
    <col min="10" max="10" width="5.1875" customWidth="1"/>
  </cols>
  <sheetData>
    <row r="1" spans="1:12" x14ac:dyDescent="0.5">
      <c r="A1" s="2" t="s">
        <v>93</v>
      </c>
      <c r="B1" s="2" t="s">
        <v>94</v>
      </c>
      <c r="C1" s="2"/>
      <c r="D1" s="3" t="s">
        <v>66</v>
      </c>
      <c r="E1" s="2"/>
      <c r="F1" s="2"/>
      <c r="G1" s="3" t="s">
        <v>67</v>
      </c>
      <c r="H1" s="2"/>
      <c r="I1" s="2"/>
    </row>
    <row r="2" spans="1:12" x14ac:dyDescent="0.5">
      <c r="A2" t="s">
        <v>19</v>
      </c>
      <c r="B2" t="s">
        <v>3</v>
      </c>
      <c r="D2" t="str" cm="1">
        <f t="array" ref="D2:E6">_xlfn._xlws.SORT(A2:B6, 2)</f>
        <v>Donna</v>
      </c>
      <c r="E2" t="str">
        <v>Noble</v>
      </c>
      <c r="G2" t="str" cm="1">
        <f t="array" ref="G2:H6">_xlfn.SORTBY(A2:B6, B2:B6, , A2:A6, )</f>
        <v>Donna</v>
      </c>
      <c r="H2" t="str">
        <v>Noble</v>
      </c>
      <c r="K2" t="str" cm="1">
        <f t="array" ref="K2:L6">_xlfn._xlws.SORT(_xlfn.UNIQUE(A2:B6),2)</f>
        <v>Donna</v>
      </c>
      <c r="L2" t="str">
        <v>Noble</v>
      </c>
    </row>
    <row r="3" spans="1:12" x14ac:dyDescent="0.5">
      <c r="A3" t="s">
        <v>6</v>
      </c>
      <c r="B3" t="s">
        <v>7</v>
      </c>
      <c r="D3" t="str">
        <v>Rory</v>
      </c>
      <c r="E3" t="str">
        <v>Pond</v>
      </c>
      <c r="G3" t="str">
        <v>Amy</v>
      </c>
      <c r="H3" t="str">
        <v>Pond</v>
      </c>
      <c r="K3" t="str">
        <v>Rory</v>
      </c>
      <c r="L3" t="str">
        <v>Pond</v>
      </c>
    </row>
    <row r="4" spans="1:12" x14ac:dyDescent="0.5">
      <c r="A4" t="s">
        <v>8</v>
      </c>
      <c r="B4" t="s">
        <v>7</v>
      </c>
      <c r="D4" t="str">
        <v>Amy</v>
      </c>
      <c r="E4" t="str">
        <v>Pond</v>
      </c>
      <c r="G4" t="str">
        <v>Rory</v>
      </c>
      <c r="H4" t="str">
        <v>Pond</v>
      </c>
      <c r="K4" t="str">
        <v>Amy</v>
      </c>
      <c r="L4" t="str">
        <v>Pond</v>
      </c>
    </row>
    <row r="5" spans="1:12" x14ac:dyDescent="0.5">
      <c r="A5" t="s">
        <v>11</v>
      </c>
      <c r="B5" t="s">
        <v>12</v>
      </c>
      <c r="D5" t="str">
        <v>Rose</v>
      </c>
      <c r="E5" t="str">
        <v>Tyler</v>
      </c>
      <c r="G5" t="str">
        <v>Jackie</v>
      </c>
      <c r="H5" t="str">
        <v>Tyler</v>
      </c>
      <c r="K5" t="str">
        <v>Rose</v>
      </c>
      <c r="L5" t="str">
        <v>Tyler</v>
      </c>
    </row>
    <row r="6" spans="1:12" x14ac:dyDescent="0.5">
      <c r="A6" t="s">
        <v>2</v>
      </c>
      <c r="B6" t="s">
        <v>3</v>
      </c>
      <c r="D6" t="str">
        <v>Jackie</v>
      </c>
      <c r="E6" t="str">
        <v>Tyler</v>
      </c>
      <c r="G6" t="str">
        <v>Rose</v>
      </c>
      <c r="H6" t="str">
        <v>Tyler</v>
      </c>
      <c r="K6" t="str">
        <v>Jackie</v>
      </c>
      <c r="L6" t="str">
        <v>Tyler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941F-4FBB-B341-8CD0-EF277FA2B48B}">
  <dimension ref="A1:P6"/>
  <sheetViews>
    <sheetView workbookViewId="0">
      <selection activeCell="M10" sqref="M10"/>
    </sheetView>
  </sheetViews>
  <sheetFormatPr defaultColWidth="11" defaultRowHeight="15.75" x14ac:dyDescent="0.5"/>
  <cols>
    <col min="1" max="1" width="10" customWidth="1"/>
    <col min="2" max="2" width="8.6875" customWidth="1"/>
    <col min="3" max="3" width="0.5" customWidth="1"/>
    <col min="4" max="5" width="8" customWidth="1"/>
    <col min="6" max="6" width="10.3125" customWidth="1"/>
    <col min="7" max="9" width="11.1875" customWidth="1"/>
    <col min="10" max="10" width="7.6875" customWidth="1"/>
    <col min="11" max="11" width="10.3125" customWidth="1"/>
  </cols>
  <sheetData>
    <row r="1" spans="1:16" x14ac:dyDescent="0.5">
      <c r="A1" s="2" t="s">
        <v>93</v>
      </c>
      <c r="B1" s="2" t="s">
        <v>94</v>
      </c>
      <c r="C1" s="2"/>
      <c r="D1" s="3" t="s">
        <v>68</v>
      </c>
      <c r="E1" s="2"/>
      <c r="F1" s="2"/>
      <c r="G1" s="3" t="s">
        <v>70</v>
      </c>
      <c r="H1" s="2"/>
      <c r="I1" s="2"/>
      <c r="J1" s="2"/>
      <c r="L1" s="1" t="s">
        <v>69</v>
      </c>
    </row>
    <row r="2" spans="1:16" x14ac:dyDescent="0.5">
      <c r="A2" t="s">
        <v>2</v>
      </c>
      <c r="B2" t="s">
        <v>3</v>
      </c>
      <c r="D2" t="str" cm="1">
        <f t="array" ref="D2:E3">_xlfn._xlws.FILTER(A2:B6,B2:B6="Tyler")</f>
        <v>Rose</v>
      </c>
      <c r="E2" t="str">
        <v>Tyler</v>
      </c>
      <c r="G2" t="str" cm="1">
        <f t="array" ref="G2:H2">_xlfn._xlws.FILTER(A2:B6, (B2:B6="Tyler")*(A2:A6="Jackie"))</f>
        <v>Jackie</v>
      </c>
      <c r="H2" t="str">
        <v>Tyler</v>
      </c>
      <c r="L2" t="str" cm="1">
        <f t="array" ref="L2:M2">_xlfn._xlws.FILTER(A2:B6, (B2:B6="Tyler")*(A2:A6="Jackie"))</f>
        <v>Jackie</v>
      </c>
      <c r="M2" t="str">
        <v>Tyler</v>
      </c>
      <c r="O2" t="str" cm="1">
        <f t="array" ref="O2:P3">_xlfn._xlws.FILTER(A2:B6,(B2:B6="Tyler")+(A2:A6="Jackie"))</f>
        <v>Rose</v>
      </c>
      <c r="P2" t="str">
        <v>Tyler</v>
      </c>
    </row>
    <row r="3" spans="1:16" x14ac:dyDescent="0.5">
      <c r="A3" t="s">
        <v>6</v>
      </c>
      <c r="B3" t="s">
        <v>7</v>
      </c>
      <c r="D3" t="str">
        <v>Jackie</v>
      </c>
      <c r="E3" t="str">
        <v>Tyler</v>
      </c>
      <c r="O3" t="str">
        <v>Jackie</v>
      </c>
      <c r="P3" t="str">
        <v>Tyler</v>
      </c>
    </row>
    <row r="4" spans="1:16" x14ac:dyDescent="0.5">
      <c r="A4" t="s">
        <v>8</v>
      </c>
      <c r="B4" t="s">
        <v>7</v>
      </c>
    </row>
    <row r="5" spans="1:16" x14ac:dyDescent="0.5">
      <c r="A5" t="s">
        <v>11</v>
      </c>
      <c r="B5" t="s">
        <v>12</v>
      </c>
    </row>
    <row r="6" spans="1:16" x14ac:dyDescent="0.5">
      <c r="A6" t="s">
        <v>2</v>
      </c>
      <c r="B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8844-9F69-B248-A36C-B93265A7F12A}">
  <dimension ref="A1:AC27"/>
  <sheetViews>
    <sheetView workbookViewId="0">
      <selection activeCell="G1" sqref="G1"/>
    </sheetView>
  </sheetViews>
  <sheetFormatPr defaultColWidth="11" defaultRowHeight="15.75" x14ac:dyDescent="0.5"/>
  <sheetData>
    <row r="1" spans="1:29" x14ac:dyDescent="0.5">
      <c r="A1" t="s">
        <v>0</v>
      </c>
      <c r="B1" t="s">
        <v>1</v>
      </c>
      <c r="D1" t="str" cm="1">
        <f t="array" ref="D1:E13">_xlfn.VSTACK(A2:B10,A13:B16)</f>
        <v>Amy</v>
      </c>
      <c r="E1" t="str">
        <v>Pond</v>
      </c>
      <c r="G1" t="str" cm="1">
        <f t="array" ref="G1:H9">_xlfn.CHOOSECOLS(A2:B10,2,1)</f>
        <v>Pond</v>
      </c>
      <c r="H1" t="str">
        <v>Amy</v>
      </c>
      <c r="J1" t="str" cm="1">
        <f t="array" ref="J1:J9">_xlfn.DROP(A1:B10,1,-1)</f>
        <v>Amy</v>
      </c>
      <c r="L1" t="str" cm="1">
        <f t="array" ref="L1:M2">_xlfn.TAKE(A2:B10,2)</f>
        <v>Amy</v>
      </c>
      <c r="M1" t="str">
        <v>Pond</v>
      </c>
    </row>
    <row r="2" spans="1:29" x14ac:dyDescent="0.5">
      <c r="A2" t="s">
        <v>2</v>
      </c>
      <c r="B2" t="s">
        <v>3</v>
      </c>
      <c r="D2" t="str">
        <v>Clara</v>
      </c>
      <c r="E2" t="str">
        <v>Oswald</v>
      </c>
      <c r="G2" t="str">
        <v>Oswald</v>
      </c>
      <c r="H2" t="str">
        <v>Clara</v>
      </c>
      <c r="J2" t="str">
        <v>Clara</v>
      </c>
      <c r="L2" t="str">
        <v>Clara</v>
      </c>
      <c r="M2" t="str">
        <v>Oswald</v>
      </c>
    </row>
    <row r="3" spans="1:29" x14ac:dyDescent="0.5">
      <c r="A3" t="s">
        <v>4</v>
      </c>
      <c r="B3" t="s">
        <v>5</v>
      </c>
      <c r="D3" t="str">
        <v>Rose</v>
      </c>
      <c r="E3" t="str">
        <v>Tyler</v>
      </c>
      <c r="G3" t="str">
        <v>Tyler</v>
      </c>
      <c r="H3" t="str">
        <v>Rose</v>
      </c>
      <c r="J3" t="str">
        <v>Rose</v>
      </c>
    </row>
    <row r="4" spans="1:29" x14ac:dyDescent="0.5">
      <c r="A4" t="s">
        <v>6</v>
      </c>
      <c r="B4" t="s">
        <v>7</v>
      </c>
      <c r="D4" t="str">
        <v>Jackie</v>
      </c>
      <c r="E4" t="str">
        <v>Tyler</v>
      </c>
      <c r="G4" t="str">
        <v>Tyler</v>
      </c>
      <c r="H4" t="str">
        <v>Jackie</v>
      </c>
      <c r="J4" t="str">
        <v>Jackie</v>
      </c>
    </row>
    <row r="5" spans="1:29" x14ac:dyDescent="0.5">
      <c r="A5" t="s">
        <v>8</v>
      </c>
      <c r="B5" t="s">
        <v>7</v>
      </c>
      <c r="D5" t="str">
        <v>Martha</v>
      </c>
      <c r="E5" t="str">
        <v>Jones</v>
      </c>
      <c r="G5" t="str">
        <v>Jones</v>
      </c>
      <c r="H5" t="str">
        <v>Martha</v>
      </c>
      <c r="J5" t="str">
        <v>Martha</v>
      </c>
      <c r="L5" t="str" cm="1">
        <f t="array" ref="L5:AC5">_xlfn.TOROW(A2:B10)</f>
        <v>Amy</v>
      </c>
      <c r="M5" t="str">
        <v>Pond</v>
      </c>
      <c r="N5" t="str">
        <v>Clara</v>
      </c>
      <c r="O5" t="str">
        <v>Oswald</v>
      </c>
      <c r="P5" t="str">
        <v>Rose</v>
      </c>
      <c r="Q5" t="str">
        <v>Tyler</v>
      </c>
      <c r="R5" t="str">
        <v>Jackie</v>
      </c>
      <c r="S5" t="str">
        <v>Tyler</v>
      </c>
      <c r="T5" t="str">
        <v>Martha</v>
      </c>
      <c r="U5" t="str">
        <v>Jones</v>
      </c>
      <c r="V5" t="str">
        <v>Donna</v>
      </c>
      <c r="W5" t="str">
        <v>Noble</v>
      </c>
      <c r="X5" t="str">
        <v>Amy</v>
      </c>
      <c r="Y5" t="str">
        <v>Pond</v>
      </c>
      <c r="Z5" t="str">
        <v>Clara</v>
      </c>
      <c r="AA5" t="str">
        <v>Oswald</v>
      </c>
      <c r="AB5" t="str">
        <v>Martha</v>
      </c>
      <c r="AC5" t="str">
        <v>Jones</v>
      </c>
    </row>
    <row r="6" spans="1:29" x14ac:dyDescent="0.5">
      <c r="A6" t="s">
        <v>9</v>
      </c>
      <c r="B6" t="s">
        <v>10</v>
      </c>
      <c r="D6" t="str">
        <v>Donna</v>
      </c>
      <c r="E6" t="str">
        <v>Noble</v>
      </c>
      <c r="G6" t="str">
        <v>Noble</v>
      </c>
      <c r="H6" t="str">
        <v>Donna</v>
      </c>
      <c r="J6" t="str">
        <v>Donna</v>
      </c>
    </row>
    <row r="7" spans="1:29" x14ac:dyDescent="0.5">
      <c r="A7" t="s">
        <v>11</v>
      </c>
      <c r="B7" t="s">
        <v>12</v>
      </c>
      <c r="D7" t="str">
        <v>Amy</v>
      </c>
      <c r="E7" t="str">
        <v>Pond</v>
      </c>
      <c r="G7" t="str">
        <v>Pond</v>
      </c>
      <c r="H7" t="str">
        <v>Amy</v>
      </c>
      <c r="J7" t="str">
        <v>Amy</v>
      </c>
      <c r="L7" t="str" cm="1">
        <f t="array" ref="L7:L24">_xlfn.TOCOL(A2:B10)</f>
        <v>Amy</v>
      </c>
    </row>
    <row r="8" spans="1:29" x14ac:dyDescent="0.5">
      <c r="A8" t="s">
        <v>2</v>
      </c>
      <c r="B8" t="s">
        <v>3</v>
      </c>
      <c r="D8" t="str">
        <v>Clara</v>
      </c>
      <c r="E8" t="str">
        <v>Oswald</v>
      </c>
      <c r="G8" t="str">
        <v>Oswald</v>
      </c>
      <c r="H8" t="str">
        <v>Clara</v>
      </c>
      <c r="J8" t="str">
        <v>Clara</v>
      </c>
      <c r="L8" t="str">
        <v>Pond</v>
      </c>
    </row>
    <row r="9" spans="1:29" x14ac:dyDescent="0.5">
      <c r="A9" t="s">
        <v>4</v>
      </c>
      <c r="B9" t="s">
        <v>5</v>
      </c>
      <c r="D9" t="str">
        <v>Martha</v>
      </c>
      <c r="E9" t="str">
        <v>Jones</v>
      </c>
      <c r="G9" t="str">
        <v>Jones</v>
      </c>
      <c r="H9" t="str">
        <v>Martha</v>
      </c>
      <c r="J9" t="str">
        <v>Martha</v>
      </c>
      <c r="L9" t="str">
        <v>Clara</v>
      </c>
    </row>
    <row r="10" spans="1:29" x14ac:dyDescent="0.5">
      <c r="A10" t="s">
        <v>9</v>
      </c>
      <c r="B10" t="s">
        <v>10</v>
      </c>
      <c r="D10" t="str">
        <v>Pete</v>
      </c>
      <c r="E10" t="str">
        <v>Tyler</v>
      </c>
      <c r="L10" t="str">
        <v>Oswald</v>
      </c>
    </row>
    <row r="11" spans="1:29" x14ac:dyDescent="0.5">
      <c r="D11" t="str">
        <v>John</v>
      </c>
      <c r="E11" t="str">
        <v>Smith</v>
      </c>
      <c r="L11" t="str">
        <v>Rose</v>
      </c>
    </row>
    <row r="12" spans="1:29" x14ac:dyDescent="0.5">
      <c r="D12" t="str">
        <v>Rory</v>
      </c>
      <c r="E12" t="str">
        <v>Williams</v>
      </c>
      <c r="I12">
        <f>ROWS(A1:B11)</f>
        <v>11</v>
      </c>
      <c r="L12" t="str">
        <v>Tyler</v>
      </c>
    </row>
    <row r="13" spans="1:29" x14ac:dyDescent="0.5">
      <c r="A13" t="s">
        <v>13</v>
      </c>
      <c r="B13" t="s">
        <v>7</v>
      </c>
      <c r="D13" t="str">
        <v>Joan</v>
      </c>
      <c r="E13" t="str">
        <v>Redfern</v>
      </c>
      <c r="L13" t="str">
        <v>Jackie</v>
      </c>
    </row>
    <row r="14" spans="1:29" x14ac:dyDescent="0.5">
      <c r="A14" t="s">
        <v>14</v>
      </c>
      <c r="B14" t="s">
        <v>15</v>
      </c>
      <c r="G14" t="str" cm="1">
        <f t="array" ref="G14:H22">CHOOSE({1,2},A2:A10,A13:A16)</f>
        <v>Amy</v>
      </c>
      <c r="H14" t="str">
        <v>Pete</v>
      </c>
      <c r="L14" t="str">
        <v>Tyler</v>
      </c>
    </row>
    <row r="15" spans="1:29" x14ac:dyDescent="0.5">
      <c r="A15" t="s">
        <v>19</v>
      </c>
      <c r="B15" t="s">
        <v>16</v>
      </c>
      <c r="D15" t="str" cm="1">
        <f t="array" ref="D15:E20">CHOOSE({1,2}, B1:B6, A1:A6)</f>
        <v>Surname</v>
      </c>
      <c r="E15" t="str">
        <v>Forename</v>
      </c>
      <c r="G15" t="str">
        <v>Clara</v>
      </c>
      <c r="H15" t="str">
        <v>John</v>
      </c>
      <c r="L15" t="str">
        <v>Martha</v>
      </c>
    </row>
    <row r="16" spans="1:29" x14ac:dyDescent="0.5">
      <c r="A16" t="s">
        <v>17</v>
      </c>
      <c r="B16" t="s">
        <v>18</v>
      </c>
      <c r="D16" t="str">
        <v>Pond</v>
      </c>
      <c r="E16" t="str">
        <v>Amy</v>
      </c>
      <c r="G16" t="str">
        <v>Rose</v>
      </c>
      <c r="H16" t="str">
        <v>Rory</v>
      </c>
      <c r="L16" t="str">
        <v>Jones</v>
      </c>
    </row>
    <row r="17" spans="1:12" x14ac:dyDescent="0.5">
      <c r="D17" t="str">
        <v>Oswald</v>
      </c>
      <c r="E17" t="str">
        <v>Clara</v>
      </c>
      <c r="G17" t="str">
        <v>Jackie</v>
      </c>
      <c r="H17" t="str">
        <v>Joan</v>
      </c>
      <c r="L17" t="str">
        <v>Donna</v>
      </c>
    </row>
    <row r="18" spans="1:12" x14ac:dyDescent="0.5">
      <c r="D18" t="str">
        <v>Tyler</v>
      </c>
      <c r="E18" t="str">
        <v>Rose</v>
      </c>
      <c r="G18" t="str">
        <v>Martha</v>
      </c>
      <c r="H18" t="e">
        <v>#N/A</v>
      </c>
      <c r="L18" t="str">
        <v>Noble</v>
      </c>
    </row>
    <row r="19" spans="1:12" x14ac:dyDescent="0.5">
      <c r="D19" t="str">
        <v>Tyler</v>
      </c>
      <c r="E19" t="str">
        <v>Jackie</v>
      </c>
      <c r="G19" t="str">
        <v>Donna</v>
      </c>
      <c r="H19" t="e">
        <v>#N/A</v>
      </c>
      <c r="L19" t="str">
        <v>Amy</v>
      </c>
    </row>
    <row r="20" spans="1:12" x14ac:dyDescent="0.5">
      <c r="D20" t="str">
        <v>Jones</v>
      </c>
      <c r="E20" t="str">
        <v>Martha</v>
      </c>
      <c r="G20" t="str">
        <v>Amy</v>
      </c>
      <c r="H20" t="e">
        <v>#N/A</v>
      </c>
      <c r="L20" t="str">
        <v>Pond</v>
      </c>
    </row>
    <row r="21" spans="1:12" x14ac:dyDescent="0.5">
      <c r="G21" t="str">
        <v>Clara</v>
      </c>
      <c r="H21" t="e">
        <v>#N/A</v>
      </c>
      <c r="L21" t="str">
        <v>Clara</v>
      </c>
    </row>
    <row r="22" spans="1:12" x14ac:dyDescent="0.5">
      <c r="G22" t="str">
        <v>Martha</v>
      </c>
      <c r="H22" t="e">
        <v>#N/A</v>
      </c>
      <c r="L22" t="str">
        <v>Oswald</v>
      </c>
    </row>
    <row r="23" spans="1:12" x14ac:dyDescent="0.5">
      <c r="L23" t="str">
        <v>Martha</v>
      </c>
    </row>
    <row r="24" spans="1:12" x14ac:dyDescent="0.5">
      <c r="L24" t="str">
        <v>Jones</v>
      </c>
    </row>
    <row r="26" spans="1:12" x14ac:dyDescent="0.5">
      <c r="A26" t="str" cm="1">
        <f t="array" ref="A26:I27">TRANSPOSE(A2:B10)</f>
        <v>Amy</v>
      </c>
      <c r="B26" t="str">
        <v>Clara</v>
      </c>
      <c r="C26" t="str">
        <v>Rose</v>
      </c>
      <c r="D26" t="str">
        <v>Jackie</v>
      </c>
      <c r="E26" t="str">
        <v>Martha</v>
      </c>
      <c r="F26" t="str">
        <v>Donna</v>
      </c>
      <c r="G26" t="str">
        <v>Amy</v>
      </c>
      <c r="H26" t="str">
        <v>Clara</v>
      </c>
      <c r="I26" t="str">
        <v>Martha</v>
      </c>
    </row>
    <row r="27" spans="1:12" x14ac:dyDescent="0.5">
      <c r="A27" t="str">
        <v>Pond</v>
      </c>
      <c r="B27" t="str">
        <v>Oswald</v>
      </c>
      <c r="C27" t="str">
        <v>Tyler</v>
      </c>
      <c r="D27" t="str">
        <v>Tyler</v>
      </c>
      <c r="E27" t="str">
        <v>Jones</v>
      </c>
      <c r="F27" t="str">
        <v>Noble</v>
      </c>
      <c r="G27" t="str">
        <v>Pond</v>
      </c>
      <c r="H27" t="str">
        <v>Oswald</v>
      </c>
      <c r="I27" t="str">
        <v>Jones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45C2-55E6-2D4D-AAA9-AC1FD0021CEC}">
  <dimension ref="A1:E7"/>
  <sheetViews>
    <sheetView workbookViewId="0">
      <selection activeCell="E7" sqref="E7"/>
    </sheetView>
  </sheetViews>
  <sheetFormatPr defaultColWidth="11" defaultRowHeight="15.75" x14ac:dyDescent="0.5"/>
  <sheetData>
    <row r="1" spans="1:5" x14ac:dyDescent="0.5">
      <c r="A1">
        <v>56</v>
      </c>
      <c r="B1">
        <v>5</v>
      </c>
      <c r="C1">
        <v>10</v>
      </c>
      <c r="E1">
        <f>IF(A1&gt;50,A1*0.1,0)</f>
        <v>5.6000000000000005</v>
      </c>
    </row>
    <row r="2" spans="1:5" x14ac:dyDescent="0.5">
      <c r="E2">
        <f>IF(NOT(A1&gt;50),A1*0.1,0)</f>
        <v>0</v>
      </c>
    </row>
    <row r="3" spans="1:5" x14ac:dyDescent="0.5">
      <c r="E3">
        <f>IF(AND(A1&gt;50,B1&gt;=C1),A1*0.1,0)</f>
        <v>0</v>
      </c>
    </row>
    <row r="4" spans="1:5" x14ac:dyDescent="0.5">
      <c r="E4">
        <f>IF(OR(A1&gt;50,B1&gt;=C1),A1*0.1,0)</f>
        <v>5.6000000000000005</v>
      </c>
    </row>
    <row r="5" spans="1:5" x14ac:dyDescent="0.5">
      <c r="E5" t="str" cm="1">
        <f t="array" ref="E5">_xlfn.IFS(A1&gt;=75,"Excellent",A1&gt;=50,"Good",A1&lt;50,"Could do better")</f>
        <v>Good</v>
      </c>
    </row>
    <row r="7" spans="1:5" x14ac:dyDescent="0.5">
      <c r="E7" t="str">
        <f>IF(A1&gt;=75,"Excellent",IF(A1&gt;=50,"Good","Could do better"))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02D7-1BAF-437F-B685-6AF730DA214B}">
  <dimension ref="A1:H7"/>
  <sheetViews>
    <sheetView workbookViewId="0">
      <selection activeCell="G18" sqref="G18"/>
    </sheetView>
  </sheetViews>
  <sheetFormatPr defaultColWidth="8.8125" defaultRowHeight="15.75" x14ac:dyDescent="0.5"/>
  <cols>
    <col min="1" max="1" width="7.8125" customWidth="1"/>
    <col min="2" max="2" width="6.8125" customWidth="1"/>
    <col min="3" max="3" width="31.8125" customWidth="1"/>
    <col min="4" max="4" width="32.6875" customWidth="1"/>
    <col min="5" max="5" width="8.6875" customWidth="1"/>
    <col min="6" max="6" width="9.1875" customWidth="1"/>
    <col min="7" max="7" width="11.3125" customWidth="1"/>
  </cols>
  <sheetData>
    <row r="1" spans="1:8" x14ac:dyDescent="0.5">
      <c r="A1" s="2" t="s">
        <v>71</v>
      </c>
      <c r="B1" s="2" t="s">
        <v>74</v>
      </c>
      <c r="C1" s="3" t="s">
        <v>72</v>
      </c>
      <c r="D1" s="3" t="s">
        <v>73</v>
      </c>
    </row>
    <row r="2" spans="1:8" x14ac:dyDescent="0.5">
      <c r="A2" t="s">
        <v>57</v>
      </c>
      <c r="B2" t="s">
        <v>58</v>
      </c>
      <c r="C2" t="b" cm="1">
        <f t="array" ref="C2:C5">(A2:A5="Coffee")*(B2:B5="Joe")=1</f>
        <v>0</v>
      </c>
      <c r="D2" t="b" cm="1">
        <f t="array" ref="D2:D5">(A2:A5="Coffee")+(B2:B5="Joe")&lt;&gt;0</f>
        <v>1</v>
      </c>
      <c r="H2" cm="1">
        <f t="array" ref="H2:H5">--_xlfn.ANCHORARRAY(C2)</f>
        <v>0</v>
      </c>
    </row>
    <row r="3" spans="1:8" x14ac:dyDescent="0.5">
      <c r="A3" t="s">
        <v>25</v>
      </c>
      <c r="B3" t="s">
        <v>58</v>
      </c>
      <c r="C3" t="b">
        <v>1</v>
      </c>
      <c r="D3" t="b">
        <v>1</v>
      </c>
      <c r="H3">
        <v>1</v>
      </c>
    </row>
    <row r="4" spans="1:8" x14ac:dyDescent="0.5">
      <c r="A4" t="s">
        <v>25</v>
      </c>
      <c r="B4" t="s">
        <v>59</v>
      </c>
      <c r="C4" t="b">
        <v>0</v>
      </c>
      <c r="D4" t="b">
        <v>1</v>
      </c>
      <c r="H4">
        <v>0</v>
      </c>
    </row>
    <row r="5" spans="1:8" x14ac:dyDescent="0.5">
      <c r="A5" t="s">
        <v>60</v>
      </c>
      <c r="B5" t="s">
        <v>59</v>
      </c>
      <c r="C5" t="b">
        <v>0</v>
      </c>
      <c r="D5" t="b">
        <v>0</v>
      </c>
      <c r="H5">
        <v>0</v>
      </c>
    </row>
    <row r="7" spans="1:8" x14ac:dyDescent="0.5">
      <c r="D7" t="b">
        <f>OR(A3="Coffee",B3="Joe")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76D-6DA4-8C49-9581-0259D119BC7A}">
  <dimension ref="A1:C5"/>
  <sheetViews>
    <sheetView workbookViewId="0">
      <selection activeCell="B1" sqref="B1"/>
    </sheetView>
  </sheetViews>
  <sheetFormatPr defaultColWidth="11" defaultRowHeight="15.75" x14ac:dyDescent="0.5"/>
  <sheetData>
    <row r="1" spans="1:3" x14ac:dyDescent="0.5">
      <c r="A1">
        <v>2</v>
      </c>
      <c r="B1" t="b">
        <f>ISNUMBER(A1)</f>
        <v>1</v>
      </c>
      <c r="C1">
        <f>TYPE(B1)</f>
        <v>4</v>
      </c>
    </row>
    <row r="2" spans="1:3" x14ac:dyDescent="0.5">
      <c r="B2" t="str">
        <f>IF(ISBLANK(A1),"Blank","Not blank")</f>
        <v>Not blank</v>
      </c>
    </row>
    <row r="3" spans="1:3" x14ac:dyDescent="0.5">
      <c r="B3">
        <f>IFERROR(A1/B1,"Error")</f>
        <v>2</v>
      </c>
    </row>
    <row r="4" spans="1:3" x14ac:dyDescent="0.5">
      <c r="B4">
        <v>1</v>
      </c>
      <c r="C4">
        <f>TYPE(B4)</f>
        <v>1</v>
      </c>
    </row>
    <row r="5" spans="1:3" x14ac:dyDescent="0.5">
      <c r="C5">
        <f>B1+B4</f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3CE1-BCB3-5E4A-8B8C-F07BD44B7688}">
  <dimension ref="A1:F7"/>
  <sheetViews>
    <sheetView workbookViewId="0">
      <selection activeCell="I17" sqref="I17"/>
    </sheetView>
  </sheetViews>
  <sheetFormatPr defaultColWidth="11" defaultRowHeight="15.75" x14ac:dyDescent="0.5"/>
  <cols>
    <col min="1" max="1" width="6.1875" customWidth="1"/>
    <col min="2" max="2" width="8.6875" customWidth="1"/>
    <col min="3" max="3" width="8.5" customWidth="1"/>
    <col min="4" max="4" width="24.3125" customWidth="1"/>
    <col min="5" max="5" width="11.3125" customWidth="1"/>
    <col min="6" max="6" width="14.1875" customWidth="1"/>
  </cols>
  <sheetData>
    <row r="1" spans="1:6" x14ac:dyDescent="0.5">
      <c r="A1" s="2" t="s">
        <v>75</v>
      </c>
      <c r="B1" s="2" t="s">
        <v>76</v>
      </c>
      <c r="C1" s="2" t="s">
        <v>77</v>
      </c>
      <c r="D1" s="3" t="s">
        <v>78</v>
      </c>
      <c r="E1" s="3" t="s">
        <v>79</v>
      </c>
      <c r="F1" s="2"/>
    </row>
    <row r="2" spans="1:6" x14ac:dyDescent="0.5">
      <c r="A2" s="4">
        <v>1</v>
      </c>
      <c r="B2" t="s">
        <v>38</v>
      </c>
      <c r="C2" t="s">
        <v>41</v>
      </c>
      <c r="D2" t="str" cm="1">
        <f t="array" ref="D2:D4">CHOOSE(A2, B2:B4, C2:C4)</f>
        <v>Car</v>
      </c>
      <c r="E2" t="str" cm="1">
        <f t="array" ref="E2:F4">CHOOSE({2,1}, B2:B4, C2:C4)</f>
        <v>Cat</v>
      </c>
      <c r="F2" t="str">
        <v>Car</v>
      </c>
    </row>
    <row r="3" spans="1:6" x14ac:dyDescent="0.5">
      <c r="B3" t="s">
        <v>39</v>
      </c>
      <c r="C3" t="s">
        <v>42</v>
      </c>
      <c r="D3" t="str">
        <v>Bike</v>
      </c>
      <c r="E3" t="str">
        <v>Dog</v>
      </c>
      <c r="F3" t="str">
        <v>Bike</v>
      </c>
    </row>
    <row r="4" spans="1:6" x14ac:dyDescent="0.5">
      <c r="B4" t="s">
        <v>40</v>
      </c>
      <c r="C4" t="s">
        <v>43</v>
      </c>
      <c r="D4" t="str">
        <v>Truck</v>
      </c>
      <c r="E4" t="str">
        <v>Fish</v>
      </c>
      <c r="F4" t="str">
        <v>Truck</v>
      </c>
    </row>
    <row r="7" spans="1:6" x14ac:dyDescent="0.5">
      <c r="A7" t="str">
        <f>CHOOSE(A2,"Fish","Cheese","Nuts")</f>
        <v>Fish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F0C-333F-4251-887B-ED6808EF31FD}">
  <dimension ref="A1:E9"/>
  <sheetViews>
    <sheetView workbookViewId="0">
      <selection activeCell="G15" sqref="G15"/>
    </sheetView>
  </sheetViews>
  <sheetFormatPr defaultColWidth="11" defaultRowHeight="15.75" x14ac:dyDescent="0.5"/>
  <cols>
    <col min="1" max="1" width="10.3125" customWidth="1"/>
    <col min="2" max="2" width="9.1875" customWidth="1"/>
    <col min="3" max="3" width="10.6875" customWidth="1"/>
    <col min="4" max="4" width="7" customWidth="1"/>
    <col min="5" max="5" width="45.3125" customWidth="1"/>
  </cols>
  <sheetData>
    <row r="1" spans="1:5" x14ac:dyDescent="0.5">
      <c r="A1" s="2" t="s">
        <v>80</v>
      </c>
      <c r="B1" s="2" t="s">
        <v>81</v>
      </c>
      <c r="C1" s="2" t="s">
        <v>82</v>
      </c>
      <c r="D1" s="2" t="s">
        <v>84</v>
      </c>
      <c r="E1" s="3" t="s">
        <v>83</v>
      </c>
    </row>
    <row r="2" spans="1:5" x14ac:dyDescent="0.5">
      <c r="A2" t="s">
        <v>81</v>
      </c>
      <c r="B2" t="s">
        <v>44</v>
      </c>
      <c r="C2" t="s">
        <v>47</v>
      </c>
      <c r="D2" t="s">
        <v>38</v>
      </c>
      <c r="E2" t="str" cm="1">
        <f t="array" ref="E2:E4">_xlfn.SWITCH(A2, "Planes", B2:B4, "Trains", C2:C4, D2:D4)</f>
        <v>Jumbo</v>
      </c>
    </row>
    <row r="3" spans="1:5" x14ac:dyDescent="0.5">
      <c r="B3" t="s">
        <v>45</v>
      </c>
      <c r="C3" t="s">
        <v>48</v>
      </c>
      <c r="D3" t="s">
        <v>40</v>
      </c>
      <c r="E3" t="str">
        <v>Cargo</v>
      </c>
    </row>
    <row r="4" spans="1:5" x14ac:dyDescent="0.5">
      <c r="B4" t="s">
        <v>46</v>
      </c>
      <c r="C4" t="s">
        <v>49</v>
      </c>
      <c r="D4" t="s">
        <v>50</v>
      </c>
      <c r="E4" t="str">
        <v>Aerobatic</v>
      </c>
    </row>
    <row r="6" spans="1:5" x14ac:dyDescent="0.5">
      <c r="A6" s="1" t="s">
        <v>51</v>
      </c>
    </row>
    <row r="7" spans="1:5" x14ac:dyDescent="0.5">
      <c r="A7" t="str" cm="1">
        <f t="array" ref="A7:A9">_xlfn.SWITCH(A2, "Planes", B2:B4, "Trains", C2:C4, D2:D4)</f>
        <v>Jumbo</v>
      </c>
    </row>
    <row r="8" spans="1:5" x14ac:dyDescent="0.5">
      <c r="A8" t="str">
        <v>Cargo</v>
      </c>
    </row>
    <row r="9" spans="1:5" x14ac:dyDescent="0.5">
      <c r="A9" t="str">
        <v>Aerobatic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402-AC80-DF4D-9DEB-FB532207A4A2}">
  <dimension ref="A1:M19"/>
  <sheetViews>
    <sheetView workbookViewId="0">
      <selection activeCell="M11" sqref="M11"/>
    </sheetView>
  </sheetViews>
  <sheetFormatPr defaultColWidth="11" defaultRowHeight="15.75" x14ac:dyDescent="0.5"/>
  <cols>
    <col min="1" max="1" width="3.5" customWidth="1"/>
    <col min="2" max="2" width="9.5" customWidth="1"/>
    <col min="3" max="3" width="9" customWidth="1"/>
    <col min="4" max="4" width="11.1875" customWidth="1"/>
    <col min="5" max="5" width="12.6875" customWidth="1"/>
    <col min="6" max="6" width="1.5" customWidth="1"/>
    <col min="7" max="7" width="6.6875" customWidth="1"/>
    <col min="8" max="8" width="6.1875" customWidth="1"/>
    <col min="9" max="9" width="30.3125" customWidth="1"/>
    <col min="10" max="10" width="6.1875" customWidth="1"/>
    <col min="11" max="11" width="9.6875" customWidth="1"/>
    <col min="12" max="12" width="3" customWidth="1"/>
    <col min="13" max="13" width="11.5" customWidth="1"/>
  </cols>
  <sheetData>
    <row r="1" spans="1:13" ht="29.25" customHeight="1" x14ac:dyDescent="0.5">
      <c r="A1" s="2" t="s">
        <v>21</v>
      </c>
      <c r="B1" s="2" t="s">
        <v>93</v>
      </c>
      <c r="C1" s="2" t="s">
        <v>94</v>
      </c>
      <c r="D1" s="3" t="s">
        <v>85</v>
      </c>
      <c r="E1" s="2"/>
      <c r="F1" s="2"/>
      <c r="G1" s="5" t="s">
        <v>52</v>
      </c>
      <c r="H1" s="5" t="s">
        <v>29</v>
      </c>
      <c r="I1" s="3" t="s">
        <v>92</v>
      </c>
      <c r="K1" t="s">
        <v>52</v>
      </c>
      <c r="L1" t="s">
        <v>29</v>
      </c>
    </row>
    <row r="2" spans="1:13" x14ac:dyDescent="0.5">
      <c r="A2" s="4">
        <v>1</v>
      </c>
      <c r="B2" t="s">
        <v>2</v>
      </c>
      <c r="C2" t="s">
        <v>3</v>
      </c>
      <c r="D2" t="str" cm="1">
        <f t="array" ref="D2:E2">_xlfn.XLOOKUP(2, A2:A5, B2:C5)</f>
        <v>Clara</v>
      </c>
      <c r="E2" t="str">
        <v>Oswald</v>
      </c>
      <c r="G2" s="4">
        <v>0</v>
      </c>
      <c r="H2" s="4" t="s">
        <v>30</v>
      </c>
      <c r="I2" t="str">
        <f>_xlfn.XLOOKUP(3500, G2:G5, H2:H5, , -1)</f>
        <v>B</v>
      </c>
      <c r="K2">
        <v>0</v>
      </c>
      <c r="L2" t="s">
        <v>33</v>
      </c>
      <c r="M2" t="str">
        <f>VLOOKUP(3500,G2:H5,2)</f>
        <v>B</v>
      </c>
    </row>
    <row r="3" spans="1:13" x14ac:dyDescent="0.5">
      <c r="A3" s="4">
        <v>2</v>
      </c>
      <c r="B3" t="s">
        <v>4</v>
      </c>
      <c r="C3" t="s">
        <v>5</v>
      </c>
      <c r="G3" s="4">
        <v>3000</v>
      </c>
      <c r="H3" s="4" t="s">
        <v>32</v>
      </c>
      <c r="K3">
        <v>3000</v>
      </c>
      <c r="L3" t="s">
        <v>31</v>
      </c>
    </row>
    <row r="4" spans="1:13" x14ac:dyDescent="0.5">
      <c r="A4" s="4">
        <v>3</v>
      </c>
      <c r="B4" t="s">
        <v>6</v>
      </c>
      <c r="C4" t="s">
        <v>7</v>
      </c>
      <c r="G4" s="4">
        <v>4000</v>
      </c>
      <c r="H4" s="4" t="s">
        <v>31</v>
      </c>
      <c r="K4">
        <v>4000</v>
      </c>
      <c r="L4" t="s">
        <v>32</v>
      </c>
    </row>
    <row r="5" spans="1:13" x14ac:dyDescent="0.5">
      <c r="A5" s="4">
        <v>4</v>
      </c>
      <c r="B5" t="s">
        <v>8</v>
      </c>
      <c r="C5" t="s">
        <v>7</v>
      </c>
      <c r="G5" s="4">
        <v>5000</v>
      </c>
      <c r="H5" s="4" t="s">
        <v>33</v>
      </c>
      <c r="K5">
        <v>5000</v>
      </c>
      <c r="L5" t="s">
        <v>30</v>
      </c>
    </row>
    <row r="7" spans="1:13" x14ac:dyDescent="0.5">
      <c r="A7">
        <v>6</v>
      </c>
      <c r="B7" t="s">
        <v>11</v>
      </c>
      <c r="C7" t="s">
        <v>12</v>
      </c>
    </row>
    <row r="10" spans="1:13" x14ac:dyDescent="0.5">
      <c r="A10" t="str" cm="1">
        <f t="array" ref="A10:G12">TRANSPOSE(A1:C7)</f>
        <v>ID</v>
      </c>
      <c r="B10">
        <v>1</v>
      </c>
      <c r="C10">
        <v>2</v>
      </c>
      <c r="D10">
        <v>3</v>
      </c>
      <c r="E10">
        <v>4</v>
      </c>
      <c r="F10">
        <v>0</v>
      </c>
      <c r="G10">
        <v>6</v>
      </c>
    </row>
    <row r="11" spans="1:13" x14ac:dyDescent="0.5">
      <c r="A11" t="str">
        <v>First name</v>
      </c>
      <c r="B11" t="str">
        <v>Amy</v>
      </c>
      <c r="C11" t="str">
        <v>Clara</v>
      </c>
      <c r="D11" t="str">
        <v>Rose</v>
      </c>
      <c r="E11" t="str">
        <v>Jackie</v>
      </c>
      <c r="F11">
        <v>0</v>
      </c>
      <c r="G11" t="str">
        <v>Donna</v>
      </c>
    </row>
    <row r="12" spans="1:13" x14ac:dyDescent="0.5">
      <c r="A12" t="str">
        <v>Last name</v>
      </c>
      <c r="B12" t="str">
        <v>Pond</v>
      </c>
      <c r="C12" t="str">
        <v>Oswald</v>
      </c>
      <c r="D12" t="str">
        <v>Tyler</v>
      </c>
      <c r="E12" t="str">
        <v>Tyler</v>
      </c>
      <c r="F12">
        <v>0</v>
      </c>
      <c r="G12" t="str">
        <v>Noble</v>
      </c>
    </row>
    <row r="15" spans="1:13" x14ac:dyDescent="0.5">
      <c r="A15" t="str" cm="1">
        <f t="array" ref="A15:A16">_xlfn.XLOOKUP(2,B10:G10,B11:G12)</f>
        <v>Clara</v>
      </c>
    </row>
    <row r="16" spans="1:13" x14ac:dyDescent="0.5">
      <c r="A16" t="str">
        <v>Oswald</v>
      </c>
      <c r="E16" t="str" cm="1">
        <f t="array" ref="E16:F16">_xlfn.XLOOKUP(2,A2:A7,B2:C7)</f>
        <v>Clara</v>
      </c>
      <c r="F16" t="str">
        <v>Oswald</v>
      </c>
    </row>
    <row r="18" spans="5:6" x14ac:dyDescent="0.5">
      <c r="E18" t="str">
        <f>HLOOKUP("Surname",A1:C7,2,TRUE)</f>
        <v>Pond</v>
      </c>
    </row>
    <row r="19" spans="5:6" x14ac:dyDescent="0.5">
      <c r="E19" t="str" cm="1">
        <f t="array" ref="E19:F19">VLOOKUP(2,A2:C7,{2,3},FALSE)</f>
        <v>Clara</v>
      </c>
      <c r="F19" t="str">
        <v>Oswald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5B79-EF7F-4E40-95EC-5EE93E727F33}">
  <dimension ref="A1:F9"/>
  <sheetViews>
    <sheetView workbookViewId="0">
      <selection activeCell="D9" sqref="D9"/>
    </sheetView>
  </sheetViews>
  <sheetFormatPr defaultColWidth="11" defaultRowHeight="15.75" x14ac:dyDescent="0.5"/>
  <cols>
    <col min="1" max="1" width="7.6875" customWidth="1"/>
    <col min="2" max="2" width="7.3125" bestFit="1" customWidth="1"/>
    <col min="3" max="3" width="2.1875" customWidth="1"/>
    <col min="4" max="4" width="23.1875" bestFit="1" customWidth="1"/>
    <col min="5" max="5" width="1.5" customWidth="1"/>
    <col min="6" max="6" width="20.8125" customWidth="1"/>
    <col min="7" max="7" width="1.6875" customWidth="1"/>
  </cols>
  <sheetData>
    <row r="1" spans="1:6" x14ac:dyDescent="0.5">
      <c r="A1" s="2" t="s">
        <v>23</v>
      </c>
      <c r="B1" s="2" t="s">
        <v>22</v>
      </c>
      <c r="C1" s="2"/>
      <c r="D1" s="3" t="s">
        <v>86</v>
      </c>
      <c r="E1" s="2"/>
      <c r="F1" s="3" t="s">
        <v>87</v>
      </c>
    </row>
    <row r="2" spans="1:6" x14ac:dyDescent="0.5">
      <c r="A2" t="s">
        <v>24</v>
      </c>
      <c r="B2">
        <v>53</v>
      </c>
      <c r="D2">
        <f>_xlfn.XMATCH("Coffee", A2:A5)</f>
        <v>2</v>
      </c>
      <c r="F2">
        <f>_xlfn.XMATCH(100, B2:B5, 1)</f>
        <v>3</v>
      </c>
    </row>
    <row r="3" spans="1:6" x14ac:dyDescent="0.5">
      <c r="A3" t="s">
        <v>25</v>
      </c>
      <c r="B3">
        <v>65</v>
      </c>
      <c r="D3" s="1"/>
    </row>
    <row r="4" spans="1:6" x14ac:dyDescent="0.5">
      <c r="A4" t="s">
        <v>28</v>
      </c>
      <c r="B4">
        <v>143</v>
      </c>
    </row>
    <row r="5" spans="1:6" x14ac:dyDescent="0.5">
      <c r="A5" t="s">
        <v>27</v>
      </c>
      <c r="B5">
        <v>156</v>
      </c>
    </row>
    <row r="8" spans="1:6" x14ac:dyDescent="0.5">
      <c r="D8">
        <f>MATCH("Coffee", A2:A5)</f>
        <v>2</v>
      </c>
    </row>
    <row r="9" spans="1:6" x14ac:dyDescent="0.5">
      <c r="D9" t="e">
        <f>MATCH(100,B2:B5,-1)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EE4-5342-44E8-B09B-1F2577F72698}">
  <dimension ref="A1:K14"/>
  <sheetViews>
    <sheetView workbookViewId="0">
      <selection activeCell="I7" sqref="I7"/>
    </sheetView>
  </sheetViews>
  <sheetFormatPr defaultColWidth="11" defaultRowHeight="15.75" x14ac:dyDescent="0.5"/>
  <cols>
    <col min="1" max="1" width="7" customWidth="1"/>
    <col min="2" max="2" width="7.8125" customWidth="1"/>
    <col min="3" max="3" width="2.1875" customWidth="1"/>
    <col min="4" max="4" width="16.5" hidden="1" customWidth="1"/>
    <col min="5" max="7" width="0" hidden="1" customWidth="1"/>
    <col min="8" max="8" width="16.1875" customWidth="1"/>
    <col min="9" max="9" width="16.8125" bestFit="1" customWidth="1"/>
    <col min="10" max="10" width="15.1875" customWidth="1"/>
  </cols>
  <sheetData>
    <row r="1" spans="1:11" x14ac:dyDescent="0.5">
      <c r="A1" s="2" t="s">
        <v>23</v>
      </c>
      <c r="B1" s="2" t="s">
        <v>22</v>
      </c>
      <c r="C1" s="2"/>
      <c r="D1" s="3" t="s">
        <v>53</v>
      </c>
      <c r="E1" s="2"/>
      <c r="F1" s="2"/>
      <c r="G1" s="2"/>
      <c r="H1" s="3" t="s">
        <v>89</v>
      </c>
      <c r="I1" s="3" t="s">
        <v>90</v>
      </c>
    </row>
    <row r="2" spans="1:11" x14ac:dyDescent="0.5">
      <c r="A2" t="s">
        <v>24</v>
      </c>
      <c r="B2">
        <v>53</v>
      </c>
      <c r="D2" t="str">
        <f>INDEX(A2:A5,3)</f>
        <v>Soup</v>
      </c>
      <c r="F2" t="str" cm="1">
        <f t="array" ref="F2">INDEX((A2:A5,A7:A11),3,,2)</f>
        <v>Pizza</v>
      </c>
      <c r="H2" t="str">
        <f>INDEX(A2:A5, 3)</f>
        <v>Soup</v>
      </c>
      <c r="I2">
        <f>INDEX(A2:B5, 3, 2)</f>
        <v>356</v>
      </c>
    </row>
    <row r="3" spans="1:11" x14ac:dyDescent="0.5">
      <c r="A3" t="s">
        <v>25</v>
      </c>
      <c r="B3">
        <v>65</v>
      </c>
      <c r="D3" s="1" t="s">
        <v>54</v>
      </c>
    </row>
    <row r="4" spans="1:11" x14ac:dyDescent="0.5">
      <c r="A4" t="s">
        <v>27</v>
      </c>
      <c r="B4">
        <v>356</v>
      </c>
    </row>
    <row r="5" spans="1:11" x14ac:dyDescent="0.5">
      <c r="A5" t="s">
        <v>28</v>
      </c>
      <c r="B5">
        <v>143</v>
      </c>
    </row>
    <row r="7" spans="1:11" x14ac:dyDescent="0.5">
      <c r="A7" t="s">
        <v>24</v>
      </c>
      <c r="B7">
        <v>53</v>
      </c>
      <c r="I7" t="str">
        <f>INDEX((A2:A5, A7:A11), 3,1,2)</f>
        <v>Pizza</v>
      </c>
    </row>
    <row r="8" spans="1:11" x14ac:dyDescent="0.5">
      <c r="A8" t="s">
        <v>25</v>
      </c>
      <c r="B8">
        <v>65</v>
      </c>
    </row>
    <row r="9" spans="1:11" x14ac:dyDescent="0.5">
      <c r="A9" t="s">
        <v>26</v>
      </c>
      <c r="B9">
        <v>489</v>
      </c>
    </row>
    <row r="10" spans="1:11" x14ac:dyDescent="0.5">
      <c r="A10" t="s">
        <v>27</v>
      </c>
      <c r="B10">
        <v>356</v>
      </c>
    </row>
    <row r="11" spans="1:11" x14ac:dyDescent="0.5">
      <c r="A11" t="s">
        <v>28</v>
      </c>
      <c r="B11">
        <v>143</v>
      </c>
    </row>
    <row r="12" spans="1:11" x14ac:dyDescent="0.5">
      <c r="I12" t="e" cm="1">
        <f t="array" ref="I12">#REF!</f>
        <v>#REF!</v>
      </c>
      <c r="J12" t="e" cm="1">
        <f t="array" ref="J12">#REF!</f>
        <v>#REF!</v>
      </c>
      <c r="K12" t="e">
        <f>INDEX(#REF!,3)</f>
        <v>#REF!</v>
      </c>
    </row>
    <row r="14" spans="1:11" x14ac:dyDescent="0.5">
      <c r="K14" t="e">
        <f>INDEX(#REF!,3)</f>
        <v>#REF!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6470-92AA-4D6F-8070-9C457D033096}">
  <dimension ref="A1:H11"/>
  <sheetViews>
    <sheetView workbookViewId="0">
      <selection activeCell="M17" sqref="M17"/>
    </sheetView>
  </sheetViews>
  <sheetFormatPr defaultColWidth="11" defaultRowHeight="15.75" x14ac:dyDescent="0.5"/>
  <cols>
    <col min="1" max="1" width="7.5" customWidth="1"/>
    <col min="2" max="2" width="7.8125" customWidth="1"/>
    <col min="3" max="3" width="2.5" customWidth="1"/>
    <col min="4" max="4" width="16.5" hidden="1" customWidth="1"/>
    <col min="5" max="7" width="0" hidden="1" customWidth="1"/>
    <col min="8" max="8" width="33.6875" customWidth="1"/>
  </cols>
  <sheetData>
    <row r="1" spans="1:8" x14ac:dyDescent="0.5">
      <c r="A1" s="2" t="s">
        <v>23</v>
      </c>
      <c r="B1" s="2" t="s">
        <v>22</v>
      </c>
      <c r="C1" s="2"/>
      <c r="D1" s="3" t="s">
        <v>53</v>
      </c>
      <c r="E1" s="2"/>
      <c r="F1" s="2"/>
      <c r="G1" s="2"/>
      <c r="H1" s="3" t="s">
        <v>88</v>
      </c>
    </row>
    <row r="2" spans="1:8" x14ac:dyDescent="0.5">
      <c r="A2" t="s">
        <v>24</v>
      </c>
      <c r="B2">
        <v>53</v>
      </c>
      <c r="D2" t="str">
        <f>INDEX(A2:A5,3)</f>
        <v>Soup</v>
      </c>
      <c r="F2" t="str" cm="1">
        <f t="array" ref="F2">INDEX((A2:A5,A7:A11),3,,2)</f>
        <v>Pizza</v>
      </c>
      <c r="H2" t="str" cm="1">
        <f t="array" ref="H2">INDEX(A2:A5, _xlfn.XMATCH(100, B2:B5, 1))</f>
        <v>Salad</v>
      </c>
    </row>
    <row r="3" spans="1:8" x14ac:dyDescent="0.5">
      <c r="A3" t="s">
        <v>25</v>
      </c>
      <c r="B3">
        <v>65</v>
      </c>
      <c r="D3" s="1" t="s">
        <v>54</v>
      </c>
    </row>
    <row r="4" spans="1:8" x14ac:dyDescent="0.5">
      <c r="A4" t="s">
        <v>27</v>
      </c>
      <c r="B4">
        <v>356</v>
      </c>
    </row>
    <row r="5" spans="1:8" x14ac:dyDescent="0.5">
      <c r="A5" t="s">
        <v>28</v>
      </c>
      <c r="B5">
        <v>143</v>
      </c>
    </row>
    <row r="7" spans="1:8" x14ac:dyDescent="0.5">
      <c r="A7" t="s">
        <v>24</v>
      </c>
      <c r="B7">
        <v>53</v>
      </c>
    </row>
    <row r="8" spans="1:8" x14ac:dyDescent="0.5">
      <c r="A8" t="s">
        <v>25</v>
      </c>
      <c r="B8">
        <v>65</v>
      </c>
    </row>
    <row r="9" spans="1:8" x14ac:dyDescent="0.5">
      <c r="A9" t="s">
        <v>26</v>
      </c>
      <c r="B9">
        <v>489</v>
      </c>
    </row>
    <row r="10" spans="1:8" x14ac:dyDescent="0.5">
      <c r="A10" t="s">
        <v>27</v>
      </c>
      <c r="B10">
        <v>356</v>
      </c>
    </row>
    <row r="11" spans="1:8" x14ac:dyDescent="0.5">
      <c r="A11" t="s">
        <v>28</v>
      </c>
      <c r="B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D483-1770-465C-9A67-5F025F174C33}">
  <dimension ref="A1:F5"/>
  <sheetViews>
    <sheetView workbookViewId="0">
      <selection activeCell="H13" sqref="H13"/>
    </sheetView>
  </sheetViews>
  <sheetFormatPr defaultColWidth="8.8125" defaultRowHeight="15.75" x14ac:dyDescent="0.5"/>
  <cols>
    <col min="1" max="1" width="6.5" customWidth="1"/>
    <col min="2" max="2" width="6.8125" bestFit="1" customWidth="1"/>
    <col min="3" max="3" width="8" bestFit="1" customWidth="1"/>
    <col min="4" max="4" width="6" bestFit="1" customWidth="1"/>
    <col min="5" max="5" width="1.6875" customWidth="1"/>
    <col min="6" max="6" width="58.3125" bestFit="1" customWidth="1"/>
    <col min="11" max="11" width="9" customWidth="1"/>
  </cols>
  <sheetData>
    <row r="1" spans="1:6" x14ac:dyDescent="0.5">
      <c r="A1" s="2" t="s">
        <v>23</v>
      </c>
      <c r="B1" s="2" t="s">
        <v>61</v>
      </c>
      <c r="C1" s="2" t="s">
        <v>62</v>
      </c>
      <c r="D1" s="2" t="s">
        <v>63</v>
      </c>
      <c r="E1" s="2"/>
      <c r="F1" s="3" t="s">
        <v>91</v>
      </c>
    </row>
    <row r="2" spans="1:6" x14ac:dyDescent="0.5">
      <c r="A2" t="s">
        <v>24</v>
      </c>
      <c r="B2">
        <v>123</v>
      </c>
      <c r="C2">
        <v>234</v>
      </c>
      <c r="D2">
        <v>346</v>
      </c>
      <c r="F2">
        <v>734</v>
      </c>
    </row>
    <row r="3" spans="1:6" x14ac:dyDescent="0.5">
      <c r="A3" t="s">
        <v>25</v>
      </c>
      <c r="B3">
        <v>543</v>
      </c>
      <c r="C3">
        <v>513</v>
      </c>
      <c r="D3">
        <v>734</v>
      </c>
    </row>
    <row r="4" spans="1:6" x14ac:dyDescent="0.5">
      <c r="A4" t="s">
        <v>27</v>
      </c>
      <c r="B4">
        <v>756</v>
      </c>
      <c r="C4">
        <v>823</v>
      </c>
      <c r="D4">
        <v>623</v>
      </c>
    </row>
    <row r="5" spans="1:6" x14ac:dyDescent="0.5">
      <c r="A5" t="s">
        <v>28</v>
      </c>
      <c r="B5">
        <v>762</v>
      </c>
      <c r="C5">
        <v>714</v>
      </c>
      <c r="D5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DBC2-BE7B-4725-9460-1EEA89F33F97}">
  <dimension ref="A1:D19"/>
  <sheetViews>
    <sheetView workbookViewId="0">
      <selection activeCell="D1" sqref="D1"/>
    </sheetView>
  </sheetViews>
  <sheetFormatPr defaultColWidth="11" defaultRowHeight="15.75" x14ac:dyDescent="0.5"/>
  <cols>
    <col min="1" max="1" width="7.5" customWidth="1"/>
    <col min="2" max="2" width="8" customWidth="1"/>
    <col min="3" max="3" width="9.6875" customWidth="1"/>
    <col min="4" max="4" width="16.5" customWidth="1"/>
    <col min="5" max="5" width="8.3125" customWidth="1"/>
  </cols>
  <sheetData>
    <row r="1" spans="1:4" x14ac:dyDescent="0.5">
      <c r="A1" s="4">
        <v>3</v>
      </c>
      <c r="D1" s="1" cm="1">
        <f t="array" aca="1" ref="D1" ca="1">INDIRECT(B2)</f>
        <v>3</v>
      </c>
    </row>
    <row r="2" spans="1:4" x14ac:dyDescent="0.5">
      <c r="B2" t="s">
        <v>34</v>
      </c>
    </row>
    <row r="15" spans="1:4" x14ac:dyDescent="0.5">
      <c r="A15">
        <v>1</v>
      </c>
    </row>
    <row r="16" spans="1:4" x14ac:dyDescent="0.5">
      <c r="A16">
        <v>2</v>
      </c>
    </row>
    <row r="17" spans="1:1" x14ac:dyDescent="0.5">
      <c r="A17">
        <v>3</v>
      </c>
    </row>
    <row r="18" spans="1:1" x14ac:dyDescent="0.5">
      <c r="A18">
        <v>4</v>
      </c>
    </row>
    <row r="19" spans="1:1" x14ac:dyDescent="0.5">
      <c r="A19">
        <v>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255-6E25-41F1-A31D-D165098572C6}">
  <dimension ref="A1:D12"/>
  <sheetViews>
    <sheetView workbookViewId="0">
      <selection activeCell="C8" sqref="C8"/>
    </sheetView>
  </sheetViews>
  <sheetFormatPr defaultColWidth="11" defaultRowHeight="15.75" x14ac:dyDescent="0.5"/>
  <cols>
    <col min="1" max="1" width="8" customWidth="1"/>
    <col min="2" max="2" width="7.5" customWidth="1"/>
    <col min="3" max="3" width="7.8125" customWidth="1"/>
    <col min="4" max="4" width="17.5" customWidth="1"/>
  </cols>
  <sheetData>
    <row r="1" spans="1:4" x14ac:dyDescent="0.5">
      <c r="A1" s="4">
        <v>4</v>
      </c>
      <c r="B1" s="4"/>
      <c r="D1" s="1" cm="1">
        <f t="array" aca="1" ref="D1" ca="1">INDIRECT("A"&amp;B2)</f>
        <v>4</v>
      </c>
    </row>
    <row r="2" spans="1:4" x14ac:dyDescent="0.5">
      <c r="A2" s="4"/>
      <c r="B2" s="4">
        <v>1</v>
      </c>
    </row>
    <row r="7" spans="1:4" x14ac:dyDescent="0.5">
      <c r="A7">
        <v>1</v>
      </c>
      <c r="C7">
        <f>SUM(A7:A12)</f>
        <v>71</v>
      </c>
    </row>
    <row r="8" spans="1:4" x14ac:dyDescent="0.5">
      <c r="A8">
        <v>2</v>
      </c>
      <c r="C8">
        <f ca="1">SUM(INDIRECT("A7:A11"))</f>
        <v>66</v>
      </c>
    </row>
    <row r="9" spans="1:4" x14ac:dyDescent="0.5">
      <c r="A9">
        <v>56</v>
      </c>
    </row>
    <row r="10" spans="1:4" x14ac:dyDescent="0.5">
      <c r="A10">
        <v>3</v>
      </c>
    </row>
    <row r="11" spans="1:4" x14ac:dyDescent="0.5">
      <c r="A11">
        <v>4</v>
      </c>
    </row>
    <row r="12" spans="1:4" x14ac:dyDescent="0.5">
      <c r="A12">
        <v>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4F5E-C338-7841-93D2-04740075E057}">
  <dimension ref="A1:E24"/>
  <sheetViews>
    <sheetView workbookViewId="0"/>
  </sheetViews>
  <sheetFormatPr defaultColWidth="11" defaultRowHeight="15.75" x14ac:dyDescent="0.5"/>
  <sheetData>
    <row r="1" spans="1:5" x14ac:dyDescent="0.5">
      <c r="A1">
        <v>3</v>
      </c>
      <c r="C1">
        <v>2</v>
      </c>
      <c r="E1" t="str">
        <f>B2</f>
        <v>A1</v>
      </c>
    </row>
    <row r="2" spans="1:5" x14ac:dyDescent="0.5">
      <c r="A2">
        <v>4</v>
      </c>
      <c r="B2" t="s">
        <v>34</v>
      </c>
      <c r="C2" t="s">
        <v>36</v>
      </c>
      <c r="E2" cm="1">
        <f t="array" aca="1" ref="E2" ca="1">INDIRECT(B2)</f>
        <v>3</v>
      </c>
    </row>
    <row r="3" spans="1:5" x14ac:dyDescent="0.5">
      <c r="A3">
        <v>5</v>
      </c>
      <c r="B3" t="s">
        <v>35</v>
      </c>
      <c r="C3" t="s">
        <v>37</v>
      </c>
      <c r="E3" cm="1">
        <f t="array" aca="1" ref="E3" ca="1">INDIRECT(B3,FALSE)</f>
        <v>4</v>
      </c>
    </row>
    <row r="4" spans="1:5" x14ac:dyDescent="0.5">
      <c r="E4" cm="1">
        <f t="array" aca="1" ref="E4" ca="1">INDIRECT("A"&amp;C1)</f>
        <v>4</v>
      </c>
    </row>
    <row r="6" spans="1:5" x14ac:dyDescent="0.5">
      <c r="A6" t="s">
        <v>23</v>
      </c>
      <c r="B6" t="s">
        <v>22</v>
      </c>
      <c r="D6" t="s">
        <v>20</v>
      </c>
      <c r="E6" cm="1">
        <f t="array" aca="1" ref="E6" ca="1">INDIRECT(INDIRECT(D6))</f>
        <v>3</v>
      </c>
    </row>
    <row r="7" spans="1:5" x14ac:dyDescent="0.5">
      <c r="A7" t="s">
        <v>26</v>
      </c>
      <c r="B7">
        <v>234</v>
      </c>
    </row>
    <row r="8" spans="1:5" x14ac:dyDescent="0.5">
      <c r="A8" t="s">
        <v>27</v>
      </c>
      <c r="B8">
        <v>546</v>
      </c>
    </row>
    <row r="9" spans="1:5" x14ac:dyDescent="0.5">
      <c r="A9" t="s">
        <v>28</v>
      </c>
      <c r="B9">
        <v>451</v>
      </c>
    </row>
    <row r="10" spans="1:5" x14ac:dyDescent="0.5">
      <c r="D10">
        <f>SUM(Table1[Amount])</f>
        <v>1231</v>
      </c>
    </row>
    <row r="12" spans="1:5" x14ac:dyDescent="0.5">
      <c r="D12" t="str" cm="1">
        <f t="array" aca="1" ref="D12:E14" ca="1">INDIRECT(C2)</f>
        <v>Pizza</v>
      </c>
      <c r="E12">
        <f ca="1"/>
        <v>234</v>
      </c>
    </row>
    <row r="13" spans="1:5" x14ac:dyDescent="0.5">
      <c r="D13" t="str">
        <f ca="1"/>
        <v>Soup</v>
      </c>
      <c r="E13">
        <f ca="1"/>
        <v>546</v>
      </c>
    </row>
    <row r="14" spans="1:5" x14ac:dyDescent="0.5">
      <c r="D14" t="str">
        <f ca="1"/>
        <v>Salad</v>
      </c>
      <c r="E14">
        <f ca="1"/>
        <v>451</v>
      </c>
    </row>
    <row r="16" spans="1:5" x14ac:dyDescent="0.5">
      <c r="D16">
        <f ca="1">SUM(INDIRECT(C3))</f>
        <v>1231</v>
      </c>
    </row>
    <row r="20" spans="1:3" x14ac:dyDescent="0.5">
      <c r="A20">
        <v>1</v>
      </c>
      <c r="C20">
        <f>SUM(A20:A24)</f>
        <v>15</v>
      </c>
    </row>
    <row r="21" spans="1:3" x14ac:dyDescent="0.5">
      <c r="A21">
        <v>2</v>
      </c>
      <c r="C21">
        <f ca="1">SUM(INDIRECT("A20:A24"))</f>
        <v>15</v>
      </c>
    </row>
    <row r="22" spans="1:3" x14ac:dyDescent="0.5">
      <c r="A22">
        <v>3</v>
      </c>
    </row>
    <row r="23" spans="1:3" x14ac:dyDescent="0.5">
      <c r="A23">
        <v>4</v>
      </c>
    </row>
    <row r="24" spans="1:3" x14ac:dyDescent="0.5">
      <c r="A24">
        <v>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522-3FE0-6448-A02C-5AA8CCE37213}">
  <dimension ref="A1:E9"/>
  <sheetViews>
    <sheetView workbookViewId="0">
      <selection activeCell="D7" sqref="D7"/>
    </sheetView>
  </sheetViews>
  <sheetFormatPr defaultColWidth="11" defaultRowHeight="15.75" x14ac:dyDescent="0.5"/>
  <sheetData>
    <row r="1" spans="1:5" x14ac:dyDescent="0.5">
      <c r="A1" t="str">
        <f>ADDRESS(2,4)</f>
        <v>$D$2</v>
      </c>
      <c r="D1" t="str" cm="1">
        <f t="array" aca="1" ref="D1" ca="1">CELL("address", B1)</f>
        <v>$B$1</v>
      </c>
    </row>
    <row r="2" spans="1:5" x14ac:dyDescent="0.5">
      <c r="A2" t="str">
        <f>ADDRESS(3,6,4)</f>
        <v>F3</v>
      </c>
      <c r="C2" t="str">
        <f>ADDRESS(ROW(),COLUMN())</f>
        <v>$C$2</v>
      </c>
    </row>
    <row r="3" spans="1:5" x14ac:dyDescent="0.5">
      <c r="C3" t="str">
        <f>ADDRESS(ROW(),COLUMN())</f>
        <v>$C$3</v>
      </c>
    </row>
    <row r="4" spans="1:5" x14ac:dyDescent="0.5">
      <c r="C4">
        <f>ROW()</f>
        <v>4</v>
      </c>
      <c r="E4" t="str" cm="1">
        <f t="array" aca="1" ref="E4" ca="1">OFFSET(INDIRECT(ADDRESS(ROW(),COLUMN())),-3,-4)</f>
        <v>$D$2</v>
      </c>
    </row>
    <row r="5" spans="1:5" x14ac:dyDescent="0.5">
      <c r="C5">
        <f>COLUMN()</f>
        <v>3</v>
      </c>
    </row>
    <row r="7" spans="1:5" x14ac:dyDescent="0.5">
      <c r="C7" t="str">
        <f>ADDRESS(2, 4)</f>
        <v>$D$2</v>
      </c>
    </row>
    <row r="9" spans="1:5" x14ac:dyDescent="0.5">
      <c r="D9" cm="1">
        <f t="array" aca="1" ref="D9" ca="1">CELL("col",B1)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2DC-43CB-4F2B-B79E-59CBA9BE9DD5}">
  <dimension ref="A1:E19"/>
  <sheetViews>
    <sheetView workbookViewId="0">
      <selection activeCell="E1" sqref="E1"/>
    </sheetView>
  </sheetViews>
  <sheetFormatPr defaultColWidth="11" defaultRowHeight="15.75" x14ac:dyDescent="0.5"/>
  <cols>
    <col min="1" max="1" width="8.1875" customWidth="1"/>
    <col min="2" max="3" width="3.3125" customWidth="1"/>
    <col min="4" max="4" width="3" customWidth="1"/>
    <col min="5" max="5" width="16.6875" customWidth="1"/>
  </cols>
  <sheetData>
    <row r="1" spans="1:5" x14ac:dyDescent="0.5">
      <c r="A1" t="s">
        <v>55</v>
      </c>
      <c r="D1" s="1"/>
      <c r="E1" t="str">
        <f ca="1">OFFSET(D3,-2,-3)</f>
        <v>Target</v>
      </c>
    </row>
    <row r="18" spans="3:3" x14ac:dyDescent="0.5">
      <c r="C18" t="str">
        <f ca="1">OFFSET(A1,COUNTA(A:A)-1,0)</f>
        <v>Target</v>
      </c>
    </row>
    <row r="19" spans="3:3" x14ac:dyDescent="0.5">
      <c r="C19" t="e">
        <f ca="1">SUM(OFFSET(A1,COUNTA(A:A)-3,0,3))</f>
        <v>#REF!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1C-EA4E-40B0-8E39-8DD9603B820D}">
  <dimension ref="A1:C5"/>
  <sheetViews>
    <sheetView workbookViewId="0">
      <selection activeCell="C2" sqref="C2"/>
    </sheetView>
  </sheetViews>
  <sheetFormatPr defaultColWidth="11" defaultRowHeight="15.75" x14ac:dyDescent="0.5"/>
  <cols>
    <col min="1" max="1" width="6.6875" customWidth="1"/>
    <col min="2" max="2" width="2.6875" customWidth="1"/>
    <col min="3" max="3" width="7.3125" customWidth="1"/>
    <col min="6" max="6" width="18.6875" customWidth="1"/>
  </cols>
  <sheetData>
    <row r="1" spans="1:3" x14ac:dyDescent="0.5">
      <c r="A1">
        <v>1</v>
      </c>
      <c r="C1" s="1" t="s">
        <v>56</v>
      </c>
    </row>
    <row r="2" spans="1:3" x14ac:dyDescent="0.5">
      <c r="A2">
        <v>2</v>
      </c>
      <c r="C2">
        <f ca="1">SUM(OFFSET(A1,COUNTA(A:A)-3,0,3))</f>
        <v>12</v>
      </c>
    </row>
    <row r="3" spans="1:3" x14ac:dyDescent="0.5">
      <c r="A3">
        <v>3</v>
      </c>
    </row>
    <row r="4" spans="1:3" x14ac:dyDescent="0.5">
      <c r="A4">
        <v>4</v>
      </c>
    </row>
    <row r="5" spans="1:3" x14ac:dyDescent="0.5">
      <c r="A5">
        <v>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C979-BD38-4341-8870-F02D8ADC333B}">
  <dimension ref="A1:E19"/>
  <sheetViews>
    <sheetView workbookViewId="0">
      <selection activeCell="E1" sqref="E1"/>
    </sheetView>
  </sheetViews>
  <sheetFormatPr defaultColWidth="11" defaultRowHeight="15.75" x14ac:dyDescent="0.5"/>
  <sheetData>
    <row r="1" spans="1:5" x14ac:dyDescent="0.5">
      <c r="A1">
        <v>1</v>
      </c>
      <c r="B1">
        <v>2</v>
      </c>
      <c r="C1">
        <v>3</v>
      </c>
      <c r="E1">
        <f ca="1">OFFSET(A1,3,2)</f>
        <v>12</v>
      </c>
    </row>
    <row r="2" spans="1:5" x14ac:dyDescent="0.5">
      <c r="A2">
        <v>2</v>
      </c>
      <c r="B2">
        <v>4</v>
      </c>
      <c r="C2">
        <v>6</v>
      </c>
      <c r="E2">
        <f ca="1">OFFSET(C5,-2,-1)</f>
        <v>6</v>
      </c>
    </row>
    <row r="3" spans="1:5" x14ac:dyDescent="0.5">
      <c r="A3">
        <v>3</v>
      </c>
      <c r="B3">
        <v>6</v>
      </c>
      <c r="C3">
        <v>9</v>
      </c>
    </row>
    <row r="4" spans="1:5" x14ac:dyDescent="0.5">
      <c r="A4">
        <v>4</v>
      </c>
      <c r="B4">
        <v>8</v>
      </c>
      <c r="C4">
        <v>12</v>
      </c>
      <c r="E4" cm="1">
        <f t="array" aca="1" ref="E4" ca="1">OFFSET(INDIRECT(ADDRESS(ROW(),COLUMN())),2,-4)</f>
        <v>6</v>
      </c>
    </row>
    <row r="5" spans="1:5" x14ac:dyDescent="0.5">
      <c r="A5">
        <v>5</v>
      </c>
      <c r="B5">
        <v>10</v>
      </c>
      <c r="C5">
        <v>15</v>
      </c>
    </row>
    <row r="6" spans="1:5" x14ac:dyDescent="0.5">
      <c r="A6">
        <v>6</v>
      </c>
      <c r="B6">
        <v>12</v>
      </c>
      <c r="C6">
        <v>18</v>
      </c>
    </row>
    <row r="7" spans="1:5" x14ac:dyDescent="0.5">
      <c r="A7">
        <v>7</v>
      </c>
    </row>
    <row r="8" spans="1:5" x14ac:dyDescent="0.5">
      <c r="A8">
        <v>8</v>
      </c>
    </row>
    <row r="9" spans="1:5" x14ac:dyDescent="0.5">
      <c r="A9">
        <v>9</v>
      </c>
    </row>
    <row r="10" spans="1:5" x14ac:dyDescent="0.5">
      <c r="A10">
        <v>10</v>
      </c>
      <c r="C10">
        <f ca="1">SUM(OFFSET(A1,COUNTA(A:A)-5,0,5))</f>
        <v>40</v>
      </c>
      <c r="E10" cm="1">
        <f t="array" aca="1" ref="E10:E14" ca="1">OFFSET($A$1,COUNTA($A:$A)-5,0,5)</f>
        <v>6</v>
      </c>
    </row>
    <row r="11" spans="1:5" x14ac:dyDescent="0.5">
      <c r="E11">
        <f ca="1"/>
        <v>7</v>
      </c>
    </row>
    <row r="12" spans="1:5" x14ac:dyDescent="0.5">
      <c r="E12">
        <f ca="1"/>
        <v>8</v>
      </c>
    </row>
    <row r="13" spans="1:5" x14ac:dyDescent="0.5">
      <c r="E13">
        <f ca="1"/>
        <v>9</v>
      </c>
    </row>
    <row r="14" spans="1:5" x14ac:dyDescent="0.5">
      <c r="E14">
        <f ca="1"/>
        <v>10</v>
      </c>
    </row>
    <row r="18" spans="3:3" x14ac:dyDescent="0.5">
      <c r="C18">
        <f ca="1">OFFSET(A1,COUNTA(A:A)-1,0)</f>
        <v>10</v>
      </c>
    </row>
    <row r="19" spans="3:3" x14ac:dyDescent="0.5">
      <c r="C19">
        <f ca="1">SUM(OFFSET(A1,COUNTA(A:A)-3,0,3))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UNIQUE</vt:lpstr>
      <vt:lpstr>SORT</vt:lpstr>
      <vt:lpstr>FILTER</vt:lpstr>
      <vt:lpstr>Array Manipulation</vt:lpstr>
      <vt:lpstr>Logical Tests</vt:lpstr>
      <vt:lpstr>AND OR arrays</vt:lpstr>
      <vt:lpstr>Types</vt:lpstr>
      <vt:lpstr>Choose</vt:lpstr>
      <vt:lpstr>Switch</vt:lpstr>
      <vt:lpstr>Lookups</vt:lpstr>
      <vt:lpstr>Xmatch</vt:lpstr>
      <vt:lpstr>Index</vt:lpstr>
      <vt:lpstr>Index Xmatch</vt:lpstr>
      <vt:lpstr>Index Xmatch row column</vt:lpstr>
      <vt:lpstr>Indirect (1)</vt:lpstr>
      <vt:lpstr>Indirect (2)</vt:lpstr>
      <vt:lpstr>Indirect</vt:lpstr>
      <vt:lpstr>Row Column Address</vt:lpstr>
      <vt:lpstr>Offset (1)</vt:lpstr>
      <vt:lpstr>Offset (2)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2023-04-19T07:54:55Z</dcterms:created>
  <dcterms:modified xsi:type="dcterms:W3CDTF">2024-05-08T08:23:49Z</dcterms:modified>
</cp:coreProperties>
</file>