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xcel Cookbook\FilesForGitHub\ch09\"/>
    </mc:Choice>
  </mc:AlternateContent>
  <xr:revisionPtr revIDLastSave="0" documentId="13_ncr:1_{FA7921F0-7889-4216-B381-680BB898C99C}" xr6:coauthVersionLast="47" xr6:coauthVersionMax="47" xr10:uidLastSave="{00000000-0000-0000-0000-000000000000}"/>
  <bookViews>
    <workbookView xWindow="-98" yWindow="-98" windowWidth="16276" windowHeight="10440" xr2:uid="{38F5B9C7-B067-43A8-9119-AB787A56E8F5}"/>
  </bookViews>
  <sheets>
    <sheet name="Descriptive Statistics data" sheetId="17" r:id="rId1"/>
    <sheet name="Descriptive Statistics" sheetId="1" r:id="rId2"/>
    <sheet name="Descriptive Statistics multiple" sheetId="13" r:id="rId3"/>
    <sheet name="Confidence interval mean" sheetId="2" r:id="rId4"/>
    <sheet name="Kth Largest Smallest" sheetId="3" r:id="rId5"/>
    <sheet name="Rank Percentile" sheetId="4" r:id="rId6"/>
    <sheet name="Histogram data" sheetId="18" r:id="rId7"/>
    <sheet name="Histogram" sheetId="5" r:id="rId8"/>
    <sheet name="Histogram sorted" sheetId="6" r:id="rId9"/>
    <sheet name="Histogram cumulative" sheetId="7" r:id="rId10"/>
    <sheet name="Histogram cumulative sorted" sheetId="9" r:id="rId11"/>
    <sheet name="Histogram chart output" sheetId="10" r:id="rId12"/>
    <sheet name="Moving average data" sheetId="19" r:id="rId13"/>
    <sheet name="Moving average" sheetId="12" r:id="rId14"/>
    <sheet name="Exponential Smoothing data" sheetId="20" r:id="rId15"/>
    <sheet name="Exponential Smoothing" sheetId="14" r:id="rId16"/>
    <sheet name="Sales Data" sheetId="51" r:id="rId17"/>
    <sheet name="Random Sampling" sheetId="15" r:id="rId18"/>
    <sheet name="Periodic Sampling" sheetId="21" r:id="rId19"/>
    <sheet name="Random number generation" sheetId="16" r:id="rId20"/>
    <sheet name="Correlation" sheetId="22" r:id="rId21"/>
    <sheet name="Covariance" sheetId="23" r:id="rId22"/>
    <sheet name="Sheet8" sheetId="50" r:id="rId23"/>
    <sheet name="Regression Data" sheetId="24" r:id="rId24"/>
    <sheet name="Regression" sheetId="25" r:id="rId25"/>
    <sheet name="Sheet7" sheetId="49" r:id="rId26"/>
    <sheet name="t-Test two sample" sheetId="29" r:id="rId27"/>
    <sheet name="z-Test two sample " sheetId="30" r:id="rId28"/>
    <sheet name="Sheet6" sheetId="48" r:id="rId29"/>
    <sheet name="t-Test paired" sheetId="26" r:id="rId30"/>
    <sheet name="Sheet5" sheetId="47" r:id="rId31"/>
    <sheet name="f-Test two sample" sheetId="32" r:id="rId32"/>
    <sheet name="Sheet4" sheetId="46" r:id="rId33"/>
    <sheet name="ANOVA single factor" sheetId="27" r:id="rId34"/>
    <sheet name="Sheet3" sheetId="45" r:id="rId35"/>
    <sheet name="ANOVA two factor replication" sheetId="37" r:id="rId36"/>
    <sheet name="Sheet2" sheetId="44" r:id="rId37"/>
    <sheet name="ANOVA two factor replication 2" sheetId="35" r:id="rId38"/>
    <sheet name="ANOVA two factor without" sheetId="33" r:id="rId39"/>
    <sheet name="Fourier Analysis" sheetId="39" r:id="rId40"/>
    <sheet name="Fourier screenshot" sheetId="43" r:id="rId41"/>
    <sheet name="Fourier Analysis (2)" sheetId="42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2" l="1"/>
  <c r="F33" i="42"/>
  <c r="E33" i="42"/>
  <c r="F32" i="42"/>
  <c r="E32" i="42"/>
  <c r="F31" i="42"/>
  <c r="E31" i="42"/>
  <c r="F30" i="42"/>
  <c r="E30" i="42"/>
  <c r="F29" i="42"/>
  <c r="E29" i="42"/>
  <c r="F28" i="42"/>
  <c r="E28" i="42"/>
  <c r="F27" i="42"/>
  <c r="E27" i="42"/>
  <c r="F26" i="42"/>
  <c r="E26" i="42"/>
  <c r="F25" i="42"/>
  <c r="E25" i="42"/>
  <c r="F24" i="42"/>
  <c r="E24" i="42"/>
  <c r="F23" i="42"/>
  <c r="E23" i="42"/>
  <c r="F22" i="42"/>
  <c r="E22" i="42"/>
  <c r="F21" i="42"/>
  <c r="E21" i="42"/>
  <c r="F20" i="42"/>
  <c r="E20" i="42"/>
  <c r="F19" i="42"/>
  <c r="E19" i="42"/>
  <c r="F18" i="42"/>
  <c r="E18" i="42"/>
  <c r="F17" i="42"/>
  <c r="E17" i="42"/>
  <c r="F16" i="42"/>
  <c r="E16" i="42"/>
  <c r="F15" i="42"/>
  <c r="E15" i="42"/>
  <c r="F14" i="42"/>
  <c r="E14" i="42"/>
  <c r="F13" i="42"/>
  <c r="E13" i="42"/>
  <c r="F12" i="42"/>
  <c r="E12" i="42"/>
  <c r="F11" i="42"/>
  <c r="E11" i="42"/>
  <c r="F10" i="42"/>
  <c r="E10" i="42"/>
  <c r="F9" i="42"/>
  <c r="E9" i="42"/>
  <c r="F8" i="42"/>
  <c r="E8" i="42"/>
  <c r="F7" i="42"/>
  <c r="E7" i="42"/>
  <c r="F6" i="42"/>
  <c r="E6" i="42"/>
  <c r="F5" i="42"/>
  <c r="E5" i="42"/>
  <c r="F4" i="42"/>
  <c r="E4" i="42"/>
  <c r="F3" i="42"/>
  <c r="E3" i="42"/>
  <c r="F2" i="42"/>
  <c r="F6" i="39" l="1"/>
  <c r="F7" i="39"/>
  <c r="F8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5" i="39"/>
  <c r="J1" i="39"/>
  <c r="E34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36" i="39"/>
  <c r="E35" i="39" l="1"/>
  <c r="E33" i="39"/>
  <c r="I4" i="23" l="1"/>
  <c r="H3" i="23"/>
  <c r="G2" i="23"/>
  <c r="D11" i="14" l="1"/>
  <c r="C4" i="14"/>
  <c r="C5" i="14" s="1"/>
  <c r="C6" i="14" s="1"/>
  <c r="C7" i="14" s="1"/>
  <c r="C8" i="14" s="1"/>
  <c r="C9" i="14" s="1"/>
  <c r="C10" i="14" s="1"/>
  <c r="C11" i="14" s="1"/>
  <c r="C12" i="14" s="1"/>
  <c r="C13" i="14" s="1"/>
  <c r="C3" i="14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D9" i="14" l="1"/>
  <c r="D13" i="14"/>
  <c r="D8" i="14"/>
  <c r="D12" i="14"/>
  <c r="D7" i="14"/>
  <c r="D10" i="14"/>
  <c r="D6" i="14"/>
  <c r="D20" i="12"/>
  <c r="D19" i="12"/>
  <c r="D15" i="12"/>
  <c r="D11" i="12"/>
  <c r="D18" i="12"/>
  <c r="D14" i="12"/>
  <c r="D9" i="12"/>
  <c r="D17" i="12"/>
  <c r="D13" i="12"/>
  <c r="D12" i="12"/>
  <c r="D10" i="12"/>
  <c r="D16" i="12"/>
  <c r="D8" i="12"/>
</calcChain>
</file>

<file path=xl/sharedStrings.xml><?xml version="1.0" encoding="utf-8"?>
<sst xmlns="http://schemas.openxmlformats.org/spreadsheetml/2006/main" count="1776" uniqueCount="214">
  <si>
    <t>Scores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</si>
  <si>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</si>
  <si>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</si>
  <si>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</si>
  <si>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</si>
  <si>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</si>
  <si>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</si>
  <si>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</si>
  <si>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</si>
  <si>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</si>
  <si>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</si>
  <si>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</si>
  <si>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</si>
  <si>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</si>
  <si>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</si>
  <si>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Largest(3)</t>
  </si>
  <si>
    <t>Smallest(3)</t>
  </si>
  <si>
    <t>Point</t>
  </si>
  <si>
    <t>Rank</t>
  </si>
  <si>
    <t>Percent</t>
  </si>
  <si>
    <t>More</t>
  </si>
  <si>
    <t>Frequency</t>
  </si>
  <si>
    <t>Bin upper limits</t>
  </si>
  <si>
    <t>Cumulative %</t>
  </si>
  <si>
    <t>Year/Quarter</t>
  </si>
  <si>
    <t>Sales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</si>
  <si>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</si>
  <si>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</si>
  <si>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</si>
  <si>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</si>
  <si>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</si>
  <si>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</si>
  <si>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</si>
  <si>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</si>
  <si>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</si>
  <si>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</si>
  <si>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</si>
  <si>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</si>
  <si>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</si>
  <si>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</si>
  <si>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</si>
  <si>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</si>
  <si>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</si>
  <si>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</si>
  <si>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</si>
  <si>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Moving Average</t>
  </si>
  <si>
    <t>Scores A</t>
  </si>
  <si>
    <t>Scores B</t>
  </si>
  <si>
    <t>Period</t>
  </si>
  <si>
    <t>Damping Factor 0.7</t>
  </si>
  <si>
    <t>Customer</t>
  </si>
  <si>
    <t>Gender</t>
  </si>
  <si>
    <t>State</t>
  </si>
  <si>
    <t>VIP</t>
  </si>
  <si>
    <t>Female</t>
  </si>
  <si>
    <t>CA</t>
  </si>
  <si>
    <t>No</t>
  </si>
  <si>
    <t>OR</t>
  </si>
  <si>
    <t>Male</t>
  </si>
  <si>
    <t>NY</t>
  </si>
  <si>
    <t>MA</t>
  </si>
  <si>
    <t>TX</t>
  </si>
  <si>
    <t>Yes</t>
  </si>
  <si>
    <t>Random sample</t>
  </si>
  <si>
    <t>Periodic sample</t>
  </si>
  <si>
    <t>Paper</t>
  </si>
  <si>
    <t>Ink cartridges</t>
  </si>
  <si>
    <t>Computers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</si>
  <si>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</si>
  <si>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</si>
  <si>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</si>
  <si>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</si>
  <si>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</si>
  <si>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</si>
  <si>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</si>
  <si>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</si>
  <si>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</si>
  <si>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</si>
  <si>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</si>
  <si>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</si>
  <si>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</si>
  <si>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Quantity Sold</t>
  </si>
  <si>
    <t>Price</t>
  </si>
  <si>
    <t>Advertising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</si>
  <si>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</si>
  <si>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</si>
  <si>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</si>
  <si>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</si>
  <si>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</si>
  <si>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</si>
  <si>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</si>
  <si>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</si>
  <si>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</si>
  <si>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</si>
  <si>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</si>
  <si>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</si>
  <si>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</si>
  <si>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</si>
  <si>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</si>
  <si>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</si>
  <si>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</si>
  <si>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</si>
  <si>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</si>
  <si>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</si>
  <si>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</si>
  <si>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</si>
  <si>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</si>
  <si>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Sold</t>
  </si>
  <si>
    <t>Before</t>
  </si>
  <si>
    <t>After</t>
  </si>
  <si>
    <t>t-Test: Paired Two Sample for Means</t>
  </si>
  <si>
    <t>Variance</t>
  </si>
  <si>
    <t>Pearson Correlation</t>
  </si>
  <si>
    <t>Hypothesized Mean Difference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</si>
  <si>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</si>
  <si>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</si>
  <si>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</si>
  <si>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</si>
  <si>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</si>
  <si>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</si>
  <si>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Brand A</t>
  </si>
  <si>
    <t>Brand B</t>
  </si>
  <si>
    <t>Athlete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</si>
  <si>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</si>
  <si>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</si>
  <si>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</si>
  <si>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</si>
  <si>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</si>
  <si>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</si>
  <si>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</si>
  <si>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F-Test Two-Sample for Variances</t>
  </si>
  <si>
    <t>P(F&lt;=f) one-tail</t>
  </si>
  <si>
    <t>F Critical one-tail</t>
  </si>
  <si>
    <t>Team A</t>
  </si>
  <si>
    <t>Team B</t>
  </si>
  <si>
    <t>Brand C</t>
  </si>
  <si>
    <t>Anova: Single Factor</t>
  </si>
  <si>
    <t>SUMMARY</t>
  </si>
  <si>
    <t>Groups</t>
  </si>
  <si>
    <t>Average</t>
  </si>
  <si>
    <t>Source of Variation</t>
  </si>
  <si>
    <t>F crit</t>
  </si>
  <si>
    <t>Between Groups</t>
  </si>
  <si>
    <t>Within Groups</t>
  </si>
  <si>
    <t>Car 1</t>
  </si>
  <si>
    <t>Car 2</t>
  </si>
  <si>
    <t>Car 3</t>
  </si>
  <si>
    <t>Car 4</t>
  </si>
  <si>
    <t>Car 5</t>
  </si>
  <si>
    <t>Driver 1</t>
  </si>
  <si>
    <t>Driver 2</t>
  </si>
  <si>
    <t>Driver 3</t>
  </si>
  <si>
    <t>Driver 4</t>
  </si>
  <si>
    <t>Driver 5</t>
  </si>
  <si>
    <t>Anova: Two-Factor Without Replication</t>
  </si>
  <si>
    <t>Rows</t>
  </si>
  <si>
    <t>Columns</t>
  </si>
  <si>
    <t>Error</t>
  </si>
  <si>
    <t>Culture 1</t>
  </si>
  <si>
    <t>Culture 2</t>
  </si>
  <si>
    <t>Anova: Two-Factor With Replication</t>
  </si>
  <si>
    <t>Sample</t>
  </si>
  <si>
    <t>Interaction</t>
  </si>
  <si>
    <t>Within</t>
  </si>
  <si>
    <t>Syrup</t>
  </si>
  <si>
    <t>Mustard</t>
  </si>
  <si>
    <t>Ice cream</t>
  </si>
  <si>
    <t>Burger</t>
  </si>
  <si>
    <t>Model A</t>
  </si>
  <si>
    <t>Model B</t>
  </si>
  <si>
    <t>Model C</t>
  </si>
  <si>
    <t>Culture 3</t>
  </si>
  <si>
    <t>Time</t>
  </si>
  <si>
    <t>Samples</t>
  </si>
  <si>
    <t>Interval</t>
  </si>
  <si>
    <t>Formula</t>
  </si>
  <si>
    <t>Fourier</t>
  </si>
  <si>
    <t>18.6784862485348</t>
  </si>
  <si>
    <t>-7.99226886665048+6.19937416958388i</t>
  </si>
  <si>
    <t>-0.985540594832308+4.57066502113923i</t>
  </si>
  <si>
    <t>8.1843853508566-7.71795940452832i</t>
  </si>
  <si>
    <t>-2.41131761533812+5.95845960634738i</t>
  </si>
  <si>
    <t>-1.18786774996966+3.38678196583616i</t>
  </si>
  <si>
    <t>-0.93266486419675+2.34683368788746i</t>
  </si>
  <si>
    <t>-0.86961934046348+1.74596688515386i</t>
  </si>
  <si>
    <t>7.13831988451694+1.34735605307291i</t>
  </si>
  <si>
    <t>-0.870090972760802+1.05879847586483i</t>
  </si>
  <si>
    <t>-0.882174415739665+0.835675792535816i</t>
  </si>
  <si>
    <t>-0.893651457238692+0.653703196449161i</t>
  </si>
  <si>
    <t>-0.903179110121902+0.498519918715567i</t>
  </si>
  <si>
    <t>-0.910456098902067+0.361011316964604i</t>
  </si>
  <si>
    <t>-0.915523805228398+0.23497550325524i</t>
  </si>
  <si>
    <t>-0.918500699541675+0.115857601575378i</t>
  </si>
  <si>
    <t>-0.919481479679433</t>
  </si>
  <si>
    <t>-0.91850069954168-0.115857601575379i</t>
  </si>
  <si>
    <t>-0.9155238052284-0.234975503255238i</t>
  </si>
  <si>
    <t>-0.910456098902063-0.361011316964598i</t>
  </si>
  <si>
    <t>-0.903179110121904-0.498519918715566i</t>
  </si>
  <si>
    <t>-0.893651457238701-0.65370319644916i</t>
  </si>
  <si>
    <t>-0.882174415739667-0.835675792535813i</t>
  </si>
  <si>
    <t>-0.870090972760801-1.05879847586483i</t>
  </si>
  <si>
    <t>7.13831988451694-1.34735605307291i</t>
  </si>
  <si>
    <t>-0.86961934046349-1.74596688515387i</t>
  </si>
  <si>
    <t>-0.932664864196757-2.34683368788746i</t>
  </si>
  <si>
    <t>-1.18786774996967-3.38678196583616i</t>
  </si>
  <si>
    <t>-2.41131761533813-5.95845960634738i</t>
  </si>
  <si>
    <t>8.18438535085663+7.71795940452829i</t>
  </si>
  <si>
    <t>-0.98554059483232-4.57066502113923i</t>
  </si>
  <si>
    <t>-7.9922688666505-6.19937416958386i</t>
  </si>
  <si>
    <t>SIN(4*$J$1*A5)+COS(10*$J$1*A5)/2+SIN(6/($J$1*A5+1))</t>
  </si>
  <si>
    <t>Magnitude</t>
  </si>
  <si>
    <t>Signal</t>
  </si>
  <si>
    <t>Frequency (Hz)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</si>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</sst>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  <xf numFmtId="10" fontId="0" fillId="0" borderId="0" xfId="0" applyNumberFormat="1"/>
    <xf numFmtId="10" fontId="0" fillId="0" borderId="1" xfId="0" applyNumberForma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Pareto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chart output'!$H$2:$H$12</c:f>
              <c:strCache>
                <c:ptCount val="11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  <c:pt idx="5">
                  <c:v>70</c:v>
                </c:pt>
                <c:pt idx="6">
                  <c:v>10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'Histogram chart output'!$I$2:$I$12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E-41F9-900C-19F537040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518079"/>
        <c:axId val="826534303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'Histogram chart output'!$H$2:$H$12</c:f>
              <c:strCache>
                <c:ptCount val="11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  <c:pt idx="5">
                  <c:v>70</c:v>
                </c:pt>
                <c:pt idx="6">
                  <c:v>10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'Histogram chart output'!$J$2:$J$12</c:f>
              <c:numCache>
                <c:formatCode>0.00%</c:formatCode>
                <c:ptCount val="11"/>
                <c:pt idx="0">
                  <c:v>0.33333333333333331</c:v>
                </c:pt>
                <c:pt idx="1">
                  <c:v>0.53333333333333333</c:v>
                </c:pt>
                <c:pt idx="2">
                  <c:v>0.73333333333333328</c:v>
                </c:pt>
                <c:pt idx="3">
                  <c:v>0.8666666666666667</c:v>
                </c:pt>
                <c:pt idx="4">
                  <c:v>0.93333333333333335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4E-41F9-900C-19F537040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535551"/>
        <c:axId val="826533887"/>
      </c:lineChart>
      <c:catAx>
        <c:axId val="826518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upper limits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6534303"/>
        <c:crosses val="autoZero"/>
        <c:auto val="1"/>
        <c:lblAlgn val="ctr"/>
        <c:lblOffset val="100"/>
        <c:noMultiLvlLbl val="0"/>
      </c:catAx>
      <c:valAx>
        <c:axId val="826534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6518079"/>
        <c:crosses val="autoZero"/>
        <c:crossBetween val="between"/>
      </c:valAx>
      <c:valAx>
        <c:axId val="82653388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26535551"/>
        <c:crosses val="max"/>
        <c:crossBetween val="between"/>
      </c:valAx>
      <c:catAx>
        <c:axId val="826535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3887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'Moving average'!$B$2:$B$20</c:f>
              <c:numCache>
                <c:formatCode>General</c:formatCode>
                <c:ptCount val="19"/>
                <c:pt idx="0">
                  <c:v>78000</c:v>
                </c:pt>
                <c:pt idx="1">
                  <c:v>60000</c:v>
                </c:pt>
                <c:pt idx="2">
                  <c:v>45000</c:v>
                </c:pt>
                <c:pt idx="3">
                  <c:v>80000</c:v>
                </c:pt>
                <c:pt idx="4">
                  <c:v>75000</c:v>
                </c:pt>
                <c:pt idx="5">
                  <c:v>70000</c:v>
                </c:pt>
                <c:pt idx="6">
                  <c:v>50000</c:v>
                </c:pt>
                <c:pt idx="7">
                  <c:v>90000</c:v>
                </c:pt>
                <c:pt idx="8">
                  <c:v>80000</c:v>
                </c:pt>
                <c:pt idx="9">
                  <c:v>52000</c:v>
                </c:pt>
                <c:pt idx="10">
                  <c:v>60000</c:v>
                </c:pt>
                <c:pt idx="11">
                  <c:v>115000</c:v>
                </c:pt>
                <c:pt idx="12">
                  <c:v>105000</c:v>
                </c:pt>
                <c:pt idx="13">
                  <c:v>60000</c:v>
                </c:pt>
                <c:pt idx="14">
                  <c:v>80000</c:v>
                </c:pt>
                <c:pt idx="15">
                  <c:v>120000</c:v>
                </c:pt>
                <c:pt idx="16">
                  <c:v>110000</c:v>
                </c:pt>
                <c:pt idx="17">
                  <c:v>63000</c:v>
                </c:pt>
                <c:pt idx="18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D-4CCC-B862-82219C792288}"/>
            </c:ext>
          </c:extLst>
        </c:ser>
        <c:ser>
          <c:idx val="1"/>
          <c:order val="1"/>
          <c:tx>
            <c:v>Forecast</c:v>
          </c:tx>
          <c:val>
            <c:numRef>
              <c:f>'Moving average'!$C$2:$C$20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65750</c:v>
                </c:pt>
                <c:pt idx="4">
                  <c:v>65000</c:v>
                </c:pt>
                <c:pt idx="5">
                  <c:v>67500</c:v>
                </c:pt>
                <c:pt idx="6">
                  <c:v>68750</c:v>
                </c:pt>
                <c:pt idx="7">
                  <c:v>71250</c:v>
                </c:pt>
                <c:pt idx="8">
                  <c:v>72500</c:v>
                </c:pt>
                <c:pt idx="9">
                  <c:v>68000</c:v>
                </c:pt>
                <c:pt idx="10">
                  <c:v>70500</c:v>
                </c:pt>
                <c:pt idx="11">
                  <c:v>76750</c:v>
                </c:pt>
                <c:pt idx="12">
                  <c:v>83000</c:v>
                </c:pt>
                <c:pt idx="13">
                  <c:v>85000</c:v>
                </c:pt>
                <c:pt idx="14">
                  <c:v>90000</c:v>
                </c:pt>
                <c:pt idx="15">
                  <c:v>91250</c:v>
                </c:pt>
                <c:pt idx="16">
                  <c:v>92500</c:v>
                </c:pt>
                <c:pt idx="17">
                  <c:v>93250</c:v>
                </c:pt>
                <c:pt idx="18">
                  <c:v>93250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D-4CCC-B862-82219C792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384959"/>
        <c:axId val="906382463"/>
      </c:lineChart>
      <c:catAx>
        <c:axId val="906384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906382463"/>
        <c:crosses val="autoZero"/>
        <c:auto val="1"/>
        <c:lblAlgn val="ctr"/>
        <c:lblOffset val="100"/>
        <c:noMultiLvlLbl val="0"/>
      </c:catAx>
      <c:valAx>
        <c:axId val="906382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3849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Smoothing'!$B$2:$B$13</c:f>
              <c:numCache>
                <c:formatCode>General</c:formatCode>
                <c:ptCount val="12"/>
                <c:pt idx="0">
                  <c:v>110</c:v>
                </c:pt>
                <c:pt idx="1">
                  <c:v>140</c:v>
                </c:pt>
                <c:pt idx="2">
                  <c:v>250</c:v>
                </c:pt>
                <c:pt idx="3">
                  <c:v>500</c:v>
                </c:pt>
                <c:pt idx="4">
                  <c:v>200</c:v>
                </c:pt>
                <c:pt idx="5">
                  <c:v>350</c:v>
                </c:pt>
                <c:pt idx="6">
                  <c:v>110</c:v>
                </c:pt>
                <c:pt idx="7">
                  <c:v>890</c:v>
                </c:pt>
                <c:pt idx="8">
                  <c:v>400</c:v>
                </c:pt>
                <c:pt idx="9">
                  <c:v>1200</c:v>
                </c:pt>
                <c:pt idx="10">
                  <c:v>450</c:v>
                </c:pt>
                <c:pt idx="11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6-4395-A54C-DEA428191F36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Smoothing'!$C$2:$C$13</c:f>
              <c:numCache>
                <c:formatCode>General</c:formatCode>
                <c:ptCount val="12"/>
                <c:pt idx="0">
                  <c:v>#N/A</c:v>
                </c:pt>
                <c:pt idx="1">
                  <c:v>110</c:v>
                </c:pt>
                <c:pt idx="2">
                  <c:v>119</c:v>
                </c:pt>
                <c:pt idx="3">
                  <c:v>158.30000000000001</c:v>
                </c:pt>
                <c:pt idx="4">
                  <c:v>260.81</c:v>
                </c:pt>
                <c:pt idx="5">
                  <c:v>242.56699999999998</c:v>
                </c:pt>
                <c:pt idx="6">
                  <c:v>274.79689999999994</c:v>
                </c:pt>
                <c:pt idx="7">
                  <c:v>225.35782999999995</c:v>
                </c:pt>
                <c:pt idx="8">
                  <c:v>424.75048099999992</c:v>
                </c:pt>
                <c:pt idx="9">
                  <c:v>417.32533669999992</c:v>
                </c:pt>
                <c:pt idx="10">
                  <c:v>652.12773569000001</c:v>
                </c:pt>
                <c:pt idx="11">
                  <c:v>591.48941498299996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6-4395-A54C-DEA428191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321823"/>
        <c:axId val="972323903"/>
      </c:lineChart>
      <c:catAx>
        <c:axId val="972321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972323903"/>
        <c:crosses val="autoZero"/>
        <c:auto val="1"/>
        <c:lblAlgn val="ctr"/>
        <c:lblOffset val="100"/>
        <c:noMultiLvlLbl val="0"/>
      </c:catAx>
      <c:valAx>
        <c:axId val="972323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321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/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'Fourier Analysis'!$C$4</c:f>
              <c:strCache>
                <c:ptCount val="1"/>
                <c:pt idx="0">
                  <c:v>Signal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Analysis'!$B$5:$B$36</c:f>
              <c:numCache>
                <c:formatCode>General</c:formatCode>
                <c:ptCount val="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</c:numCache>
            </c:numRef>
          </c:xVal>
          <c:yVal>
            <c:numRef>
              <c:f>'Fourier Analysis'!$C$5:$C$36</c:f>
              <c:numCache>
                <c:formatCode>General</c:formatCode>
                <c:ptCount val="32"/>
                <c:pt idx="0">
                  <c:v>0.22058450180107414</c:v>
                </c:pt>
                <c:pt idx="1">
                  <c:v>-0.30238413332337122</c:v>
                </c:pt>
                <c:pt idx="2">
                  <c:v>-0.53819759755716179</c:v>
                </c:pt>
                <c:pt idx="3">
                  <c:v>0.14550661337229853</c:v>
                </c:pt>
                <c:pt idx="4">
                  <c:v>0.57091572560978321</c:v>
                </c:pt>
                <c:pt idx="5">
                  <c:v>-0.21725583000006196</c:v>
                </c:pt>
                <c:pt idx="6">
                  <c:v>-1.0350554606354105</c:v>
                </c:pt>
                <c:pt idx="7">
                  <c:v>-0.67100523103132703</c:v>
                </c:pt>
                <c:pt idx="8">
                  <c:v>1.3176973367646672E-2</c:v>
                </c:pt>
                <c:pt idx="9">
                  <c:v>2.2007980258568871E-2</c:v>
                </c:pt>
                <c:pt idx="10">
                  <c:v>0.2226893749063612</c:v>
                </c:pt>
                <c:pt idx="11">
                  <c:v>1.3965678660411736</c:v>
                </c:pt>
                <c:pt idx="12">
                  <c:v>2.3243090407972549</c:v>
                </c:pt>
                <c:pt idx="13">
                  <c:v>1.8715059962369116</c:v>
                </c:pt>
                <c:pt idx="14">
                  <c:v>1.0417155130265003</c:v>
                </c:pt>
                <c:pt idx="15">
                  <c:v>0.97656007259126443</c:v>
                </c:pt>
                <c:pt idx="16">
                  <c:v>0.90284323113485698</c:v>
                </c:pt>
                <c:pt idx="17">
                  <c:v>4.6901073365109736E-2</c:v>
                </c:pt>
                <c:pt idx="18">
                  <c:v>-0.45106152860928073</c:v>
                </c:pt>
                <c:pt idx="19">
                  <c:v>0.41010519037622784</c:v>
                </c:pt>
                <c:pt idx="20">
                  <c:v>1.4925576958742541</c:v>
                </c:pt>
                <c:pt idx="21">
                  <c:v>1.5725089158820351</c:v>
                </c:pt>
                <c:pt idx="22">
                  <c:v>1.4260238481640495</c:v>
                </c:pt>
                <c:pt idx="23">
                  <c:v>1.9148069206210714</c:v>
                </c:pt>
                <c:pt idx="24">
                  <c:v>2.0392266795675678</c:v>
                </c:pt>
                <c:pt idx="25">
                  <c:v>0.93833478941783266</c:v>
                </c:pt>
                <c:pt idx="26">
                  <c:v>-0.16311954567019071</c:v>
                </c:pt>
                <c:pt idx="27">
                  <c:v>-4.0434451531640603E-2</c:v>
                </c:pt>
                <c:pt idx="28">
                  <c:v>0.44529728631986776</c:v>
                </c:pt>
                <c:pt idx="29">
                  <c:v>0.29419511368007323</c:v>
                </c:pt>
                <c:pt idx="30">
                  <c:v>0.36759664633049616</c:v>
                </c:pt>
                <c:pt idx="31">
                  <c:v>1.4410629781509401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6E-4EF5-A78E-46B3944B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429872"/>
        <c:axId val="1826431952"/>
      </c:scatterChart>
      <c:valAx>
        <c:axId val="18264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'Fourier Analysis'!$B$4</c:f>
              <c:strCache>
                <c:ptCount val="1"/>
                <c:pt idx="0">
                  <c:v>Time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31952"/>
        <c:crossesAt val="-1.5"/>
        <c:crossBetween val="midCat"/>
      </c:valAx>
      <c:valAx>
        <c:axId val="18264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'Fourier Analysis'!$C$4</c:f>
              <c:strCache>
                <c:ptCount val="1"/>
                <c:pt idx="0">
                  <c:v>Signal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2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 /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'Fourier Analysis'!$F$4</c:f>
              <c:strCache>
                <c:ptCount val="1"/>
                <c:pt idx="0">
                  <c:v>Magnitude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Analysis'!$E$5:$E$20</c:f>
              <c:numCache>
                <c:formatCode>General</c:formatCode>
                <c:ptCount val="16"/>
                <c:pt idx="0">
                  <c:v>0</c:v>
                </c:pt>
                <c:pt idx="1">
                  <c:v>0.3125</c:v>
                </c:pt>
                <c:pt idx="2">
                  <c:v>0.625</c:v>
                </c:pt>
                <c:pt idx="3">
                  <c:v>0.9375</c:v>
                </c:pt>
                <c:pt idx="4">
                  <c:v>1.25</c:v>
                </c:pt>
                <c:pt idx="5">
                  <c:v>1.5625</c:v>
                </c:pt>
                <c:pt idx="6">
                  <c:v>1.875</c:v>
                </c:pt>
                <c:pt idx="7">
                  <c:v>2.1875</c:v>
                </c:pt>
                <c:pt idx="8">
                  <c:v>2.5</c:v>
                </c:pt>
                <c:pt idx="9">
                  <c:v>2.8125</c:v>
                </c:pt>
                <c:pt idx="10">
                  <c:v>3.125</c:v>
                </c:pt>
                <c:pt idx="11">
                  <c:v>3.4375</c:v>
                </c:pt>
                <c:pt idx="12">
                  <c:v>3.75</c:v>
                </c:pt>
                <c:pt idx="13">
                  <c:v>4.0625</c:v>
                </c:pt>
                <c:pt idx="14">
                  <c:v>4.375</c:v>
                </c:pt>
                <c:pt idx="15">
                  <c:v>4.6875</c:v>
                </c:pt>
              </c:numCache>
            </c:numRef>
          </c:xVal>
          <c:yVal>
            <c:numRef>
              <c:f>'Fourier Analysis'!$F$5:$F$20</c:f>
              <c:numCache>
                <c:formatCode>General</c:formatCode>
                <c:ptCount val="16"/>
                <c:pt idx="0">
                  <c:v>1.167405390533425</c:v>
                </c:pt>
                <c:pt idx="1">
                  <c:v>0.63217321638378898</c:v>
                </c:pt>
                <c:pt idx="2">
                  <c:v>0.29223190838682661</c:v>
                </c:pt>
                <c:pt idx="3">
                  <c:v>0.70309322411882869</c:v>
                </c:pt>
                <c:pt idx="4">
                  <c:v>0.40174275391389141</c:v>
                </c:pt>
                <c:pt idx="5">
                  <c:v>0.22431599046053999</c:v>
                </c:pt>
                <c:pt idx="6">
                  <c:v>0.15783560607468541</c:v>
                </c:pt>
                <c:pt idx="7">
                  <c:v>0.12190926059090158</c:v>
                </c:pt>
                <c:pt idx="8">
                  <c:v>0.45402272755716305</c:v>
                </c:pt>
                <c:pt idx="9">
                  <c:v>8.565265323015589E-2</c:v>
                </c:pt>
                <c:pt idx="10">
                  <c:v>7.5946777468665086E-2</c:v>
                </c:pt>
                <c:pt idx="11">
                  <c:v>6.9201381739521201E-2</c:v>
                </c:pt>
                <c:pt idx="12">
                  <c:v>6.4476698016995793E-2</c:v>
                </c:pt>
                <c:pt idx="13">
                  <c:v>6.1213620542010766E-2</c:v>
                </c:pt>
                <c:pt idx="14">
                  <c:v>5.9074811053903921E-2</c:v>
                </c:pt>
                <c:pt idx="15">
                  <c:v>5.7861179468261616E-2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F-425C-9CF0-4D3C28C22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450256"/>
        <c:axId val="1826471056"/>
      </c:scatterChart>
      <c:valAx>
        <c:axId val="18264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'Fourier Analysis'!$E$4</c:f>
              <c:strCache>
                <c:ptCount val="1"/>
                <c:pt idx="0">
                  <c:v>Frequency (Hz)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71056"/>
        <c:crosses val="autoZero"/>
        <c:crossBetween val="midCat"/>
      </c:valAx>
      <c:valAx>
        <c:axId val="18264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'Fourier Analysis'!$F$4</c:f>
              <c:strCache>
                <c:ptCount val="1"/>
                <c:pt idx="0">
                  <c:v>Magnitude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/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'Fourier Analysis (2)'!$C$1</c:f>
              <c:strCache>
                <c:ptCount val="1"/>
                <c:pt idx="0">
                  <c:v>Signal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Analysis (2)'!$B$2:$B$33</c:f>
              <c:numCache>
                <c:formatCode>General</c:formatCode>
                <c:ptCount val="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</c:numCache>
            </c:numRef>
          </c:xVal>
          <c:yVal>
            <c:numRef>
              <c:f>'Fourier Analysis (2)'!$C$2:$C$33</c:f>
              <c:numCache>
                <c:formatCode>General</c:formatCode>
                <c:ptCount val="32"/>
                <c:pt idx="0">
                  <c:v>0.22058450180107414</c:v>
                </c:pt>
                <c:pt idx="1">
                  <c:v>-0.30238413332337122</c:v>
                </c:pt>
                <c:pt idx="2">
                  <c:v>-0.53819759755716179</c:v>
                </c:pt>
                <c:pt idx="3">
                  <c:v>0.14550661337229853</c:v>
                </c:pt>
                <c:pt idx="4">
                  <c:v>0.57091572560978321</c:v>
                </c:pt>
                <c:pt idx="5">
                  <c:v>-0.21725583000006196</c:v>
                </c:pt>
                <c:pt idx="6">
                  <c:v>-1.0350554606354105</c:v>
                </c:pt>
                <c:pt idx="7">
                  <c:v>-0.67100523103132703</c:v>
                </c:pt>
                <c:pt idx="8">
                  <c:v>1.3176973367646672E-2</c:v>
                </c:pt>
                <c:pt idx="9">
                  <c:v>2.2007980258568871E-2</c:v>
                </c:pt>
                <c:pt idx="10">
                  <c:v>0.2226893749063612</c:v>
                </c:pt>
                <c:pt idx="11">
                  <c:v>1.3965678660411736</c:v>
                </c:pt>
                <c:pt idx="12">
                  <c:v>2.3243090407972549</c:v>
                </c:pt>
                <c:pt idx="13">
                  <c:v>1.8715059962369116</c:v>
                </c:pt>
                <c:pt idx="14">
                  <c:v>1.0417155130265003</c:v>
                </c:pt>
                <c:pt idx="15">
                  <c:v>0.97656007259126443</c:v>
                </c:pt>
                <c:pt idx="16">
                  <c:v>0.90284323113485698</c:v>
                </c:pt>
                <c:pt idx="17">
                  <c:v>4.6901073365109736E-2</c:v>
                </c:pt>
                <c:pt idx="18">
                  <c:v>-0.45106152860928073</c:v>
                </c:pt>
                <c:pt idx="19">
                  <c:v>0.41010519037622784</c:v>
                </c:pt>
                <c:pt idx="20">
                  <c:v>1.4925576958742541</c:v>
                </c:pt>
                <c:pt idx="21">
                  <c:v>1.5725089158820351</c:v>
                </c:pt>
                <c:pt idx="22">
                  <c:v>1.4260238481640495</c:v>
                </c:pt>
                <c:pt idx="23">
                  <c:v>1.9148069206210714</c:v>
                </c:pt>
                <c:pt idx="24">
                  <c:v>2.0392266795675678</c:v>
                </c:pt>
                <c:pt idx="25">
                  <c:v>0.93833478941783266</c:v>
                </c:pt>
                <c:pt idx="26">
                  <c:v>-0.16311954567019071</c:v>
                </c:pt>
                <c:pt idx="27">
                  <c:v>-4.0434451531640603E-2</c:v>
                </c:pt>
                <c:pt idx="28">
                  <c:v>0.44529728631986776</c:v>
                </c:pt>
                <c:pt idx="29">
                  <c:v>0.29419511368007323</c:v>
                </c:pt>
                <c:pt idx="30">
                  <c:v>0.36759664633049616</c:v>
                </c:pt>
                <c:pt idx="31">
                  <c:v>1.4410629781509401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2-4167-A022-EED7D7ED1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429872"/>
        <c:axId val="1826431952"/>
      </c:scatterChart>
      <c:valAx>
        <c:axId val="18264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'Fourier Analysis (2)'!$B$1</c:f>
              <c:strCache>
                <c:ptCount val="1"/>
                <c:pt idx="0">
                  <c:v>Time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31952"/>
        <c:crossesAt val="-1.5"/>
        <c:crossBetween val="midCat"/>
      </c:valAx>
      <c:valAx>
        <c:axId val="18264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'Fourier Analysis (2)'!$C$1</c:f>
              <c:strCache>
                <c:ptCount val="1"/>
                <c:pt idx="0">
                  <c:v>Signal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2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 /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'Fourier Analysis (2)'!$F$1</c:f>
              <c:strCache>
                <c:ptCount val="1"/>
                <c:pt idx="0">
                  <c:v>Magnitude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Analysis (2)'!$E$2:$E$17</c:f>
              <c:numCache>
                <c:formatCode>General</c:formatCode>
                <c:ptCount val="16"/>
                <c:pt idx="0">
                  <c:v>0</c:v>
                </c:pt>
                <c:pt idx="1">
                  <c:v>0.3125</c:v>
                </c:pt>
                <c:pt idx="2">
                  <c:v>0.625</c:v>
                </c:pt>
                <c:pt idx="3">
                  <c:v>0.9375</c:v>
                </c:pt>
                <c:pt idx="4">
                  <c:v>1.25</c:v>
                </c:pt>
                <c:pt idx="5">
                  <c:v>1.5625</c:v>
                </c:pt>
                <c:pt idx="6">
                  <c:v>1.875</c:v>
                </c:pt>
                <c:pt idx="7">
                  <c:v>2.1875</c:v>
                </c:pt>
                <c:pt idx="8">
                  <c:v>2.5</c:v>
                </c:pt>
                <c:pt idx="9">
                  <c:v>2.8125</c:v>
                </c:pt>
                <c:pt idx="10">
                  <c:v>3.125</c:v>
                </c:pt>
                <c:pt idx="11">
                  <c:v>3.4375</c:v>
                </c:pt>
                <c:pt idx="12">
                  <c:v>3.75</c:v>
                </c:pt>
                <c:pt idx="13">
                  <c:v>4.0625</c:v>
                </c:pt>
                <c:pt idx="14">
                  <c:v>4.375</c:v>
                </c:pt>
                <c:pt idx="15">
                  <c:v>4.6875</c:v>
                </c:pt>
              </c:numCache>
            </c:numRef>
          </c:xVal>
          <c:yVal>
            <c:numRef>
              <c:f>'Fourier Analysis (2)'!$F$2:$F$17</c:f>
              <c:numCache>
                <c:formatCode>General</c:formatCode>
                <c:ptCount val="16"/>
                <c:pt idx="0">
                  <c:v>1.167405390533425</c:v>
                </c:pt>
                <c:pt idx="1">
                  <c:v>0.63217321638378898</c:v>
                </c:pt>
                <c:pt idx="2">
                  <c:v>0.29223190838682661</c:v>
                </c:pt>
                <c:pt idx="3">
                  <c:v>0.70309322411882869</c:v>
                </c:pt>
                <c:pt idx="4">
                  <c:v>0.40174275391389141</c:v>
                </c:pt>
                <c:pt idx="5">
                  <c:v>0.22431599046053999</c:v>
                </c:pt>
                <c:pt idx="6">
                  <c:v>0.15783560607468541</c:v>
                </c:pt>
                <c:pt idx="7">
                  <c:v>0.12190926059090158</c:v>
                </c:pt>
                <c:pt idx="8">
                  <c:v>0.45402272755716305</c:v>
                </c:pt>
                <c:pt idx="9">
                  <c:v>8.565265323015589E-2</c:v>
                </c:pt>
                <c:pt idx="10">
                  <c:v>7.5946777468665086E-2</c:v>
                </c:pt>
                <c:pt idx="11">
                  <c:v>6.9201381739521201E-2</c:v>
                </c:pt>
                <c:pt idx="12">
                  <c:v>6.4476698016995793E-2</c:v>
                </c:pt>
                <c:pt idx="13">
                  <c:v>6.1213620542010766E-2</c:v>
                </c:pt>
                <c:pt idx="14">
                  <c:v>5.9074811053903921E-2</c:v>
                </c:pt>
                <c:pt idx="15">
                  <c:v>5.7861179468261616E-2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ED-4840-BCE4-F34101473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450256"/>
        <c:axId val="1826471056"/>
      </c:scatterChart>
      <c:valAx>
        <c:axId val="18264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'Fourier Analysis (2)'!$E$1</c:f>
              <c:strCache>
                <c:ptCount val="1"/>
                <c:pt idx="0">
                  <c:v>Frequency (Hz)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71056"/>
        <c:crosses val="autoZero"/>
        <c:crossBetween val="midCat"/>
      </c:valAx>
      <c:valAx>
        <c:axId val="18264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'Fourier Analysis (2)'!$F$1</c:f>
              <c:strCache>
                <c:ptCount val="1"/>
                <c:pt idx="0">
                  <c:v>Magnitude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252412</xdr:colOff>
      <xdr:row>0</xdr:row>
      <xdr:rowOff>176212</xdr:rowOff>
    </xdr:from>
    <xdr:to>
      <xdr:col>18</xdr:col>
      <xdr:colOff>290513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3FA16-16A3-7867-7350-7E3D9A122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152398</xdr:colOff>
      <xdr:row>0</xdr:row>
      <xdr:rowOff>61911</xdr:rowOff>
    </xdr:from>
    <xdr:to>
      <xdr:col>11</xdr:col>
      <xdr:colOff>309561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4A212-06FD-7268-9EE5-AEC6BEEB0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33338</xdr:colOff>
      <xdr:row>0</xdr:row>
      <xdr:rowOff>142874</xdr:rowOff>
    </xdr:from>
    <xdr:to>
      <xdr:col>10</xdr:col>
      <xdr:colOff>638176</xdr:colOff>
      <xdr:row>13</xdr:row>
      <xdr:rowOff>61913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57F823-8189-C15A-75F3-F881CEA64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352423</xdr:colOff>
      <xdr:row>3</xdr:row>
      <xdr:rowOff>75605</xdr:rowOff>
    </xdr:from>
    <xdr:to>
      <xdr:col>12</xdr:col>
      <xdr:colOff>382190</xdr:colOff>
      <xdr:row>14</xdr:row>
      <xdr:rowOff>178595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CA98D-A537-43E2-8E2E-13F89603C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284557</xdr:colOff>
      <xdr:row>16</xdr:row>
      <xdr:rowOff>106558</xdr:rowOff>
    </xdr:from>
    <xdr:to>
      <xdr:col>12</xdr:col>
      <xdr:colOff>355996</xdr:colOff>
      <xdr:row>27</xdr:row>
      <xdr:rowOff>34527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06D7F3-41A9-4BE1-BEA4-AAB4FA402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485773</xdr:colOff>
      <xdr:row>0</xdr:row>
      <xdr:rowOff>104181</xdr:rowOff>
    </xdr:from>
    <xdr:to>
      <xdr:col>12</xdr:col>
      <xdr:colOff>557212</xdr:colOff>
      <xdr:row>11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173DF-A04B-4413-8F92-918F54D65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479819</xdr:colOff>
      <xdr:row>12</xdr:row>
      <xdr:rowOff>20832</xdr:rowOff>
    </xdr:from>
    <xdr:to>
      <xdr:col>12</xdr:col>
      <xdr:colOff>552450</xdr:colOff>
      <xdr:row>22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BFD491-EA8A-4570-B3B0-728FD4F80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DFDD-57E0-4C93-A254-B4EB285CFD45}">
  <dimension ref="A1:A16"/>
  <sheetViews>
    <sheetView tabSelected="1" workbookViewId="0">
      <selection activeCell="N27" sqref="N27"/>
    </sheetView>
  </sheetViews>
  <sheetFormatPr defaultRowHeight="14.25" x14ac:dyDescent="0.45"/>
  <cols>
    <col min="1" max="1" width="5.73046875" bestFit="1" customWidth="1"/>
  </cols>
  <sheetData>
    <row r="1" spans="1:1" x14ac:dyDescent="0.45">
      <c r="A1" t="s">
        <v>0</v>
      </c>
    </row>
    <row r="2" spans="1:1" x14ac:dyDescent="0.45">
      <c r="A2">
        <v>59</v>
      </c>
    </row>
    <row r="3" spans="1:1" x14ac:dyDescent="0.45">
      <c r="A3">
        <v>63</v>
      </c>
    </row>
    <row r="4" spans="1:1" x14ac:dyDescent="0.45">
      <c r="A4">
        <v>18</v>
      </c>
    </row>
    <row r="5" spans="1:1" x14ac:dyDescent="0.45">
      <c r="A5">
        <v>28</v>
      </c>
    </row>
    <row r="6" spans="1:1" x14ac:dyDescent="0.45">
      <c r="A6">
        <v>38</v>
      </c>
    </row>
    <row r="7" spans="1:1" x14ac:dyDescent="0.45">
      <c r="A7">
        <v>35</v>
      </c>
    </row>
    <row r="8" spans="1:1" x14ac:dyDescent="0.45">
      <c r="A8">
        <v>22</v>
      </c>
    </row>
    <row r="9" spans="1:1" x14ac:dyDescent="0.45">
      <c r="A9">
        <v>47</v>
      </c>
    </row>
    <row r="10" spans="1:1" x14ac:dyDescent="0.45">
      <c r="A10">
        <v>37</v>
      </c>
    </row>
    <row r="11" spans="1:1" x14ac:dyDescent="0.45">
      <c r="A11">
        <v>55</v>
      </c>
    </row>
    <row r="12" spans="1:1" x14ac:dyDescent="0.45">
      <c r="A12">
        <v>59</v>
      </c>
    </row>
    <row r="13" spans="1:1" x14ac:dyDescent="0.45">
      <c r="A13">
        <v>47</v>
      </c>
    </row>
    <row r="14" spans="1:1" x14ac:dyDescent="0.45">
      <c r="A14">
        <v>44</v>
      </c>
    </row>
    <row r="15" spans="1:1" x14ac:dyDescent="0.45">
      <c r="A15">
        <v>42</v>
      </c>
    </row>
    <row r="16" spans="1:1" x14ac:dyDescent="0.45">
      <c r="A16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CB5A-86B0-4626-9405-DA1230DE2A9D}">
  <dimension ref="A1:G16"/>
  <sheetViews>
    <sheetView workbookViewId="0">
      <selection activeCell="L25" sqref="L25"/>
    </sheetView>
  </sheetViews>
  <sheetFormatPr defaultRowHeight="14.25" x14ac:dyDescent="0.45"/>
  <cols>
    <col min="3" max="3" width="13.19921875" bestFit="1" customWidth="1"/>
    <col min="5" max="5" width="13.86328125" bestFit="1" customWidth="1"/>
    <col min="6" max="6" width="9.46484375" bestFit="1" customWidth="1"/>
    <col min="7" max="7" width="12.19921875" bestFit="1" customWidth="1"/>
  </cols>
  <sheetData>
    <row r="1" spans="1:7" x14ac:dyDescent="0.45">
      <c r="A1" t="s">
        <v>0</v>
      </c>
      <c r="C1" t="s">
        <v>22</v>
      </c>
      <c r="E1" s="5" t="s">
        <v>22</v>
      </c>
      <c r="F1" s="5" t="s">
        <v>21</v>
      </c>
      <c r="G1" s="5" t="s">
        <v>23</v>
      </c>
    </row>
    <row r="2" spans="1:7" x14ac:dyDescent="0.45">
      <c r="A2">
        <v>59</v>
      </c>
      <c r="C2">
        <v>10</v>
      </c>
      <c r="E2">
        <v>10</v>
      </c>
      <c r="F2">
        <v>0</v>
      </c>
      <c r="G2" s="3">
        <v>0</v>
      </c>
    </row>
    <row r="3" spans="1:7" x14ac:dyDescent="0.45">
      <c r="A3">
        <v>63</v>
      </c>
      <c r="C3">
        <v>20</v>
      </c>
      <c r="E3">
        <v>20</v>
      </c>
      <c r="F3">
        <v>1</v>
      </c>
      <c r="G3" s="3">
        <v>6.6666666666666666E-2</v>
      </c>
    </row>
    <row r="4" spans="1:7" x14ac:dyDescent="0.45">
      <c r="A4">
        <v>18</v>
      </c>
      <c r="C4">
        <v>30</v>
      </c>
      <c r="E4">
        <v>30</v>
      </c>
      <c r="F4">
        <v>2</v>
      </c>
      <c r="G4" s="3">
        <v>0.2</v>
      </c>
    </row>
    <row r="5" spans="1:7" x14ac:dyDescent="0.45">
      <c r="A5">
        <v>28</v>
      </c>
      <c r="C5">
        <v>40</v>
      </c>
      <c r="E5">
        <v>40</v>
      </c>
      <c r="F5">
        <v>3</v>
      </c>
      <c r="G5" s="3">
        <v>0.4</v>
      </c>
    </row>
    <row r="6" spans="1:7" x14ac:dyDescent="0.45">
      <c r="A6">
        <v>38</v>
      </c>
      <c r="C6">
        <v>50</v>
      </c>
      <c r="E6">
        <v>50</v>
      </c>
      <c r="F6">
        <v>5</v>
      </c>
      <c r="G6" s="3">
        <v>0.73333333333333328</v>
      </c>
    </row>
    <row r="7" spans="1:7" x14ac:dyDescent="0.45">
      <c r="A7">
        <v>35</v>
      </c>
      <c r="C7">
        <v>60</v>
      </c>
      <c r="E7">
        <v>60</v>
      </c>
      <c r="F7">
        <v>3</v>
      </c>
      <c r="G7" s="3">
        <v>0.93333333333333335</v>
      </c>
    </row>
    <row r="8" spans="1:7" x14ac:dyDescent="0.45">
      <c r="A8">
        <v>22</v>
      </c>
      <c r="C8">
        <v>70</v>
      </c>
      <c r="E8">
        <v>70</v>
      </c>
      <c r="F8">
        <v>1</v>
      </c>
      <c r="G8" s="3">
        <v>1</v>
      </c>
    </row>
    <row r="9" spans="1:7" x14ac:dyDescent="0.45">
      <c r="A9">
        <v>47</v>
      </c>
      <c r="C9">
        <v>80</v>
      </c>
      <c r="E9">
        <v>80</v>
      </c>
      <c r="F9">
        <v>0</v>
      </c>
      <c r="G9" s="3">
        <v>1</v>
      </c>
    </row>
    <row r="10" spans="1:7" x14ac:dyDescent="0.45">
      <c r="A10">
        <v>37</v>
      </c>
      <c r="C10">
        <v>90</v>
      </c>
      <c r="E10">
        <v>90</v>
      </c>
      <c r="F10">
        <v>0</v>
      </c>
      <c r="G10" s="3">
        <v>1</v>
      </c>
    </row>
    <row r="11" spans="1:7" x14ac:dyDescent="0.45">
      <c r="A11">
        <v>55</v>
      </c>
      <c r="C11">
        <v>100</v>
      </c>
      <c r="E11">
        <v>100</v>
      </c>
      <c r="F11">
        <v>0</v>
      </c>
      <c r="G11" s="3">
        <v>1</v>
      </c>
    </row>
    <row r="12" spans="1:7" ht="14.65" thickBot="1" x14ac:dyDescent="0.5">
      <c r="A12">
        <v>59</v>
      </c>
      <c r="E12" s="1" t="s">
        <v>20</v>
      </c>
      <c r="F12" s="1">
        <v>0</v>
      </c>
      <c r="G12" s="4">
        <v>1</v>
      </c>
    </row>
    <row r="13" spans="1:7" x14ac:dyDescent="0.45">
      <c r="A13">
        <v>47</v>
      </c>
    </row>
    <row r="14" spans="1:7" x14ac:dyDescent="0.45">
      <c r="A14">
        <v>44</v>
      </c>
    </row>
    <row r="15" spans="1:7" x14ac:dyDescent="0.45">
      <c r="A15">
        <v>42</v>
      </c>
    </row>
    <row r="16" spans="1:7" x14ac:dyDescent="0.45">
      <c r="A16">
        <v>47</v>
      </c>
    </row>
  </sheetData>
  <sortState xmlns:xlrd2="http://schemas.microsoft.com/office/spreadsheetml/2017/richdata2" ref="E2:E11">
    <sortCondition ref="E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2561-B13B-45B0-8194-2D20CC675CC8}">
  <dimension ref="A1:J16"/>
  <sheetViews>
    <sheetView workbookViewId="0">
      <selection sqref="A1:C16"/>
    </sheetView>
  </sheetViews>
  <sheetFormatPr defaultRowHeight="14.25" x14ac:dyDescent="0.45"/>
  <cols>
    <col min="3" max="3" width="13.19921875" bestFit="1" customWidth="1"/>
    <col min="5" max="5" width="13.86328125" bestFit="1" customWidth="1"/>
    <col min="6" max="6" width="9.46484375" bestFit="1" customWidth="1"/>
    <col min="7" max="7" width="12.19921875" bestFit="1" customWidth="1"/>
    <col min="8" max="8" width="13.86328125" bestFit="1" customWidth="1"/>
    <col min="9" max="9" width="9.46484375" bestFit="1" customWidth="1"/>
    <col min="10" max="10" width="12.19921875" bestFit="1" customWidth="1"/>
  </cols>
  <sheetData>
    <row r="1" spans="1:10" x14ac:dyDescent="0.45">
      <c r="A1" t="s">
        <v>0</v>
      </c>
      <c r="C1" t="s">
        <v>22</v>
      </c>
      <c r="E1" s="5" t="s">
        <v>22</v>
      </c>
      <c r="F1" s="5" t="s">
        <v>21</v>
      </c>
      <c r="G1" s="5" t="s">
        <v>23</v>
      </c>
      <c r="H1" s="5" t="s">
        <v>22</v>
      </c>
      <c r="I1" s="5" t="s">
        <v>21</v>
      </c>
      <c r="J1" s="5" t="s">
        <v>23</v>
      </c>
    </row>
    <row r="2" spans="1:10" x14ac:dyDescent="0.45">
      <c r="A2">
        <v>59</v>
      </c>
      <c r="C2">
        <v>10</v>
      </c>
      <c r="E2">
        <v>10</v>
      </c>
      <c r="F2">
        <v>0</v>
      </c>
      <c r="G2" s="3">
        <v>0</v>
      </c>
      <c r="H2">
        <v>50</v>
      </c>
      <c r="I2">
        <v>5</v>
      </c>
      <c r="J2" s="3">
        <v>0.33333333333333331</v>
      </c>
    </row>
    <row r="3" spans="1:10" x14ac:dyDescent="0.45">
      <c r="A3">
        <v>63</v>
      </c>
      <c r="C3">
        <v>20</v>
      </c>
      <c r="E3">
        <v>20</v>
      </c>
      <c r="F3">
        <v>1</v>
      </c>
      <c r="G3" s="3">
        <v>6.6666666666666666E-2</v>
      </c>
      <c r="H3">
        <v>40</v>
      </c>
      <c r="I3">
        <v>3</v>
      </c>
      <c r="J3" s="3">
        <v>0.53333333333333333</v>
      </c>
    </row>
    <row r="4" spans="1:10" x14ac:dyDescent="0.45">
      <c r="A4">
        <v>18</v>
      </c>
      <c r="C4">
        <v>30</v>
      </c>
      <c r="E4">
        <v>30</v>
      </c>
      <c r="F4">
        <v>2</v>
      </c>
      <c r="G4" s="3">
        <v>0.2</v>
      </c>
      <c r="H4">
        <v>60</v>
      </c>
      <c r="I4">
        <v>3</v>
      </c>
      <c r="J4" s="3">
        <v>0.73333333333333328</v>
      </c>
    </row>
    <row r="5" spans="1:10" x14ac:dyDescent="0.45">
      <c r="A5">
        <v>28</v>
      </c>
      <c r="C5">
        <v>40</v>
      </c>
      <c r="E5">
        <v>40</v>
      </c>
      <c r="F5">
        <v>3</v>
      </c>
      <c r="G5" s="3">
        <v>0.4</v>
      </c>
      <c r="H5">
        <v>30</v>
      </c>
      <c r="I5">
        <v>2</v>
      </c>
      <c r="J5" s="3">
        <v>0.8666666666666667</v>
      </c>
    </row>
    <row r="6" spans="1:10" x14ac:dyDescent="0.45">
      <c r="A6">
        <v>38</v>
      </c>
      <c r="C6">
        <v>50</v>
      </c>
      <c r="E6">
        <v>50</v>
      </c>
      <c r="F6">
        <v>5</v>
      </c>
      <c r="G6" s="3">
        <v>0.73333333333333328</v>
      </c>
      <c r="H6">
        <v>20</v>
      </c>
      <c r="I6">
        <v>1</v>
      </c>
      <c r="J6" s="3">
        <v>0.93333333333333335</v>
      </c>
    </row>
    <row r="7" spans="1:10" x14ac:dyDescent="0.45">
      <c r="A7">
        <v>35</v>
      </c>
      <c r="C7">
        <v>60</v>
      </c>
      <c r="E7">
        <v>60</v>
      </c>
      <c r="F7">
        <v>3</v>
      </c>
      <c r="G7" s="3">
        <v>0.93333333333333335</v>
      </c>
      <c r="H7">
        <v>70</v>
      </c>
      <c r="I7">
        <v>1</v>
      </c>
      <c r="J7" s="3">
        <v>1</v>
      </c>
    </row>
    <row r="8" spans="1:10" x14ac:dyDescent="0.45">
      <c r="A8">
        <v>22</v>
      </c>
      <c r="C8">
        <v>70</v>
      </c>
      <c r="E8">
        <v>70</v>
      </c>
      <c r="F8">
        <v>1</v>
      </c>
      <c r="G8" s="3">
        <v>1</v>
      </c>
      <c r="H8">
        <v>10</v>
      </c>
      <c r="I8">
        <v>0</v>
      </c>
      <c r="J8" s="3">
        <v>1</v>
      </c>
    </row>
    <row r="9" spans="1:10" x14ac:dyDescent="0.45">
      <c r="A9">
        <v>47</v>
      </c>
      <c r="C9">
        <v>80</v>
      </c>
      <c r="E9">
        <v>80</v>
      </c>
      <c r="F9">
        <v>0</v>
      </c>
      <c r="G9" s="3">
        <v>1</v>
      </c>
      <c r="H9">
        <v>80</v>
      </c>
      <c r="I9">
        <v>0</v>
      </c>
      <c r="J9" s="3">
        <v>1</v>
      </c>
    </row>
    <row r="10" spans="1:10" x14ac:dyDescent="0.45">
      <c r="A10">
        <v>37</v>
      </c>
      <c r="C10">
        <v>90</v>
      </c>
      <c r="E10">
        <v>90</v>
      </c>
      <c r="F10">
        <v>0</v>
      </c>
      <c r="G10" s="3">
        <v>1</v>
      </c>
      <c r="H10">
        <v>90</v>
      </c>
      <c r="I10">
        <v>0</v>
      </c>
      <c r="J10" s="3">
        <v>1</v>
      </c>
    </row>
    <row r="11" spans="1:10" x14ac:dyDescent="0.45">
      <c r="A11">
        <v>55</v>
      </c>
      <c r="C11">
        <v>100</v>
      </c>
      <c r="E11">
        <v>100</v>
      </c>
      <c r="F11">
        <v>0</v>
      </c>
      <c r="G11" s="3">
        <v>1</v>
      </c>
      <c r="H11">
        <v>100</v>
      </c>
      <c r="I11">
        <v>0</v>
      </c>
      <c r="J11" s="3">
        <v>1</v>
      </c>
    </row>
    <row r="12" spans="1:10" ht="14.65" thickBot="1" x14ac:dyDescent="0.5">
      <c r="A12">
        <v>59</v>
      </c>
      <c r="E12" s="1" t="s">
        <v>20</v>
      </c>
      <c r="F12" s="1">
        <v>0</v>
      </c>
      <c r="G12" s="4">
        <v>1</v>
      </c>
      <c r="H12" s="1" t="s">
        <v>20</v>
      </c>
      <c r="I12" s="1">
        <v>0</v>
      </c>
      <c r="J12" s="4">
        <v>1</v>
      </c>
    </row>
    <row r="13" spans="1:10" x14ac:dyDescent="0.45">
      <c r="A13">
        <v>47</v>
      </c>
    </row>
    <row r="14" spans="1:10" x14ac:dyDescent="0.45">
      <c r="A14">
        <v>44</v>
      </c>
    </row>
    <row r="15" spans="1:10" x14ac:dyDescent="0.45">
      <c r="A15">
        <v>42</v>
      </c>
    </row>
    <row r="16" spans="1:10" x14ac:dyDescent="0.45">
      <c r="A16">
        <v>47</v>
      </c>
    </row>
  </sheetData>
  <sortState xmlns:xlrd2="http://schemas.microsoft.com/office/spreadsheetml/2017/richdata2" ref="H2:I12">
    <sortCondition descending="1" ref="I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4B2A-CA42-4F57-AA0F-9503D3E4A78C}">
  <dimension ref="A1:J16"/>
  <sheetViews>
    <sheetView topLeftCell="E1" workbookViewId="0">
      <selection activeCell="E16" sqref="E16"/>
    </sheetView>
  </sheetViews>
  <sheetFormatPr defaultRowHeight="14.25" x14ac:dyDescent="0.45"/>
  <cols>
    <col min="3" max="3" width="13.19921875" bestFit="1" customWidth="1"/>
    <col min="5" max="5" width="13.86328125" bestFit="1" customWidth="1"/>
    <col min="6" max="6" width="9.46484375" bestFit="1" customWidth="1"/>
    <col min="7" max="7" width="12.19921875" bestFit="1" customWidth="1"/>
    <col min="8" max="8" width="13.86328125" bestFit="1" customWidth="1"/>
    <col min="9" max="9" width="9.46484375" bestFit="1" customWidth="1"/>
    <col min="10" max="10" width="12.19921875" bestFit="1" customWidth="1"/>
  </cols>
  <sheetData>
    <row r="1" spans="1:10" x14ac:dyDescent="0.45">
      <c r="A1" t="s">
        <v>0</v>
      </c>
      <c r="C1" t="s">
        <v>22</v>
      </c>
      <c r="E1" s="5" t="s">
        <v>22</v>
      </c>
      <c r="F1" s="5" t="s">
        <v>21</v>
      </c>
      <c r="G1" s="5" t="s">
        <v>23</v>
      </c>
      <c r="H1" s="5" t="s">
        <v>22</v>
      </c>
      <c r="I1" s="5" t="s">
        <v>21</v>
      </c>
      <c r="J1" s="5" t="s">
        <v>23</v>
      </c>
    </row>
    <row r="2" spans="1:10" x14ac:dyDescent="0.45">
      <c r="A2">
        <v>59</v>
      </c>
      <c r="C2">
        <v>10</v>
      </c>
      <c r="E2">
        <v>10</v>
      </c>
      <c r="F2">
        <v>0</v>
      </c>
      <c r="G2" s="3">
        <v>0</v>
      </c>
      <c r="H2">
        <v>50</v>
      </c>
      <c r="I2">
        <v>5</v>
      </c>
      <c r="J2" s="3">
        <v>0.33333333333333331</v>
      </c>
    </row>
    <row r="3" spans="1:10" x14ac:dyDescent="0.45">
      <c r="A3">
        <v>63</v>
      </c>
      <c r="C3">
        <v>20</v>
      </c>
      <c r="E3">
        <v>20</v>
      </c>
      <c r="F3">
        <v>1</v>
      </c>
      <c r="G3" s="3">
        <v>6.6666666666666666E-2</v>
      </c>
      <c r="H3">
        <v>40</v>
      </c>
      <c r="I3">
        <v>3</v>
      </c>
      <c r="J3" s="3">
        <v>0.53333333333333333</v>
      </c>
    </row>
    <row r="4" spans="1:10" x14ac:dyDescent="0.45">
      <c r="A4">
        <v>18</v>
      </c>
      <c r="C4">
        <v>30</v>
      </c>
      <c r="E4">
        <v>30</v>
      </c>
      <c r="F4">
        <v>2</v>
      </c>
      <c r="G4" s="3">
        <v>0.2</v>
      </c>
      <c r="H4">
        <v>60</v>
      </c>
      <c r="I4">
        <v>3</v>
      </c>
      <c r="J4" s="3">
        <v>0.73333333333333328</v>
      </c>
    </row>
    <row r="5" spans="1:10" x14ac:dyDescent="0.45">
      <c r="A5">
        <v>28</v>
      </c>
      <c r="C5">
        <v>40</v>
      </c>
      <c r="E5">
        <v>40</v>
      </c>
      <c r="F5">
        <v>3</v>
      </c>
      <c r="G5" s="3">
        <v>0.4</v>
      </c>
      <c r="H5">
        <v>30</v>
      </c>
      <c r="I5">
        <v>2</v>
      </c>
      <c r="J5" s="3">
        <v>0.8666666666666667</v>
      </c>
    </row>
    <row r="6" spans="1:10" x14ac:dyDescent="0.45">
      <c r="A6">
        <v>38</v>
      </c>
      <c r="C6">
        <v>50</v>
      </c>
      <c r="E6">
        <v>50</v>
      </c>
      <c r="F6">
        <v>5</v>
      </c>
      <c r="G6" s="3">
        <v>0.73333333333333328</v>
      </c>
      <c r="H6">
        <v>20</v>
      </c>
      <c r="I6">
        <v>1</v>
      </c>
      <c r="J6" s="3">
        <v>0.93333333333333335</v>
      </c>
    </row>
    <row r="7" spans="1:10" x14ac:dyDescent="0.45">
      <c r="A7">
        <v>35</v>
      </c>
      <c r="C7">
        <v>60</v>
      </c>
      <c r="E7">
        <v>60</v>
      </c>
      <c r="F7">
        <v>3</v>
      </c>
      <c r="G7" s="3">
        <v>0.93333333333333335</v>
      </c>
      <c r="H7">
        <v>70</v>
      </c>
      <c r="I7">
        <v>1</v>
      </c>
      <c r="J7" s="3">
        <v>1</v>
      </c>
    </row>
    <row r="8" spans="1:10" x14ac:dyDescent="0.45">
      <c r="A8">
        <v>22</v>
      </c>
      <c r="C8">
        <v>70</v>
      </c>
      <c r="E8">
        <v>70</v>
      </c>
      <c r="F8">
        <v>1</v>
      </c>
      <c r="G8" s="3">
        <v>1</v>
      </c>
      <c r="H8">
        <v>10</v>
      </c>
      <c r="I8">
        <v>0</v>
      </c>
      <c r="J8" s="3">
        <v>1</v>
      </c>
    </row>
    <row r="9" spans="1:10" x14ac:dyDescent="0.45">
      <c r="A9">
        <v>47</v>
      </c>
      <c r="C9">
        <v>80</v>
      </c>
      <c r="E9">
        <v>80</v>
      </c>
      <c r="F9">
        <v>0</v>
      </c>
      <c r="G9" s="3">
        <v>1</v>
      </c>
      <c r="H9">
        <v>80</v>
      </c>
      <c r="I9">
        <v>0</v>
      </c>
      <c r="J9" s="3">
        <v>1</v>
      </c>
    </row>
    <row r="10" spans="1:10" x14ac:dyDescent="0.45">
      <c r="A10">
        <v>37</v>
      </c>
      <c r="C10">
        <v>90</v>
      </c>
      <c r="E10">
        <v>90</v>
      </c>
      <c r="F10">
        <v>0</v>
      </c>
      <c r="G10" s="3">
        <v>1</v>
      </c>
      <c r="H10">
        <v>90</v>
      </c>
      <c r="I10">
        <v>0</v>
      </c>
      <c r="J10" s="3">
        <v>1</v>
      </c>
    </row>
    <row r="11" spans="1:10" x14ac:dyDescent="0.45">
      <c r="A11">
        <v>55</v>
      </c>
      <c r="C11">
        <v>100</v>
      </c>
      <c r="E11">
        <v>100</v>
      </c>
      <c r="F11">
        <v>0</v>
      </c>
      <c r="G11" s="3">
        <v>1</v>
      </c>
      <c r="H11">
        <v>100</v>
      </c>
      <c r="I11">
        <v>0</v>
      </c>
      <c r="J11" s="3">
        <v>1</v>
      </c>
    </row>
    <row r="12" spans="1:10" ht="14.65" thickBot="1" x14ac:dyDescent="0.5">
      <c r="A12">
        <v>59</v>
      </c>
      <c r="E12" s="1" t="s">
        <v>20</v>
      </c>
      <c r="F12" s="1">
        <v>0</v>
      </c>
      <c r="G12" s="4">
        <v>1</v>
      </c>
      <c r="H12" s="1" t="s">
        <v>20</v>
      </c>
      <c r="I12" s="1">
        <v>0</v>
      </c>
      <c r="J12" s="4">
        <v>1</v>
      </c>
    </row>
    <row r="13" spans="1:10" x14ac:dyDescent="0.45">
      <c r="A13">
        <v>47</v>
      </c>
    </row>
    <row r="14" spans="1:10" x14ac:dyDescent="0.45">
      <c r="A14">
        <v>44</v>
      </c>
    </row>
    <row r="15" spans="1:10" x14ac:dyDescent="0.45">
      <c r="A15">
        <v>42</v>
      </c>
    </row>
    <row r="16" spans="1:10" x14ac:dyDescent="0.45">
      <c r="A16">
        <v>47</v>
      </c>
    </row>
  </sheetData>
  <sortState xmlns:xlrd2="http://schemas.microsoft.com/office/spreadsheetml/2017/richdata2" ref="H2:I12">
    <sortCondition descending="1" ref="I2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DB4A-F020-4C67-BAE8-D9EE75B1C078}">
  <dimension ref="A1:B20"/>
  <sheetViews>
    <sheetView workbookViewId="0">
      <selection activeCell="M26" sqref="M26"/>
    </sheetView>
  </sheetViews>
  <sheetFormatPr defaultRowHeight="14.25" x14ac:dyDescent="0.45"/>
  <cols>
    <col min="1" max="1" width="11.1328125" bestFit="1" customWidth="1"/>
    <col min="2" max="2" width="6.73046875" bestFit="1" customWidth="1"/>
  </cols>
  <sheetData>
    <row r="1" spans="1:2" x14ac:dyDescent="0.45">
      <c r="A1" t="s">
        <v>24</v>
      </c>
      <c r="B1" t="s">
        <v>25</v>
      </c>
    </row>
    <row r="2" spans="1:2" x14ac:dyDescent="0.45">
      <c r="A2" t="s">
        <v>26</v>
      </c>
      <c r="B2">
        <v>78000</v>
      </c>
    </row>
    <row r="3" spans="1:2" x14ac:dyDescent="0.45">
      <c r="A3" t="s">
        <v>27</v>
      </c>
      <c r="B3">
        <v>60000</v>
      </c>
    </row>
    <row r="4" spans="1:2" x14ac:dyDescent="0.45">
      <c r="A4" t="s">
        <v>28</v>
      </c>
      <c r="B4">
        <v>45000</v>
      </c>
    </row>
    <row r="5" spans="1:2" x14ac:dyDescent="0.45">
      <c r="A5" t="s">
        <v>29</v>
      </c>
      <c r="B5">
        <v>80000</v>
      </c>
    </row>
    <row r="6" spans="1:2" x14ac:dyDescent="0.45">
      <c r="A6" t="s">
        <v>30</v>
      </c>
      <c r="B6">
        <v>75000</v>
      </c>
    </row>
    <row r="7" spans="1:2" x14ac:dyDescent="0.45">
      <c r="A7" t="s">
        <v>31</v>
      </c>
      <c r="B7">
        <v>70000</v>
      </c>
    </row>
    <row r="8" spans="1:2" x14ac:dyDescent="0.45">
      <c r="A8" t="s">
        <v>32</v>
      </c>
      <c r="B8">
        <v>50000</v>
      </c>
    </row>
    <row r="9" spans="1:2" x14ac:dyDescent="0.45">
      <c r="A9" t="s">
        <v>33</v>
      </c>
      <c r="B9">
        <v>90000</v>
      </c>
    </row>
    <row r="10" spans="1:2" x14ac:dyDescent="0.45">
      <c r="A10" t="s">
        <v>34</v>
      </c>
      <c r="B10">
        <v>80000</v>
      </c>
    </row>
    <row r="11" spans="1:2" x14ac:dyDescent="0.45">
      <c r="A11" t="s">
        <v>35</v>
      </c>
      <c r="B11">
        <v>52000</v>
      </c>
    </row>
    <row r="12" spans="1:2" x14ac:dyDescent="0.45">
      <c r="A12" t="s">
        <v>36</v>
      </c>
      <c r="B12">
        <v>60000</v>
      </c>
    </row>
    <row r="13" spans="1:2" x14ac:dyDescent="0.45">
      <c r="A13" t="s">
        <v>37</v>
      </c>
      <c r="B13">
        <v>115000</v>
      </c>
    </row>
    <row r="14" spans="1:2" x14ac:dyDescent="0.45">
      <c r="A14" t="s">
        <v>38</v>
      </c>
      <c r="B14">
        <v>105000</v>
      </c>
    </row>
    <row r="15" spans="1:2" x14ac:dyDescent="0.45">
      <c r="A15" t="s">
        <v>39</v>
      </c>
      <c r="B15">
        <v>60000</v>
      </c>
    </row>
    <row r="16" spans="1:2" x14ac:dyDescent="0.45">
      <c r="A16" t="s">
        <v>40</v>
      </c>
      <c r="B16">
        <v>80000</v>
      </c>
    </row>
    <row r="17" spans="1:2" x14ac:dyDescent="0.45">
      <c r="A17" t="s">
        <v>41</v>
      </c>
      <c r="B17">
        <v>120000</v>
      </c>
    </row>
    <row r="18" spans="1:2" x14ac:dyDescent="0.45">
      <c r="A18" t="s">
        <v>42</v>
      </c>
      <c r="B18">
        <v>110000</v>
      </c>
    </row>
    <row r="19" spans="1:2" x14ac:dyDescent="0.45">
      <c r="A19" t="s">
        <v>43</v>
      </c>
      <c r="B19">
        <v>63000</v>
      </c>
    </row>
    <row r="20" spans="1:2" x14ac:dyDescent="0.45">
      <c r="A20" t="s">
        <v>44</v>
      </c>
      <c r="B20">
        <v>80000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F56E-D9A9-43E5-961C-806116CF16D9}">
  <dimension ref="A1:D20"/>
  <sheetViews>
    <sheetView showFormulas="1" workbookViewId="0">
      <selection activeCell="A2" sqref="A2:XFD20"/>
    </sheetView>
  </sheetViews>
  <sheetFormatPr defaultRowHeight="14.25" x14ac:dyDescent="0.45"/>
  <cols>
    <col min="1" max="1" width="11.1328125" bestFit="1" customWidth="1"/>
    <col min="2" max="2" width="8.73046875" customWidth="1"/>
    <col min="3" max="3" width="13.59765625" customWidth="1"/>
    <col min="4" max="4" width="12.19921875" bestFit="1" customWidth="1"/>
  </cols>
  <sheetData>
    <row r="1" spans="1:4" x14ac:dyDescent="0.45">
      <c r="A1" t="s">
        <v>24</v>
      </c>
      <c r="B1" t="s">
        <v>25</v>
      </c>
      <c r="C1" t="s">
        <v>45</v>
      </c>
      <c r="D1" t="s">
        <v>2</v>
      </c>
    </row>
    <row r="2" spans="1:4" x14ac:dyDescent="0.45">
      <c r="A2" t="s">
        <v>26</v>
      </c>
      <c r="B2">
        <v>78000</v>
      </c>
      <c r="C2" t="e">
        <v>#N/A</v>
      </c>
      <c r="D2" t="e">
        <v>#N/A</v>
      </c>
    </row>
    <row r="3" spans="1:4" x14ac:dyDescent="0.45">
      <c r="A3" t="s">
        <v>27</v>
      </c>
      <c r="B3">
        <v>60000</v>
      </c>
      <c r="C3" t="e">
        <v>#N/A</v>
      </c>
      <c r="D3" t="e">
        <v>#N/A</v>
      </c>
    </row>
    <row r="4" spans="1:4" x14ac:dyDescent="0.45">
      <c r="A4" t="s">
        <v>28</v>
      </c>
      <c r="B4">
        <v>45000</v>
      </c>
      <c r="C4" t="e">
        <v>#N/A</v>
      </c>
      <c r="D4" t="e">
        <v>#N/A</v>
      </c>
    </row>
    <row r="5" spans="1:4" x14ac:dyDescent="0.45">
      <c r="A5" t="s">
        <v>29</v>
      </c>
      <c r="B5">
        <v>80000</v>
      </c>
      <c r="C5">
        <f t="shared" ref="C5:C20" si="0">AVERAGE(B2:B5)</f>
        <v>65750</v>
      </c>
      <c r="D5" t="e">
        <v>#N/A</v>
      </c>
    </row>
    <row r="6" spans="1:4" x14ac:dyDescent="0.45">
      <c r="A6" t="s">
        <v>30</v>
      </c>
      <c r="B6">
        <v>75000</v>
      </c>
      <c r="C6">
        <f t="shared" si="0"/>
        <v>65000</v>
      </c>
      <c r="D6" t="e">
        <v>#N/A</v>
      </c>
    </row>
    <row r="7" spans="1:4" x14ac:dyDescent="0.45">
      <c r="A7" t="s">
        <v>31</v>
      </c>
      <c r="B7">
        <v>70000</v>
      </c>
      <c r="C7">
        <f t="shared" si="0"/>
        <v>67500</v>
      </c>
      <c r="D7" t="e">
        <v>#N/A</v>
      </c>
    </row>
    <row r="8" spans="1:4" x14ac:dyDescent="0.45">
      <c r="A8" t="s">
        <v>32</v>
      </c>
      <c r="B8">
        <v>50000</v>
      </c>
      <c r="C8">
        <f t="shared" si="0"/>
        <v>68750</v>
      </c>
      <c r="D8">
        <f t="shared" ref="D8:D20" si="1">SQRT(SUMXMY2(B5:B8,C5:C8)/4)</f>
        <v>12853.744590585267</v>
      </c>
    </row>
    <row r="9" spans="1:4" x14ac:dyDescent="0.45">
      <c r="A9" t="s">
        <v>33</v>
      </c>
      <c r="B9">
        <v>90000</v>
      </c>
      <c r="C9">
        <f t="shared" si="0"/>
        <v>71250</v>
      </c>
      <c r="D9">
        <f t="shared" si="1"/>
        <v>14224.758345926302</v>
      </c>
    </row>
    <row r="10" spans="1:4" x14ac:dyDescent="0.45">
      <c r="A10" t="s">
        <v>34</v>
      </c>
      <c r="B10">
        <v>80000</v>
      </c>
      <c r="C10">
        <f t="shared" si="0"/>
        <v>72500</v>
      </c>
      <c r="D10">
        <f t="shared" si="1"/>
        <v>13834.96476323666</v>
      </c>
    </row>
    <row r="11" spans="1:4" x14ac:dyDescent="0.45">
      <c r="A11" t="s">
        <v>35</v>
      </c>
      <c r="B11">
        <v>52000</v>
      </c>
      <c r="C11">
        <f t="shared" si="0"/>
        <v>68000</v>
      </c>
      <c r="D11">
        <f t="shared" si="1"/>
        <v>15932.474697924363</v>
      </c>
    </row>
    <row r="12" spans="1:4" x14ac:dyDescent="0.45">
      <c r="A12" t="s">
        <v>36</v>
      </c>
      <c r="B12">
        <v>60000</v>
      </c>
      <c r="C12">
        <f t="shared" si="0"/>
        <v>70500</v>
      </c>
      <c r="D12">
        <f t="shared" si="1"/>
        <v>13910.989360933319</v>
      </c>
    </row>
    <row r="13" spans="1:4" x14ac:dyDescent="0.45">
      <c r="A13" t="s">
        <v>37</v>
      </c>
      <c r="B13">
        <v>115000</v>
      </c>
      <c r="C13">
        <f t="shared" si="0"/>
        <v>76750</v>
      </c>
      <c r="D13">
        <f t="shared" si="1"/>
        <v>21711.532073992385</v>
      </c>
    </row>
    <row r="14" spans="1:4" x14ac:dyDescent="0.45">
      <c r="A14" t="s">
        <v>38</v>
      </c>
      <c r="B14">
        <v>105000</v>
      </c>
      <c r="C14">
        <f t="shared" si="0"/>
        <v>83000</v>
      </c>
      <c r="D14">
        <f t="shared" si="1"/>
        <v>24048.453692493411</v>
      </c>
    </row>
    <row r="15" spans="1:4" x14ac:dyDescent="0.45">
      <c r="A15" t="s">
        <v>39</v>
      </c>
      <c r="B15">
        <v>60000</v>
      </c>
      <c r="C15">
        <f t="shared" si="0"/>
        <v>85000</v>
      </c>
      <c r="D15">
        <f t="shared" si="1"/>
        <v>25895.52326175318</v>
      </c>
    </row>
    <row r="16" spans="1:4" x14ac:dyDescent="0.45">
      <c r="A16" t="s">
        <v>40</v>
      </c>
      <c r="B16">
        <v>80000</v>
      </c>
      <c r="C16">
        <f t="shared" si="0"/>
        <v>90000</v>
      </c>
      <c r="D16">
        <f t="shared" si="1"/>
        <v>25845.998239572793</v>
      </c>
    </row>
    <row r="17" spans="1:4" x14ac:dyDescent="0.45">
      <c r="A17" t="s">
        <v>41</v>
      </c>
      <c r="B17">
        <v>120000</v>
      </c>
      <c r="C17">
        <f t="shared" si="0"/>
        <v>91250</v>
      </c>
      <c r="D17">
        <f t="shared" si="1"/>
        <v>22558.604234304923</v>
      </c>
    </row>
    <row r="18" spans="1:4" x14ac:dyDescent="0.45">
      <c r="A18" t="s">
        <v>42</v>
      </c>
      <c r="B18">
        <v>110000</v>
      </c>
      <c r="C18">
        <f t="shared" si="0"/>
        <v>92500</v>
      </c>
      <c r="D18">
        <f t="shared" si="1"/>
        <v>21551.174561958334</v>
      </c>
    </row>
    <row r="19" spans="1:4" x14ac:dyDescent="0.45">
      <c r="A19" t="s">
        <v>43</v>
      </c>
      <c r="B19">
        <v>63000</v>
      </c>
      <c r="C19">
        <f t="shared" si="0"/>
        <v>93250</v>
      </c>
      <c r="D19">
        <f t="shared" si="1"/>
        <v>23172.586174184358</v>
      </c>
    </row>
    <row r="20" spans="1:4" x14ac:dyDescent="0.45">
      <c r="A20" t="s">
        <v>44</v>
      </c>
      <c r="B20">
        <v>80000</v>
      </c>
      <c r="C20">
        <f t="shared" si="0"/>
        <v>93250</v>
      </c>
      <c r="D20">
        <f t="shared" si="1"/>
        <v>23576.67014232502</v>
      </c>
    </row>
  </sheetData>
  <pageMargins left="0.7" right="0.7" top="0.75" bottom="0.75" header="0.3" footer="0.3"/>
  <ignoredErrors>
    <ignoredError sqref="C5:D20" formulaRange="1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C69D-FDFA-4EDE-A21A-43B7653B3FB0}">
  <dimension ref="A1:B13"/>
  <sheetViews>
    <sheetView workbookViewId="0">
      <selection activeCell="J20" sqref="J20"/>
    </sheetView>
  </sheetViews>
  <sheetFormatPr defaultRowHeight="14.25" x14ac:dyDescent="0.45"/>
  <cols>
    <col min="1" max="1" width="10.06640625" customWidth="1"/>
    <col min="2" max="2" width="9.86328125" customWidth="1"/>
  </cols>
  <sheetData>
    <row r="1" spans="1:2" x14ac:dyDescent="0.45">
      <c r="A1" t="s">
        <v>48</v>
      </c>
      <c r="B1" t="s">
        <v>25</v>
      </c>
    </row>
    <row r="2" spans="1:2" x14ac:dyDescent="0.45">
      <c r="A2">
        <v>1</v>
      </c>
      <c r="B2">
        <v>110</v>
      </c>
    </row>
    <row r="3" spans="1:2" x14ac:dyDescent="0.45">
      <c r="A3">
        <v>2</v>
      </c>
      <c r="B3">
        <v>140</v>
      </c>
    </row>
    <row r="4" spans="1:2" x14ac:dyDescent="0.45">
      <c r="A4">
        <v>3</v>
      </c>
      <c r="B4">
        <v>250</v>
      </c>
    </row>
    <row r="5" spans="1:2" x14ac:dyDescent="0.45">
      <c r="A5">
        <v>4</v>
      </c>
      <c r="B5">
        <v>500</v>
      </c>
    </row>
    <row r="6" spans="1:2" x14ac:dyDescent="0.45">
      <c r="A6">
        <v>5</v>
      </c>
      <c r="B6">
        <v>200</v>
      </c>
    </row>
    <row r="7" spans="1:2" x14ac:dyDescent="0.45">
      <c r="A7">
        <v>6</v>
      </c>
      <c r="B7">
        <v>350</v>
      </c>
    </row>
    <row r="8" spans="1:2" x14ac:dyDescent="0.45">
      <c r="A8">
        <v>7</v>
      </c>
      <c r="B8">
        <v>110</v>
      </c>
    </row>
    <row r="9" spans="1:2" x14ac:dyDescent="0.45">
      <c r="A9">
        <v>8</v>
      </c>
      <c r="B9">
        <v>890</v>
      </c>
    </row>
    <row r="10" spans="1:2" x14ac:dyDescent="0.45">
      <c r="A10">
        <v>9</v>
      </c>
      <c r="B10">
        <v>400</v>
      </c>
    </row>
    <row r="11" spans="1:2" x14ac:dyDescent="0.45">
      <c r="A11">
        <v>10</v>
      </c>
      <c r="B11">
        <v>1200</v>
      </c>
    </row>
    <row r="12" spans="1:2" x14ac:dyDescent="0.45">
      <c r="A12">
        <v>11</v>
      </c>
      <c r="B12">
        <v>450</v>
      </c>
    </row>
    <row r="13" spans="1:2" x14ac:dyDescent="0.45">
      <c r="A13">
        <v>12</v>
      </c>
      <c r="B13">
        <v>900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101E8-BD43-4D10-AF92-0DCBE00A5BD3}">
  <dimension ref="A1:D13"/>
  <sheetViews>
    <sheetView workbookViewId="0">
      <selection sqref="A1:B13"/>
    </sheetView>
  </sheetViews>
  <sheetFormatPr defaultRowHeight="14.25" x14ac:dyDescent="0.45"/>
  <cols>
    <col min="1" max="1" width="10.06640625" customWidth="1"/>
    <col min="2" max="2" width="9.86328125" customWidth="1"/>
    <col min="3" max="3" width="12.46484375" customWidth="1"/>
    <col min="4" max="4" width="16.265625" bestFit="1" customWidth="1"/>
  </cols>
  <sheetData>
    <row r="1" spans="1:4" x14ac:dyDescent="0.45">
      <c r="A1" t="s">
        <v>48</v>
      </c>
      <c r="B1" t="s">
        <v>25</v>
      </c>
      <c r="C1" t="s">
        <v>49</v>
      </c>
      <c r="D1" t="s">
        <v>2</v>
      </c>
    </row>
    <row r="2" spans="1:4" x14ac:dyDescent="0.45">
      <c r="A2">
        <v>1</v>
      </c>
      <c r="B2">
        <v>110</v>
      </c>
      <c r="C2" t="e">
        <v>#N/A</v>
      </c>
      <c r="D2" t="e">
        <v>#N/A</v>
      </c>
    </row>
    <row r="3" spans="1:4" x14ac:dyDescent="0.45">
      <c r="A3">
        <v>2</v>
      </c>
      <c r="B3">
        <v>140</v>
      </c>
      <c r="C3">
        <f>B2</f>
        <v>110</v>
      </c>
      <c r="D3" t="e">
        <v>#N/A</v>
      </c>
    </row>
    <row r="4" spans="1:4" x14ac:dyDescent="0.45">
      <c r="A4">
        <v>3</v>
      </c>
      <c r="B4">
        <v>250</v>
      </c>
      <c r="C4">
        <f t="shared" ref="C4:C13" si="0">0.3*B3+0.7*C3</f>
        <v>119</v>
      </c>
      <c r="D4" t="e">
        <v>#N/A</v>
      </c>
    </row>
    <row r="5" spans="1:4" x14ac:dyDescent="0.45">
      <c r="A5">
        <v>4</v>
      </c>
      <c r="B5">
        <v>500</v>
      </c>
      <c r="C5">
        <f t="shared" si="0"/>
        <v>158.30000000000001</v>
      </c>
      <c r="D5" t="e">
        <v>#N/A</v>
      </c>
    </row>
    <row r="6" spans="1:4" x14ac:dyDescent="0.45">
      <c r="A6">
        <v>5</v>
      </c>
      <c r="B6">
        <v>200</v>
      </c>
      <c r="C6">
        <f t="shared" si="0"/>
        <v>260.81</v>
      </c>
      <c r="D6">
        <f t="shared" ref="D6:D13" si="1">SQRT(SUMXMY2(B3:B5,C3:C5)/3)</f>
        <v>211.99047934596814</v>
      </c>
    </row>
    <row r="7" spans="1:4" x14ac:dyDescent="0.45">
      <c r="A7">
        <v>6</v>
      </c>
      <c r="B7">
        <v>350</v>
      </c>
      <c r="C7">
        <f t="shared" si="0"/>
        <v>242.56699999999998</v>
      </c>
      <c r="D7">
        <f t="shared" si="1"/>
        <v>214.17885524330674</v>
      </c>
    </row>
    <row r="8" spans="1:4" x14ac:dyDescent="0.45">
      <c r="A8">
        <v>7</v>
      </c>
      <c r="B8">
        <v>110</v>
      </c>
      <c r="C8">
        <f t="shared" si="0"/>
        <v>274.79689999999994</v>
      </c>
      <c r="D8">
        <f t="shared" si="1"/>
        <v>209.76065375327187</v>
      </c>
    </row>
    <row r="9" spans="1:4" x14ac:dyDescent="0.45">
      <c r="A9">
        <v>8</v>
      </c>
      <c r="B9">
        <v>890</v>
      </c>
      <c r="C9">
        <f t="shared" si="0"/>
        <v>225.35782999999995</v>
      </c>
      <c r="D9">
        <f t="shared" si="1"/>
        <v>118.88050560487197</v>
      </c>
    </row>
    <row r="10" spans="1:4" x14ac:dyDescent="0.45">
      <c r="A10">
        <v>9</v>
      </c>
      <c r="B10">
        <v>400</v>
      </c>
      <c r="C10">
        <f t="shared" si="0"/>
        <v>424.75048099999992</v>
      </c>
      <c r="D10">
        <f t="shared" si="1"/>
        <v>400.18707370466916</v>
      </c>
    </row>
    <row r="11" spans="1:4" x14ac:dyDescent="0.45">
      <c r="A11">
        <v>10</v>
      </c>
      <c r="B11">
        <v>1200</v>
      </c>
      <c r="C11">
        <f t="shared" si="0"/>
        <v>417.32533669999992</v>
      </c>
      <c r="D11">
        <f t="shared" si="1"/>
        <v>395.60915843024088</v>
      </c>
    </row>
    <row r="12" spans="1:4" x14ac:dyDescent="0.45">
      <c r="A12">
        <v>11</v>
      </c>
      <c r="B12">
        <v>450</v>
      </c>
      <c r="C12">
        <f t="shared" si="0"/>
        <v>652.12773569000001</v>
      </c>
      <c r="D12">
        <f t="shared" si="1"/>
        <v>592.99843423733944</v>
      </c>
    </row>
    <row r="13" spans="1:4" x14ac:dyDescent="0.45">
      <c r="A13">
        <v>12</v>
      </c>
      <c r="B13">
        <v>900</v>
      </c>
      <c r="C13">
        <f t="shared" si="0"/>
        <v>591.48941498299996</v>
      </c>
      <c r="D13">
        <f t="shared" si="1"/>
        <v>466.92177660955383</v>
      </c>
    </row>
  </sheetData>
  <pageMargins left="0.7" right="0.7" top="0.75" bottom="0.75" header="0.3" footer="0.3"/>
  <ignoredErrors>
    <ignoredError sqref="D6:D13" formulaRange="1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B88A-0E29-4337-B1FD-CDA40CF231EF}">
  <dimension ref="A1:B13"/>
  <sheetViews>
    <sheetView workbookViewId="0">
      <selection activeCell="L22" sqref="L22"/>
    </sheetView>
  </sheetViews>
  <sheetFormatPr defaultRowHeight="14.25" x14ac:dyDescent="0.45"/>
  <cols>
    <col min="1" max="1" width="5.796875" bestFit="1" customWidth="1"/>
    <col min="2" max="2" width="4.73046875" bestFit="1" customWidth="1"/>
  </cols>
  <sheetData>
    <row r="1" spans="1:2" x14ac:dyDescent="0.45">
      <c r="A1" t="s">
        <v>48</v>
      </c>
      <c r="B1" t="s">
        <v>25</v>
      </c>
    </row>
    <row r="2" spans="1:2" x14ac:dyDescent="0.45">
      <c r="A2">
        <v>1</v>
      </c>
      <c r="B2">
        <v>110</v>
      </c>
    </row>
    <row r="3" spans="1:2" x14ac:dyDescent="0.45">
      <c r="A3">
        <v>2</v>
      </c>
      <c r="B3">
        <v>140</v>
      </c>
    </row>
    <row r="4" spans="1:2" x14ac:dyDescent="0.45">
      <c r="A4">
        <v>3</v>
      </c>
      <c r="B4">
        <v>250</v>
      </c>
    </row>
    <row r="5" spans="1:2" x14ac:dyDescent="0.45">
      <c r="A5">
        <v>4</v>
      </c>
      <c r="B5">
        <v>500</v>
      </c>
    </row>
    <row r="6" spans="1:2" x14ac:dyDescent="0.45">
      <c r="A6">
        <v>5</v>
      </c>
      <c r="B6">
        <v>200</v>
      </c>
    </row>
    <row r="7" spans="1:2" x14ac:dyDescent="0.45">
      <c r="A7">
        <v>6</v>
      </c>
      <c r="B7">
        <v>350</v>
      </c>
    </row>
    <row r="8" spans="1:2" x14ac:dyDescent="0.45">
      <c r="A8">
        <v>7</v>
      </c>
      <c r="B8">
        <v>110</v>
      </c>
    </row>
    <row r="9" spans="1:2" x14ac:dyDescent="0.45">
      <c r="A9">
        <v>8</v>
      </c>
      <c r="B9">
        <v>890</v>
      </c>
    </row>
    <row r="10" spans="1:2" x14ac:dyDescent="0.45">
      <c r="A10">
        <v>9</v>
      </c>
      <c r="B10">
        <v>400</v>
      </c>
    </row>
    <row r="11" spans="1:2" x14ac:dyDescent="0.45">
      <c r="A11">
        <v>10</v>
      </c>
      <c r="B11">
        <v>1200</v>
      </c>
    </row>
    <row r="12" spans="1:2" x14ac:dyDescent="0.45">
      <c r="A12">
        <v>11</v>
      </c>
      <c r="B12">
        <v>450</v>
      </c>
    </row>
    <row r="13" spans="1:2" x14ac:dyDescent="0.45">
      <c r="A13">
        <v>12</v>
      </c>
      <c r="B13">
        <v>900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08619-BE0B-499F-87C6-CC79AF1A2BFA}">
  <dimension ref="A1:G201"/>
  <sheetViews>
    <sheetView workbookViewId="0">
      <selection activeCell="I2" sqref="I2"/>
    </sheetView>
  </sheetViews>
  <sheetFormatPr defaultRowHeight="14.25" x14ac:dyDescent="0.45"/>
  <cols>
    <col min="7" max="7" width="13.3984375" bestFit="1" customWidth="1"/>
  </cols>
  <sheetData>
    <row r="1" spans="1:7" x14ac:dyDescent="0.45">
      <c r="A1" t="s">
        <v>50</v>
      </c>
      <c r="B1" t="s">
        <v>51</v>
      </c>
      <c r="C1" t="s">
        <v>52</v>
      </c>
      <c r="D1" t="s">
        <v>25</v>
      </c>
      <c r="E1" t="s">
        <v>53</v>
      </c>
      <c r="G1" t="s">
        <v>63</v>
      </c>
    </row>
    <row r="2" spans="1:7" x14ac:dyDescent="0.45">
      <c r="A2">
        <v>1</v>
      </c>
      <c r="B2" t="s">
        <v>54</v>
      </c>
      <c r="C2" t="s">
        <v>55</v>
      </c>
      <c r="D2">
        <v>124887.46</v>
      </c>
      <c r="E2" t="s">
        <v>56</v>
      </c>
      <c r="G2">
        <v>138</v>
      </c>
    </row>
    <row r="3" spans="1:7" x14ac:dyDescent="0.45">
      <c r="A3">
        <v>2</v>
      </c>
      <c r="B3" t="s">
        <v>54</v>
      </c>
      <c r="C3" t="s">
        <v>57</v>
      </c>
      <c r="D3">
        <v>200.7</v>
      </c>
      <c r="E3" t="s">
        <v>56</v>
      </c>
      <c r="G3">
        <v>73</v>
      </c>
    </row>
    <row r="4" spans="1:7" x14ac:dyDescent="0.45">
      <c r="A4">
        <v>3</v>
      </c>
      <c r="B4" t="s">
        <v>54</v>
      </c>
      <c r="C4" t="s">
        <v>55</v>
      </c>
      <c r="D4">
        <v>166915.76999999999</v>
      </c>
      <c r="E4" t="s">
        <v>56</v>
      </c>
      <c r="G4">
        <v>172</v>
      </c>
    </row>
    <row r="5" spans="1:7" x14ac:dyDescent="0.45">
      <c r="A5">
        <v>4</v>
      </c>
      <c r="B5" t="s">
        <v>58</v>
      </c>
      <c r="C5" t="s">
        <v>57</v>
      </c>
      <c r="D5">
        <v>40985.410000000003</v>
      </c>
      <c r="E5" t="s">
        <v>56</v>
      </c>
      <c r="G5">
        <v>6</v>
      </c>
    </row>
    <row r="6" spans="1:7" x14ac:dyDescent="0.45">
      <c r="A6">
        <v>5</v>
      </c>
      <c r="B6" t="s">
        <v>58</v>
      </c>
      <c r="C6" t="s">
        <v>59</v>
      </c>
      <c r="D6">
        <v>127730.68</v>
      </c>
      <c r="E6" t="s">
        <v>56</v>
      </c>
      <c r="G6">
        <v>196</v>
      </c>
    </row>
    <row r="7" spans="1:7" x14ac:dyDescent="0.45">
      <c r="A7">
        <v>6</v>
      </c>
      <c r="B7" t="s">
        <v>54</v>
      </c>
      <c r="C7" t="s">
        <v>55</v>
      </c>
      <c r="D7">
        <v>17892.419999999998</v>
      </c>
      <c r="E7" t="s">
        <v>56</v>
      </c>
      <c r="G7">
        <v>20</v>
      </c>
    </row>
    <row r="8" spans="1:7" x14ac:dyDescent="0.45">
      <c r="A8">
        <v>7</v>
      </c>
      <c r="B8" t="s">
        <v>58</v>
      </c>
      <c r="C8" t="s">
        <v>60</v>
      </c>
      <c r="D8">
        <v>251997.89</v>
      </c>
      <c r="E8" t="s">
        <v>56</v>
      </c>
      <c r="G8">
        <v>75</v>
      </c>
    </row>
    <row r="9" spans="1:7" x14ac:dyDescent="0.45">
      <c r="A9">
        <v>8</v>
      </c>
      <c r="B9" t="s">
        <v>58</v>
      </c>
      <c r="C9" t="s">
        <v>57</v>
      </c>
      <c r="D9">
        <v>47831.14</v>
      </c>
      <c r="E9" t="s">
        <v>56</v>
      </c>
      <c r="G9">
        <v>4</v>
      </c>
    </row>
    <row r="10" spans="1:7" x14ac:dyDescent="0.45">
      <c r="A10">
        <v>9</v>
      </c>
      <c r="B10" t="s">
        <v>58</v>
      </c>
      <c r="C10" t="s">
        <v>61</v>
      </c>
      <c r="D10">
        <v>143358.91</v>
      </c>
      <c r="E10" t="s">
        <v>56</v>
      </c>
      <c r="G10">
        <v>8</v>
      </c>
    </row>
    <row r="11" spans="1:7" x14ac:dyDescent="0.45">
      <c r="A11">
        <v>10</v>
      </c>
      <c r="B11" t="s">
        <v>54</v>
      </c>
      <c r="C11" t="s">
        <v>61</v>
      </c>
      <c r="D11">
        <v>29027.61</v>
      </c>
      <c r="E11" t="s">
        <v>56</v>
      </c>
      <c r="G11">
        <v>176</v>
      </c>
    </row>
    <row r="12" spans="1:7" x14ac:dyDescent="0.45">
      <c r="A12">
        <v>11</v>
      </c>
      <c r="B12" t="s">
        <v>54</v>
      </c>
      <c r="C12" t="s">
        <v>57</v>
      </c>
      <c r="D12">
        <v>244327.09</v>
      </c>
      <c r="E12" t="s">
        <v>56</v>
      </c>
    </row>
    <row r="13" spans="1:7" x14ac:dyDescent="0.45">
      <c r="A13">
        <v>12</v>
      </c>
      <c r="B13" t="s">
        <v>58</v>
      </c>
      <c r="C13" t="s">
        <v>57</v>
      </c>
      <c r="D13">
        <v>173001.44</v>
      </c>
      <c r="E13" t="s">
        <v>56</v>
      </c>
    </row>
    <row r="14" spans="1:7" x14ac:dyDescent="0.45">
      <c r="A14">
        <v>13</v>
      </c>
      <c r="B14" t="s">
        <v>58</v>
      </c>
      <c r="C14" t="s">
        <v>57</v>
      </c>
      <c r="D14">
        <v>90661.27</v>
      </c>
      <c r="E14" t="s">
        <v>56</v>
      </c>
    </row>
    <row r="15" spans="1:7" x14ac:dyDescent="0.45">
      <c r="A15">
        <v>14</v>
      </c>
      <c r="B15" t="s">
        <v>58</v>
      </c>
      <c r="C15" t="s">
        <v>61</v>
      </c>
      <c r="D15">
        <v>46259.78</v>
      </c>
      <c r="E15" t="s">
        <v>56</v>
      </c>
    </row>
    <row r="16" spans="1:7" x14ac:dyDescent="0.45">
      <c r="A16">
        <v>15</v>
      </c>
      <c r="B16" t="s">
        <v>54</v>
      </c>
      <c r="C16" t="s">
        <v>59</v>
      </c>
      <c r="D16">
        <v>135330.32</v>
      </c>
      <c r="E16" t="s">
        <v>56</v>
      </c>
    </row>
    <row r="17" spans="1:5" x14ac:dyDescent="0.45">
      <c r="A17">
        <v>16</v>
      </c>
      <c r="B17" t="s">
        <v>58</v>
      </c>
      <c r="C17" t="s">
        <v>59</v>
      </c>
      <c r="D17">
        <v>250659.71</v>
      </c>
      <c r="E17" t="s">
        <v>56</v>
      </c>
    </row>
    <row r="18" spans="1:5" x14ac:dyDescent="0.45">
      <c r="A18">
        <v>17</v>
      </c>
      <c r="B18" t="s">
        <v>58</v>
      </c>
      <c r="C18" t="s">
        <v>60</v>
      </c>
      <c r="D18">
        <v>197891.47</v>
      </c>
      <c r="E18" t="s">
        <v>56</v>
      </c>
    </row>
    <row r="19" spans="1:5" x14ac:dyDescent="0.45">
      <c r="A19">
        <v>18</v>
      </c>
      <c r="B19" t="s">
        <v>58</v>
      </c>
      <c r="C19" t="s">
        <v>60</v>
      </c>
      <c r="D19">
        <v>78782.080000000002</v>
      </c>
      <c r="E19" t="s">
        <v>56</v>
      </c>
    </row>
    <row r="20" spans="1:5" x14ac:dyDescent="0.45">
      <c r="A20">
        <v>19</v>
      </c>
      <c r="B20" t="s">
        <v>54</v>
      </c>
      <c r="C20" t="s">
        <v>60</v>
      </c>
      <c r="D20">
        <v>74905.2</v>
      </c>
      <c r="E20" t="s">
        <v>62</v>
      </c>
    </row>
    <row r="21" spans="1:5" x14ac:dyDescent="0.45">
      <c r="A21">
        <v>20</v>
      </c>
      <c r="B21" t="s">
        <v>54</v>
      </c>
      <c r="C21" t="s">
        <v>59</v>
      </c>
      <c r="D21">
        <v>117879.71</v>
      </c>
      <c r="E21" t="s">
        <v>56</v>
      </c>
    </row>
    <row r="22" spans="1:5" x14ac:dyDescent="0.45">
      <c r="A22">
        <v>21</v>
      </c>
      <c r="B22" t="s">
        <v>58</v>
      </c>
      <c r="C22" t="s">
        <v>61</v>
      </c>
      <c r="D22">
        <v>82135.56</v>
      </c>
      <c r="E22" t="s">
        <v>56</v>
      </c>
    </row>
    <row r="23" spans="1:5" x14ac:dyDescent="0.45">
      <c r="A23">
        <v>22</v>
      </c>
      <c r="B23" t="s">
        <v>58</v>
      </c>
      <c r="C23" t="s">
        <v>55</v>
      </c>
      <c r="D23">
        <v>147542.76999999999</v>
      </c>
      <c r="E23" t="s">
        <v>56</v>
      </c>
    </row>
    <row r="24" spans="1:5" x14ac:dyDescent="0.45">
      <c r="A24">
        <v>23</v>
      </c>
      <c r="B24" t="s">
        <v>58</v>
      </c>
      <c r="C24" t="s">
        <v>59</v>
      </c>
      <c r="D24">
        <v>34900.97</v>
      </c>
      <c r="E24" t="s">
        <v>56</v>
      </c>
    </row>
    <row r="25" spans="1:5" x14ac:dyDescent="0.45">
      <c r="A25">
        <v>24</v>
      </c>
      <c r="B25" t="s">
        <v>54</v>
      </c>
      <c r="C25" t="s">
        <v>60</v>
      </c>
      <c r="D25">
        <v>150224.43</v>
      </c>
      <c r="E25" t="s">
        <v>56</v>
      </c>
    </row>
    <row r="26" spans="1:5" x14ac:dyDescent="0.45">
      <c r="A26">
        <v>25</v>
      </c>
      <c r="B26" t="s">
        <v>58</v>
      </c>
      <c r="C26" t="s">
        <v>57</v>
      </c>
      <c r="D26">
        <v>151846.93</v>
      </c>
      <c r="E26" t="s">
        <v>56</v>
      </c>
    </row>
    <row r="27" spans="1:5" x14ac:dyDescent="0.45">
      <c r="A27">
        <v>26</v>
      </c>
      <c r="B27" t="s">
        <v>54</v>
      </c>
      <c r="C27" t="s">
        <v>59</v>
      </c>
      <c r="D27">
        <v>110518.69</v>
      </c>
      <c r="E27" t="s">
        <v>56</v>
      </c>
    </row>
    <row r="28" spans="1:5" x14ac:dyDescent="0.45">
      <c r="A28">
        <v>27</v>
      </c>
      <c r="B28" t="s">
        <v>54</v>
      </c>
      <c r="C28" t="s">
        <v>61</v>
      </c>
      <c r="D28">
        <v>151035.72</v>
      </c>
      <c r="E28" t="s">
        <v>56</v>
      </c>
    </row>
    <row r="29" spans="1:5" x14ac:dyDescent="0.45">
      <c r="A29">
        <v>28</v>
      </c>
      <c r="B29" t="s">
        <v>58</v>
      </c>
      <c r="C29" t="s">
        <v>61</v>
      </c>
      <c r="D29">
        <v>132389.31</v>
      </c>
      <c r="E29" t="s">
        <v>56</v>
      </c>
    </row>
    <row r="30" spans="1:5" x14ac:dyDescent="0.45">
      <c r="A30">
        <v>29</v>
      </c>
      <c r="B30" t="s">
        <v>54</v>
      </c>
      <c r="C30" t="s">
        <v>61</v>
      </c>
      <c r="D30">
        <v>46546.51</v>
      </c>
      <c r="E30" t="s">
        <v>56</v>
      </c>
    </row>
    <row r="31" spans="1:5" x14ac:dyDescent="0.45">
      <c r="A31">
        <v>30</v>
      </c>
      <c r="B31" t="s">
        <v>58</v>
      </c>
      <c r="C31" t="s">
        <v>55</v>
      </c>
      <c r="D31">
        <v>70645.460000000006</v>
      </c>
      <c r="E31" t="s">
        <v>56</v>
      </c>
    </row>
    <row r="32" spans="1:5" x14ac:dyDescent="0.45">
      <c r="A32">
        <v>31</v>
      </c>
      <c r="B32" t="s">
        <v>58</v>
      </c>
      <c r="C32" t="s">
        <v>59</v>
      </c>
      <c r="D32">
        <v>120016.11</v>
      </c>
      <c r="E32" t="s">
        <v>56</v>
      </c>
    </row>
    <row r="33" spans="1:5" x14ac:dyDescent="0.45">
      <c r="A33">
        <v>32</v>
      </c>
      <c r="B33" t="s">
        <v>58</v>
      </c>
      <c r="C33" t="s">
        <v>61</v>
      </c>
      <c r="D33">
        <v>134281.57</v>
      </c>
      <c r="E33" t="s">
        <v>56</v>
      </c>
    </row>
    <row r="34" spans="1:5" x14ac:dyDescent="0.45">
      <c r="A34">
        <v>33</v>
      </c>
      <c r="B34" t="s">
        <v>58</v>
      </c>
      <c r="C34" t="s">
        <v>57</v>
      </c>
      <c r="D34">
        <v>149004.49</v>
      </c>
      <c r="E34" t="s">
        <v>56</v>
      </c>
    </row>
    <row r="35" spans="1:5" x14ac:dyDescent="0.45">
      <c r="A35">
        <v>34</v>
      </c>
      <c r="B35" t="s">
        <v>58</v>
      </c>
      <c r="C35" t="s">
        <v>60</v>
      </c>
      <c r="D35">
        <v>158972.68</v>
      </c>
      <c r="E35" t="s">
        <v>56</v>
      </c>
    </row>
    <row r="36" spans="1:5" x14ac:dyDescent="0.45">
      <c r="A36">
        <v>35</v>
      </c>
      <c r="B36" t="s">
        <v>54</v>
      </c>
      <c r="C36" t="s">
        <v>55</v>
      </c>
      <c r="D36">
        <v>106964.54</v>
      </c>
      <c r="E36" t="s">
        <v>56</v>
      </c>
    </row>
    <row r="37" spans="1:5" x14ac:dyDescent="0.45">
      <c r="A37">
        <v>36</v>
      </c>
      <c r="B37" t="s">
        <v>54</v>
      </c>
      <c r="C37" t="s">
        <v>57</v>
      </c>
      <c r="D37">
        <v>51461.74</v>
      </c>
      <c r="E37" t="s">
        <v>56</v>
      </c>
    </row>
    <row r="38" spans="1:5" x14ac:dyDescent="0.45">
      <c r="A38">
        <v>37</v>
      </c>
      <c r="B38" t="s">
        <v>58</v>
      </c>
      <c r="C38" t="s">
        <v>59</v>
      </c>
      <c r="D38">
        <v>188202.36</v>
      </c>
      <c r="E38" t="s">
        <v>62</v>
      </c>
    </row>
    <row r="39" spans="1:5" x14ac:dyDescent="0.45">
      <c r="A39">
        <v>38</v>
      </c>
      <c r="B39" t="s">
        <v>54</v>
      </c>
      <c r="C39" t="s">
        <v>60</v>
      </c>
      <c r="D39">
        <v>183397.93</v>
      </c>
      <c r="E39" t="s">
        <v>56</v>
      </c>
    </row>
    <row r="40" spans="1:5" x14ac:dyDescent="0.45">
      <c r="A40">
        <v>39</v>
      </c>
      <c r="B40" t="s">
        <v>54</v>
      </c>
      <c r="C40" t="s">
        <v>55</v>
      </c>
      <c r="D40">
        <v>184924.27</v>
      </c>
      <c r="E40" t="s">
        <v>62</v>
      </c>
    </row>
    <row r="41" spans="1:5" x14ac:dyDescent="0.45">
      <c r="A41">
        <v>40</v>
      </c>
      <c r="B41" t="s">
        <v>54</v>
      </c>
      <c r="C41" t="s">
        <v>60</v>
      </c>
      <c r="D41">
        <v>147679.81</v>
      </c>
      <c r="E41" t="s">
        <v>56</v>
      </c>
    </row>
    <row r="42" spans="1:5" x14ac:dyDescent="0.45">
      <c r="A42">
        <v>41</v>
      </c>
      <c r="B42" t="s">
        <v>58</v>
      </c>
      <c r="C42" t="s">
        <v>57</v>
      </c>
      <c r="D42">
        <v>36034.94</v>
      </c>
      <c r="E42" t="s">
        <v>56</v>
      </c>
    </row>
    <row r="43" spans="1:5" x14ac:dyDescent="0.45">
      <c r="A43">
        <v>42</v>
      </c>
      <c r="B43" t="s">
        <v>58</v>
      </c>
      <c r="C43" t="s">
        <v>61</v>
      </c>
      <c r="D43">
        <v>258405.41</v>
      </c>
      <c r="E43" t="s">
        <v>56</v>
      </c>
    </row>
    <row r="44" spans="1:5" x14ac:dyDescent="0.45">
      <c r="A44">
        <v>43</v>
      </c>
      <c r="B44" t="s">
        <v>58</v>
      </c>
      <c r="C44" t="s">
        <v>60</v>
      </c>
      <c r="D44">
        <v>217756.28</v>
      </c>
      <c r="E44" t="s">
        <v>56</v>
      </c>
    </row>
    <row r="45" spans="1:5" x14ac:dyDescent="0.45">
      <c r="A45">
        <v>44</v>
      </c>
      <c r="B45" t="s">
        <v>54</v>
      </c>
      <c r="C45" t="s">
        <v>60</v>
      </c>
      <c r="D45">
        <v>114989.44</v>
      </c>
      <c r="E45" t="s">
        <v>56</v>
      </c>
    </row>
    <row r="46" spans="1:5" x14ac:dyDescent="0.45">
      <c r="A46">
        <v>45</v>
      </c>
      <c r="B46" t="s">
        <v>54</v>
      </c>
      <c r="C46" t="s">
        <v>61</v>
      </c>
      <c r="D46">
        <v>235652.84</v>
      </c>
      <c r="E46" t="s">
        <v>56</v>
      </c>
    </row>
    <row r="47" spans="1:5" x14ac:dyDescent="0.45">
      <c r="A47">
        <v>46</v>
      </c>
      <c r="B47" t="s">
        <v>58</v>
      </c>
      <c r="C47" t="s">
        <v>61</v>
      </c>
      <c r="D47">
        <v>263899.61</v>
      </c>
      <c r="E47" t="s">
        <v>56</v>
      </c>
    </row>
    <row r="48" spans="1:5" x14ac:dyDescent="0.45">
      <c r="A48">
        <v>47</v>
      </c>
      <c r="B48" t="s">
        <v>54</v>
      </c>
      <c r="C48" t="s">
        <v>61</v>
      </c>
      <c r="D48">
        <v>174524.74</v>
      </c>
      <c r="E48" t="s">
        <v>56</v>
      </c>
    </row>
    <row r="49" spans="1:5" x14ac:dyDescent="0.45">
      <c r="A49">
        <v>48</v>
      </c>
      <c r="B49" t="s">
        <v>58</v>
      </c>
      <c r="C49" t="s">
        <v>61</v>
      </c>
      <c r="D49">
        <v>125275.11</v>
      </c>
      <c r="E49" t="s">
        <v>56</v>
      </c>
    </row>
    <row r="50" spans="1:5" x14ac:dyDescent="0.45">
      <c r="A50">
        <v>49</v>
      </c>
      <c r="B50" t="s">
        <v>54</v>
      </c>
      <c r="C50" t="s">
        <v>59</v>
      </c>
      <c r="D50">
        <v>202322.57</v>
      </c>
      <c r="E50" t="s">
        <v>56</v>
      </c>
    </row>
    <row r="51" spans="1:5" x14ac:dyDescent="0.45">
      <c r="A51">
        <v>50</v>
      </c>
      <c r="B51" t="s">
        <v>58</v>
      </c>
      <c r="C51" t="s">
        <v>59</v>
      </c>
      <c r="D51">
        <v>298464.89</v>
      </c>
      <c r="E51" t="s">
        <v>56</v>
      </c>
    </row>
    <row r="52" spans="1:5" x14ac:dyDescent="0.45">
      <c r="A52">
        <v>51</v>
      </c>
      <c r="B52" t="s">
        <v>54</v>
      </c>
      <c r="C52" t="s">
        <v>60</v>
      </c>
      <c r="D52">
        <v>209995.42</v>
      </c>
      <c r="E52" t="s">
        <v>56</v>
      </c>
    </row>
    <row r="53" spans="1:5" x14ac:dyDescent="0.45">
      <c r="A53">
        <v>52</v>
      </c>
      <c r="B53" t="s">
        <v>58</v>
      </c>
      <c r="C53" t="s">
        <v>57</v>
      </c>
      <c r="D53">
        <v>3583.89</v>
      </c>
      <c r="E53" t="s">
        <v>56</v>
      </c>
    </row>
    <row r="54" spans="1:5" x14ac:dyDescent="0.45">
      <c r="A54">
        <v>53</v>
      </c>
      <c r="B54" t="s">
        <v>58</v>
      </c>
      <c r="C54" t="s">
        <v>61</v>
      </c>
      <c r="D54">
        <v>237172.2</v>
      </c>
      <c r="E54" t="s">
        <v>56</v>
      </c>
    </row>
    <row r="55" spans="1:5" x14ac:dyDescent="0.45">
      <c r="A55">
        <v>54</v>
      </c>
      <c r="B55" t="s">
        <v>58</v>
      </c>
      <c r="C55" t="s">
        <v>61</v>
      </c>
      <c r="D55">
        <v>118967.38</v>
      </c>
      <c r="E55" t="s">
        <v>56</v>
      </c>
    </row>
    <row r="56" spans="1:5" x14ac:dyDescent="0.45">
      <c r="A56">
        <v>55</v>
      </c>
      <c r="B56" t="s">
        <v>58</v>
      </c>
      <c r="C56" t="s">
        <v>57</v>
      </c>
      <c r="D56">
        <v>278.41000000000003</v>
      </c>
      <c r="E56" t="s">
        <v>56</v>
      </c>
    </row>
    <row r="57" spans="1:5" x14ac:dyDescent="0.45">
      <c r="A57">
        <v>56</v>
      </c>
      <c r="B57" t="s">
        <v>58</v>
      </c>
      <c r="C57" t="s">
        <v>55</v>
      </c>
      <c r="D57">
        <v>157357.95000000001</v>
      </c>
      <c r="E57" t="s">
        <v>56</v>
      </c>
    </row>
    <row r="58" spans="1:5" x14ac:dyDescent="0.45">
      <c r="A58">
        <v>57</v>
      </c>
      <c r="B58" t="s">
        <v>54</v>
      </c>
      <c r="C58" t="s">
        <v>59</v>
      </c>
      <c r="D58">
        <v>206264.49</v>
      </c>
      <c r="E58" t="s">
        <v>56</v>
      </c>
    </row>
    <row r="59" spans="1:5" x14ac:dyDescent="0.45">
      <c r="A59">
        <v>58</v>
      </c>
      <c r="B59" t="s">
        <v>54</v>
      </c>
      <c r="C59" t="s">
        <v>60</v>
      </c>
      <c r="D59">
        <v>134015.6</v>
      </c>
      <c r="E59" t="s">
        <v>56</v>
      </c>
    </row>
    <row r="60" spans="1:5" x14ac:dyDescent="0.45">
      <c r="A60">
        <v>59</v>
      </c>
      <c r="B60" t="s">
        <v>54</v>
      </c>
      <c r="C60" t="s">
        <v>57</v>
      </c>
      <c r="D60">
        <v>170331.58</v>
      </c>
      <c r="E60" t="s">
        <v>56</v>
      </c>
    </row>
    <row r="61" spans="1:5" x14ac:dyDescent="0.45">
      <c r="A61">
        <v>60</v>
      </c>
      <c r="B61" t="s">
        <v>54</v>
      </c>
      <c r="C61" t="s">
        <v>57</v>
      </c>
      <c r="D61">
        <v>73633.58</v>
      </c>
      <c r="E61" t="s">
        <v>56</v>
      </c>
    </row>
    <row r="62" spans="1:5" x14ac:dyDescent="0.45">
      <c r="A62">
        <v>61</v>
      </c>
      <c r="B62" t="s">
        <v>58</v>
      </c>
      <c r="C62" t="s">
        <v>59</v>
      </c>
      <c r="D62">
        <v>84234.01</v>
      </c>
      <c r="E62" t="s">
        <v>56</v>
      </c>
    </row>
    <row r="63" spans="1:5" x14ac:dyDescent="0.45">
      <c r="A63">
        <v>62</v>
      </c>
      <c r="B63" t="s">
        <v>58</v>
      </c>
      <c r="C63" t="s">
        <v>61</v>
      </c>
      <c r="D63">
        <v>283244.89</v>
      </c>
      <c r="E63" t="s">
        <v>56</v>
      </c>
    </row>
    <row r="64" spans="1:5" x14ac:dyDescent="0.45">
      <c r="A64">
        <v>63</v>
      </c>
      <c r="B64" t="s">
        <v>54</v>
      </c>
      <c r="C64" t="s">
        <v>55</v>
      </c>
      <c r="D64">
        <v>201111.66</v>
      </c>
      <c r="E64" t="s">
        <v>56</v>
      </c>
    </row>
    <row r="65" spans="1:5" x14ac:dyDescent="0.45">
      <c r="A65">
        <v>64</v>
      </c>
      <c r="B65" t="s">
        <v>54</v>
      </c>
      <c r="C65" t="s">
        <v>61</v>
      </c>
      <c r="D65">
        <v>205960.4</v>
      </c>
      <c r="E65" t="s">
        <v>56</v>
      </c>
    </row>
    <row r="66" spans="1:5" x14ac:dyDescent="0.45">
      <c r="A66">
        <v>65</v>
      </c>
      <c r="B66" t="s">
        <v>54</v>
      </c>
      <c r="C66" t="s">
        <v>57</v>
      </c>
      <c r="D66">
        <v>322525.7</v>
      </c>
      <c r="E66" t="s">
        <v>56</v>
      </c>
    </row>
    <row r="67" spans="1:5" x14ac:dyDescent="0.45">
      <c r="A67">
        <v>66</v>
      </c>
      <c r="B67" t="s">
        <v>54</v>
      </c>
      <c r="C67" t="s">
        <v>57</v>
      </c>
      <c r="D67">
        <v>131796.74</v>
      </c>
      <c r="E67" t="s">
        <v>56</v>
      </c>
    </row>
    <row r="68" spans="1:5" x14ac:dyDescent="0.45">
      <c r="A68">
        <v>67</v>
      </c>
      <c r="B68" t="s">
        <v>54</v>
      </c>
      <c r="C68" t="s">
        <v>60</v>
      </c>
      <c r="D68">
        <v>79829.64</v>
      </c>
      <c r="E68" t="s">
        <v>56</v>
      </c>
    </row>
    <row r="69" spans="1:5" x14ac:dyDescent="0.45">
      <c r="A69">
        <v>68</v>
      </c>
      <c r="B69" t="s">
        <v>58</v>
      </c>
      <c r="C69" t="s">
        <v>60</v>
      </c>
      <c r="D69">
        <v>104649.45</v>
      </c>
      <c r="E69" t="s">
        <v>56</v>
      </c>
    </row>
    <row r="70" spans="1:5" x14ac:dyDescent="0.45">
      <c r="A70">
        <v>69</v>
      </c>
      <c r="B70" t="s">
        <v>58</v>
      </c>
      <c r="C70" t="s">
        <v>57</v>
      </c>
      <c r="D70">
        <v>134574.41</v>
      </c>
      <c r="E70" t="s">
        <v>56</v>
      </c>
    </row>
    <row r="71" spans="1:5" x14ac:dyDescent="0.45">
      <c r="A71">
        <v>70</v>
      </c>
      <c r="B71" t="s">
        <v>58</v>
      </c>
      <c r="C71" t="s">
        <v>60</v>
      </c>
      <c r="D71">
        <v>170832.74</v>
      </c>
      <c r="E71" t="s">
        <v>56</v>
      </c>
    </row>
    <row r="72" spans="1:5" x14ac:dyDescent="0.45">
      <c r="A72">
        <v>71</v>
      </c>
      <c r="B72" t="s">
        <v>58</v>
      </c>
      <c r="C72" t="s">
        <v>57</v>
      </c>
      <c r="D72">
        <v>140560.41</v>
      </c>
      <c r="E72" t="s">
        <v>56</v>
      </c>
    </row>
    <row r="73" spans="1:5" x14ac:dyDescent="0.45">
      <c r="A73">
        <v>72</v>
      </c>
      <c r="B73" t="s">
        <v>58</v>
      </c>
      <c r="C73" t="s">
        <v>59</v>
      </c>
      <c r="D73">
        <v>179420.43</v>
      </c>
      <c r="E73" t="s">
        <v>62</v>
      </c>
    </row>
    <row r="74" spans="1:5" x14ac:dyDescent="0.45">
      <c r="A74">
        <v>73</v>
      </c>
      <c r="B74" t="s">
        <v>58</v>
      </c>
      <c r="C74" t="s">
        <v>60</v>
      </c>
      <c r="D74">
        <v>262721.82</v>
      </c>
      <c r="E74" t="s">
        <v>56</v>
      </c>
    </row>
    <row r="75" spans="1:5" x14ac:dyDescent="0.45">
      <c r="A75">
        <v>74</v>
      </c>
      <c r="B75" t="s">
        <v>58</v>
      </c>
      <c r="C75" t="s">
        <v>57</v>
      </c>
      <c r="D75">
        <v>217075.09</v>
      </c>
      <c r="E75" t="s">
        <v>56</v>
      </c>
    </row>
    <row r="76" spans="1:5" x14ac:dyDescent="0.45">
      <c r="A76">
        <v>75</v>
      </c>
      <c r="B76" t="s">
        <v>54</v>
      </c>
      <c r="C76" t="s">
        <v>60</v>
      </c>
      <c r="D76">
        <v>193081.72</v>
      </c>
      <c r="E76" t="s">
        <v>56</v>
      </c>
    </row>
    <row r="77" spans="1:5" x14ac:dyDescent="0.45">
      <c r="A77">
        <v>76</v>
      </c>
      <c r="B77" t="s">
        <v>58</v>
      </c>
      <c r="C77" t="s">
        <v>57</v>
      </c>
      <c r="D77">
        <v>187779.15</v>
      </c>
      <c r="E77" t="s">
        <v>56</v>
      </c>
    </row>
    <row r="78" spans="1:5" x14ac:dyDescent="0.45">
      <c r="A78">
        <v>77</v>
      </c>
      <c r="B78" t="s">
        <v>58</v>
      </c>
      <c r="C78" t="s">
        <v>55</v>
      </c>
      <c r="D78">
        <v>129914.71</v>
      </c>
      <c r="E78" t="s">
        <v>56</v>
      </c>
    </row>
    <row r="79" spans="1:5" x14ac:dyDescent="0.45">
      <c r="A79">
        <v>78</v>
      </c>
      <c r="B79" t="s">
        <v>58</v>
      </c>
      <c r="C79" t="s">
        <v>61</v>
      </c>
      <c r="D79">
        <v>17605.740000000002</v>
      </c>
      <c r="E79" t="s">
        <v>56</v>
      </c>
    </row>
    <row r="80" spans="1:5" x14ac:dyDescent="0.45">
      <c r="A80">
        <v>79</v>
      </c>
      <c r="B80" t="s">
        <v>58</v>
      </c>
      <c r="C80" t="s">
        <v>61</v>
      </c>
      <c r="D80">
        <v>91278.52</v>
      </c>
      <c r="E80" t="s">
        <v>56</v>
      </c>
    </row>
    <row r="81" spans="1:5" x14ac:dyDescent="0.45">
      <c r="A81">
        <v>80</v>
      </c>
      <c r="B81" t="s">
        <v>54</v>
      </c>
      <c r="C81" t="s">
        <v>57</v>
      </c>
      <c r="D81">
        <v>160695.9</v>
      </c>
      <c r="E81" t="s">
        <v>56</v>
      </c>
    </row>
    <row r="82" spans="1:5" x14ac:dyDescent="0.45">
      <c r="A82">
        <v>81</v>
      </c>
      <c r="B82" t="s">
        <v>58</v>
      </c>
      <c r="C82" t="s">
        <v>60</v>
      </c>
      <c r="D82">
        <v>225769.9</v>
      </c>
      <c r="E82" t="s">
        <v>56</v>
      </c>
    </row>
    <row r="83" spans="1:5" x14ac:dyDescent="0.45">
      <c r="A83">
        <v>82</v>
      </c>
      <c r="B83" t="s">
        <v>58</v>
      </c>
      <c r="C83" t="s">
        <v>55</v>
      </c>
      <c r="D83">
        <v>182351.82</v>
      </c>
      <c r="E83" t="s">
        <v>56</v>
      </c>
    </row>
    <row r="84" spans="1:5" x14ac:dyDescent="0.45">
      <c r="A84">
        <v>83</v>
      </c>
      <c r="B84" t="s">
        <v>54</v>
      </c>
      <c r="C84" t="s">
        <v>59</v>
      </c>
      <c r="D84">
        <v>152799.24</v>
      </c>
      <c r="E84" t="s">
        <v>56</v>
      </c>
    </row>
    <row r="85" spans="1:5" x14ac:dyDescent="0.45">
      <c r="A85">
        <v>84</v>
      </c>
      <c r="B85" t="s">
        <v>54</v>
      </c>
      <c r="C85" t="s">
        <v>57</v>
      </c>
      <c r="D85">
        <v>128374.78</v>
      </c>
      <c r="E85" t="s">
        <v>56</v>
      </c>
    </row>
    <row r="86" spans="1:5" x14ac:dyDescent="0.45">
      <c r="A86">
        <v>85</v>
      </c>
      <c r="B86" t="s">
        <v>58</v>
      </c>
      <c r="C86" t="s">
        <v>55</v>
      </c>
      <c r="D86">
        <v>106147.77</v>
      </c>
      <c r="E86" t="s">
        <v>56</v>
      </c>
    </row>
    <row r="87" spans="1:5" x14ac:dyDescent="0.45">
      <c r="A87">
        <v>86</v>
      </c>
      <c r="B87" t="s">
        <v>58</v>
      </c>
      <c r="C87" t="s">
        <v>57</v>
      </c>
      <c r="D87">
        <v>120845.5</v>
      </c>
      <c r="E87" t="s">
        <v>56</v>
      </c>
    </row>
    <row r="88" spans="1:5" x14ac:dyDescent="0.45">
      <c r="A88">
        <v>87</v>
      </c>
      <c r="B88" t="s">
        <v>54</v>
      </c>
      <c r="C88" t="s">
        <v>59</v>
      </c>
      <c r="D88">
        <v>221803.11</v>
      </c>
      <c r="E88" t="s">
        <v>56</v>
      </c>
    </row>
    <row r="89" spans="1:5" x14ac:dyDescent="0.45">
      <c r="A89">
        <v>88</v>
      </c>
      <c r="B89" t="s">
        <v>54</v>
      </c>
      <c r="C89" t="s">
        <v>59</v>
      </c>
      <c r="D89">
        <v>92111.03</v>
      </c>
      <c r="E89" t="s">
        <v>56</v>
      </c>
    </row>
    <row r="90" spans="1:5" x14ac:dyDescent="0.45">
      <c r="A90">
        <v>89</v>
      </c>
      <c r="B90" t="s">
        <v>54</v>
      </c>
      <c r="C90" t="s">
        <v>60</v>
      </c>
      <c r="D90">
        <v>119050.78</v>
      </c>
      <c r="E90" t="s">
        <v>56</v>
      </c>
    </row>
    <row r="91" spans="1:5" x14ac:dyDescent="0.45">
      <c r="A91">
        <v>90</v>
      </c>
      <c r="B91" t="s">
        <v>54</v>
      </c>
      <c r="C91" t="s">
        <v>61</v>
      </c>
      <c r="D91">
        <v>124379.36</v>
      </c>
      <c r="E91" t="s">
        <v>56</v>
      </c>
    </row>
    <row r="92" spans="1:5" x14ac:dyDescent="0.45">
      <c r="A92">
        <v>91</v>
      </c>
      <c r="B92" t="s">
        <v>58</v>
      </c>
      <c r="C92" t="s">
        <v>60</v>
      </c>
      <c r="D92">
        <v>240250.34</v>
      </c>
      <c r="E92" t="s">
        <v>56</v>
      </c>
    </row>
    <row r="93" spans="1:5" x14ac:dyDescent="0.45">
      <c r="A93">
        <v>92</v>
      </c>
      <c r="B93" t="s">
        <v>58</v>
      </c>
      <c r="C93" t="s">
        <v>61</v>
      </c>
      <c r="D93">
        <v>125338.53</v>
      </c>
      <c r="E93" t="s">
        <v>56</v>
      </c>
    </row>
    <row r="94" spans="1:5" x14ac:dyDescent="0.45">
      <c r="A94">
        <v>93</v>
      </c>
      <c r="B94" t="s">
        <v>58</v>
      </c>
      <c r="C94" t="s">
        <v>60</v>
      </c>
      <c r="D94">
        <v>268161.96999999997</v>
      </c>
      <c r="E94" t="s">
        <v>56</v>
      </c>
    </row>
    <row r="95" spans="1:5" x14ac:dyDescent="0.45">
      <c r="A95">
        <v>94</v>
      </c>
      <c r="B95" t="s">
        <v>54</v>
      </c>
      <c r="C95" t="s">
        <v>61</v>
      </c>
      <c r="D95">
        <v>194309.46</v>
      </c>
      <c r="E95" t="s">
        <v>56</v>
      </c>
    </row>
    <row r="96" spans="1:5" x14ac:dyDescent="0.45">
      <c r="A96">
        <v>95</v>
      </c>
      <c r="B96" t="s">
        <v>54</v>
      </c>
      <c r="C96" t="s">
        <v>55</v>
      </c>
      <c r="D96">
        <v>174481.32</v>
      </c>
      <c r="E96" t="s">
        <v>56</v>
      </c>
    </row>
    <row r="97" spans="1:5" x14ac:dyDescent="0.45">
      <c r="A97">
        <v>96</v>
      </c>
      <c r="B97" t="s">
        <v>58</v>
      </c>
      <c r="C97" t="s">
        <v>60</v>
      </c>
      <c r="D97">
        <v>166602.41</v>
      </c>
      <c r="E97" t="s">
        <v>62</v>
      </c>
    </row>
    <row r="98" spans="1:5" x14ac:dyDescent="0.45">
      <c r="A98">
        <v>97</v>
      </c>
      <c r="B98" t="s">
        <v>58</v>
      </c>
      <c r="C98" t="s">
        <v>61</v>
      </c>
      <c r="D98">
        <v>147784.15</v>
      </c>
      <c r="E98" t="s">
        <v>56</v>
      </c>
    </row>
    <row r="99" spans="1:5" x14ac:dyDescent="0.45">
      <c r="A99">
        <v>98</v>
      </c>
      <c r="B99" t="s">
        <v>58</v>
      </c>
      <c r="C99" t="s">
        <v>60</v>
      </c>
      <c r="D99">
        <v>146179.09</v>
      </c>
      <c r="E99" t="s">
        <v>56</v>
      </c>
    </row>
    <row r="100" spans="1:5" x14ac:dyDescent="0.45">
      <c r="A100">
        <v>99</v>
      </c>
      <c r="B100" t="s">
        <v>54</v>
      </c>
      <c r="C100" t="s">
        <v>59</v>
      </c>
      <c r="D100">
        <v>237053.69</v>
      </c>
      <c r="E100" t="s">
        <v>56</v>
      </c>
    </row>
    <row r="101" spans="1:5" x14ac:dyDescent="0.45">
      <c r="A101">
        <v>100</v>
      </c>
      <c r="B101" t="s">
        <v>54</v>
      </c>
      <c r="C101" t="s">
        <v>61</v>
      </c>
      <c r="D101">
        <v>199623.64</v>
      </c>
      <c r="E101" t="s">
        <v>56</v>
      </c>
    </row>
    <row r="102" spans="1:5" x14ac:dyDescent="0.45">
      <c r="A102">
        <v>101</v>
      </c>
      <c r="B102" t="s">
        <v>58</v>
      </c>
      <c r="C102" t="s">
        <v>59</v>
      </c>
      <c r="D102">
        <v>94843.33</v>
      </c>
      <c r="E102" t="s">
        <v>56</v>
      </c>
    </row>
    <row r="103" spans="1:5" x14ac:dyDescent="0.45">
      <c r="A103">
        <v>102</v>
      </c>
      <c r="B103" t="s">
        <v>58</v>
      </c>
      <c r="C103" t="s">
        <v>59</v>
      </c>
      <c r="D103">
        <v>43510.15</v>
      </c>
      <c r="E103" t="s">
        <v>56</v>
      </c>
    </row>
    <row r="104" spans="1:5" x14ac:dyDescent="0.45">
      <c r="A104">
        <v>103</v>
      </c>
      <c r="B104" t="s">
        <v>58</v>
      </c>
      <c r="C104" t="s">
        <v>61</v>
      </c>
      <c r="D104">
        <v>256600.61</v>
      </c>
      <c r="E104" t="s">
        <v>56</v>
      </c>
    </row>
    <row r="105" spans="1:5" x14ac:dyDescent="0.45">
      <c r="A105">
        <v>104</v>
      </c>
      <c r="B105" t="s">
        <v>58</v>
      </c>
      <c r="C105" t="s">
        <v>59</v>
      </c>
      <c r="D105">
        <v>206138.32</v>
      </c>
      <c r="E105" t="s">
        <v>56</v>
      </c>
    </row>
    <row r="106" spans="1:5" x14ac:dyDescent="0.45">
      <c r="A106">
        <v>105</v>
      </c>
      <c r="B106" t="s">
        <v>58</v>
      </c>
      <c r="C106" t="s">
        <v>57</v>
      </c>
      <c r="D106">
        <v>251038.49</v>
      </c>
      <c r="E106" t="s">
        <v>56</v>
      </c>
    </row>
    <row r="107" spans="1:5" x14ac:dyDescent="0.45">
      <c r="A107">
        <v>106</v>
      </c>
      <c r="B107" t="s">
        <v>54</v>
      </c>
      <c r="C107" t="s">
        <v>59</v>
      </c>
      <c r="D107">
        <v>257432.05</v>
      </c>
      <c r="E107" t="s">
        <v>56</v>
      </c>
    </row>
    <row r="108" spans="1:5" x14ac:dyDescent="0.45">
      <c r="A108">
        <v>107</v>
      </c>
      <c r="B108" t="s">
        <v>58</v>
      </c>
      <c r="C108" t="s">
        <v>60</v>
      </c>
      <c r="D108">
        <v>128877.5</v>
      </c>
      <c r="E108" t="s">
        <v>56</v>
      </c>
    </row>
    <row r="109" spans="1:5" x14ac:dyDescent="0.45">
      <c r="A109">
        <v>108</v>
      </c>
      <c r="B109" t="s">
        <v>54</v>
      </c>
      <c r="C109" t="s">
        <v>59</v>
      </c>
      <c r="D109">
        <v>91281.72</v>
      </c>
      <c r="E109" t="s">
        <v>56</v>
      </c>
    </row>
    <row r="110" spans="1:5" x14ac:dyDescent="0.45">
      <c r="A110">
        <v>109</v>
      </c>
      <c r="B110" t="s">
        <v>58</v>
      </c>
      <c r="C110" t="s">
        <v>59</v>
      </c>
      <c r="D110">
        <v>203581.48</v>
      </c>
      <c r="E110" t="s">
        <v>56</v>
      </c>
    </row>
    <row r="111" spans="1:5" x14ac:dyDescent="0.45">
      <c r="A111">
        <v>110</v>
      </c>
      <c r="B111" t="s">
        <v>54</v>
      </c>
      <c r="C111" t="s">
        <v>60</v>
      </c>
      <c r="D111">
        <v>287345.83</v>
      </c>
      <c r="E111" t="s">
        <v>56</v>
      </c>
    </row>
    <row r="112" spans="1:5" x14ac:dyDescent="0.45">
      <c r="A112">
        <v>111</v>
      </c>
      <c r="B112" t="s">
        <v>54</v>
      </c>
      <c r="C112" t="s">
        <v>59</v>
      </c>
      <c r="D112">
        <v>72712.92</v>
      </c>
      <c r="E112" t="s">
        <v>56</v>
      </c>
    </row>
    <row r="113" spans="1:5" x14ac:dyDescent="0.45">
      <c r="A113">
        <v>112</v>
      </c>
      <c r="B113" t="s">
        <v>58</v>
      </c>
      <c r="C113" t="s">
        <v>59</v>
      </c>
      <c r="D113">
        <v>108456.37</v>
      </c>
      <c r="E113" t="s">
        <v>56</v>
      </c>
    </row>
    <row r="114" spans="1:5" x14ac:dyDescent="0.45">
      <c r="A114">
        <v>113</v>
      </c>
      <c r="B114" t="s">
        <v>58</v>
      </c>
      <c r="C114" t="s">
        <v>59</v>
      </c>
      <c r="D114">
        <v>5059.29</v>
      </c>
      <c r="E114" t="s">
        <v>56</v>
      </c>
    </row>
    <row r="115" spans="1:5" x14ac:dyDescent="0.45">
      <c r="A115">
        <v>114</v>
      </c>
      <c r="B115" t="s">
        <v>54</v>
      </c>
      <c r="C115" t="s">
        <v>60</v>
      </c>
      <c r="D115">
        <v>276594.09000000003</v>
      </c>
      <c r="E115" t="s">
        <v>56</v>
      </c>
    </row>
    <row r="116" spans="1:5" x14ac:dyDescent="0.45">
      <c r="A116">
        <v>115</v>
      </c>
      <c r="B116" t="s">
        <v>54</v>
      </c>
      <c r="C116" t="s">
        <v>59</v>
      </c>
      <c r="D116">
        <v>169400.41</v>
      </c>
      <c r="E116" t="s">
        <v>56</v>
      </c>
    </row>
    <row r="117" spans="1:5" x14ac:dyDescent="0.45">
      <c r="A117">
        <v>116</v>
      </c>
      <c r="B117" t="s">
        <v>54</v>
      </c>
      <c r="C117" t="s">
        <v>57</v>
      </c>
      <c r="D117">
        <v>24343.25</v>
      </c>
      <c r="E117" t="s">
        <v>56</v>
      </c>
    </row>
    <row r="118" spans="1:5" x14ac:dyDescent="0.45">
      <c r="A118">
        <v>117</v>
      </c>
      <c r="B118" t="s">
        <v>58</v>
      </c>
      <c r="C118" t="s">
        <v>57</v>
      </c>
      <c r="D118">
        <v>171854.07999999999</v>
      </c>
      <c r="E118" t="s">
        <v>56</v>
      </c>
    </row>
    <row r="119" spans="1:5" x14ac:dyDescent="0.45">
      <c r="A119">
        <v>118</v>
      </c>
      <c r="B119" t="s">
        <v>54</v>
      </c>
      <c r="C119" t="s">
        <v>57</v>
      </c>
      <c r="D119">
        <v>176321.9</v>
      </c>
      <c r="E119" t="s">
        <v>56</v>
      </c>
    </row>
    <row r="120" spans="1:5" x14ac:dyDescent="0.45">
      <c r="A120">
        <v>119</v>
      </c>
      <c r="B120" t="s">
        <v>58</v>
      </c>
      <c r="C120" t="s">
        <v>55</v>
      </c>
      <c r="D120">
        <v>130464.27</v>
      </c>
      <c r="E120" t="s">
        <v>56</v>
      </c>
    </row>
    <row r="121" spans="1:5" x14ac:dyDescent="0.45">
      <c r="A121">
        <v>120</v>
      </c>
      <c r="B121" t="s">
        <v>54</v>
      </c>
      <c r="C121" t="s">
        <v>60</v>
      </c>
      <c r="D121">
        <v>131723.57</v>
      </c>
      <c r="E121" t="s">
        <v>56</v>
      </c>
    </row>
    <row r="122" spans="1:5" x14ac:dyDescent="0.45">
      <c r="A122">
        <v>121</v>
      </c>
      <c r="B122" t="s">
        <v>54</v>
      </c>
      <c r="C122" t="s">
        <v>60</v>
      </c>
      <c r="D122">
        <v>183851.74</v>
      </c>
      <c r="E122" t="s">
        <v>56</v>
      </c>
    </row>
    <row r="123" spans="1:5" x14ac:dyDescent="0.45">
      <c r="A123">
        <v>122</v>
      </c>
      <c r="B123" t="s">
        <v>54</v>
      </c>
      <c r="C123" t="s">
        <v>55</v>
      </c>
      <c r="D123">
        <v>187010.09</v>
      </c>
      <c r="E123" t="s">
        <v>56</v>
      </c>
    </row>
    <row r="124" spans="1:5" x14ac:dyDescent="0.45">
      <c r="A124">
        <v>123</v>
      </c>
      <c r="B124" t="s">
        <v>58</v>
      </c>
      <c r="C124" t="s">
        <v>59</v>
      </c>
      <c r="D124">
        <v>125334.58</v>
      </c>
      <c r="E124" t="s">
        <v>56</v>
      </c>
    </row>
    <row r="125" spans="1:5" x14ac:dyDescent="0.45">
      <c r="A125">
        <v>124</v>
      </c>
      <c r="B125" t="s">
        <v>58</v>
      </c>
      <c r="C125" t="s">
        <v>61</v>
      </c>
      <c r="D125">
        <v>200597.1</v>
      </c>
      <c r="E125" t="s">
        <v>62</v>
      </c>
    </row>
    <row r="126" spans="1:5" x14ac:dyDescent="0.45">
      <c r="A126">
        <v>125</v>
      </c>
      <c r="B126" t="s">
        <v>54</v>
      </c>
      <c r="C126" t="s">
        <v>57</v>
      </c>
      <c r="D126">
        <v>166870.06</v>
      </c>
      <c r="E126" t="s">
        <v>56</v>
      </c>
    </row>
    <row r="127" spans="1:5" x14ac:dyDescent="0.45">
      <c r="A127">
        <v>126</v>
      </c>
      <c r="B127" t="s">
        <v>54</v>
      </c>
      <c r="C127" t="s">
        <v>61</v>
      </c>
      <c r="D127">
        <v>95392.63</v>
      </c>
      <c r="E127" t="s">
        <v>56</v>
      </c>
    </row>
    <row r="128" spans="1:5" x14ac:dyDescent="0.45">
      <c r="A128">
        <v>127</v>
      </c>
      <c r="B128" t="s">
        <v>54</v>
      </c>
      <c r="C128" t="s">
        <v>60</v>
      </c>
      <c r="D128">
        <v>202235.9</v>
      </c>
      <c r="E128" t="s">
        <v>62</v>
      </c>
    </row>
    <row r="129" spans="1:5" x14ac:dyDescent="0.45">
      <c r="A129">
        <v>128</v>
      </c>
      <c r="B129" t="s">
        <v>54</v>
      </c>
      <c r="C129" t="s">
        <v>61</v>
      </c>
      <c r="D129">
        <v>9318.26</v>
      </c>
      <c r="E129" t="s">
        <v>56</v>
      </c>
    </row>
    <row r="130" spans="1:5" x14ac:dyDescent="0.45">
      <c r="A130">
        <v>129</v>
      </c>
      <c r="B130" t="s">
        <v>58</v>
      </c>
      <c r="C130" t="s">
        <v>55</v>
      </c>
      <c r="D130">
        <v>146855.19</v>
      </c>
      <c r="E130" t="s">
        <v>56</v>
      </c>
    </row>
    <row r="131" spans="1:5" x14ac:dyDescent="0.45">
      <c r="A131">
        <v>130</v>
      </c>
      <c r="B131" t="s">
        <v>54</v>
      </c>
      <c r="C131" t="s">
        <v>57</v>
      </c>
      <c r="D131">
        <v>167346.88</v>
      </c>
      <c r="E131" t="s">
        <v>56</v>
      </c>
    </row>
    <row r="132" spans="1:5" x14ac:dyDescent="0.45">
      <c r="A132">
        <v>131</v>
      </c>
      <c r="B132" t="s">
        <v>54</v>
      </c>
      <c r="C132" t="s">
        <v>61</v>
      </c>
      <c r="D132">
        <v>231506.68</v>
      </c>
      <c r="E132" t="s">
        <v>56</v>
      </c>
    </row>
    <row r="133" spans="1:5" x14ac:dyDescent="0.45">
      <c r="A133">
        <v>132</v>
      </c>
      <c r="B133" t="s">
        <v>58</v>
      </c>
      <c r="C133" t="s">
        <v>61</v>
      </c>
      <c r="D133">
        <v>160419.15</v>
      </c>
      <c r="E133" t="s">
        <v>56</v>
      </c>
    </row>
    <row r="134" spans="1:5" x14ac:dyDescent="0.45">
      <c r="A134">
        <v>133</v>
      </c>
      <c r="B134" t="s">
        <v>58</v>
      </c>
      <c r="C134" t="s">
        <v>57</v>
      </c>
      <c r="D134">
        <v>189805.98</v>
      </c>
      <c r="E134" t="s">
        <v>56</v>
      </c>
    </row>
    <row r="135" spans="1:5" x14ac:dyDescent="0.45">
      <c r="A135">
        <v>134</v>
      </c>
      <c r="B135" t="s">
        <v>58</v>
      </c>
      <c r="C135" t="s">
        <v>59</v>
      </c>
      <c r="D135">
        <v>211456.3</v>
      </c>
      <c r="E135" t="s">
        <v>56</v>
      </c>
    </row>
    <row r="136" spans="1:5" x14ac:dyDescent="0.45">
      <c r="A136">
        <v>135</v>
      </c>
      <c r="B136" t="s">
        <v>54</v>
      </c>
      <c r="C136" t="s">
        <v>59</v>
      </c>
      <c r="D136">
        <v>242556.26</v>
      </c>
      <c r="E136" t="s">
        <v>56</v>
      </c>
    </row>
    <row r="137" spans="1:5" x14ac:dyDescent="0.45">
      <c r="A137">
        <v>136</v>
      </c>
      <c r="B137" t="s">
        <v>54</v>
      </c>
      <c r="C137" t="s">
        <v>60</v>
      </c>
      <c r="D137">
        <v>196928.7</v>
      </c>
      <c r="E137" t="s">
        <v>56</v>
      </c>
    </row>
    <row r="138" spans="1:5" x14ac:dyDescent="0.45">
      <c r="A138">
        <v>137</v>
      </c>
      <c r="B138" t="s">
        <v>54</v>
      </c>
      <c r="C138" t="s">
        <v>55</v>
      </c>
      <c r="D138">
        <v>216691.08</v>
      </c>
      <c r="E138" t="s">
        <v>56</v>
      </c>
    </row>
    <row r="139" spans="1:5" x14ac:dyDescent="0.45">
      <c r="A139">
        <v>138</v>
      </c>
      <c r="B139" t="s">
        <v>54</v>
      </c>
      <c r="C139" t="s">
        <v>57</v>
      </c>
      <c r="D139">
        <v>138139.70000000001</v>
      </c>
      <c r="E139" t="s">
        <v>56</v>
      </c>
    </row>
    <row r="140" spans="1:5" x14ac:dyDescent="0.45">
      <c r="A140">
        <v>139</v>
      </c>
      <c r="B140" t="s">
        <v>54</v>
      </c>
      <c r="C140" t="s">
        <v>60</v>
      </c>
      <c r="D140">
        <v>161687.51</v>
      </c>
      <c r="E140" t="s">
        <v>56</v>
      </c>
    </row>
    <row r="141" spans="1:5" x14ac:dyDescent="0.45">
      <c r="A141">
        <v>140</v>
      </c>
      <c r="B141" t="s">
        <v>58</v>
      </c>
      <c r="C141" t="s">
        <v>61</v>
      </c>
      <c r="D141">
        <v>140964.07999999999</v>
      </c>
      <c r="E141" t="s">
        <v>56</v>
      </c>
    </row>
    <row r="142" spans="1:5" x14ac:dyDescent="0.45">
      <c r="A142">
        <v>141</v>
      </c>
      <c r="B142" t="s">
        <v>58</v>
      </c>
      <c r="C142" t="s">
        <v>61</v>
      </c>
      <c r="D142">
        <v>43614.22</v>
      </c>
      <c r="E142" t="s">
        <v>56</v>
      </c>
    </row>
    <row r="143" spans="1:5" x14ac:dyDescent="0.45">
      <c r="A143">
        <v>142</v>
      </c>
      <c r="B143" t="s">
        <v>58</v>
      </c>
      <c r="C143" t="s">
        <v>59</v>
      </c>
      <c r="D143">
        <v>127706.21</v>
      </c>
      <c r="E143" t="s">
        <v>56</v>
      </c>
    </row>
    <row r="144" spans="1:5" x14ac:dyDescent="0.45">
      <c r="A144">
        <v>143</v>
      </c>
      <c r="B144" t="s">
        <v>54</v>
      </c>
      <c r="C144" t="s">
        <v>55</v>
      </c>
      <c r="D144">
        <v>82125.02</v>
      </c>
      <c r="E144" t="s">
        <v>56</v>
      </c>
    </row>
    <row r="145" spans="1:5" x14ac:dyDescent="0.45">
      <c r="A145">
        <v>144</v>
      </c>
      <c r="B145" t="s">
        <v>54</v>
      </c>
      <c r="C145" t="s">
        <v>55</v>
      </c>
      <c r="D145">
        <v>135116.38</v>
      </c>
      <c r="E145" t="s">
        <v>56</v>
      </c>
    </row>
    <row r="146" spans="1:5" x14ac:dyDescent="0.45">
      <c r="A146">
        <v>145</v>
      </c>
      <c r="B146" t="s">
        <v>58</v>
      </c>
      <c r="C146" t="s">
        <v>55</v>
      </c>
      <c r="D146">
        <v>184453.53</v>
      </c>
      <c r="E146" t="s">
        <v>56</v>
      </c>
    </row>
    <row r="147" spans="1:5" x14ac:dyDescent="0.45">
      <c r="A147">
        <v>146</v>
      </c>
      <c r="B147" t="s">
        <v>54</v>
      </c>
      <c r="C147" t="s">
        <v>55</v>
      </c>
      <c r="D147">
        <v>159591.93</v>
      </c>
      <c r="E147" t="s">
        <v>56</v>
      </c>
    </row>
    <row r="148" spans="1:5" x14ac:dyDescent="0.45">
      <c r="A148">
        <v>147</v>
      </c>
      <c r="B148" t="s">
        <v>54</v>
      </c>
      <c r="C148" t="s">
        <v>57</v>
      </c>
      <c r="D148">
        <v>317431.42</v>
      </c>
      <c r="E148" t="s">
        <v>56</v>
      </c>
    </row>
    <row r="149" spans="1:5" x14ac:dyDescent="0.45">
      <c r="A149">
        <v>148</v>
      </c>
      <c r="B149" t="s">
        <v>58</v>
      </c>
      <c r="C149" t="s">
        <v>55</v>
      </c>
      <c r="D149">
        <v>141918.09</v>
      </c>
      <c r="E149" t="s">
        <v>56</v>
      </c>
    </row>
    <row r="150" spans="1:5" x14ac:dyDescent="0.45">
      <c r="A150">
        <v>149</v>
      </c>
      <c r="B150" t="s">
        <v>58</v>
      </c>
      <c r="C150" t="s">
        <v>60</v>
      </c>
      <c r="D150">
        <v>202979.89</v>
      </c>
      <c r="E150" t="s">
        <v>56</v>
      </c>
    </row>
    <row r="151" spans="1:5" x14ac:dyDescent="0.45">
      <c r="A151">
        <v>150</v>
      </c>
      <c r="B151" t="s">
        <v>54</v>
      </c>
      <c r="C151" t="s">
        <v>61</v>
      </c>
      <c r="D151">
        <v>201655.86</v>
      </c>
      <c r="E151" t="s">
        <v>56</v>
      </c>
    </row>
    <row r="152" spans="1:5" x14ac:dyDescent="0.45">
      <c r="A152">
        <v>151</v>
      </c>
      <c r="B152" t="s">
        <v>54</v>
      </c>
      <c r="C152" t="s">
        <v>57</v>
      </c>
      <c r="D152">
        <v>167139.91</v>
      </c>
      <c r="E152" t="s">
        <v>56</v>
      </c>
    </row>
    <row r="153" spans="1:5" x14ac:dyDescent="0.45">
      <c r="A153">
        <v>152</v>
      </c>
      <c r="B153" t="s">
        <v>58</v>
      </c>
      <c r="C153" t="s">
        <v>61</v>
      </c>
      <c r="D153">
        <v>162028.01999999999</v>
      </c>
      <c r="E153" t="s">
        <v>56</v>
      </c>
    </row>
    <row r="154" spans="1:5" x14ac:dyDescent="0.45">
      <c r="A154">
        <v>153</v>
      </c>
      <c r="B154" t="s">
        <v>54</v>
      </c>
      <c r="C154" t="s">
        <v>59</v>
      </c>
      <c r="D154">
        <v>174954.18</v>
      </c>
      <c r="E154" t="s">
        <v>56</v>
      </c>
    </row>
    <row r="155" spans="1:5" x14ac:dyDescent="0.45">
      <c r="A155">
        <v>154</v>
      </c>
      <c r="B155" t="s">
        <v>54</v>
      </c>
      <c r="C155" t="s">
        <v>60</v>
      </c>
      <c r="D155">
        <v>83008.820000000007</v>
      </c>
      <c r="E155" t="s">
        <v>56</v>
      </c>
    </row>
    <row r="156" spans="1:5" x14ac:dyDescent="0.45">
      <c r="A156">
        <v>155</v>
      </c>
      <c r="B156" t="s">
        <v>58</v>
      </c>
      <c r="C156" t="s">
        <v>57</v>
      </c>
      <c r="D156">
        <v>89911.27</v>
      </c>
      <c r="E156" t="s">
        <v>56</v>
      </c>
    </row>
    <row r="157" spans="1:5" x14ac:dyDescent="0.45">
      <c r="A157">
        <v>156</v>
      </c>
      <c r="B157" t="s">
        <v>54</v>
      </c>
      <c r="C157" t="s">
        <v>57</v>
      </c>
      <c r="D157">
        <v>161029.76999999999</v>
      </c>
      <c r="E157" t="s">
        <v>62</v>
      </c>
    </row>
    <row r="158" spans="1:5" x14ac:dyDescent="0.45">
      <c r="A158">
        <v>157</v>
      </c>
      <c r="B158" t="s">
        <v>54</v>
      </c>
      <c r="C158" t="s">
        <v>60</v>
      </c>
      <c r="D158">
        <v>143597.32</v>
      </c>
      <c r="E158" t="s">
        <v>56</v>
      </c>
    </row>
    <row r="159" spans="1:5" x14ac:dyDescent="0.45">
      <c r="A159">
        <v>158</v>
      </c>
      <c r="B159" t="s">
        <v>54</v>
      </c>
      <c r="C159" t="s">
        <v>55</v>
      </c>
      <c r="D159">
        <v>195276.82</v>
      </c>
      <c r="E159" t="s">
        <v>56</v>
      </c>
    </row>
    <row r="160" spans="1:5" x14ac:dyDescent="0.45">
      <c r="A160">
        <v>159</v>
      </c>
      <c r="B160" t="s">
        <v>54</v>
      </c>
      <c r="C160" t="s">
        <v>61</v>
      </c>
      <c r="D160">
        <v>89370.03</v>
      </c>
      <c r="E160" t="s">
        <v>56</v>
      </c>
    </row>
    <row r="161" spans="1:5" x14ac:dyDescent="0.45">
      <c r="A161">
        <v>160</v>
      </c>
      <c r="B161" t="s">
        <v>54</v>
      </c>
      <c r="C161" t="s">
        <v>61</v>
      </c>
      <c r="D161">
        <v>159276.32999999999</v>
      </c>
      <c r="E161" t="s">
        <v>56</v>
      </c>
    </row>
    <row r="162" spans="1:5" x14ac:dyDescent="0.45">
      <c r="A162">
        <v>161</v>
      </c>
      <c r="B162" t="s">
        <v>58</v>
      </c>
      <c r="C162" t="s">
        <v>60</v>
      </c>
      <c r="D162">
        <v>347813.12</v>
      </c>
      <c r="E162" t="s">
        <v>62</v>
      </c>
    </row>
    <row r="163" spans="1:5" x14ac:dyDescent="0.45">
      <c r="A163">
        <v>162</v>
      </c>
      <c r="B163" t="s">
        <v>54</v>
      </c>
      <c r="C163" t="s">
        <v>57</v>
      </c>
      <c r="D163">
        <v>16820.39</v>
      </c>
      <c r="E163" t="s">
        <v>56</v>
      </c>
    </row>
    <row r="164" spans="1:5" x14ac:dyDescent="0.45">
      <c r="A164">
        <v>163</v>
      </c>
      <c r="B164" t="s">
        <v>58</v>
      </c>
      <c r="C164" t="s">
        <v>59</v>
      </c>
      <c r="D164">
        <v>145417.45000000001</v>
      </c>
      <c r="E164" t="s">
        <v>56</v>
      </c>
    </row>
    <row r="165" spans="1:5" x14ac:dyDescent="0.45">
      <c r="A165">
        <v>164</v>
      </c>
      <c r="B165" t="s">
        <v>58</v>
      </c>
      <c r="C165" t="s">
        <v>55</v>
      </c>
      <c r="D165">
        <v>197092.09</v>
      </c>
      <c r="E165" t="s">
        <v>56</v>
      </c>
    </row>
    <row r="166" spans="1:5" x14ac:dyDescent="0.45">
      <c r="A166">
        <v>165</v>
      </c>
      <c r="B166" t="s">
        <v>54</v>
      </c>
      <c r="C166" t="s">
        <v>55</v>
      </c>
      <c r="D166">
        <v>182061.64</v>
      </c>
      <c r="E166" t="s">
        <v>56</v>
      </c>
    </row>
    <row r="167" spans="1:5" x14ac:dyDescent="0.45">
      <c r="A167">
        <v>166</v>
      </c>
      <c r="B167" t="s">
        <v>58</v>
      </c>
      <c r="C167" t="s">
        <v>57</v>
      </c>
      <c r="D167">
        <v>109748.43</v>
      </c>
      <c r="E167" t="s">
        <v>56</v>
      </c>
    </row>
    <row r="168" spans="1:5" x14ac:dyDescent="0.45">
      <c r="A168">
        <v>167</v>
      </c>
      <c r="B168" t="s">
        <v>58</v>
      </c>
      <c r="C168" t="s">
        <v>61</v>
      </c>
      <c r="D168">
        <v>136526.28</v>
      </c>
      <c r="E168" t="s">
        <v>56</v>
      </c>
    </row>
    <row r="169" spans="1:5" x14ac:dyDescent="0.45">
      <c r="A169">
        <v>168</v>
      </c>
      <c r="B169" t="s">
        <v>58</v>
      </c>
      <c r="C169" t="s">
        <v>60</v>
      </c>
      <c r="D169">
        <v>82807.75</v>
      </c>
      <c r="E169" t="s">
        <v>56</v>
      </c>
    </row>
    <row r="170" spans="1:5" x14ac:dyDescent="0.45">
      <c r="A170">
        <v>169</v>
      </c>
      <c r="B170" t="s">
        <v>58</v>
      </c>
      <c r="C170" t="s">
        <v>60</v>
      </c>
      <c r="D170">
        <v>217539.56</v>
      </c>
      <c r="E170" t="s">
        <v>56</v>
      </c>
    </row>
    <row r="171" spans="1:5" x14ac:dyDescent="0.45">
      <c r="A171">
        <v>170</v>
      </c>
      <c r="B171" t="s">
        <v>58</v>
      </c>
      <c r="C171" t="s">
        <v>57</v>
      </c>
      <c r="D171">
        <v>94866.95</v>
      </c>
      <c r="E171" t="s">
        <v>56</v>
      </c>
    </row>
    <row r="172" spans="1:5" x14ac:dyDescent="0.45">
      <c r="A172">
        <v>171</v>
      </c>
      <c r="B172" t="s">
        <v>54</v>
      </c>
      <c r="C172" t="s">
        <v>60</v>
      </c>
      <c r="D172">
        <v>94550.720000000001</v>
      </c>
      <c r="E172" t="s">
        <v>56</v>
      </c>
    </row>
    <row r="173" spans="1:5" x14ac:dyDescent="0.45">
      <c r="A173">
        <v>172</v>
      </c>
      <c r="B173" t="s">
        <v>54</v>
      </c>
      <c r="C173" t="s">
        <v>59</v>
      </c>
      <c r="D173">
        <v>265181.17</v>
      </c>
      <c r="E173" t="s">
        <v>56</v>
      </c>
    </row>
    <row r="174" spans="1:5" x14ac:dyDescent="0.45">
      <c r="A174">
        <v>173</v>
      </c>
      <c r="B174" t="s">
        <v>58</v>
      </c>
      <c r="C174" t="s">
        <v>57</v>
      </c>
      <c r="D174">
        <v>151060.79</v>
      </c>
      <c r="E174" t="s">
        <v>56</v>
      </c>
    </row>
    <row r="175" spans="1:5" x14ac:dyDescent="0.45">
      <c r="A175">
        <v>174</v>
      </c>
      <c r="B175" t="s">
        <v>58</v>
      </c>
      <c r="C175" t="s">
        <v>61</v>
      </c>
      <c r="D175">
        <v>88987.75</v>
      </c>
      <c r="E175" t="s">
        <v>56</v>
      </c>
    </row>
    <row r="176" spans="1:5" x14ac:dyDescent="0.45">
      <c r="A176">
        <v>175</v>
      </c>
      <c r="B176" t="s">
        <v>58</v>
      </c>
      <c r="C176" t="s">
        <v>57</v>
      </c>
      <c r="D176">
        <v>94734.66</v>
      </c>
      <c r="E176" t="s">
        <v>62</v>
      </c>
    </row>
    <row r="177" spans="1:5" x14ac:dyDescent="0.45">
      <c r="A177">
        <v>176</v>
      </c>
      <c r="B177" t="s">
        <v>58</v>
      </c>
      <c r="C177" t="s">
        <v>60</v>
      </c>
      <c r="D177">
        <v>80497.17</v>
      </c>
      <c r="E177" t="s">
        <v>56</v>
      </c>
    </row>
    <row r="178" spans="1:5" x14ac:dyDescent="0.45">
      <c r="A178">
        <v>177</v>
      </c>
      <c r="B178" t="s">
        <v>54</v>
      </c>
      <c r="C178" t="s">
        <v>55</v>
      </c>
      <c r="D178">
        <v>265851.84999999998</v>
      </c>
      <c r="E178" t="s">
        <v>56</v>
      </c>
    </row>
    <row r="179" spans="1:5" x14ac:dyDescent="0.45">
      <c r="A179">
        <v>178</v>
      </c>
      <c r="B179" t="s">
        <v>54</v>
      </c>
      <c r="C179" t="s">
        <v>59</v>
      </c>
      <c r="D179">
        <v>109067.06</v>
      </c>
      <c r="E179" t="s">
        <v>56</v>
      </c>
    </row>
    <row r="180" spans="1:5" x14ac:dyDescent="0.45">
      <c r="A180">
        <v>179</v>
      </c>
      <c r="B180" t="s">
        <v>58</v>
      </c>
      <c r="C180" t="s">
        <v>61</v>
      </c>
      <c r="D180">
        <v>154704.72</v>
      </c>
      <c r="E180" t="s">
        <v>56</v>
      </c>
    </row>
    <row r="181" spans="1:5" x14ac:dyDescent="0.45">
      <c r="A181">
        <v>180</v>
      </c>
      <c r="B181" t="s">
        <v>54</v>
      </c>
      <c r="C181" t="s">
        <v>61</v>
      </c>
      <c r="D181">
        <v>177434.77</v>
      </c>
      <c r="E181" t="s">
        <v>56</v>
      </c>
    </row>
    <row r="182" spans="1:5" x14ac:dyDescent="0.45">
      <c r="A182">
        <v>181</v>
      </c>
      <c r="B182" t="s">
        <v>54</v>
      </c>
      <c r="C182" t="s">
        <v>59</v>
      </c>
      <c r="D182">
        <v>216807.79</v>
      </c>
      <c r="E182" t="s">
        <v>56</v>
      </c>
    </row>
    <row r="183" spans="1:5" x14ac:dyDescent="0.45">
      <c r="A183">
        <v>182</v>
      </c>
      <c r="B183" t="s">
        <v>58</v>
      </c>
      <c r="C183" t="s">
        <v>59</v>
      </c>
      <c r="D183">
        <v>182388.32</v>
      </c>
      <c r="E183" t="s">
        <v>56</v>
      </c>
    </row>
    <row r="184" spans="1:5" x14ac:dyDescent="0.45">
      <c r="A184">
        <v>183</v>
      </c>
      <c r="B184" t="s">
        <v>58</v>
      </c>
      <c r="C184" t="s">
        <v>55</v>
      </c>
      <c r="D184">
        <v>156274.32</v>
      </c>
      <c r="E184" t="s">
        <v>56</v>
      </c>
    </row>
    <row r="185" spans="1:5" x14ac:dyDescent="0.45">
      <c r="A185">
        <v>184</v>
      </c>
      <c r="B185" t="s">
        <v>58</v>
      </c>
      <c r="C185" t="s">
        <v>57</v>
      </c>
      <c r="D185">
        <v>149358.93</v>
      </c>
      <c r="E185" t="s">
        <v>56</v>
      </c>
    </row>
    <row r="186" spans="1:5" x14ac:dyDescent="0.45">
      <c r="A186">
        <v>185</v>
      </c>
      <c r="B186" t="s">
        <v>58</v>
      </c>
      <c r="C186" t="s">
        <v>60</v>
      </c>
      <c r="D186">
        <v>124781.87</v>
      </c>
      <c r="E186" t="s">
        <v>56</v>
      </c>
    </row>
    <row r="187" spans="1:5" x14ac:dyDescent="0.45">
      <c r="A187">
        <v>186</v>
      </c>
      <c r="B187" t="s">
        <v>54</v>
      </c>
      <c r="C187" t="s">
        <v>61</v>
      </c>
      <c r="D187">
        <v>235120.68</v>
      </c>
      <c r="E187" t="s">
        <v>56</v>
      </c>
    </row>
    <row r="188" spans="1:5" x14ac:dyDescent="0.45">
      <c r="A188">
        <v>187</v>
      </c>
      <c r="B188" t="s">
        <v>58</v>
      </c>
      <c r="C188" t="s">
        <v>60</v>
      </c>
      <c r="D188">
        <v>44456.15</v>
      </c>
      <c r="E188" t="s">
        <v>56</v>
      </c>
    </row>
    <row r="189" spans="1:5" x14ac:dyDescent="0.45">
      <c r="A189">
        <v>188</v>
      </c>
      <c r="B189" t="s">
        <v>58</v>
      </c>
      <c r="C189" t="s">
        <v>60</v>
      </c>
      <c r="D189">
        <v>89701.64</v>
      </c>
      <c r="E189" t="s">
        <v>56</v>
      </c>
    </row>
    <row r="190" spans="1:5" x14ac:dyDescent="0.45">
      <c r="A190">
        <v>189</v>
      </c>
      <c r="B190" t="s">
        <v>54</v>
      </c>
      <c r="C190" t="s">
        <v>61</v>
      </c>
      <c r="D190">
        <v>265192.42</v>
      </c>
      <c r="E190" t="s">
        <v>56</v>
      </c>
    </row>
    <row r="191" spans="1:5" x14ac:dyDescent="0.45">
      <c r="A191">
        <v>190</v>
      </c>
      <c r="B191" t="s">
        <v>54</v>
      </c>
      <c r="C191" t="s">
        <v>59</v>
      </c>
      <c r="D191">
        <v>221870.44</v>
      </c>
      <c r="E191" t="s">
        <v>56</v>
      </c>
    </row>
    <row r="192" spans="1:5" x14ac:dyDescent="0.45">
      <c r="A192">
        <v>191</v>
      </c>
      <c r="B192" t="s">
        <v>54</v>
      </c>
      <c r="C192" t="s">
        <v>59</v>
      </c>
      <c r="D192">
        <v>169724.14</v>
      </c>
      <c r="E192" t="s">
        <v>56</v>
      </c>
    </row>
    <row r="193" spans="1:5" x14ac:dyDescent="0.45">
      <c r="A193">
        <v>192</v>
      </c>
      <c r="B193" t="s">
        <v>58</v>
      </c>
      <c r="C193" t="s">
        <v>57</v>
      </c>
      <c r="D193">
        <v>173409.7</v>
      </c>
      <c r="E193" t="s">
        <v>56</v>
      </c>
    </row>
    <row r="194" spans="1:5" x14ac:dyDescent="0.45">
      <c r="A194">
        <v>193</v>
      </c>
      <c r="B194" t="s">
        <v>54</v>
      </c>
      <c r="C194" t="s">
        <v>61</v>
      </c>
      <c r="D194">
        <v>139112.74</v>
      </c>
      <c r="E194" t="s">
        <v>62</v>
      </c>
    </row>
    <row r="195" spans="1:5" x14ac:dyDescent="0.45">
      <c r="A195">
        <v>194</v>
      </c>
      <c r="B195" t="s">
        <v>54</v>
      </c>
      <c r="C195" t="s">
        <v>57</v>
      </c>
      <c r="D195">
        <v>166702.57</v>
      </c>
      <c r="E195" t="s">
        <v>56</v>
      </c>
    </row>
    <row r="196" spans="1:5" x14ac:dyDescent="0.45">
      <c r="A196">
        <v>195</v>
      </c>
      <c r="B196" t="s">
        <v>58</v>
      </c>
      <c r="C196" t="s">
        <v>60</v>
      </c>
      <c r="D196">
        <v>237982.56</v>
      </c>
      <c r="E196" t="s">
        <v>56</v>
      </c>
    </row>
    <row r="197" spans="1:5" x14ac:dyDescent="0.45">
      <c r="A197">
        <v>196</v>
      </c>
      <c r="B197" t="s">
        <v>58</v>
      </c>
      <c r="C197" t="s">
        <v>60</v>
      </c>
      <c r="D197">
        <v>49872.04</v>
      </c>
      <c r="E197" t="s">
        <v>56</v>
      </c>
    </row>
    <row r="198" spans="1:5" x14ac:dyDescent="0.45">
      <c r="A198">
        <v>197</v>
      </c>
      <c r="B198" t="s">
        <v>54</v>
      </c>
      <c r="C198" t="s">
        <v>60</v>
      </c>
      <c r="D198">
        <v>146527.82999999999</v>
      </c>
      <c r="E198" t="s">
        <v>56</v>
      </c>
    </row>
    <row r="199" spans="1:5" x14ac:dyDescent="0.45">
      <c r="A199">
        <v>198</v>
      </c>
      <c r="B199" t="s">
        <v>54</v>
      </c>
      <c r="C199" t="s">
        <v>59</v>
      </c>
      <c r="D199">
        <v>321982.71000000002</v>
      </c>
      <c r="E199" t="s">
        <v>56</v>
      </c>
    </row>
    <row r="200" spans="1:5" x14ac:dyDescent="0.45">
      <c r="A200">
        <v>199</v>
      </c>
      <c r="B200" t="s">
        <v>54</v>
      </c>
      <c r="C200" t="s">
        <v>55</v>
      </c>
      <c r="D200">
        <v>183976.72</v>
      </c>
      <c r="E200" t="s">
        <v>56</v>
      </c>
    </row>
    <row r="201" spans="1:5" x14ac:dyDescent="0.45">
      <c r="A201">
        <v>200</v>
      </c>
      <c r="B201" t="s">
        <v>54</v>
      </c>
      <c r="C201" t="s">
        <v>57</v>
      </c>
      <c r="D201">
        <v>58869.67</v>
      </c>
      <c r="E201" t="s">
        <v>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4EFF-B7D2-46D9-8664-A71D33FC33AC}">
  <dimension ref="A1:G201"/>
  <sheetViews>
    <sheetView workbookViewId="0">
      <selection activeCell="N207" sqref="N207"/>
    </sheetView>
  </sheetViews>
  <sheetFormatPr defaultRowHeight="14.25" x14ac:dyDescent="0.45"/>
  <cols>
    <col min="1" max="1" width="8.265625" bestFit="1" customWidth="1"/>
    <col min="2" max="2" width="6.46484375" bestFit="1" customWidth="1"/>
    <col min="3" max="3" width="4.796875" bestFit="1" customWidth="1"/>
    <col min="4" max="4" width="9.73046875" bestFit="1" customWidth="1"/>
    <col min="5" max="5" width="3.33203125" bestFit="1" customWidth="1"/>
    <col min="7" max="7" width="13.19921875" bestFit="1" customWidth="1"/>
  </cols>
  <sheetData>
    <row r="1" spans="1:7" x14ac:dyDescent="0.45">
      <c r="A1" t="s">
        <v>50</v>
      </c>
      <c r="B1" t="s">
        <v>51</v>
      </c>
      <c r="C1" t="s">
        <v>52</v>
      </c>
      <c r="D1" t="s">
        <v>25</v>
      </c>
      <c r="E1" t="s">
        <v>53</v>
      </c>
      <c r="G1" t="s">
        <v>64</v>
      </c>
    </row>
    <row r="2" spans="1:7" x14ac:dyDescent="0.45">
      <c r="A2">
        <v>1</v>
      </c>
      <c r="B2" t="s">
        <v>54</v>
      </c>
      <c r="C2" t="s">
        <v>55</v>
      </c>
      <c r="D2">
        <v>124887.46</v>
      </c>
      <c r="E2" t="s">
        <v>56</v>
      </c>
      <c r="G2">
        <v>20</v>
      </c>
    </row>
    <row r="3" spans="1:7" x14ac:dyDescent="0.45">
      <c r="A3">
        <v>2</v>
      </c>
      <c r="B3" t="s">
        <v>54</v>
      </c>
      <c r="C3" t="s">
        <v>57</v>
      </c>
      <c r="D3">
        <v>200.7</v>
      </c>
      <c r="E3" t="s">
        <v>56</v>
      </c>
      <c r="G3">
        <v>40</v>
      </c>
    </row>
    <row r="4" spans="1:7" x14ac:dyDescent="0.45">
      <c r="A4">
        <v>3</v>
      </c>
      <c r="B4" t="s">
        <v>54</v>
      </c>
      <c r="C4" t="s">
        <v>55</v>
      </c>
      <c r="D4">
        <v>166915.76999999999</v>
      </c>
      <c r="E4" t="s">
        <v>56</v>
      </c>
      <c r="G4">
        <v>60</v>
      </c>
    </row>
    <row r="5" spans="1:7" x14ac:dyDescent="0.45">
      <c r="A5">
        <v>4</v>
      </c>
      <c r="B5" t="s">
        <v>58</v>
      </c>
      <c r="C5" t="s">
        <v>57</v>
      </c>
      <c r="D5">
        <v>40985.410000000003</v>
      </c>
      <c r="E5" t="s">
        <v>56</v>
      </c>
      <c r="G5">
        <v>80</v>
      </c>
    </row>
    <row r="6" spans="1:7" x14ac:dyDescent="0.45">
      <c r="A6">
        <v>5</v>
      </c>
      <c r="B6" t="s">
        <v>58</v>
      </c>
      <c r="C6" t="s">
        <v>59</v>
      </c>
      <c r="D6">
        <v>127730.68</v>
      </c>
      <c r="E6" t="s">
        <v>56</v>
      </c>
      <c r="G6">
        <v>100</v>
      </c>
    </row>
    <row r="7" spans="1:7" x14ac:dyDescent="0.45">
      <c r="A7">
        <v>6</v>
      </c>
      <c r="B7" t="s">
        <v>54</v>
      </c>
      <c r="C7" t="s">
        <v>55</v>
      </c>
      <c r="D7">
        <v>17892.419999999998</v>
      </c>
      <c r="E7" t="s">
        <v>56</v>
      </c>
      <c r="G7">
        <v>120</v>
      </c>
    </row>
    <row r="8" spans="1:7" x14ac:dyDescent="0.45">
      <c r="A8">
        <v>7</v>
      </c>
      <c r="B8" t="s">
        <v>58</v>
      </c>
      <c r="C8" t="s">
        <v>60</v>
      </c>
      <c r="D8">
        <v>251997.89</v>
      </c>
      <c r="E8" t="s">
        <v>56</v>
      </c>
      <c r="G8">
        <v>140</v>
      </c>
    </row>
    <row r="9" spans="1:7" x14ac:dyDescent="0.45">
      <c r="A9">
        <v>8</v>
      </c>
      <c r="B9" t="s">
        <v>58</v>
      </c>
      <c r="C9" t="s">
        <v>57</v>
      </c>
      <c r="D9">
        <v>47831.14</v>
      </c>
      <c r="E9" t="s">
        <v>56</v>
      </c>
      <c r="G9">
        <v>160</v>
      </c>
    </row>
    <row r="10" spans="1:7" x14ac:dyDescent="0.45">
      <c r="A10">
        <v>9</v>
      </c>
      <c r="B10" t="s">
        <v>58</v>
      </c>
      <c r="C10" t="s">
        <v>61</v>
      </c>
      <c r="D10">
        <v>143358.91</v>
      </c>
      <c r="E10" t="s">
        <v>56</v>
      </c>
      <c r="G10">
        <v>180</v>
      </c>
    </row>
    <row r="11" spans="1:7" x14ac:dyDescent="0.45">
      <c r="A11">
        <v>10</v>
      </c>
      <c r="B11" t="s">
        <v>54</v>
      </c>
      <c r="C11" t="s">
        <v>61</v>
      </c>
      <c r="D11">
        <v>29027.61</v>
      </c>
      <c r="E11" t="s">
        <v>56</v>
      </c>
      <c r="G11">
        <v>200</v>
      </c>
    </row>
    <row r="12" spans="1:7" x14ac:dyDescent="0.45">
      <c r="A12">
        <v>11</v>
      </c>
      <c r="B12" t="s">
        <v>54</v>
      </c>
      <c r="C12" t="s">
        <v>57</v>
      </c>
      <c r="D12">
        <v>244327.09</v>
      </c>
      <c r="E12" t="s">
        <v>56</v>
      </c>
    </row>
    <row r="13" spans="1:7" x14ac:dyDescent="0.45">
      <c r="A13">
        <v>12</v>
      </c>
      <c r="B13" t="s">
        <v>58</v>
      </c>
      <c r="C13" t="s">
        <v>57</v>
      </c>
      <c r="D13">
        <v>173001.44</v>
      </c>
      <c r="E13" t="s">
        <v>56</v>
      </c>
    </row>
    <row r="14" spans="1:7" x14ac:dyDescent="0.45">
      <c r="A14">
        <v>13</v>
      </c>
      <c r="B14" t="s">
        <v>58</v>
      </c>
      <c r="C14" t="s">
        <v>57</v>
      </c>
      <c r="D14">
        <v>90661.27</v>
      </c>
      <c r="E14" t="s">
        <v>56</v>
      </c>
    </row>
    <row r="15" spans="1:7" x14ac:dyDescent="0.45">
      <c r="A15">
        <v>14</v>
      </c>
      <c r="B15" t="s">
        <v>58</v>
      </c>
      <c r="C15" t="s">
        <v>61</v>
      </c>
      <c r="D15">
        <v>46259.78</v>
      </c>
      <c r="E15" t="s">
        <v>56</v>
      </c>
    </row>
    <row r="16" spans="1:7" hidden="1" x14ac:dyDescent="0.45">
      <c r="A16">
        <v>15</v>
      </c>
      <c r="B16" t="s">
        <v>54</v>
      </c>
      <c r="C16" t="s">
        <v>59</v>
      </c>
      <c r="D16">
        <v>135330.32</v>
      </c>
      <c r="E16" t="s">
        <v>56</v>
      </c>
    </row>
    <row r="17" spans="1:5" hidden="1" x14ac:dyDescent="0.45">
      <c r="A17">
        <v>16</v>
      </c>
      <c r="B17" t="s">
        <v>58</v>
      </c>
      <c r="C17" t="s">
        <v>59</v>
      </c>
      <c r="D17">
        <v>250659.71</v>
      </c>
      <c r="E17" t="s">
        <v>56</v>
      </c>
    </row>
    <row r="18" spans="1:5" hidden="1" x14ac:dyDescent="0.45">
      <c r="A18">
        <v>17</v>
      </c>
      <c r="B18" t="s">
        <v>58</v>
      </c>
      <c r="C18" t="s">
        <v>60</v>
      </c>
      <c r="D18">
        <v>197891.47</v>
      </c>
      <c r="E18" t="s">
        <v>56</v>
      </c>
    </row>
    <row r="19" spans="1:5" hidden="1" x14ac:dyDescent="0.45">
      <c r="A19">
        <v>18</v>
      </c>
      <c r="B19" t="s">
        <v>58</v>
      </c>
      <c r="C19" t="s">
        <v>60</v>
      </c>
      <c r="D19">
        <v>78782.080000000002</v>
      </c>
      <c r="E19" t="s">
        <v>56</v>
      </c>
    </row>
    <row r="20" spans="1:5" hidden="1" x14ac:dyDescent="0.45">
      <c r="A20">
        <v>19</v>
      </c>
      <c r="B20" t="s">
        <v>54</v>
      </c>
      <c r="C20" t="s">
        <v>60</v>
      </c>
      <c r="D20">
        <v>74905.2</v>
      </c>
      <c r="E20" t="s">
        <v>62</v>
      </c>
    </row>
    <row r="21" spans="1:5" hidden="1" x14ac:dyDescent="0.45">
      <c r="A21">
        <v>20</v>
      </c>
      <c r="B21" t="s">
        <v>54</v>
      </c>
      <c r="C21" t="s">
        <v>59</v>
      </c>
      <c r="D21">
        <v>117879.71</v>
      </c>
      <c r="E21" t="s">
        <v>56</v>
      </c>
    </row>
    <row r="22" spans="1:5" hidden="1" x14ac:dyDescent="0.45">
      <c r="A22">
        <v>21</v>
      </c>
      <c r="B22" t="s">
        <v>58</v>
      </c>
      <c r="C22" t="s">
        <v>61</v>
      </c>
      <c r="D22">
        <v>82135.56</v>
      </c>
      <c r="E22" t="s">
        <v>56</v>
      </c>
    </row>
    <row r="23" spans="1:5" hidden="1" x14ac:dyDescent="0.45">
      <c r="A23">
        <v>22</v>
      </c>
      <c r="B23" t="s">
        <v>58</v>
      </c>
      <c r="C23" t="s">
        <v>55</v>
      </c>
      <c r="D23">
        <v>147542.76999999999</v>
      </c>
      <c r="E23" t="s">
        <v>56</v>
      </c>
    </row>
    <row r="24" spans="1:5" hidden="1" x14ac:dyDescent="0.45">
      <c r="A24">
        <v>23</v>
      </c>
      <c r="B24" t="s">
        <v>58</v>
      </c>
      <c r="C24" t="s">
        <v>59</v>
      </c>
      <c r="D24">
        <v>34900.97</v>
      </c>
      <c r="E24" t="s">
        <v>56</v>
      </c>
    </row>
    <row r="25" spans="1:5" hidden="1" x14ac:dyDescent="0.45">
      <c r="A25">
        <v>24</v>
      </c>
      <c r="B25" t="s">
        <v>54</v>
      </c>
      <c r="C25" t="s">
        <v>60</v>
      </c>
      <c r="D25">
        <v>150224.43</v>
      </c>
      <c r="E25" t="s">
        <v>56</v>
      </c>
    </row>
    <row r="26" spans="1:5" hidden="1" x14ac:dyDescent="0.45">
      <c r="A26">
        <v>25</v>
      </c>
      <c r="B26" t="s">
        <v>58</v>
      </c>
      <c r="C26" t="s">
        <v>57</v>
      </c>
      <c r="D26">
        <v>151846.93</v>
      </c>
      <c r="E26" t="s">
        <v>56</v>
      </c>
    </row>
    <row r="27" spans="1:5" hidden="1" x14ac:dyDescent="0.45">
      <c r="A27">
        <v>26</v>
      </c>
      <c r="B27" t="s">
        <v>54</v>
      </c>
      <c r="C27" t="s">
        <v>59</v>
      </c>
      <c r="D27">
        <v>110518.69</v>
      </c>
      <c r="E27" t="s">
        <v>56</v>
      </c>
    </row>
    <row r="28" spans="1:5" hidden="1" x14ac:dyDescent="0.45">
      <c r="A28">
        <v>27</v>
      </c>
      <c r="B28" t="s">
        <v>54</v>
      </c>
      <c r="C28" t="s">
        <v>61</v>
      </c>
      <c r="D28">
        <v>151035.72</v>
      </c>
      <c r="E28" t="s">
        <v>56</v>
      </c>
    </row>
    <row r="29" spans="1:5" hidden="1" x14ac:dyDescent="0.45">
      <c r="A29">
        <v>28</v>
      </c>
      <c r="B29" t="s">
        <v>58</v>
      </c>
      <c r="C29" t="s">
        <v>61</v>
      </c>
      <c r="D29">
        <v>132389.31</v>
      </c>
      <c r="E29" t="s">
        <v>56</v>
      </c>
    </row>
    <row r="30" spans="1:5" hidden="1" x14ac:dyDescent="0.45">
      <c r="A30">
        <v>29</v>
      </c>
      <c r="B30" t="s">
        <v>54</v>
      </c>
      <c r="C30" t="s">
        <v>61</v>
      </c>
      <c r="D30">
        <v>46546.51</v>
      </c>
      <c r="E30" t="s">
        <v>56</v>
      </c>
    </row>
    <row r="31" spans="1:5" hidden="1" x14ac:dyDescent="0.45">
      <c r="A31">
        <v>30</v>
      </c>
      <c r="B31" t="s">
        <v>58</v>
      </c>
      <c r="C31" t="s">
        <v>55</v>
      </c>
      <c r="D31">
        <v>70645.460000000006</v>
      </c>
      <c r="E31" t="s">
        <v>56</v>
      </c>
    </row>
    <row r="32" spans="1:5" hidden="1" x14ac:dyDescent="0.45">
      <c r="A32">
        <v>31</v>
      </c>
      <c r="B32" t="s">
        <v>58</v>
      </c>
      <c r="C32" t="s">
        <v>59</v>
      </c>
      <c r="D32">
        <v>120016.11</v>
      </c>
      <c r="E32" t="s">
        <v>56</v>
      </c>
    </row>
    <row r="33" spans="1:5" hidden="1" x14ac:dyDescent="0.45">
      <c r="A33">
        <v>32</v>
      </c>
      <c r="B33" t="s">
        <v>58</v>
      </c>
      <c r="C33" t="s">
        <v>61</v>
      </c>
      <c r="D33">
        <v>134281.57</v>
      </c>
      <c r="E33" t="s">
        <v>56</v>
      </c>
    </row>
    <row r="34" spans="1:5" hidden="1" x14ac:dyDescent="0.45">
      <c r="A34">
        <v>33</v>
      </c>
      <c r="B34" t="s">
        <v>58</v>
      </c>
      <c r="C34" t="s">
        <v>57</v>
      </c>
      <c r="D34">
        <v>149004.49</v>
      </c>
      <c r="E34" t="s">
        <v>56</v>
      </c>
    </row>
    <row r="35" spans="1:5" hidden="1" x14ac:dyDescent="0.45">
      <c r="A35">
        <v>34</v>
      </c>
      <c r="B35" t="s">
        <v>58</v>
      </c>
      <c r="C35" t="s">
        <v>60</v>
      </c>
      <c r="D35">
        <v>158972.68</v>
      </c>
      <c r="E35" t="s">
        <v>56</v>
      </c>
    </row>
    <row r="36" spans="1:5" hidden="1" x14ac:dyDescent="0.45">
      <c r="A36">
        <v>35</v>
      </c>
      <c r="B36" t="s">
        <v>54</v>
      </c>
      <c r="C36" t="s">
        <v>55</v>
      </c>
      <c r="D36">
        <v>106964.54</v>
      </c>
      <c r="E36" t="s">
        <v>56</v>
      </c>
    </row>
    <row r="37" spans="1:5" hidden="1" x14ac:dyDescent="0.45">
      <c r="A37">
        <v>36</v>
      </c>
      <c r="B37" t="s">
        <v>54</v>
      </c>
      <c r="C37" t="s">
        <v>57</v>
      </c>
      <c r="D37">
        <v>51461.74</v>
      </c>
      <c r="E37" t="s">
        <v>56</v>
      </c>
    </row>
    <row r="38" spans="1:5" hidden="1" x14ac:dyDescent="0.45">
      <c r="A38">
        <v>37</v>
      </c>
      <c r="B38" t="s">
        <v>58</v>
      </c>
      <c r="C38" t="s">
        <v>59</v>
      </c>
      <c r="D38">
        <v>188202.36</v>
      </c>
      <c r="E38" t="s">
        <v>62</v>
      </c>
    </row>
    <row r="39" spans="1:5" hidden="1" x14ac:dyDescent="0.45">
      <c r="A39">
        <v>38</v>
      </c>
      <c r="B39" t="s">
        <v>54</v>
      </c>
      <c r="C39" t="s">
        <v>60</v>
      </c>
      <c r="D39">
        <v>183397.93</v>
      </c>
      <c r="E39" t="s">
        <v>56</v>
      </c>
    </row>
    <row r="40" spans="1:5" hidden="1" x14ac:dyDescent="0.45">
      <c r="A40">
        <v>39</v>
      </c>
      <c r="B40" t="s">
        <v>54</v>
      </c>
      <c r="C40" t="s">
        <v>55</v>
      </c>
      <c r="D40">
        <v>184924.27</v>
      </c>
      <c r="E40" t="s">
        <v>62</v>
      </c>
    </row>
    <row r="41" spans="1:5" hidden="1" x14ac:dyDescent="0.45">
      <c r="A41">
        <v>40</v>
      </c>
      <c r="B41" t="s">
        <v>54</v>
      </c>
      <c r="C41" t="s">
        <v>60</v>
      </c>
      <c r="D41">
        <v>147679.81</v>
      </c>
      <c r="E41" t="s">
        <v>56</v>
      </c>
    </row>
    <row r="42" spans="1:5" hidden="1" x14ac:dyDescent="0.45">
      <c r="A42">
        <v>41</v>
      </c>
      <c r="B42" t="s">
        <v>58</v>
      </c>
      <c r="C42" t="s">
        <v>57</v>
      </c>
      <c r="D42">
        <v>36034.94</v>
      </c>
      <c r="E42" t="s">
        <v>56</v>
      </c>
    </row>
    <row r="43" spans="1:5" hidden="1" x14ac:dyDescent="0.45">
      <c r="A43">
        <v>42</v>
      </c>
      <c r="B43" t="s">
        <v>58</v>
      </c>
      <c r="C43" t="s">
        <v>61</v>
      </c>
      <c r="D43">
        <v>258405.41</v>
      </c>
      <c r="E43" t="s">
        <v>56</v>
      </c>
    </row>
    <row r="44" spans="1:5" hidden="1" x14ac:dyDescent="0.45">
      <c r="A44">
        <v>43</v>
      </c>
      <c r="B44" t="s">
        <v>58</v>
      </c>
      <c r="C44" t="s">
        <v>60</v>
      </c>
      <c r="D44">
        <v>217756.28</v>
      </c>
      <c r="E44" t="s">
        <v>56</v>
      </c>
    </row>
    <row r="45" spans="1:5" hidden="1" x14ac:dyDescent="0.45">
      <c r="A45">
        <v>44</v>
      </c>
      <c r="B45" t="s">
        <v>54</v>
      </c>
      <c r="C45" t="s">
        <v>60</v>
      </c>
      <c r="D45">
        <v>114989.44</v>
      </c>
      <c r="E45" t="s">
        <v>56</v>
      </c>
    </row>
    <row r="46" spans="1:5" hidden="1" x14ac:dyDescent="0.45">
      <c r="A46">
        <v>45</v>
      </c>
      <c r="B46" t="s">
        <v>54</v>
      </c>
      <c r="C46" t="s">
        <v>61</v>
      </c>
      <c r="D46">
        <v>235652.84</v>
      </c>
      <c r="E46" t="s">
        <v>56</v>
      </c>
    </row>
    <row r="47" spans="1:5" hidden="1" x14ac:dyDescent="0.45">
      <c r="A47">
        <v>46</v>
      </c>
      <c r="B47" t="s">
        <v>58</v>
      </c>
      <c r="C47" t="s">
        <v>61</v>
      </c>
      <c r="D47">
        <v>263899.61</v>
      </c>
      <c r="E47" t="s">
        <v>56</v>
      </c>
    </row>
    <row r="48" spans="1:5" hidden="1" x14ac:dyDescent="0.45">
      <c r="A48">
        <v>47</v>
      </c>
      <c r="B48" t="s">
        <v>54</v>
      </c>
      <c r="C48" t="s">
        <v>61</v>
      </c>
      <c r="D48">
        <v>174524.74</v>
      </c>
      <c r="E48" t="s">
        <v>56</v>
      </c>
    </row>
    <row r="49" spans="1:5" hidden="1" x14ac:dyDescent="0.45">
      <c r="A49">
        <v>48</v>
      </c>
      <c r="B49" t="s">
        <v>58</v>
      </c>
      <c r="C49" t="s">
        <v>61</v>
      </c>
      <c r="D49">
        <v>125275.11</v>
      </c>
      <c r="E49" t="s">
        <v>56</v>
      </c>
    </row>
    <row r="50" spans="1:5" hidden="1" x14ac:dyDescent="0.45">
      <c r="A50">
        <v>49</v>
      </c>
      <c r="B50" t="s">
        <v>54</v>
      </c>
      <c r="C50" t="s">
        <v>59</v>
      </c>
      <c r="D50">
        <v>202322.57</v>
      </c>
      <c r="E50" t="s">
        <v>56</v>
      </c>
    </row>
    <row r="51" spans="1:5" hidden="1" x14ac:dyDescent="0.45">
      <c r="A51">
        <v>50</v>
      </c>
      <c r="B51" t="s">
        <v>58</v>
      </c>
      <c r="C51" t="s">
        <v>59</v>
      </c>
      <c r="D51">
        <v>298464.89</v>
      </c>
      <c r="E51" t="s">
        <v>56</v>
      </c>
    </row>
    <row r="52" spans="1:5" hidden="1" x14ac:dyDescent="0.45">
      <c r="A52">
        <v>51</v>
      </c>
      <c r="B52" t="s">
        <v>54</v>
      </c>
      <c r="C52" t="s">
        <v>60</v>
      </c>
      <c r="D52">
        <v>209995.42</v>
      </c>
      <c r="E52" t="s">
        <v>56</v>
      </c>
    </row>
    <row r="53" spans="1:5" hidden="1" x14ac:dyDescent="0.45">
      <c r="A53">
        <v>52</v>
      </c>
      <c r="B53" t="s">
        <v>58</v>
      </c>
      <c r="C53" t="s">
        <v>57</v>
      </c>
      <c r="D53">
        <v>3583.89</v>
      </c>
      <c r="E53" t="s">
        <v>56</v>
      </c>
    </row>
    <row r="54" spans="1:5" hidden="1" x14ac:dyDescent="0.45">
      <c r="A54">
        <v>53</v>
      </c>
      <c r="B54" t="s">
        <v>58</v>
      </c>
      <c r="C54" t="s">
        <v>61</v>
      </c>
      <c r="D54">
        <v>237172.2</v>
      </c>
      <c r="E54" t="s">
        <v>56</v>
      </c>
    </row>
    <row r="55" spans="1:5" hidden="1" x14ac:dyDescent="0.45">
      <c r="A55">
        <v>54</v>
      </c>
      <c r="B55" t="s">
        <v>58</v>
      </c>
      <c r="C55" t="s">
        <v>61</v>
      </c>
      <c r="D55">
        <v>118967.38</v>
      </c>
      <c r="E55" t="s">
        <v>56</v>
      </c>
    </row>
    <row r="56" spans="1:5" hidden="1" x14ac:dyDescent="0.45">
      <c r="A56">
        <v>55</v>
      </c>
      <c r="B56" t="s">
        <v>58</v>
      </c>
      <c r="C56" t="s">
        <v>57</v>
      </c>
      <c r="D56">
        <v>278.41000000000003</v>
      </c>
      <c r="E56" t="s">
        <v>56</v>
      </c>
    </row>
    <row r="57" spans="1:5" hidden="1" x14ac:dyDescent="0.45">
      <c r="A57">
        <v>56</v>
      </c>
      <c r="B57" t="s">
        <v>58</v>
      </c>
      <c r="C57" t="s">
        <v>55</v>
      </c>
      <c r="D57">
        <v>157357.95000000001</v>
      </c>
      <c r="E57" t="s">
        <v>56</v>
      </c>
    </row>
    <row r="58" spans="1:5" hidden="1" x14ac:dyDescent="0.45">
      <c r="A58">
        <v>57</v>
      </c>
      <c r="B58" t="s">
        <v>54</v>
      </c>
      <c r="C58" t="s">
        <v>59</v>
      </c>
      <c r="D58">
        <v>206264.49</v>
      </c>
      <c r="E58" t="s">
        <v>56</v>
      </c>
    </row>
    <row r="59" spans="1:5" hidden="1" x14ac:dyDescent="0.45">
      <c r="A59">
        <v>58</v>
      </c>
      <c r="B59" t="s">
        <v>54</v>
      </c>
      <c r="C59" t="s">
        <v>60</v>
      </c>
      <c r="D59">
        <v>134015.6</v>
      </c>
      <c r="E59" t="s">
        <v>56</v>
      </c>
    </row>
    <row r="60" spans="1:5" hidden="1" x14ac:dyDescent="0.45">
      <c r="A60">
        <v>59</v>
      </c>
      <c r="B60" t="s">
        <v>54</v>
      </c>
      <c r="C60" t="s">
        <v>57</v>
      </c>
      <c r="D60">
        <v>170331.58</v>
      </c>
      <c r="E60" t="s">
        <v>56</v>
      </c>
    </row>
    <row r="61" spans="1:5" hidden="1" x14ac:dyDescent="0.45">
      <c r="A61">
        <v>60</v>
      </c>
      <c r="B61" t="s">
        <v>54</v>
      </c>
      <c r="C61" t="s">
        <v>57</v>
      </c>
      <c r="D61">
        <v>73633.58</v>
      </c>
      <c r="E61" t="s">
        <v>56</v>
      </c>
    </row>
    <row r="62" spans="1:5" hidden="1" x14ac:dyDescent="0.45">
      <c r="A62">
        <v>61</v>
      </c>
      <c r="B62" t="s">
        <v>58</v>
      </c>
      <c r="C62" t="s">
        <v>59</v>
      </c>
      <c r="D62">
        <v>84234.01</v>
      </c>
      <c r="E62" t="s">
        <v>56</v>
      </c>
    </row>
    <row r="63" spans="1:5" hidden="1" x14ac:dyDescent="0.45">
      <c r="A63">
        <v>62</v>
      </c>
      <c r="B63" t="s">
        <v>58</v>
      </c>
      <c r="C63" t="s">
        <v>61</v>
      </c>
      <c r="D63">
        <v>283244.89</v>
      </c>
      <c r="E63" t="s">
        <v>56</v>
      </c>
    </row>
    <row r="64" spans="1:5" hidden="1" x14ac:dyDescent="0.45">
      <c r="A64">
        <v>63</v>
      </c>
      <c r="B64" t="s">
        <v>54</v>
      </c>
      <c r="C64" t="s">
        <v>55</v>
      </c>
      <c r="D64">
        <v>201111.66</v>
      </c>
      <c r="E64" t="s">
        <v>56</v>
      </c>
    </row>
    <row r="65" spans="1:5" hidden="1" x14ac:dyDescent="0.45">
      <c r="A65">
        <v>64</v>
      </c>
      <c r="B65" t="s">
        <v>54</v>
      </c>
      <c r="C65" t="s">
        <v>61</v>
      </c>
      <c r="D65">
        <v>205960.4</v>
      </c>
      <c r="E65" t="s">
        <v>56</v>
      </c>
    </row>
    <row r="66" spans="1:5" hidden="1" x14ac:dyDescent="0.45">
      <c r="A66">
        <v>65</v>
      </c>
      <c r="B66" t="s">
        <v>54</v>
      </c>
      <c r="C66" t="s">
        <v>57</v>
      </c>
      <c r="D66">
        <v>322525.7</v>
      </c>
      <c r="E66" t="s">
        <v>56</v>
      </c>
    </row>
    <row r="67" spans="1:5" hidden="1" x14ac:dyDescent="0.45">
      <c r="A67">
        <v>66</v>
      </c>
      <c r="B67" t="s">
        <v>54</v>
      </c>
      <c r="C67" t="s">
        <v>57</v>
      </c>
      <c r="D67">
        <v>131796.74</v>
      </c>
      <c r="E67" t="s">
        <v>56</v>
      </c>
    </row>
    <row r="68" spans="1:5" hidden="1" x14ac:dyDescent="0.45">
      <c r="A68">
        <v>67</v>
      </c>
      <c r="B68" t="s">
        <v>54</v>
      </c>
      <c r="C68" t="s">
        <v>60</v>
      </c>
      <c r="D68">
        <v>79829.64</v>
      </c>
      <c r="E68" t="s">
        <v>56</v>
      </c>
    </row>
    <row r="69" spans="1:5" hidden="1" x14ac:dyDescent="0.45">
      <c r="A69">
        <v>68</v>
      </c>
      <c r="B69" t="s">
        <v>58</v>
      </c>
      <c r="C69" t="s">
        <v>60</v>
      </c>
      <c r="D69">
        <v>104649.45</v>
      </c>
      <c r="E69" t="s">
        <v>56</v>
      </c>
    </row>
    <row r="70" spans="1:5" hidden="1" x14ac:dyDescent="0.45">
      <c r="A70">
        <v>69</v>
      </c>
      <c r="B70" t="s">
        <v>58</v>
      </c>
      <c r="C70" t="s">
        <v>57</v>
      </c>
      <c r="D70">
        <v>134574.41</v>
      </c>
      <c r="E70" t="s">
        <v>56</v>
      </c>
    </row>
    <row r="71" spans="1:5" hidden="1" x14ac:dyDescent="0.45">
      <c r="A71">
        <v>70</v>
      </c>
      <c r="B71" t="s">
        <v>58</v>
      </c>
      <c r="C71" t="s">
        <v>60</v>
      </c>
      <c r="D71">
        <v>170832.74</v>
      </c>
      <c r="E71" t="s">
        <v>56</v>
      </c>
    </row>
    <row r="72" spans="1:5" hidden="1" x14ac:dyDescent="0.45">
      <c r="A72">
        <v>71</v>
      </c>
      <c r="B72" t="s">
        <v>58</v>
      </c>
      <c r="C72" t="s">
        <v>57</v>
      </c>
      <c r="D72">
        <v>140560.41</v>
      </c>
      <c r="E72" t="s">
        <v>56</v>
      </c>
    </row>
    <row r="73" spans="1:5" hidden="1" x14ac:dyDescent="0.45">
      <c r="A73">
        <v>72</v>
      </c>
      <c r="B73" t="s">
        <v>58</v>
      </c>
      <c r="C73" t="s">
        <v>59</v>
      </c>
      <c r="D73">
        <v>179420.43</v>
      </c>
      <c r="E73" t="s">
        <v>62</v>
      </c>
    </row>
    <row r="74" spans="1:5" hidden="1" x14ac:dyDescent="0.45">
      <c r="A74">
        <v>73</v>
      </c>
      <c r="B74" t="s">
        <v>58</v>
      </c>
      <c r="C74" t="s">
        <v>60</v>
      </c>
      <c r="D74">
        <v>262721.82</v>
      </c>
      <c r="E74" t="s">
        <v>56</v>
      </c>
    </row>
    <row r="75" spans="1:5" hidden="1" x14ac:dyDescent="0.45">
      <c r="A75">
        <v>74</v>
      </c>
      <c r="B75" t="s">
        <v>58</v>
      </c>
      <c r="C75" t="s">
        <v>57</v>
      </c>
      <c r="D75">
        <v>217075.09</v>
      </c>
      <c r="E75" t="s">
        <v>56</v>
      </c>
    </row>
    <row r="76" spans="1:5" hidden="1" x14ac:dyDescent="0.45">
      <c r="A76">
        <v>75</v>
      </c>
      <c r="B76" t="s">
        <v>54</v>
      </c>
      <c r="C76" t="s">
        <v>60</v>
      </c>
      <c r="D76">
        <v>193081.72</v>
      </c>
      <c r="E76" t="s">
        <v>56</v>
      </c>
    </row>
    <row r="77" spans="1:5" hidden="1" x14ac:dyDescent="0.45">
      <c r="A77">
        <v>76</v>
      </c>
      <c r="B77" t="s">
        <v>58</v>
      </c>
      <c r="C77" t="s">
        <v>57</v>
      </c>
      <c r="D77">
        <v>187779.15</v>
      </c>
      <c r="E77" t="s">
        <v>56</v>
      </c>
    </row>
    <row r="78" spans="1:5" hidden="1" x14ac:dyDescent="0.45">
      <c r="A78">
        <v>77</v>
      </c>
      <c r="B78" t="s">
        <v>58</v>
      </c>
      <c r="C78" t="s">
        <v>55</v>
      </c>
      <c r="D78">
        <v>129914.71</v>
      </c>
      <c r="E78" t="s">
        <v>56</v>
      </c>
    </row>
    <row r="79" spans="1:5" hidden="1" x14ac:dyDescent="0.45">
      <c r="A79">
        <v>78</v>
      </c>
      <c r="B79" t="s">
        <v>58</v>
      </c>
      <c r="C79" t="s">
        <v>61</v>
      </c>
      <c r="D79">
        <v>17605.740000000002</v>
      </c>
      <c r="E79" t="s">
        <v>56</v>
      </c>
    </row>
    <row r="80" spans="1:5" hidden="1" x14ac:dyDescent="0.45">
      <c r="A80">
        <v>79</v>
      </c>
      <c r="B80" t="s">
        <v>58</v>
      </c>
      <c r="C80" t="s">
        <v>61</v>
      </c>
      <c r="D80">
        <v>91278.52</v>
      </c>
      <c r="E80" t="s">
        <v>56</v>
      </c>
    </row>
    <row r="81" spans="1:5" hidden="1" x14ac:dyDescent="0.45">
      <c r="A81">
        <v>80</v>
      </c>
      <c r="B81" t="s">
        <v>54</v>
      </c>
      <c r="C81" t="s">
        <v>57</v>
      </c>
      <c r="D81">
        <v>160695.9</v>
      </c>
      <c r="E81" t="s">
        <v>56</v>
      </c>
    </row>
    <row r="82" spans="1:5" hidden="1" x14ac:dyDescent="0.45">
      <c r="A82">
        <v>81</v>
      </c>
      <c r="B82" t="s">
        <v>58</v>
      </c>
      <c r="C82" t="s">
        <v>60</v>
      </c>
      <c r="D82">
        <v>225769.9</v>
      </c>
      <c r="E82" t="s">
        <v>56</v>
      </c>
    </row>
    <row r="83" spans="1:5" hidden="1" x14ac:dyDescent="0.45">
      <c r="A83">
        <v>82</v>
      </c>
      <c r="B83" t="s">
        <v>58</v>
      </c>
      <c r="C83" t="s">
        <v>55</v>
      </c>
      <c r="D83">
        <v>182351.82</v>
      </c>
      <c r="E83" t="s">
        <v>56</v>
      </c>
    </row>
    <row r="84" spans="1:5" hidden="1" x14ac:dyDescent="0.45">
      <c r="A84">
        <v>83</v>
      </c>
      <c r="B84" t="s">
        <v>54</v>
      </c>
      <c r="C84" t="s">
        <v>59</v>
      </c>
      <c r="D84">
        <v>152799.24</v>
      </c>
      <c r="E84" t="s">
        <v>56</v>
      </c>
    </row>
    <row r="85" spans="1:5" hidden="1" x14ac:dyDescent="0.45">
      <c r="A85">
        <v>84</v>
      </c>
      <c r="B85" t="s">
        <v>54</v>
      </c>
      <c r="C85" t="s">
        <v>57</v>
      </c>
      <c r="D85">
        <v>128374.78</v>
      </c>
      <c r="E85" t="s">
        <v>56</v>
      </c>
    </row>
    <row r="86" spans="1:5" hidden="1" x14ac:dyDescent="0.45">
      <c r="A86">
        <v>85</v>
      </c>
      <c r="B86" t="s">
        <v>58</v>
      </c>
      <c r="C86" t="s">
        <v>55</v>
      </c>
      <c r="D86">
        <v>106147.77</v>
      </c>
      <c r="E86" t="s">
        <v>56</v>
      </c>
    </row>
    <row r="87" spans="1:5" hidden="1" x14ac:dyDescent="0.45">
      <c r="A87">
        <v>86</v>
      </c>
      <c r="B87" t="s">
        <v>58</v>
      </c>
      <c r="C87" t="s">
        <v>57</v>
      </c>
      <c r="D87">
        <v>120845.5</v>
      </c>
      <c r="E87" t="s">
        <v>56</v>
      </c>
    </row>
    <row r="88" spans="1:5" hidden="1" x14ac:dyDescent="0.45">
      <c r="A88">
        <v>87</v>
      </c>
      <c r="B88" t="s">
        <v>54</v>
      </c>
      <c r="C88" t="s">
        <v>59</v>
      </c>
      <c r="D88">
        <v>221803.11</v>
      </c>
      <c r="E88" t="s">
        <v>56</v>
      </c>
    </row>
    <row r="89" spans="1:5" hidden="1" x14ac:dyDescent="0.45">
      <c r="A89">
        <v>88</v>
      </c>
      <c r="B89" t="s">
        <v>54</v>
      </c>
      <c r="C89" t="s">
        <v>59</v>
      </c>
      <c r="D89">
        <v>92111.03</v>
      </c>
      <c r="E89" t="s">
        <v>56</v>
      </c>
    </row>
    <row r="90" spans="1:5" hidden="1" x14ac:dyDescent="0.45">
      <c r="A90">
        <v>89</v>
      </c>
      <c r="B90" t="s">
        <v>54</v>
      </c>
      <c r="C90" t="s">
        <v>60</v>
      </c>
      <c r="D90">
        <v>119050.78</v>
      </c>
      <c r="E90" t="s">
        <v>56</v>
      </c>
    </row>
    <row r="91" spans="1:5" hidden="1" x14ac:dyDescent="0.45">
      <c r="A91">
        <v>90</v>
      </c>
      <c r="B91" t="s">
        <v>54</v>
      </c>
      <c r="C91" t="s">
        <v>61</v>
      </c>
      <c r="D91">
        <v>124379.36</v>
      </c>
      <c r="E91" t="s">
        <v>56</v>
      </c>
    </row>
    <row r="92" spans="1:5" hidden="1" x14ac:dyDescent="0.45">
      <c r="A92">
        <v>91</v>
      </c>
      <c r="B92" t="s">
        <v>58</v>
      </c>
      <c r="C92" t="s">
        <v>60</v>
      </c>
      <c r="D92">
        <v>240250.34</v>
      </c>
      <c r="E92" t="s">
        <v>56</v>
      </c>
    </row>
    <row r="93" spans="1:5" hidden="1" x14ac:dyDescent="0.45">
      <c r="A93">
        <v>92</v>
      </c>
      <c r="B93" t="s">
        <v>58</v>
      </c>
      <c r="C93" t="s">
        <v>61</v>
      </c>
      <c r="D93">
        <v>125338.53</v>
      </c>
      <c r="E93" t="s">
        <v>56</v>
      </c>
    </row>
    <row r="94" spans="1:5" hidden="1" x14ac:dyDescent="0.45">
      <c r="A94">
        <v>93</v>
      </c>
      <c r="B94" t="s">
        <v>58</v>
      </c>
      <c r="C94" t="s">
        <v>60</v>
      </c>
      <c r="D94">
        <v>268161.96999999997</v>
      </c>
      <c r="E94" t="s">
        <v>56</v>
      </c>
    </row>
    <row r="95" spans="1:5" hidden="1" x14ac:dyDescent="0.45">
      <c r="A95">
        <v>94</v>
      </c>
      <c r="B95" t="s">
        <v>54</v>
      </c>
      <c r="C95" t="s">
        <v>61</v>
      </c>
      <c r="D95">
        <v>194309.46</v>
      </c>
      <c r="E95" t="s">
        <v>56</v>
      </c>
    </row>
    <row r="96" spans="1:5" hidden="1" x14ac:dyDescent="0.45">
      <c r="A96">
        <v>95</v>
      </c>
      <c r="B96" t="s">
        <v>54</v>
      </c>
      <c r="C96" t="s">
        <v>55</v>
      </c>
      <c r="D96">
        <v>174481.32</v>
      </c>
      <c r="E96" t="s">
        <v>56</v>
      </c>
    </row>
    <row r="97" spans="1:5" hidden="1" x14ac:dyDescent="0.45">
      <c r="A97">
        <v>96</v>
      </c>
      <c r="B97" t="s">
        <v>58</v>
      </c>
      <c r="C97" t="s">
        <v>60</v>
      </c>
      <c r="D97">
        <v>166602.41</v>
      </c>
      <c r="E97" t="s">
        <v>62</v>
      </c>
    </row>
    <row r="98" spans="1:5" hidden="1" x14ac:dyDescent="0.45">
      <c r="A98">
        <v>97</v>
      </c>
      <c r="B98" t="s">
        <v>58</v>
      </c>
      <c r="C98" t="s">
        <v>61</v>
      </c>
      <c r="D98">
        <v>147784.15</v>
      </c>
      <c r="E98" t="s">
        <v>56</v>
      </c>
    </row>
    <row r="99" spans="1:5" hidden="1" x14ac:dyDescent="0.45">
      <c r="A99">
        <v>98</v>
      </c>
      <c r="B99" t="s">
        <v>58</v>
      </c>
      <c r="C99" t="s">
        <v>60</v>
      </c>
      <c r="D99">
        <v>146179.09</v>
      </c>
      <c r="E99" t="s">
        <v>56</v>
      </c>
    </row>
    <row r="100" spans="1:5" hidden="1" x14ac:dyDescent="0.45">
      <c r="A100">
        <v>99</v>
      </c>
      <c r="B100" t="s">
        <v>54</v>
      </c>
      <c r="C100" t="s">
        <v>59</v>
      </c>
      <c r="D100">
        <v>237053.69</v>
      </c>
      <c r="E100" t="s">
        <v>56</v>
      </c>
    </row>
    <row r="101" spans="1:5" hidden="1" x14ac:dyDescent="0.45">
      <c r="A101">
        <v>100</v>
      </c>
      <c r="B101" t="s">
        <v>54</v>
      </c>
      <c r="C101" t="s">
        <v>61</v>
      </c>
      <c r="D101">
        <v>199623.64</v>
      </c>
      <c r="E101" t="s">
        <v>56</v>
      </c>
    </row>
    <row r="102" spans="1:5" hidden="1" x14ac:dyDescent="0.45">
      <c r="A102">
        <v>101</v>
      </c>
      <c r="B102" t="s">
        <v>58</v>
      </c>
      <c r="C102" t="s">
        <v>59</v>
      </c>
      <c r="D102">
        <v>94843.33</v>
      </c>
      <c r="E102" t="s">
        <v>56</v>
      </c>
    </row>
    <row r="103" spans="1:5" hidden="1" x14ac:dyDescent="0.45">
      <c r="A103">
        <v>102</v>
      </c>
      <c r="B103" t="s">
        <v>58</v>
      </c>
      <c r="C103" t="s">
        <v>59</v>
      </c>
      <c r="D103">
        <v>43510.15</v>
      </c>
      <c r="E103" t="s">
        <v>56</v>
      </c>
    </row>
    <row r="104" spans="1:5" hidden="1" x14ac:dyDescent="0.45">
      <c r="A104">
        <v>103</v>
      </c>
      <c r="B104" t="s">
        <v>58</v>
      </c>
      <c r="C104" t="s">
        <v>61</v>
      </c>
      <c r="D104">
        <v>256600.61</v>
      </c>
      <c r="E104" t="s">
        <v>56</v>
      </c>
    </row>
    <row r="105" spans="1:5" hidden="1" x14ac:dyDescent="0.45">
      <c r="A105">
        <v>104</v>
      </c>
      <c r="B105" t="s">
        <v>58</v>
      </c>
      <c r="C105" t="s">
        <v>59</v>
      </c>
      <c r="D105">
        <v>206138.32</v>
      </c>
      <c r="E105" t="s">
        <v>56</v>
      </c>
    </row>
    <row r="106" spans="1:5" hidden="1" x14ac:dyDescent="0.45">
      <c r="A106">
        <v>105</v>
      </c>
      <c r="B106" t="s">
        <v>58</v>
      </c>
      <c r="C106" t="s">
        <v>57</v>
      </c>
      <c r="D106">
        <v>251038.49</v>
      </c>
      <c r="E106" t="s">
        <v>56</v>
      </c>
    </row>
    <row r="107" spans="1:5" hidden="1" x14ac:dyDescent="0.45">
      <c r="A107">
        <v>106</v>
      </c>
      <c r="B107" t="s">
        <v>54</v>
      </c>
      <c r="C107" t="s">
        <v>59</v>
      </c>
      <c r="D107">
        <v>257432.05</v>
      </c>
      <c r="E107" t="s">
        <v>56</v>
      </c>
    </row>
    <row r="108" spans="1:5" hidden="1" x14ac:dyDescent="0.45">
      <c r="A108">
        <v>107</v>
      </c>
      <c r="B108" t="s">
        <v>58</v>
      </c>
      <c r="C108" t="s">
        <v>60</v>
      </c>
      <c r="D108">
        <v>128877.5</v>
      </c>
      <c r="E108" t="s">
        <v>56</v>
      </c>
    </row>
    <row r="109" spans="1:5" hidden="1" x14ac:dyDescent="0.45">
      <c r="A109">
        <v>108</v>
      </c>
      <c r="B109" t="s">
        <v>54</v>
      </c>
      <c r="C109" t="s">
        <v>59</v>
      </c>
      <c r="D109">
        <v>91281.72</v>
      </c>
      <c r="E109" t="s">
        <v>56</v>
      </c>
    </row>
    <row r="110" spans="1:5" hidden="1" x14ac:dyDescent="0.45">
      <c r="A110">
        <v>109</v>
      </c>
      <c r="B110" t="s">
        <v>58</v>
      </c>
      <c r="C110" t="s">
        <v>59</v>
      </c>
      <c r="D110">
        <v>203581.48</v>
      </c>
      <c r="E110" t="s">
        <v>56</v>
      </c>
    </row>
    <row r="111" spans="1:5" hidden="1" x14ac:dyDescent="0.45">
      <c r="A111">
        <v>110</v>
      </c>
      <c r="B111" t="s">
        <v>54</v>
      </c>
      <c r="C111" t="s">
        <v>60</v>
      </c>
      <c r="D111">
        <v>287345.83</v>
      </c>
      <c r="E111" t="s">
        <v>56</v>
      </c>
    </row>
    <row r="112" spans="1:5" hidden="1" x14ac:dyDescent="0.45">
      <c r="A112">
        <v>111</v>
      </c>
      <c r="B112" t="s">
        <v>54</v>
      </c>
      <c r="C112" t="s">
        <v>59</v>
      </c>
      <c r="D112">
        <v>72712.92</v>
      </c>
      <c r="E112" t="s">
        <v>56</v>
      </c>
    </row>
    <row r="113" spans="1:5" hidden="1" x14ac:dyDescent="0.45">
      <c r="A113">
        <v>112</v>
      </c>
      <c r="B113" t="s">
        <v>58</v>
      </c>
      <c r="C113" t="s">
        <v>59</v>
      </c>
      <c r="D113">
        <v>108456.37</v>
      </c>
      <c r="E113" t="s">
        <v>56</v>
      </c>
    </row>
    <row r="114" spans="1:5" hidden="1" x14ac:dyDescent="0.45">
      <c r="A114">
        <v>113</v>
      </c>
      <c r="B114" t="s">
        <v>58</v>
      </c>
      <c r="C114" t="s">
        <v>59</v>
      </c>
      <c r="D114">
        <v>5059.29</v>
      </c>
      <c r="E114" t="s">
        <v>56</v>
      </c>
    </row>
    <row r="115" spans="1:5" hidden="1" x14ac:dyDescent="0.45">
      <c r="A115">
        <v>114</v>
      </c>
      <c r="B115" t="s">
        <v>54</v>
      </c>
      <c r="C115" t="s">
        <v>60</v>
      </c>
      <c r="D115">
        <v>276594.09000000003</v>
      </c>
      <c r="E115" t="s">
        <v>56</v>
      </c>
    </row>
    <row r="116" spans="1:5" hidden="1" x14ac:dyDescent="0.45">
      <c r="A116">
        <v>115</v>
      </c>
      <c r="B116" t="s">
        <v>54</v>
      </c>
      <c r="C116" t="s">
        <v>59</v>
      </c>
      <c r="D116">
        <v>169400.41</v>
      </c>
      <c r="E116" t="s">
        <v>56</v>
      </c>
    </row>
    <row r="117" spans="1:5" hidden="1" x14ac:dyDescent="0.45">
      <c r="A117">
        <v>116</v>
      </c>
      <c r="B117" t="s">
        <v>54</v>
      </c>
      <c r="C117" t="s">
        <v>57</v>
      </c>
      <c r="D117">
        <v>24343.25</v>
      </c>
      <c r="E117" t="s">
        <v>56</v>
      </c>
    </row>
    <row r="118" spans="1:5" hidden="1" x14ac:dyDescent="0.45">
      <c r="A118">
        <v>117</v>
      </c>
      <c r="B118" t="s">
        <v>58</v>
      </c>
      <c r="C118" t="s">
        <v>57</v>
      </c>
      <c r="D118">
        <v>171854.07999999999</v>
      </c>
      <c r="E118" t="s">
        <v>56</v>
      </c>
    </row>
    <row r="119" spans="1:5" hidden="1" x14ac:dyDescent="0.45">
      <c r="A119">
        <v>118</v>
      </c>
      <c r="B119" t="s">
        <v>54</v>
      </c>
      <c r="C119" t="s">
        <v>57</v>
      </c>
      <c r="D119">
        <v>176321.9</v>
      </c>
      <c r="E119" t="s">
        <v>56</v>
      </c>
    </row>
    <row r="120" spans="1:5" hidden="1" x14ac:dyDescent="0.45">
      <c r="A120">
        <v>119</v>
      </c>
      <c r="B120" t="s">
        <v>58</v>
      </c>
      <c r="C120" t="s">
        <v>55</v>
      </c>
      <c r="D120">
        <v>130464.27</v>
      </c>
      <c r="E120" t="s">
        <v>56</v>
      </c>
    </row>
    <row r="121" spans="1:5" hidden="1" x14ac:dyDescent="0.45">
      <c r="A121">
        <v>120</v>
      </c>
      <c r="B121" t="s">
        <v>54</v>
      </c>
      <c r="C121" t="s">
        <v>60</v>
      </c>
      <c r="D121">
        <v>131723.57</v>
      </c>
      <c r="E121" t="s">
        <v>56</v>
      </c>
    </row>
    <row r="122" spans="1:5" hidden="1" x14ac:dyDescent="0.45">
      <c r="A122">
        <v>121</v>
      </c>
      <c r="B122" t="s">
        <v>54</v>
      </c>
      <c r="C122" t="s">
        <v>60</v>
      </c>
      <c r="D122">
        <v>183851.74</v>
      </c>
      <c r="E122" t="s">
        <v>56</v>
      </c>
    </row>
    <row r="123" spans="1:5" hidden="1" x14ac:dyDescent="0.45">
      <c r="A123">
        <v>122</v>
      </c>
      <c r="B123" t="s">
        <v>54</v>
      </c>
      <c r="C123" t="s">
        <v>55</v>
      </c>
      <c r="D123">
        <v>187010.09</v>
      </c>
      <c r="E123" t="s">
        <v>56</v>
      </c>
    </row>
    <row r="124" spans="1:5" hidden="1" x14ac:dyDescent="0.45">
      <c r="A124">
        <v>123</v>
      </c>
      <c r="B124" t="s">
        <v>58</v>
      </c>
      <c r="C124" t="s">
        <v>59</v>
      </c>
      <c r="D124">
        <v>125334.58</v>
      </c>
      <c r="E124" t="s">
        <v>56</v>
      </c>
    </row>
    <row r="125" spans="1:5" hidden="1" x14ac:dyDescent="0.45">
      <c r="A125">
        <v>124</v>
      </c>
      <c r="B125" t="s">
        <v>58</v>
      </c>
      <c r="C125" t="s">
        <v>61</v>
      </c>
      <c r="D125">
        <v>200597.1</v>
      </c>
      <c r="E125" t="s">
        <v>62</v>
      </c>
    </row>
    <row r="126" spans="1:5" hidden="1" x14ac:dyDescent="0.45">
      <c r="A126">
        <v>125</v>
      </c>
      <c r="B126" t="s">
        <v>54</v>
      </c>
      <c r="C126" t="s">
        <v>57</v>
      </c>
      <c r="D126">
        <v>166870.06</v>
      </c>
      <c r="E126" t="s">
        <v>56</v>
      </c>
    </row>
    <row r="127" spans="1:5" hidden="1" x14ac:dyDescent="0.45">
      <c r="A127">
        <v>126</v>
      </c>
      <c r="B127" t="s">
        <v>54</v>
      </c>
      <c r="C127" t="s">
        <v>61</v>
      </c>
      <c r="D127">
        <v>95392.63</v>
      </c>
      <c r="E127" t="s">
        <v>56</v>
      </c>
    </row>
    <row r="128" spans="1:5" hidden="1" x14ac:dyDescent="0.45">
      <c r="A128">
        <v>127</v>
      </c>
      <c r="B128" t="s">
        <v>54</v>
      </c>
      <c r="C128" t="s">
        <v>60</v>
      </c>
      <c r="D128">
        <v>202235.9</v>
      </c>
      <c r="E128" t="s">
        <v>62</v>
      </c>
    </row>
    <row r="129" spans="1:5" hidden="1" x14ac:dyDescent="0.45">
      <c r="A129">
        <v>128</v>
      </c>
      <c r="B129" t="s">
        <v>54</v>
      </c>
      <c r="C129" t="s">
        <v>61</v>
      </c>
      <c r="D129">
        <v>9318.26</v>
      </c>
      <c r="E129" t="s">
        <v>56</v>
      </c>
    </row>
    <row r="130" spans="1:5" hidden="1" x14ac:dyDescent="0.45">
      <c r="A130">
        <v>129</v>
      </c>
      <c r="B130" t="s">
        <v>58</v>
      </c>
      <c r="C130" t="s">
        <v>55</v>
      </c>
      <c r="D130">
        <v>146855.19</v>
      </c>
      <c r="E130" t="s">
        <v>56</v>
      </c>
    </row>
    <row r="131" spans="1:5" hidden="1" x14ac:dyDescent="0.45">
      <c r="A131">
        <v>130</v>
      </c>
      <c r="B131" t="s">
        <v>54</v>
      </c>
      <c r="C131" t="s">
        <v>57</v>
      </c>
      <c r="D131">
        <v>167346.88</v>
      </c>
      <c r="E131" t="s">
        <v>56</v>
      </c>
    </row>
    <row r="132" spans="1:5" hidden="1" x14ac:dyDescent="0.45">
      <c r="A132">
        <v>131</v>
      </c>
      <c r="B132" t="s">
        <v>54</v>
      </c>
      <c r="C132" t="s">
        <v>61</v>
      </c>
      <c r="D132">
        <v>231506.68</v>
      </c>
      <c r="E132" t="s">
        <v>56</v>
      </c>
    </row>
    <row r="133" spans="1:5" hidden="1" x14ac:dyDescent="0.45">
      <c r="A133">
        <v>132</v>
      </c>
      <c r="B133" t="s">
        <v>58</v>
      </c>
      <c r="C133" t="s">
        <v>61</v>
      </c>
      <c r="D133">
        <v>160419.15</v>
      </c>
      <c r="E133" t="s">
        <v>56</v>
      </c>
    </row>
    <row r="134" spans="1:5" hidden="1" x14ac:dyDescent="0.45">
      <c r="A134">
        <v>133</v>
      </c>
      <c r="B134" t="s">
        <v>58</v>
      </c>
      <c r="C134" t="s">
        <v>57</v>
      </c>
      <c r="D134">
        <v>189805.98</v>
      </c>
      <c r="E134" t="s">
        <v>56</v>
      </c>
    </row>
    <row r="135" spans="1:5" hidden="1" x14ac:dyDescent="0.45">
      <c r="A135">
        <v>134</v>
      </c>
      <c r="B135" t="s">
        <v>58</v>
      </c>
      <c r="C135" t="s">
        <v>59</v>
      </c>
      <c r="D135">
        <v>211456.3</v>
      </c>
      <c r="E135" t="s">
        <v>56</v>
      </c>
    </row>
    <row r="136" spans="1:5" hidden="1" x14ac:dyDescent="0.45">
      <c r="A136">
        <v>135</v>
      </c>
      <c r="B136" t="s">
        <v>54</v>
      </c>
      <c r="C136" t="s">
        <v>59</v>
      </c>
      <c r="D136">
        <v>242556.26</v>
      </c>
      <c r="E136" t="s">
        <v>56</v>
      </c>
    </row>
    <row r="137" spans="1:5" hidden="1" x14ac:dyDescent="0.45">
      <c r="A137">
        <v>136</v>
      </c>
      <c r="B137" t="s">
        <v>54</v>
      </c>
      <c r="C137" t="s">
        <v>60</v>
      </c>
      <c r="D137">
        <v>196928.7</v>
      </c>
      <c r="E137" t="s">
        <v>56</v>
      </c>
    </row>
    <row r="138" spans="1:5" hidden="1" x14ac:dyDescent="0.45">
      <c r="A138">
        <v>137</v>
      </c>
      <c r="B138" t="s">
        <v>54</v>
      </c>
      <c r="C138" t="s">
        <v>55</v>
      </c>
      <c r="D138">
        <v>216691.08</v>
      </c>
      <c r="E138" t="s">
        <v>56</v>
      </c>
    </row>
    <row r="139" spans="1:5" hidden="1" x14ac:dyDescent="0.45">
      <c r="A139">
        <v>138</v>
      </c>
      <c r="B139" t="s">
        <v>54</v>
      </c>
      <c r="C139" t="s">
        <v>57</v>
      </c>
      <c r="D139">
        <v>138139.70000000001</v>
      </c>
      <c r="E139" t="s">
        <v>56</v>
      </c>
    </row>
    <row r="140" spans="1:5" hidden="1" x14ac:dyDescent="0.45">
      <c r="A140">
        <v>139</v>
      </c>
      <c r="B140" t="s">
        <v>54</v>
      </c>
      <c r="C140" t="s">
        <v>60</v>
      </c>
      <c r="D140">
        <v>161687.51</v>
      </c>
      <c r="E140" t="s">
        <v>56</v>
      </c>
    </row>
    <row r="141" spans="1:5" hidden="1" x14ac:dyDescent="0.45">
      <c r="A141">
        <v>140</v>
      </c>
      <c r="B141" t="s">
        <v>58</v>
      </c>
      <c r="C141" t="s">
        <v>61</v>
      </c>
      <c r="D141">
        <v>140964.07999999999</v>
      </c>
      <c r="E141" t="s">
        <v>56</v>
      </c>
    </row>
    <row r="142" spans="1:5" hidden="1" x14ac:dyDescent="0.45">
      <c r="A142">
        <v>141</v>
      </c>
      <c r="B142" t="s">
        <v>58</v>
      </c>
      <c r="C142" t="s">
        <v>61</v>
      </c>
      <c r="D142">
        <v>43614.22</v>
      </c>
      <c r="E142" t="s">
        <v>56</v>
      </c>
    </row>
    <row r="143" spans="1:5" hidden="1" x14ac:dyDescent="0.45">
      <c r="A143">
        <v>142</v>
      </c>
      <c r="B143" t="s">
        <v>58</v>
      </c>
      <c r="C143" t="s">
        <v>59</v>
      </c>
      <c r="D143">
        <v>127706.21</v>
      </c>
      <c r="E143" t="s">
        <v>56</v>
      </c>
    </row>
    <row r="144" spans="1:5" hidden="1" x14ac:dyDescent="0.45">
      <c r="A144">
        <v>143</v>
      </c>
      <c r="B144" t="s">
        <v>54</v>
      </c>
      <c r="C144" t="s">
        <v>55</v>
      </c>
      <c r="D144">
        <v>82125.02</v>
      </c>
      <c r="E144" t="s">
        <v>56</v>
      </c>
    </row>
    <row r="145" spans="1:5" hidden="1" x14ac:dyDescent="0.45">
      <c r="A145">
        <v>144</v>
      </c>
      <c r="B145" t="s">
        <v>54</v>
      </c>
      <c r="C145" t="s">
        <v>55</v>
      </c>
      <c r="D145">
        <v>135116.38</v>
      </c>
      <c r="E145" t="s">
        <v>56</v>
      </c>
    </row>
    <row r="146" spans="1:5" hidden="1" x14ac:dyDescent="0.45">
      <c r="A146">
        <v>145</v>
      </c>
      <c r="B146" t="s">
        <v>58</v>
      </c>
      <c r="C146" t="s">
        <v>55</v>
      </c>
      <c r="D146">
        <v>184453.53</v>
      </c>
      <c r="E146" t="s">
        <v>56</v>
      </c>
    </row>
    <row r="147" spans="1:5" hidden="1" x14ac:dyDescent="0.45">
      <c r="A147">
        <v>146</v>
      </c>
      <c r="B147" t="s">
        <v>54</v>
      </c>
      <c r="C147" t="s">
        <v>55</v>
      </c>
      <c r="D147">
        <v>159591.93</v>
      </c>
      <c r="E147" t="s">
        <v>56</v>
      </c>
    </row>
    <row r="148" spans="1:5" hidden="1" x14ac:dyDescent="0.45">
      <c r="A148">
        <v>147</v>
      </c>
      <c r="B148" t="s">
        <v>54</v>
      </c>
      <c r="C148" t="s">
        <v>57</v>
      </c>
      <c r="D148">
        <v>317431.42</v>
      </c>
      <c r="E148" t="s">
        <v>56</v>
      </c>
    </row>
    <row r="149" spans="1:5" hidden="1" x14ac:dyDescent="0.45">
      <c r="A149">
        <v>148</v>
      </c>
      <c r="B149" t="s">
        <v>58</v>
      </c>
      <c r="C149" t="s">
        <v>55</v>
      </c>
      <c r="D149">
        <v>141918.09</v>
      </c>
      <c r="E149" t="s">
        <v>56</v>
      </c>
    </row>
    <row r="150" spans="1:5" hidden="1" x14ac:dyDescent="0.45">
      <c r="A150">
        <v>149</v>
      </c>
      <c r="B150" t="s">
        <v>58</v>
      </c>
      <c r="C150" t="s">
        <v>60</v>
      </c>
      <c r="D150">
        <v>202979.89</v>
      </c>
      <c r="E150" t="s">
        <v>56</v>
      </c>
    </row>
    <row r="151" spans="1:5" hidden="1" x14ac:dyDescent="0.45">
      <c r="A151">
        <v>150</v>
      </c>
      <c r="B151" t="s">
        <v>54</v>
      </c>
      <c r="C151" t="s">
        <v>61</v>
      </c>
      <c r="D151">
        <v>201655.86</v>
      </c>
      <c r="E151" t="s">
        <v>56</v>
      </c>
    </row>
    <row r="152" spans="1:5" hidden="1" x14ac:dyDescent="0.45">
      <c r="A152">
        <v>151</v>
      </c>
      <c r="B152" t="s">
        <v>54</v>
      </c>
      <c r="C152" t="s">
        <v>57</v>
      </c>
      <c r="D152">
        <v>167139.91</v>
      </c>
      <c r="E152" t="s">
        <v>56</v>
      </c>
    </row>
    <row r="153" spans="1:5" hidden="1" x14ac:dyDescent="0.45">
      <c r="A153">
        <v>152</v>
      </c>
      <c r="B153" t="s">
        <v>58</v>
      </c>
      <c r="C153" t="s">
        <v>61</v>
      </c>
      <c r="D153">
        <v>162028.01999999999</v>
      </c>
      <c r="E153" t="s">
        <v>56</v>
      </c>
    </row>
    <row r="154" spans="1:5" hidden="1" x14ac:dyDescent="0.45">
      <c r="A154">
        <v>153</v>
      </c>
      <c r="B154" t="s">
        <v>54</v>
      </c>
      <c r="C154" t="s">
        <v>59</v>
      </c>
      <c r="D154">
        <v>174954.18</v>
      </c>
      <c r="E154" t="s">
        <v>56</v>
      </c>
    </row>
    <row r="155" spans="1:5" hidden="1" x14ac:dyDescent="0.45">
      <c r="A155">
        <v>154</v>
      </c>
      <c r="B155" t="s">
        <v>54</v>
      </c>
      <c r="C155" t="s">
        <v>60</v>
      </c>
      <c r="D155">
        <v>83008.820000000007</v>
      </c>
      <c r="E155" t="s">
        <v>56</v>
      </c>
    </row>
    <row r="156" spans="1:5" hidden="1" x14ac:dyDescent="0.45">
      <c r="A156">
        <v>155</v>
      </c>
      <c r="B156" t="s">
        <v>58</v>
      </c>
      <c r="C156" t="s">
        <v>57</v>
      </c>
      <c r="D156">
        <v>89911.27</v>
      </c>
      <c r="E156" t="s">
        <v>56</v>
      </c>
    </row>
    <row r="157" spans="1:5" hidden="1" x14ac:dyDescent="0.45">
      <c r="A157">
        <v>156</v>
      </c>
      <c r="B157" t="s">
        <v>54</v>
      </c>
      <c r="C157" t="s">
        <v>57</v>
      </c>
      <c r="D157">
        <v>161029.76999999999</v>
      </c>
      <c r="E157" t="s">
        <v>62</v>
      </c>
    </row>
    <row r="158" spans="1:5" hidden="1" x14ac:dyDescent="0.45">
      <c r="A158">
        <v>157</v>
      </c>
      <c r="B158" t="s">
        <v>54</v>
      </c>
      <c r="C158" t="s">
        <v>60</v>
      </c>
      <c r="D158">
        <v>143597.32</v>
      </c>
      <c r="E158" t="s">
        <v>56</v>
      </c>
    </row>
    <row r="159" spans="1:5" hidden="1" x14ac:dyDescent="0.45">
      <c r="A159">
        <v>158</v>
      </c>
      <c r="B159" t="s">
        <v>54</v>
      </c>
      <c r="C159" t="s">
        <v>55</v>
      </c>
      <c r="D159">
        <v>195276.82</v>
      </c>
      <c r="E159" t="s">
        <v>56</v>
      </c>
    </row>
    <row r="160" spans="1:5" hidden="1" x14ac:dyDescent="0.45">
      <c r="A160">
        <v>159</v>
      </c>
      <c r="B160" t="s">
        <v>54</v>
      </c>
      <c r="C160" t="s">
        <v>61</v>
      </c>
      <c r="D160">
        <v>89370.03</v>
      </c>
      <c r="E160" t="s">
        <v>56</v>
      </c>
    </row>
    <row r="161" spans="1:5" hidden="1" x14ac:dyDescent="0.45">
      <c r="A161">
        <v>160</v>
      </c>
      <c r="B161" t="s">
        <v>54</v>
      </c>
      <c r="C161" t="s">
        <v>61</v>
      </c>
      <c r="D161">
        <v>159276.32999999999</v>
      </c>
      <c r="E161" t="s">
        <v>56</v>
      </c>
    </row>
    <row r="162" spans="1:5" hidden="1" x14ac:dyDescent="0.45">
      <c r="A162">
        <v>161</v>
      </c>
      <c r="B162" t="s">
        <v>58</v>
      </c>
      <c r="C162" t="s">
        <v>60</v>
      </c>
      <c r="D162">
        <v>347813.12</v>
      </c>
      <c r="E162" t="s">
        <v>62</v>
      </c>
    </row>
    <row r="163" spans="1:5" hidden="1" x14ac:dyDescent="0.45">
      <c r="A163">
        <v>162</v>
      </c>
      <c r="B163" t="s">
        <v>54</v>
      </c>
      <c r="C163" t="s">
        <v>57</v>
      </c>
      <c r="D163">
        <v>16820.39</v>
      </c>
      <c r="E163" t="s">
        <v>56</v>
      </c>
    </row>
    <row r="164" spans="1:5" hidden="1" x14ac:dyDescent="0.45">
      <c r="A164">
        <v>163</v>
      </c>
      <c r="B164" t="s">
        <v>58</v>
      </c>
      <c r="C164" t="s">
        <v>59</v>
      </c>
      <c r="D164">
        <v>145417.45000000001</v>
      </c>
      <c r="E164" t="s">
        <v>56</v>
      </c>
    </row>
    <row r="165" spans="1:5" hidden="1" x14ac:dyDescent="0.45">
      <c r="A165">
        <v>164</v>
      </c>
      <c r="B165" t="s">
        <v>58</v>
      </c>
      <c r="C165" t="s">
        <v>55</v>
      </c>
      <c r="D165">
        <v>197092.09</v>
      </c>
      <c r="E165" t="s">
        <v>56</v>
      </c>
    </row>
    <row r="166" spans="1:5" hidden="1" x14ac:dyDescent="0.45">
      <c r="A166">
        <v>165</v>
      </c>
      <c r="B166" t="s">
        <v>54</v>
      </c>
      <c r="C166" t="s">
        <v>55</v>
      </c>
      <c r="D166">
        <v>182061.64</v>
      </c>
      <c r="E166" t="s">
        <v>56</v>
      </c>
    </row>
    <row r="167" spans="1:5" hidden="1" x14ac:dyDescent="0.45">
      <c r="A167">
        <v>166</v>
      </c>
      <c r="B167" t="s">
        <v>58</v>
      </c>
      <c r="C167" t="s">
        <v>57</v>
      </c>
      <c r="D167">
        <v>109748.43</v>
      </c>
      <c r="E167" t="s">
        <v>56</v>
      </c>
    </row>
    <row r="168" spans="1:5" hidden="1" x14ac:dyDescent="0.45">
      <c r="A168">
        <v>167</v>
      </c>
      <c r="B168" t="s">
        <v>58</v>
      </c>
      <c r="C168" t="s">
        <v>61</v>
      </c>
      <c r="D168">
        <v>136526.28</v>
      </c>
      <c r="E168" t="s">
        <v>56</v>
      </c>
    </row>
    <row r="169" spans="1:5" hidden="1" x14ac:dyDescent="0.45">
      <c r="A169">
        <v>168</v>
      </c>
      <c r="B169" t="s">
        <v>58</v>
      </c>
      <c r="C169" t="s">
        <v>60</v>
      </c>
      <c r="D169">
        <v>82807.75</v>
      </c>
      <c r="E169" t="s">
        <v>56</v>
      </c>
    </row>
    <row r="170" spans="1:5" hidden="1" x14ac:dyDescent="0.45">
      <c r="A170">
        <v>169</v>
      </c>
      <c r="B170" t="s">
        <v>58</v>
      </c>
      <c r="C170" t="s">
        <v>60</v>
      </c>
      <c r="D170">
        <v>217539.56</v>
      </c>
      <c r="E170" t="s">
        <v>56</v>
      </c>
    </row>
    <row r="171" spans="1:5" hidden="1" x14ac:dyDescent="0.45">
      <c r="A171">
        <v>170</v>
      </c>
      <c r="B171" t="s">
        <v>58</v>
      </c>
      <c r="C171" t="s">
        <v>57</v>
      </c>
      <c r="D171">
        <v>94866.95</v>
      </c>
      <c r="E171" t="s">
        <v>56</v>
      </c>
    </row>
    <row r="172" spans="1:5" hidden="1" x14ac:dyDescent="0.45">
      <c r="A172">
        <v>171</v>
      </c>
      <c r="B172" t="s">
        <v>54</v>
      </c>
      <c r="C172" t="s">
        <v>60</v>
      </c>
      <c r="D172">
        <v>94550.720000000001</v>
      </c>
      <c r="E172" t="s">
        <v>56</v>
      </c>
    </row>
    <row r="173" spans="1:5" hidden="1" x14ac:dyDescent="0.45">
      <c r="A173">
        <v>172</v>
      </c>
      <c r="B173" t="s">
        <v>54</v>
      </c>
      <c r="C173" t="s">
        <v>59</v>
      </c>
      <c r="D173">
        <v>265181.17</v>
      </c>
      <c r="E173" t="s">
        <v>56</v>
      </c>
    </row>
    <row r="174" spans="1:5" hidden="1" x14ac:dyDescent="0.45">
      <c r="A174">
        <v>173</v>
      </c>
      <c r="B174" t="s">
        <v>58</v>
      </c>
      <c r="C174" t="s">
        <v>57</v>
      </c>
      <c r="D174">
        <v>151060.79</v>
      </c>
      <c r="E174" t="s">
        <v>56</v>
      </c>
    </row>
    <row r="175" spans="1:5" hidden="1" x14ac:dyDescent="0.45">
      <c r="A175">
        <v>174</v>
      </c>
      <c r="B175" t="s">
        <v>58</v>
      </c>
      <c r="C175" t="s">
        <v>61</v>
      </c>
      <c r="D175">
        <v>88987.75</v>
      </c>
      <c r="E175" t="s">
        <v>56</v>
      </c>
    </row>
    <row r="176" spans="1:5" hidden="1" x14ac:dyDescent="0.45">
      <c r="A176">
        <v>175</v>
      </c>
      <c r="B176" t="s">
        <v>58</v>
      </c>
      <c r="C176" t="s">
        <v>57</v>
      </c>
      <c r="D176">
        <v>94734.66</v>
      </c>
      <c r="E176" t="s">
        <v>62</v>
      </c>
    </row>
    <row r="177" spans="1:5" hidden="1" x14ac:dyDescent="0.45">
      <c r="A177">
        <v>176</v>
      </c>
      <c r="B177" t="s">
        <v>58</v>
      </c>
      <c r="C177" t="s">
        <v>60</v>
      </c>
      <c r="D177">
        <v>80497.17</v>
      </c>
      <c r="E177" t="s">
        <v>56</v>
      </c>
    </row>
    <row r="178" spans="1:5" hidden="1" x14ac:dyDescent="0.45">
      <c r="A178">
        <v>177</v>
      </c>
      <c r="B178" t="s">
        <v>54</v>
      </c>
      <c r="C178" t="s">
        <v>55</v>
      </c>
      <c r="D178">
        <v>265851.84999999998</v>
      </c>
      <c r="E178" t="s">
        <v>56</v>
      </c>
    </row>
    <row r="179" spans="1:5" hidden="1" x14ac:dyDescent="0.45">
      <c r="A179">
        <v>178</v>
      </c>
      <c r="B179" t="s">
        <v>54</v>
      </c>
      <c r="C179" t="s">
        <v>59</v>
      </c>
      <c r="D179">
        <v>109067.06</v>
      </c>
      <c r="E179" t="s">
        <v>56</v>
      </c>
    </row>
    <row r="180" spans="1:5" hidden="1" x14ac:dyDescent="0.45">
      <c r="A180">
        <v>179</v>
      </c>
      <c r="B180" t="s">
        <v>58</v>
      </c>
      <c r="C180" t="s">
        <v>61</v>
      </c>
      <c r="D180">
        <v>154704.72</v>
      </c>
      <c r="E180" t="s">
        <v>56</v>
      </c>
    </row>
    <row r="181" spans="1:5" hidden="1" x14ac:dyDescent="0.45">
      <c r="A181">
        <v>180</v>
      </c>
      <c r="B181" t="s">
        <v>54</v>
      </c>
      <c r="C181" t="s">
        <v>61</v>
      </c>
      <c r="D181">
        <v>177434.77</v>
      </c>
      <c r="E181" t="s">
        <v>56</v>
      </c>
    </row>
    <row r="182" spans="1:5" hidden="1" x14ac:dyDescent="0.45">
      <c r="A182">
        <v>181</v>
      </c>
      <c r="B182" t="s">
        <v>54</v>
      </c>
      <c r="C182" t="s">
        <v>59</v>
      </c>
      <c r="D182">
        <v>216807.79</v>
      </c>
      <c r="E182" t="s">
        <v>56</v>
      </c>
    </row>
    <row r="183" spans="1:5" hidden="1" x14ac:dyDescent="0.45">
      <c r="A183">
        <v>182</v>
      </c>
      <c r="B183" t="s">
        <v>58</v>
      </c>
      <c r="C183" t="s">
        <v>59</v>
      </c>
      <c r="D183">
        <v>182388.32</v>
      </c>
      <c r="E183" t="s">
        <v>56</v>
      </c>
    </row>
    <row r="184" spans="1:5" hidden="1" x14ac:dyDescent="0.45">
      <c r="A184">
        <v>183</v>
      </c>
      <c r="B184" t="s">
        <v>58</v>
      </c>
      <c r="C184" t="s">
        <v>55</v>
      </c>
      <c r="D184">
        <v>156274.32</v>
      </c>
      <c r="E184" t="s">
        <v>56</v>
      </c>
    </row>
    <row r="185" spans="1:5" hidden="1" x14ac:dyDescent="0.45">
      <c r="A185">
        <v>184</v>
      </c>
      <c r="B185" t="s">
        <v>58</v>
      </c>
      <c r="C185" t="s">
        <v>57</v>
      </c>
      <c r="D185">
        <v>149358.93</v>
      </c>
      <c r="E185" t="s">
        <v>56</v>
      </c>
    </row>
    <row r="186" spans="1:5" hidden="1" x14ac:dyDescent="0.45">
      <c r="A186">
        <v>185</v>
      </c>
      <c r="B186" t="s">
        <v>58</v>
      </c>
      <c r="C186" t="s">
        <v>60</v>
      </c>
      <c r="D186">
        <v>124781.87</v>
      </c>
      <c r="E186" t="s">
        <v>56</v>
      </c>
    </row>
    <row r="187" spans="1:5" hidden="1" x14ac:dyDescent="0.45">
      <c r="A187">
        <v>186</v>
      </c>
      <c r="B187" t="s">
        <v>54</v>
      </c>
      <c r="C187" t="s">
        <v>61</v>
      </c>
      <c r="D187">
        <v>235120.68</v>
      </c>
      <c r="E187" t="s">
        <v>56</v>
      </c>
    </row>
    <row r="188" spans="1:5" hidden="1" x14ac:dyDescent="0.45">
      <c r="A188">
        <v>187</v>
      </c>
      <c r="B188" t="s">
        <v>58</v>
      </c>
      <c r="C188" t="s">
        <v>60</v>
      </c>
      <c r="D188">
        <v>44456.15</v>
      </c>
      <c r="E188" t="s">
        <v>56</v>
      </c>
    </row>
    <row r="189" spans="1:5" hidden="1" x14ac:dyDescent="0.45">
      <c r="A189">
        <v>188</v>
      </c>
      <c r="B189" t="s">
        <v>58</v>
      </c>
      <c r="C189" t="s">
        <v>60</v>
      </c>
      <c r="D189">
        <v>89701.64</v>
      </c>
      <c r="E189" t="s">
        <v>56</v>
      </c>
    </row>
    <row r="190" spans="1:5" hidden="1" x14ac:dyDescent="0.45">
      <c r="A190">
        <v>189</v>
      </c>
      <c r="B190" t="s">
        <v>54</v>
      </c>
      <c r="C190" t="s">
        <v>61</v>
      </c>
      <c r="D190">
        <v>265192.42</v>
      </c>
      <c r="E190" t="s">
        <v>56</v>
      </c>
    </row>
    <row r="191" spans="1:5" hidden="1" x14ac:dyDescent="0.45">
      <c r="A191">
        <v>190</v>
      </c>
      <c r="B191" t="s">
        <v>54</v>
      </c>
      <c r="C191" t="s">
        <v>59</v>
      </c>
      <c r="D191">
        <v>221870.44</v>
      </c>
      <c r="E191" t="s">
        <v>56</v>
      </c>
    </row>
    <row r="192" spans="1:5" hidden="1" x14ac:dyDescent="0.45">
      <c r="A192">
        <v>191</v>
      </c>
      <c r="B192" t="s">
        <v>54</v>
      </c>
      <c r="C192" t="s">
        <v>59</v>
      </c>
      <c r="D192">
        <v>169724.14</v>
      </c>
      <c r="E192" t="s">
        <v>56</v>
      </c>
    </row>
    <row r="193" spans="1:5" hidden="1" x14ac:dyDescent="0.45">
      <c r="A193">
        <v>192</v>
      </c>
      <c r="B193" t="s">
        <v>58</v>
      </c>
      <c r="C193" t="s">
        <v>57</v>
      </c>
      <c r="D193">
        <v>173409.7</v>
      </c>
      <c r="E193" t="s">
        <v>56</v>
      </c>
    </row>
    <row r="194" spans="1:5" hidden="1" x14ac:dyDescent="0.45">
      <c r="A194">
        <v>193</v>
      </c>
      <c r="B194" t="s">
        <v>54</v>
      </c>
      <c r="C194" t="s">
        <v>61</v>
      </c>
      <c r="D194">
        <v>139112.74</v>
      </c>
      <c r="E194" t="s">
        <v>62</v>
      </c>
    </row>
    <row r="195" spans="1:5" hidden="1" x14ac:dyDescent="0.45">
      <c r="A195">
        <v>194</v>
      </c>
      <c r="B195" t="s">
        <v>54</v>
      </c>
      <c r="C195" t="s">
        <v>57</v>
      </c>
      <c r="D195">
        <v>166702.57</v>
      </c>
      <c r="E195" t="s">
        <v>56</v>
      </c>
    </row>
    <row r="196" spans="1:5" hidden="1" x14ac:dyDescent="0.45">
      <c r="A196">
        <v>195</v>
      </c>
      <c r="B196" t="s">
        <v>58</v>
      </c>
      <c r="C196" t="s">
        <v>60</v>
      </c>
      <c r="D196">
        <v>237982.56</v>
      </c>
      <c r="E196" t="s">
        <v>56</v>
      </c>
    </row>
    <row r="197" spans="1:5" hidden="1" x14ac:dyDescent="0.45">
      <c r="A197">
        <v>196</v>
      </c>
      <c r="B197" t="s">
        <v>58</v>
      </c>
      <c r="C197" t="s">
        <v>60</v>
      </c>
      <c r="D197">
        <v>49872.04</v>
      </c>
      <c r="E197" t="s">
        <v>56</v>
      </c>
    </row>
    <row r="198" spans="1:5" hidden="1" x14ac:dyDescent="0.45">
      <c r="A198">
        <v>197</v>
      </c>
      <c r="B198" t="s">
        <v>54</v>
      </c>
      <c r="C198" t="s">
        <v>60</v>
      </c>
      <c r="D198">
        <v>146527.82999999999</v>
      </c>
      <c r="E198" t="s">
        <v>56</v>
      </c>
    </row>
    <row r="199" spans="1:5" x14ac:dyDescent="0.45">
      <c r="A199">
        <v>198</v>
      </c>
      <c r="B199" t="s">
        <v>54</v>
      </c>
      <c r="C199" t="s">
        <v>59</v>
      </c>
      <c r="D199">
        <v>321982.71000000002</v>
      </c>
      <c r="E199" t="s">
        <v>56</v>
      </c>
    </row>
    <row r="200" spans="1:5" x14ac:dyDescent="0.45">
      <c r="A200">
        <v>199</v>
      </c>
      <c r="B200" t="s">
        <v>54</v>
      </c>
      <c r="C200" t="s">
        <v>55</v>
      </c>
      <c r="D200">
        <v>183976.72</v>
      </c>
      <c r="E200" t="s">
        <v>56</v>
      </c>
    </row>
    <row r="201" spans="1:5" x14ac:dyDescent="0.45">
      <c r="A201">
        <v>200</v>
      </c>
      <c r="B201" t="s">
        <v>54</v>
      </c>
      <c r="C201" t="s">
        <v>57</v>
      </c>
      <c r="D201">
        <v>58869.67</v>
      </c>
      <c r="E20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4361-D6FD-473F-AD79-A0050D5270BB}">
  <dimension ref="A1:D16"/>
  <sheetViews>
    <sheetView workbookViewId="0">
      <selection activeCell="K20" sqref="K20"/>
    </sheetView>
  </sheetViews>
  <sheetFormatPr defaultRowHeight="14.25" x14ac:dyDescent="0.45"/>
  <cols>
    <col min="3" max="3" width="15.86328125" bestFit="1" customWidth="1"/>
  </cols>
  <sheetData>
    <row r="1" spans="1:4" x14ac:dyDescent="0.45">
      <c r="A1" t="s">
        <v>0</v>
      </c>
      <c r="C1" s="2" t="s">
        <v>0</v>
      </c>
      <c r="D1" s="2"/>
    </row>
    <row r="2" spans="1:4" x14ac:dyDescent="0.45">
      <c r="A2">
        <v>59</v>
      </c>
    </row>
    <row r="3" spans="1:4" x14ac:dyDescent="0.45">
      <c r="A3">
        <v>63</v>
      </c>
      <c r="C3" t="s">
        <v>1</v>
      </c>
      <c r="D3">
        <v>42.733333333333334</v>
      </c>
    </row>
    <row r="4" spans="1:4" x14ac:dyDescent="0.45">
      <c r="A4">
        <v>18</v>
      </c>
      <c r="C4" t="s">
        <v>2</v>
      </c>
      <c r="D4">
        <v>3.4647430560496764</v>
      </c>
    </row>
    <row r="5" spans="1:4" x14ac:dyDescent="0.45">
      <c r="A5">
        <v>28</v>
      </c>
      <c r="C5" t="s">
        <v>3</v>
      </c>
      <c r="D5">
        <v>44</v>
      </c>
    </row>
    <row r="6" spans="1:4" x14ac:dyDescent="0.45">
      <c r="A6">
        <v>38</v>
      </c>
      <c r="C6" t="s">
        <v>4</v>
      </c>
      <c r="D6">
        <v>47</v>
      </c>
    </row>
    <row r="7" spans="1:4" x14ac:dyDescent="0.45">
      <c r="A7">
        <v>35</v>
      </c>
      <c r="C7" t="s">
        <v>5</v>
      </c>
      <c r="D7">
        <v>13.418892154968187</v>
      </c>
    </row>
    <row r="8" spans="1:4" x14ac:dyDescent="0.45">
      <c r="A8">
        <v>22</v>
      </c>
      <c r="C8" t="s">
        <v>6</v>
      </c>
      <c r="D8">
        <v>180.06666666666675</v>
      </c>
    </row>
    <row r="9" spans="1:4" x14ac:dyDescent="0.45">
      <c r="A9">
        <v>47</v>
      </c>
      <c r="C9" t="s">
        <v>7</v>
      </c>
      <c r="D9">
        <v>-0.57099533597329799</v>
      </c>
    </row>
    <row r="10" spans="1:4" x14ac:dyDescent="0.45">
      <c r="A10">
        <v>37</v>
      </c>
      <c r="C10" t="s">
        <v>8</v>
      </c>
      <c r="D10">
        <v>-0.30646893634223726</v>
      </c>
    </row>
    <row r="11" spans="1:4" x14ac:dyDescent="0.45">
      <c r="A11">
        <v>55</v>
      </c>
      <c r="C11" t="s">
        <v>9</v>
      </c>
      <c r="D11">
        <v>45</v>
      </c>
    </row>
    <row r="12" spans="1:4" x14ac:dyDescent="0.45">
      <c r="A12">
        <v>59</v>
      </c>
      <c r="C12" t="s">
        <v>10</v>
      </c>
      <c r="D12">
        <v>18</v>
      </c>
    </row>
    <row r="13" spans="1:4" x14ac:dyDescent="0.45">
      <c r="A13">
        <v>47</v>
      </c>
      <c r="C13" t="s">
        <v>11</v>
      </c>
      <c r="D13">
        <v>63</v>
      </c>
    </row>
    <row r="14" spans="1:4" x14ac:dyDescent="0.45">
      <c r="A14">
        <v>44</v>
      </c>
      <c r="C14" t="s">
        <v>12</v>
      </c>
      <c r="D14">
        <v>641</v>
      </c>
    </row>
    <row r="15" spans="1:4" ht="14.65" thickBot="1" x14ac:dyDescent="0.5">
      <c r="A15">
        <v>42</v>
      </c>
      <c r="C15" s="1" t="s">
        <v>13</v>
      </c>
      <c r="D15" s="1">
        <v>15</v>
      </c>
    </row>
    <row r="16" spans="1:4" x14ac:dyDescent="0.45">
      <c r="A16">
        <v>47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57ED-C366-4082-A4D4-FA102D2966F3}">
  <dimension ref="A1:A100"/>
  <sheetViews>
    <sheetView workbookViewId="0">
      <selection activeCell="L11" sqref="L11"/>
    </sheetView>
  </sheetViews>
  <sheetFormatPr defaultRowHeight="14.25" x14ac:dyDescent="0.45"/>
  <sheetData>
    <row r="1" spans="1:1" x14ac:dyDescent="0.45">
      <c r="A1">
        <v>50.513364284415729</v>
      </c>
    </row>
    <row r="2" spans="1:1" x14ac:dyDescent="0.45">
      <c r="A2">
        <v>36.36048985645175</v>
      </c>
    </row>
    <row r="3" spans="1:1" x14ac:dyDescent="0.45">
      <c r="A3">
        <v>31.790051606367342</v>
      </c>
    </row>
    <row r="4" spans="1:1" x14ac:dyDescent="0.45">
      <c r="A4">
        <v>60.824987839441746</v>
      </c>
    </row>
    <row r="5" spans="1:1" x14ac:dyDescent="0.45">
      <c r="A5">
        <v>43.160849953710567</v>
      </c>
    </row>
    <row r="6" spans="1:1" x14ac:dyDescent="0.45">
      <c r="A6">
        <v>52.610636329336558</v>
      </c>
    </row>
    <row r="7" spans="1:1" x14ac:dyDescent="0.45">
      <c r="A7">
        <v>44.325844454579055</v>
      </c>
    </row>
    <row r="8" spans="1:1" x14ac:dyDescent="0.45">
      <c r="A8">
        <v>50.808813638286665</v>
      </c>
    </row>
    <row r="9" spans="1:1" x14ac:dyDescent="0.45">
      <c r="A9">
        <v>37.630781106417999</v>
      </c>
    </row>
    <row r="10" spans="1:1" x14ac:dyDescent="0.45">
      <c r="A10">
        <v>86.671917769126594</v>
      </c>
    </row>
    <row r="11" spans="1:1" x14ac:dyDescent="0.45">
      <c r="A11">
        <v>46.217684383736923</v>
      </c>
    </row>
    <row r="12" spans="1:1" x14ac:dyDescent="0.45">
      <c r="A12">
        <v>56.954428499739151</v>
      </c>
    </row>
    <row r="13" spans="1:1" x14ac:dyDescent="0.45">
      <c r="A13">
        <v>-6.7932147532701492</v>
      </c>
    </row>
    <row r="14" spans="1:1" x14ac:dyDescent="0.45">
      <c r="A14">
        <v>27.827246766537428</v>
      </c>
    </row>
    <row r="15" spans="1:1" x14ac:dyDescent="0.45">
      <c r="A15">
        <v>71.953474060865119</v>
      </c>
    </row>
    <row r="16" spans="1:1" x14ac:dyDescent="0.45">
      <c r="A16">
        <v>42.417951943934895</v>
      </c>
    </row>
    <row r="17" spans="1:1" x14ac:dyDescent="0.45">
      <c r="A17">
        <v>32.76875885494519</v>
      </c>
    </row>
    <row r="18" spans="1:1" x14ac:dyDescent="0.45">
      <c r="A18">
        <v>34.228907123906538</v>
      </c>
    </row>
    <row r="19" spans="1:1" x14ac:dyDescent="0.45">
      <c r="A19">
        <v>55.101401256979443</v>
      </c>
    </row>
    <row r="20" spans="1:1" x14ac:dyDescent="0.45">
      <c r="A20">
        <v>41.381537256529555</v>
      </c>
    </row>
    <row r="21" spans="1:1" x14ac:dyDescent="0.45">
      <c r="A21">
        <v>37.892761055263691</v>
      </c>
    </row>
    <row r="22" spans="1:1" x14ac:dyDescent="0.45">
      <c r="A22">
        <v>27.593779476592317</v>
      </c>
    </row>
    <row r="23" spans="1:1" x14ac:dyDescent="0.45">
      <c r="A23">
        <v>64.34300429536961</v>
      </c>
    </row>
    <row r="24" spans="1:1" x14ac:dyDescent="0.45">
      <c r="A24">
        <v>11.850517138373107</v>
      </c>
    </row>
    <row r="25" spans="1:1" x14ac:dyDescent="0.45">
      <c r="A25">
        <v>74.606606530142017</v>
      </c>
    </row>
    <row r="26" spans="1:1" x14ac:dyDescent="0.45">
      <c r="A26">
        <v>45.526832208270207</v>
      </c>
    </row>
    <row r="27" spans="1:1" x14ac:dyDescent="0.45">
      <c r="A27">
        <v>65.82961886015255</v>
      </c>
    </row>
    <row r="28" spans="1:1" x14ac:dyDescent="0.45">
      <c r="A28">
        <v>53.511649993015453</v>
      </c>
    </row>
    <row r="29" spans="1:1" x14ac:dyDescent="0.45">
      <c r="A29">
        <v>70.673905964940786</v>
      </c>
    </row>
    <row r="30" spans="1:1" x14ac:dyDescent="0.45">
      <c r="A30">
        <v>53.114564606221393</v>
      </c>
    </row>
    <row r="31" spans="1:1" x14ac:dyDescent="0.45">
      <c r="A31">
        <v>79.401235224213451</v>
      </c>
    </row>
    <row r="32" spans="1:1" x14ac:dyDescent="0.45">
      <c r="A32">
        <v>41.393269738182425</v>
      </c>
    </row>
    <row r="33" spans="1:1" x14ac:dyDescent="0.45">
      <c r="A33">
        <v>14.737980917561799</v>
      </c>
    </row>
    <row r="34" spans="1:1" x14ac:dyDescent="0.45">
      <c r="A34">
        <v>42.659058989374898</v>
      </c>
    </row>
    <row r="35" spans="1:1" x14ac:dyDescent="0.45">
      <c r="A35">
        <v>13.360824040137231</v>
      </c>
    </row>
    <row r="36" spans="1:1" x14ac:dyDescent="0.45">
      <c r="A36">
        <v>67.815182218328118</v>
      </c>
    </row>
    <row r="37" spans="1:1" x14ac:dyDescent="0.45">
      <c r="A37">
        <v>47.046393218624871</v>
      </c>
    </row>
    <row r="38" spans="1:1" x14ac:dyDescent="0.45">
      <c r="A38">
        <v>85.168341128155589</v>
      </c>
    </row>
    <row r="39" spans="1:1" x14ac:dyDescent="0.45">
      <c r="A39">
        <v>65.152227206272073</v>
      </c>
    </row>
    <row r="40" spans="1:1" x14ac:dyDescent="0.45">
      <c r="A40">
        <v>86.729579733218998</v>
      </c>
    </row>
    <row r="41" spans="1:1" x14ac:dyDescent="0.45">
      <c r="A41">
        <v>61.569454727577977</v>
      </c>
    </row>
    <row r="42" spans="1:1" x14ac:dyDescent="0.45">
      <c r="A42">
        <v>38.691797625506297</v>
      </c>
    </row>
    <row r="43" spans="1:1" x14ac:dyDescent="0.45">
      <c r="A43">
        <v>34.659552865196019</v>
      </c>
    </row>
    <row r="44" spans="1:1" x14ac:dyDescent="0.45">
      <c r="A44">
        <v>59.714676707517356</v>
      </c>
    </row>
    <row r="45" spans="1:1" x14ac:dyDescent="0.45">
      <c r="A45">
        <v>46.027463566861115</v>
      </c>
    </row>
    <row r="46" spans="1:1" x14ac:dyDescent="0.45">
      <c r="A46">
        <v>49.684041540604085</v>
      </c>
    </row>
    <row r="47" spans="1:1" x14ac:dyDescent="0.45">
      <c r="A47">
        <v>82.676234695827588</v>
      </c>
    </row>
    <row r="48" spans="1:1" x14ac:dyDescent="0.45">
      <c r="A48">
        <v>52.820638655975927</v>
      </c>
    </row>
    <row r="49" spans="1:1" x14ac:dyDescent="0.45">
      <c r="A49">
        <v>42.141010807245038</v>
      </c>
    </row>
    <row r="50" spans="1:1" x14ac:dyDescent="0.45">
      <c r="A50">
        <v>15.709139360114932</v>
      </c>
    </row>
    <row r="51" spans="1:1" x14ac:dyDescent="0.45">
      <c r="A51">
        <v>51.190255716210231</v>
      </c>
    </row>
    <row r="52" spans="1:1" x14ac:dyDescent="0.45">
      <c r="A52">
        <v>52.297701939824037</v>
      </c>
    </row>
    <row r="53" spans="1:1" x14ac:dyDescent="0.45">
      <c r="A53">
        <v>22.023806549259461</v>
      </c>
    </row>
    <row r="54" spans="1:1" x14ac:dyDescent="0.45">
      <c r="A54">
        <v>32.905819706502371</v>
      </c>
    </row>
    <row r="55" spans="1:1" x14ac:dyDescent="0.45">
      <c r="A55">
        <v>55.706010597350542</v>
      </c>
    </row>
    <row r="56" spans="1:1" x14ac:dyDescent="0.45">
      <c r="A56">
        <v>66.986405171337537</v>
      </c>
    </row>
    <row r="57" spans="1:1" x14ac:dyDescent="0.45">
      <c r="A57">
        <v>36.354714565095492</v>
      </c>
    </row>
    <row r="58" spans="1:1" x14ac:dyDescent="0.45">
      <c r="A58">
        <v>44.070549291791394</v>
      </c>
    </row>
    <row r="59" spans="1:1" x14ac:dyDescent="0.45">
      <c r="A59">
        <v>50.404702404921409</v>
      </c>
    </row>
    <row r="60" spans="1:1" x14ac:dyDescent="0.45">
      <c r="A60">
        <v>32.528015607385896</v>
      </c>
    </row>
    <row r="61" spans="1:1" x14ac:dyDescent="0.45">
      <c r="A61">
        <v>50.46898094296921</v>
      </c>
    </row>
    <row r="62" spans="1:1" x14ac:dyDescent="0.45">
      <c r="A62">
        <v>41.564163792645559</v>
      </c>
    </row>
    <row r="63" spans="1:1" x14ac:dyDescent="0.45">
      <c r="A63">
        <v>42.657421898911707</v>
      </c>
    </row>
    <row r="64" spans="1:1" x14ac:dyDescent="0.45">
      <c r="A64">
        <v>63.426006262307055</v>
      </c>
    </row>
    <row r="65" spans="1:1" x14ac:dyDescent="0.45">
      <c r="A65">
        <v>69.778372006840073</v>
      </c>
    </row>
    <row r="66" spans="1:1" x14ac:dyDescent="0.45">
      <c r="A66">
        <v>44.787890500447247</v>
      </c>
    </row>
    <row r="67" spans="1:1" x14ac:dyDescent="0.45">
      <c r="A67">
        <v>71.560845198109746</v>
      </c>
    </row>
    <row r="68" spans="1:1" x14ac:dyDescent="0.45">
      <c r="A68">
        <v>60.314784049114678</v>
      </c>
    </row>
    <row r="69" spans="1:1" x14ac:dyDescent="0.45">
      <c r="A69">
        <v>24.018282955512404</v>
      </c>
    </row>
    <row r="70" spans="1:1" x14ac:dyDescent="0.45">
      <c r="A70">
        <v>75.988811103161424</v>
      </c>
    </row>
    <row r="71" spans="1:1" x14ac:dyDescent="0.45">
      <c r="A71">
        <v>62.601617527252529</v>
      </c>
    </row>
    <row r="72" spans="1:1" x14ac:dyDescent="0.45">
      <c r="A72">
        <v>31.53848537185695</v>
      </c>
    </row>
    <row r="73" spans="1:1" x14ac:dyDescent="0.45">
      <c r="A73">
        <v>47.594454725913238</v>
      </c>
    </row>
    <row r="74" spans="1:1" x14ac:dyDescent="0.45">
      <c r="A74">
        <v>19.258169585373253</v>
      </c>
    </row>
    <row r="75" spans="1:1" x14ac:dyDescent="0.45">
      <c r="A75">
        <v>62.092550605302677</v>
      </c>
    </row>
    <row r="76" spans="1:1" x14ac:dyDescent="0.45">
      <c r="A76">
        <v>43.309893397963606</v>
      </c>
    </row>
    <row r="77" spans="1:1" x14ac:dyDescent="0.45">
      <c r="A77">
        <v>58.501092452206649</v>
      </c>
    </row>
    <row r="78" spans="1:1" x14ac:dyDescent="0.45">
      <c r="A78">
        <v>34.465830493718386</v>
      </c>
    </row>
    <row r="79" spans="1:1" x14ac:dyDescent="0.45">
      <c r="A79">
        <v>46.217684383736923</v>
      </c>
    </row>
    <row r="80" spans="1:1" x14ac:dyDescent="0.45">
      <c r="A80">
        <v>27.231891534756869</v>
      </c>
    </row>
    <row r="81" spans="1:1" x14ac:dyDescent="0.45">
      <c r="A81">
        <v>65.034265743452124</v>
      </c>
    </row>
    <row r="82" spans="1:1" x14ac:dyDescent="0.45">
      <c r="A82">
        <v>77.886926545761526</v>
      </c>
    </row>
    <row r="83" spans="1:1" x14ac:dyDescent="0.45">
      <c r="A83">
        <v>60.374242265243083</v>
      </c>
    </row>
    <row r="84" spans="1:1" x14ac:dyDescent="0.45">
      <c r="A84">
        <v>68.825312508852221</v>
      </c>
    </row>
    <row r="85" spans="1:1" x14ac:dyDescent="0.45">
      <c r="A85">
        <v>34.36423993553035</v>
      </c>
    </row>
    <row r="86" spans="1:1" x14ac:dyDescent="0.45">
      <c r="A86">
        <v>59.274572221329436</v>
      </c>
    </row>
    <row r="87" spans="1:1" x14ac:dyDescent="0.45">
      <c r="A87">
        <v>2.3832229897379875</v>
      </c>
    </row>
    <row r="88" spans="1:1" x14ac:dyDescent="0.45">
      <c r="A88">
        <v>51.870057531050406</v>
      </c>
    </row>
    <row r="89" spans="1:1" x14ac:dyDescent="0.45">
      <c r="A89">
        <v>76.84532773855608</v>
      </c>
    </row>
    <row r="90" spans="1:1" x14ac:dyDescent="0.45">
      <c r="A90">
        <v>72.48661985504441</v>
      </c>
    </row>
    <row r="91" spans="1:1" x14ac:dyDescent="0.45">
      <c r="A91">
        <v>44.565973793214653</v>
      </c>
    </row>
    <row r="92" spans="1:1" x14ac:dyDescent="0.45">
      <c r="A92">
        <v>33.875659381737933</v>
      </c>
    </row>
    <row r="93" spans="1:1" x14ac:dyDescent="0.45">
      <c r="A93">
        <v>40.803712535125669</v>
      </c>
    </row>
    <row r="94" spans="1:1" x14ac:dyDescent="0.45">
      <c r="A94">
        <v>55.779338607680984</v>
      </c>
    </row>
    <row r="95" spans="1:1" x14ac:dyDescent="0.45">
      <c r="A95">
        <v>44.33223365485901</v>
      </c>
    </row>
    <row r="96" spans="1:1" x14ac:dyDescent="0.45">
      <c r="A96">
        <v>8.1053998554125428</v>
      </c>
    </row>
    <row r="97" spans="1:1" x14ac:dyDescent="0.45">
      <c r="A97">
        <v>21.82294464437291</v>
      </c>
    </row>
    <row r="98" spans="1:1" x14ac:dyDescent="0.45">
      <c r="A98">
        <v>25.295258991536684</v>
      </c>
    </row>
    <row r="99" spans="1:1" x14ac:dyDescent="0.45">
      <c r="A99">
        <v>59.959876479115337</v>
      </c>
    </row>
    <row r="100" spans="1:1" x14ac:dyDescent="0.45">
      <c r="A100">
        <v>50.597538019064814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0D95-923B-4E9B-AE6C-6A6A949A6FA7}">
  <dimension ref="A1:I13"/>
  <sheetViews>
    <sheetView workbookViewId="0">
      <selection activeCell="B16" sqref="B16"/>
    </sheetView>
  </sheetViews>
  <sheetFormatPr defaultRowHeight="14.25" x14ac:dyDescent="0.45"/>
  <cols>
    <col min="1" max="1" width="9.3984375" customWidth="1"/>
    <col min="3" max="3" width="11.33203125" bestFit="1" customWidth="1"/>
    <col min="6" max="6" width="12.53125" customWidth="1"/>
    <col min="7" max="7" width="13.3984375" customWidth="1"/>
    <col min="8" max="8" width="13.6640625" customWidth="1"/>
    <col min="9" max="9" width="11.796875" customWidth="1"/>
  </cols>
  <sheetData>
    <row r="1" spans="1:9" x14ac:dyDescent="0.45">
      <c r="A1" t="s">
        <v>68</v>
      </c>
      <c r="B1" t="s">
        <v>65</v>
      </c>
      <c r="C1" t="s">
        <v>66</v>
      </c>
      <c r="D1" t="s">
        <v>67</v>
      </c>
      <c r="F1" s="5"/>
      <c r="G1" s="5" t="s">
        <v>65</v>
      </c>
      <c r="H1" s="5" t="s">
        <v>66</v>
      </c>
      <c r="I1" s="5" t="s">
        <v>67</v>
      </c>
    </row>
    <row r="2" spans="1:9" x14ac:dyDescent="0.45">
      <c r="A2" t="s">
        <v>69</v>
      </c>
      <c r="B2">
        <v>1729</v>
      </c>
      <c r="C2">
        <v>4380</v>
      </c>
      <c r="D2">
        <v>36185</v>
      </c>
      <c r="F2" t="s">
        <v>65</v>
      </c>
      <c r="G2">
        <v>1</v>
      </c>
    </row>
    <row r="3" spans="1:9" x14ac:dyDescent="0.45">
      <c r="A3" t="s">
        <v>70</v>
      </c>
      <c r="B3">
        <v>1373</v>
      </c>
      <c r="C3">
        <v>2260</v>
      </c>
      <c r="D3">
        <v>35146</v>
      </c>
      <c r="F3" t="s">
        <v>66</v>
      </c>
      <c r="G3">
        <v>0.86226859872965012</v>
      </c>
      <c r="H3">
        <v>1</v>
      </c>
    </row>
    <row r="4" spans="1:9" ht="14.65" thickBot="1" x14ac:dyDescent="0.5">
      <c r="A4" t="s">
        <v>71</v>
      </c>
      <c r="B4">
        <v>1880</v>
      </c>
      <c r="C4">
        <v>4210</v>
      </c>
      <c r="D4">
        <v>35873</v>
      </c>
      <c r="F4" s="1" t="s">
        <v>67</v>
      </c>
      <c r="G4" s="1">
        <v>0.20341494107158004</v>
      </c>
      <c r="H4" s="1">
        <v>7.5400267649763028E-2</v>
      </c>
      <c r="I4" s="1">
        <v>1</v>
      </c>
    </row>
    <row r="5" spans="1:9" x14ac:dyDescent="0.45">
      <c r="A5" t="s">
        <v>72</v>
      </c>
      <c r="B5">
        <v>1217</v>
      </c>
      <c r="C5">
        <v>2130</v>
      </c>
      <c r="D5">
        <v>30077</v>
      </c>
    </row>
    <row r="6" spans="1:9" x14ac:dyDescent="0.45">
      <c r="A6" t="s">
        <v>73</v>
      </c>
      <c r="B6">
        <v>1640</v>
      </c>
      <c r="C6">
        <v>3768</v>
      </c>
      <c r="D6">
        <v>38508</v>
      </c>
    </row>
    <row r="7" spans="1:9" x14ac:dyDescent="0.45">
      <c r="A7" t="s">
        <v>74</v>
      </c>
      <c r="B7">
        <v>1990</v>
      </c>
      <c r="C7">
        <v>4779</v>
      </c>
      <c r="D7">
        <v>36751</v>
      </c>
    </row>
    <row r="8" spans="1:9" x14ac:dyDescent="0.45">
      <c r="A8" t="s">
        <v>75</v>
      </c>
      <c r="B8">
        <v>1402</v>
      </c>
      <c r="C8">
        <v>1995</v>
      </c>
      <c r="D8">
        <v>31200</v>
      </c>
    </row>
    <row r="9" spans="1:9" x14ac:dyDescent="0.45">
      <c r="A9" t="s">
        <v>76</v>
      </c>
      <c r="B9">
        <v>1751</v>
      </c>
      <c r="C9">
        <v>2665</v>
      </c>
      <c r="D9">
        <v>33457</v>
      </c>
    </row>
    <row r="10" spans="1:9" x14ac:dyDescent="0.45">
      <c r="A10" t="s">
        <v>77</v>
      </c>
      <c r="B10">
        <v>1784</v>
      </c>
      <c r="C10">
        <v>4465</v>
      </c>
      <c r="D10">
        <v>20453</v>
      </c>
    </row>
    <row r="11" spans="1:9" x14ac:dyDescent="0.45">
      <c r="A11" t="s">
        <v>78</v>
      </c>
      <c r="B11">
        <v>1271</v>
      </c>
      <c r="C11">
        <v>1650</v>
      </c>
      <c r="D11">
        <v>32926</v>
      </c>
    </row>
    <row r="12" spans="1:9" x14ac:dyDescent="0.45">
      <c r="A12" t="s">
        <v>79</v>
      </c>
      <c r="B12">
        <v>1229</v>
      </c>
      <c r="C12">
        <v>2335</v>
      </c>
      <c r="D12">
        <v>34058</v>
      </c>
    </row>
    <row r="13" spans="1:9" x14ac:dyDescent="0.45">
      <c r="A13" t="s">
        <v>80</v>
      </c>
      <c r="B13">
        <v>1184</v>
      </c>
      <c r="C13">
        <v>2640</v>
      </c>
      <c r="D13">
        <v>27999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2E63-30F0-474D-938E-CD850FE71DB2}">
  <dimension ref="A1:I13"/>
  <sheetViews>
    <sheetView workbookViewId="0">
      <selection sqref="A1:D13"/>
    </sheetView>
  </sheetViews>
  <sheetFormatPr defaultRowHeight="14.25" x14ac:dyDescent="0.45"/>
  <cols>
    <col min="3" max="3" width="11.33203125" bestFit="1" customWidth="1"/>
    <col min="6" max="6" width="12.33203125" customWidth="1"/>
    <col min="7" max="7" width="13.06640625" customWidth="1"/>
    <col min="8" max="8" width="14.19921875" customWidth="1"/>
    <col min="9" max="9" width="13.1328125" customWidth="1"/>
  </cols>
  <sheetData>
    <row r="1" spans="1:9" x14ac:dyDescent="0.45">
      <c r="A1" t="s">
        <v>68</v>
      </c>
      <c r="B1" t="s">
        <v>65</v>
      </c>
      <c r="C1" t="s">
        <v>66</v>
      </c>
      <c r="D1" t="s">
        <v>67</v>
      </c>
      <c r="F1" s="5"/>
      <c r="G1" s="5" t="s">
        <v>65</v>
      </c>
      <c r="H1" s="5" t="s">
        <v>66</v>
      </c>
      <c r="I1" s="5" t="s">
        <v>67</v>
      </c>
    </row>
    <row r="2" spans="1:9" x14ac:dyDescent="0.45">
      <c r="A2" t="s">
        <v>69</v>
      </c>
      <c r="B2">
        <v>1729</v>
      </c>
      <c r="C2">
        <v>4380</v>
      </c>
      <c r="D2">
        <v>36185</v>
      </c>
      <c r="F2" t="s">
        <v>65</v>
      </c>
      <c r="G2">
        <f>VARP(Covariance!$B$2:$B$13)</f>
        <v>76240.25</v>
      </c>
    </row>
    <row r="3" spans="1:9" x14ac:dyDescent="0.45">
      <c r="A3" t="s">
        <v>70</v>
      </c>
      <c r="B3">
        <v>1373</v>
      </c>
      <c r="C3">
        <v>2260</v>
      </c>
      <c r="D3">
        <v>35146</v>
      </c>
      <c r="F3" t="s">
        <v>66</v>
      </c>
      <c r="G3">
        <v>256745.20833333328</v>
      </c>
      <c r="H3">
        <f>VARP(Covariance!$C$2:$C$13)</f>
        <v>1162880.9097222222</v>
      </c>
    </row>
    <row r="4" spans="1:9" ht="14.65" thickBot="1" x14ac:dyDescent="0.5">
      <c r="A4" t="s">
        <v>71</v>
      </c>
      <c r="B4">
        <v>1880</v>
      </c>
      <c r="C4">
        <v>4210</v>
      </c>
      <c r="D4">
        <v>35873</v>
      </c>
      <c r="F4" s="1" t="s">
        <v>67</v>
      </c>
      <c r="G4" s="1">
        <v>262453.95833333331</v>
      </c>
      <c r="H4" s="1">
        <v>379943.15972222219</v>
      </c>
      <c r="I4" s="1">
        <f>VARP(Covariance!$D$2:$D$13)</f>
        <v>21835153.243055556</v>
      </c>
    </row>
    <row r="5" spans="1:9" x14ac:dyDescent="0.45">
      <c r="A5" t="s">
        <v>72</v>
      </c>
      <c r="B5">
        <v>1217</v>
      </c>
      <c r="C5">
        <v>2130</v>
      </c>
      <c r="D5">
        <v>30077</v>
      </c>
    </row>
    <row r="6" spans="1:9" x14ac:dyDescent="0.45">
      <c r="A6" t="s">
        <v>73</v>
      </c>
      <c r="B6">
        <v>1640</v>
      </c>
      <c r="C6">
        <v>3768</v>
      </c>
      <c r="D6">
        <v>38508</v>
      </c>
    </row>
    <row r="7" spans="1:9" x14ac:dyDescent="0.45">
      <c r="A7" t="s">
        <v>74</v>
      </c>
      <c r="B7">
        <v>1990</v>
      </c>
      <c r="C7">
        <v>4779</v>
      </c>
      <c r="D7">
        <v>36751</v>
      </c>
    </row>
    <row r="8" spans="1:9" x14ac:dyDescent="0.45">
      <c r="A8" t="s">
        <v>75</v>
      </c>
      <c r="B8">
        <v>1402</v>
      </c>
      <c r="C8">
        <v>1995</v>
      </c>
      <c r="D8">
        <v>31200</v>
      </c>
    </row>
    <row r="9" spans="1:9" x14ac:dyDescent="0.45">
      <c r="A9" t="s">
        <v>76</v>
      </c>
      <c r="B9">
        <v>1751</v>
      </c>
      <c r="C9">
        <v>2665</v>
      </c>
      <c r="D9">
        <v>33457</v>
      </c>
    </row>
    <row r="10" spans="1:9" x14ac:dyDescent="0.45">
      <c r="A10" t="s">
        <v>77</v>
      </c>
      <c r="B10">
        <v>1784</v>
      </c>
      <c r="C10">
        <v>4465</v>
      </c>
      <c r="D10">
        <v>20453</v>
      </c>
    </row>
    <row r="11" spans="1:9" x14ac:dyDescent="0.45">
      <c r="A11" t="s">
        <v>78</v>
      </c>
      <c r="B11">
        <v>1271</v>
      </c>
      <c r="C11">
        <v>1650</v>
      </c>
      <c r="D11">
        <v>32926</v>
      </c>
    </row>
    <row r="12" spans="1:9" x14ac:dyDescent="0.45">
      <c r="A12" t="s">
        <v>79</v>
      </c>
      <c r="B12">
        <v>1229</v>
      </c>
      <c r="C12">
        <v>2335</v>
      </c>
      <c r="D12">
        <v>34058</v>
      </c>
    </row>
    <row r="13" spans="1:9" x14ac:dyDescent="0.45">
      <c r="A13" t="s">
        <v>80</v>
      </c>
      <c r="B13">
        <v>1184</v>
      </c>
      <c r="C13">
        <v>2640</v>
      </c>
      <c r="D13">
        <v>27999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C633-0940-4C30-B598-381EF7949B3B}">
  <dimension ref="A1:D13"/>
  <sheetViews>
    <sheetView workbookViewId="0">
      <selection activeCell="L25" sqref="L25"/>
    </sheetView>
  </sheetViews>
  <sheetFormatPr defaultRowHeight="14.25" x14ac:dyDescent="0.45"/>
  <cols>
    <col min="1" max="1" width="6.06640625" bestFit="1" customWidth="1"/>
    <col min="2" max="2" width="5.265625" bestFit="1" customWidth="1"/>
    <col min="3" max="3" width="11.33203125" bestFit="1" customWidth="1"/>
    <col min="4" max="4" width="9.265625" bestFit="1" customWidth="1"/>
  </cols>
  <sheetData>
    <row r="1" spans="1:4" x14ac:dyDescent="0.45">
      <c r="A1" t="s">
        <v>68</v>
      </c>
      <c r="B1" t="s">
        <v>65</v>
      </c>
      <c r="C1" t="s">
        <v>66</v>
      </c>
      <c r="D1" t="s">
        <v>67</v>
      </c>
    </row>
    <row r="2" spans="1:4" x14ac:dyDescent="0.45">
      <c r="A2" t="s">
        <v>69</v>
      </c>
      <c r="B2">
        <v>1729</v>
      </c>
      <c r="C2">
        <v>4380</v>
      </c>
      <c r="D2">
        <v>36185</v>
      </c>
    </row>
    <row r="3" spans="1:4" x14ac:dyDescent="0.45">
      <c r="A3" t="s">
        <v>70</v>
      </c>
      <c r="B3">
        <v>1373</v>
      </c>
      <c r="C3">
        <v>2260</v>
      </c>
      <c r="D3">
        <v>35146</v>
      </c>
    </row>
    <row r="4" spans="1:4" x14ac:dyDescent="0.45">
      <c r="A4" t="s">
        <v>71</v>
      </c>
      <c r="B4">
        <v>1880</v>
      </c>
      <c r="C4">
        <v>4210</v>
      </c>
      <c r="D4">
        <v>35873</v>
      </c>
    </row>
    <row r="5" spans="1:4" x14ac:dyDescent="0.45">
      <c r="A5" t="s">
        <v>72</v>
      </c>
      <c r="B5">
        <v>1217</v>
      </c>
      <c r="C5">
        <v>2130</v>
      </c>
      <c r="D5">
        <v>30077</v>
      </c>
    </row>
    <row r="6" spans="1:4" x14ac:dyDescent="0.45">
      <c r="A6" t="s">
        <v>73</v>
      </c>
      <c r="B6">
        <v>1640</v>
      </c>
      <c r="C6">
        <v>3768</v>
      </c>
      <c r="D6">
        <v>38508</v>
      </c>
    </row>
    <row r="7" spans="1:4" x14ac:dyDescent="0.45">
      <c r="A7" t="s">
        <v>74</v>
      </c>
      <c r="B7">
        <v>1990</v>
      </c>
      <c r="C7">
        <v>4779</v>
      </c>
      <c r="D7">
        <v>36751</v>
      </c>
    </row>
    <row r="8" spans="1:4" x14ac:dyDescent="0.45">
      <c r="A8" t="s">
        <v>75</v>
      </c>
      <c r="B8">
        <v>1402</v>
      </c>
      <c r="C8">
        <v>1995</v>
      </c>
      <c r="D8">
        <v>31200</v>
      </c>
    </row>
    <row r="9" spans="1:4" x14ac:dyDescent="0.45">
      <c r="A9" t="s">
        <v>76</v>
      </c>
      <c r="B9">
        <v>1751</v>
      </c>
      <c r="C9">
        <v>2665</v>
      </c>
      <c r="D9">
        <v>33457</v>
      </c>
    </row>
    <row r="10" spans="1:4" x14ac:dyDescent="0.45">
      <c r="A10" t="s">
        <v>77</v>
      </c>
      <c r="B10">
        <v>1784</v>
      </c>
      <c r="C10">
        <v>4465</v>
      </c>
      <c r="D10">
        <v>20453</v>
      </c>
    </row>
    <row r="11" spans="1:4" x14ac:dyDescent="0.45">
      <c r="A11" t="s">
        <v>78</v>
      </c>
      <c r="B11">
        <v>1271</v>
      </c>
      <c r="C11">
        <v>1650</v>
      </c>
      <c r="D11">
        <v>32926</v>
      </c>
    </row>
    <row r="12" spans="1:4" x14ac:dyDescent="0.45">
      <c r="A12" t="s">
        <v>79</v>
      </c>
      <c r="B12">
        <v>1229</v>
      </c>
      <c r="C12">
        <v>2335</v>
      </c>
      <c r="D12">
        <v>34058</v>
      </c>
    </row>
    <row r="13" spans="1:4" x14ac:dyDescent="0.45">
      <c r="A13" t="s">
        <v>80</v>
      </c>
      <c r="B13">
        <v>1184</v>
      </c>
      <c r="C13">
        <v>2640</v>
      </c>
      <c r="D13">
        <v>27999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BA4D-AD99-432D-8794-BFB6A7FC22D5}">
  <dimension ref="A1:C8"/>
  <sheetViews>
    <sheetView workbookViewId="0">
      <selection activeCell="F12" sqref="F12"/>
    </sheetView>
  </sheetViews>
  <sheetFormatPr defaultRowHeight="14.25" x14ac:dyDescent="0.45"/>
  <cols>
    <col min="1" max="1" width="11.46484375" bestFit="1" customWidth="1"/>
  </cols>
  <sheetData>
    <row r="1" spans="1:3" x14ac:dyDescent="0.45">
      <c r="A1" t="s">
        <v>81</v>
      </c>
      <c r="B1" t="s">
        <v>82</v>
      </c>
      <c r="C1" t="s">
        <v>83</v>
      </c>
    </row>
    <row r="2" spans="1:3" x14ac:dyDescent="0.45">
      <c r="A2">
        <v>10000</v>
      </c>
      <c r="B2">
        <v>4</v>
      </c>
      <c r="C2">
        <v>3500</v>
      </c>
    </row>
    <row r="3" spans="1:3" x14ac:dyDescent="0.45">
      <c r="A3">
        <v>5000</v>
      </c>
      <c r="B3">
        <v>10</v>
      </c>
      <c r="C3">
        <v>500</v>
      </c>
    </row>
    <row r="4" spans="1:3" x14ac:dyDescent="0.45">
      <c r="A4">
        <v>7000</v>
      </c>
      <c r="B4">
        <v>6</v>
      </c>
      <c r="C4">
        <v>1000</v>
      </c>
    </row>
    <row r="5" spans="1:3" x14ac:dyDescent="0.45">
      <c r="A5">
        <v>9000</v>
      </c>
      <c r="B5">
        <v>4</v>
      </c>
      <c r="C5">
        <v>1500</v>
      </c>
    </row>
    <row r="6" spans="1:3" x14ac:dyDescent="0.45">
      <c r="A6">
        <v>8000</v>
      </c>
      <c r="B6">
        <v>10</v>
      </c>
      <c r="C6">
        <v>5000</v>
      </c>
    </row>
    <row r="7" spans="1:3" x14ac:dyDescent="0.45">
      <c r="A7">
        <v>8500</v>
      </c>
      <c r="B7">
        <v>6</v>
      </c>
      <c r="C7">
        <v>4000</v>
      </c>
    </row>
    <row r="8" spans="1:3" x14ac:dyDescent="0.45">
      <c r="A8">
        <v>5000</v>
      </c>
      <c r="B8">
        <v>8</v>
      </c>
      <c r="C8">
        <v>2000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89EB-98AD-4A47-9725-06F3C1D8AE33}">
  <dimension ref="A1:M19"/>
  <sheetViews>
    <sheetView workbookViewId="0">
      <selection sqref="A1:C8"/>
    </sheetView>
  </sheetViews>
  <sheetFormatPr defaultRowHeight="14.25" x14ac:dyDescent="0.45"/>
  <cols>
    <col min="1" max="1" width="9.265625" customWidth="1"/>
    <col min="4" max="4" width="9.06640625" customWidth="1"/>
    <col min="5" max="5" width="17.19921875" customWidth="1"/>
    <col min="6" max="6" width="11.265625" customWidth="1"/>
    <col min="7" max="7" width="12.33203125" customWidth="1"/>
    <col min="8" max="8" width="6.6640625" customWidth="1"/>
    <col min="9" max="9" width="7" customWidth="1"/>
    <col min="10" max="10" width="10.33203125" customWidth="1"/>
    <col min="11" max="11" width="9.33203125" customWidth="1"/>
    <col min="12" max="12" width="12.33203125" bestFit="1" customWidth="1"/>
  </cols>
  <sheetData>
    <row r="1" spans="1:13" x14ac:dyDescent="0.45">
      <c r="A1" t="s">
        <v>107</v>
      </c>
      <c r="B1" t="s">
        <v>82</v>
      </c>
      <c r="C1" t="s">
        <v>83</v>
      </c>
      <c r="E1" t="s">
        <v>84</v>
      </c>
    </row>
    <row r="2" spans="1:13" ht="14.65" thickBot="1" x14ac:dyDescent="0.5">
      <c r="A2">
        <v>10000</v>
      </c>
      <c r="B2">
        <v>4</v>
      </c>
      <c r="C2">
        <v>3500</v>
      </c>
    </row>
    <row r="3" spans="1:13" x14ac:dyDescent="0.45">
      <c r="A3">
        <v>5000</v>
      </c>
      <c r="B3">
        <v>10</v>
      </c>
      <c r="C3">
        <v>500</v>
      </c>
      <c r="E3" s="2" t="s">
        <v>85</v>
      </c>
      <c r="F3" s="2"/>
    </row>
    <row r="4" spans="1:13" x14ac:dyDescent="0.45">
      <c r="A4">
        <v>7000</v>
      </c>
      <c r="B4">
        <v>6</v>
      </c>
      <c r="C4">
        <v>1000</v>
      </c>
      <c r="E4" t="s">
        <v>86</v>
      </c>
      <c r="F4">
        <v>0.91552310840809237</v>
      </c>
    </row>
    <row r="5" spans="1:13" x14ac:dyDescent="0.45">
      <c r="A5">
        <v>9000</v>
      </c>
      <c r="B5">
        <v>4</v>
      </c>
      <c r="C5">
        <v>1500</v>
      </c>
      <c r="E5" t="s">
        <v>87</v>
      </c>
      <c r="F5">
        <v>0.83818256202921571</v>
      </c>
    </row>
    <row r="6" spans="1:13" x14ac:dyDescent="0.45">
      <c r="A6">
        <v>8000</v>
      </c>
      <c r="B6">
        <v>10</v>
      </c>
      <c r="C6">
        <v>5000</v>
      </c>
      <c r="E6" t="s">
        <v>88</v>
      </c>
      <c r="F6">
        <v>0.7572738430438235</v>
      </c>
    </row>
    <row r="7" spans="1:13" x14ac:dyDescent="0.45">
      <c r="A7">
        <v>8500</v>
      </c>
      <c r="B7">
        <v>6</v>
      </c>
      <c r="C7">
        <v>4000</v>
      </c>
      <c r="E7" t="s">
        <v>2</v>
      </c>
      <c r="F7">
        <v>954.05612444219548</v>
      </c>
    </row>
    <row r="8" spans="1:13" ht="14.65" thickBot="1" x14ac:dyDescent="0.5">
      <c r="A8">
        <v>5000</v>
      </c>
      <c r="B8">
        <v>8</v>
      </c>
      <c r="C8">
        <v>2000</v>
      </c>
      <c r="E8" s="1" t="s">
        <v>89</v>
      </c>
      <c r="F8" s="1">
        <v>7</v>
      </c>
    </row>
    <row r="10" spans="1:13" ht="14.65" thickBot="1" x14ac:dyDescent="0.5">
      <c r="E10" t="s">
        <v>90</v>
      </c>
    </row>
    <row r="11" spans="1:13" x14ac:dyDescent="0.45">
      <c r="E11" s="5"/>
      <c r="F11" s="5" t="s">
        <v>95</v>
      </c>
      <c r="G11" s="5" t="s">
        <v>96</v>
      </c>
      <c r="H11" s="5" t="s">
        <v>97</v>
      </c>
      <c r="I11" s="5" t="s">
        <v>98</v>
      </c>
      <c r="J11" s="5" t="s">
        <v>99</v>
      </c>
    </row>
    <row r="12" spans="1:13" x14ac:dyDescent="0.45">
      <c r="E12" t="s">
        <v>91</v>
      </c>
      <c r="F12">
        <v>2</v>
      </c>
      <c r="G12">
        <v>18859107.645657353</v>
      </c>
      <c r="H12">
        <v>9429553.8228286766</v>
      </c>
      <c r="I12">
        <v>10.359607376561568</v>
      </c>
      <c r="J12">
        <v>2.6184883231428625E-2</v>
      </c>
    </row>
    <row r="13" spans="1:13" x14ac:dyDescent="0.45">
      <c r="E13" t="s">
        <v>92</v>
      </c>
      <c r="F13">
        <v>4</v>
      </c>
      <c r="G13">
        <v>3640892.3543426478</v>
      </c>
      <c r="H13">
        <v>910223.08858566196</v>
      </c>
    </row>
    <row r="14" spans="1:13" ht="14.65" thickBot="1" x14ac:dyDescent="0.5">
      <c r="E14" s="1" t="s">
        <v>93</v>
      </c>
      <c r="F14" s="1">
        <v>6</v>
      </c>
      <c r="G14" s="1">
        <v>22500000</v>
      </c>
      <c r="H14" s="1"/>
      <c r="I14" s="1"/>
      <c r="J14" s="1"/>
    </row>
    <row r="15" spans="1:13" ht="14.65" thickBot="1" x14ac:dyDescent="0.5"/>
    <row r="16" spans="1:13" x14ac:dyDescent="0.45">
      <c r="E16" s="5"/>
      <c r="F16" s="5" t="s">
        <v>100</v>
      </c>
      <c r="G16" s="5" t="s">
        <v>2</v>
      </c>
      <c r="H16" s="5" t="s">
        <v>101</v>
      </c>
      <c r="I16" s="5" t="s">
        <v>102</v>
      </c>
      <c r="J16" s="5" t="s">
        <v>103</v>
      </c>
      <c r="K16" s="5" t="s">
        <v>104</v>
      </c>
      <c r="L16" s="5" t="s">
        <v>105</v>
      </c>
      <c r="M16" s="5" t="s">
        <v>106</v>
      </c>
    </row>
    <row r="17" spans="5:13" x14ac:dyDescent="0.45">
      <c r="E17" t="s">
        <v>94</v>
      </c>
      <c r="F17">
        <v>9660.3855317305606</v>
      </c>
      <c r="G17">
        <v>1233.2807470339555</v>
      </c>
      <c r="H17">
        <v>7.8330790089473314</v>
      </c>
      <c r="I17">
        <v>1.4343253735087866E-3</v>
      </c>
      <c r="J17">
        <v>6236.2492382934561</v>
      </c>
      <c r="K17">
        <v>13084.521825167665</v>
      </c>
      <c r="L17">
        <v>6236.2492382934561</v>
      </c>
      <c r="M17">
        <v>13084.521825167665</v>
      </c>
    </row>
    <row r="18" spans="5:13" x14ac:dyDescent="0.45">
      <c r="E18" t="s">
        <v>82</v>
      </c>
      <c r="F18">
        <v>-557.55902100931337</v>
      </c>
      <c r="G18">
        <v>153.16779743059868</v>
      </c>
      <c r="H18">
        <v>-3.6401843622641827</v>
      </c>
      <c r="I18">
        <v>2.1961074659417237E-2</v>
      </c>
      <c r="J18">
        <v>-982.82100245942627</v>
      </c>
      <c r="K18">
        <v>-132.29703955920047</v>
      </c>
      <c r="L18">
        <v>-982.82100245942627</v>
      </c>
      <c r="M18">
        <v>-132.29703955920047</v>
      </c>
    </row>
    <row r="19" spans="5:13" ht="14.65" thickBot="1" x14ac:dyDescent="0.5">
      <c r="E19" s="1" t="s">
        <v>83</v>
      </c>
      <c r="F19" s="1">
        <v>0.66515053064760687</v>
      </c>
      <c r="G19" s="1">
        <v>0.23156794335136116</v>
      </c>
      <c r="H19" s="1">
        <v>2.8723774155491162</v>
      </c>
      <c r="I19" s="1">
        <v>4.5359834206276629E-2</v>
      </c>
      <c r="J19" s="1">
        <v>2.2214847809000293E-2</v>
      </c>
      <c r="K19" s="1">
        <v>1.3080862134862135</v>
      </c>
      <c r="L19" s="1">
        <v>2.2214847809000293E-2</v>
      </c>
      <c r="M19" s="1">
        <v>1.3080862134862135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6271-40C9-4574-A38C-0D3F2B912822}">
  <dimension ref="A1:C8"/>
  <sheetViews>
    <sheetView workbookViewId="0">
      <selection activeCell="M24" sqref="M24"/>
    </sheetView>
  </sheetViews>
  <sheetFormatPr defaultRowHeight="14.25" x14ac:dyDescent="0.45"/>
  <cols>
    <col min="1" max="1" width="5.73046875" bestFit="1" customWidth="1"/>
    <col min="2" max="2" width="4.59765625" bestFit="1" customWidth="1"/>
    <col min="3" max="3" width="9.59765625" bestFit="1" customWidth="1"/>
  </cols>
  <sheetData>
    <row r="1" spans="1:3" x14ac:dyDescent="0.45">
      <c r="A1" t="s">
        <v>107</v>
      </c>
      <c r="B1" t="s">
        <v>82</v>
      </c>
      <c r="C1" t="s">
        <v>83</v>
      </c>
    </row>
    <row r="2" spans="1:3" x14ac:dyDescent="0.45">
      <c r="A2">
        <v>10000</v>
      </c>
      <c r="B2">
        <v>4</v>
      </c>
      <c r="C2">
        <v>3500</v>
      </c>
    </row>
    <row r="3" spans="1:3" x14ac:dyDescent="0.45">
      <c r="A3">
        <v>5000</v>
      </c>
      <c r="B3">
        <v>10</v>
      </c>
      <c r="C3">
        <v>500</v>
      </c>
    </row>
    <row r="4" spans="1:3" x14ac:dyDescent="0.45">
      <c r="A4">
        <v>7000</v>
      </c>
      <c r="B4">
        <v>6</v>
      </c>
      <c r="C4">
        <v>1000</v>
      </c>
    </row>
    <row r="5" spans="1:3" x14ac:dyDescent="0.45">
      <c r="A5">
        <v>9000</v>
      </c>
      <c r="B5">
        <v>4</v>
      </c>
      <c r="C5">
        <v>1500</v>
      </c>
    </row>
    <row r="6" spans="1:3" x14ac:dyDescent="0.45">
      <c r="A6">
        <v>8000</v>
      </c>
      <c r="B6">
        <v>10</v>
      </c>
      <c r="C6">
        <v>5000</v>
      </c>
    </row>
    <row r="7" spans="1:3" x14ac:dyDescent="0.45">
      <c r="A7">
        <v>8500</v>
      </c>
      <c r="B7">
        <v>6</v>
      </c>
      <c r="C7">
        <v>4000</v>
      </c>
    </row>
    <row r="8" spans="1:3" x14ac:dyDescent="0.45">
      <c r="A8">
        <v>5000</v>
      </c>
      <c r="B8">
        <v>8</v>
      </c>
      <c r="C8">
        <v>2000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26E9-1369-4994-A623-6ABC0199E7AB}">
  <dimension ref="A1:F16"/>
  <sheetViews>
    <sheetView workbookViewId="0">
      <selection activeCell="J23" sqref="J23"/>
    </sheetView>
  </sheetViews>
  <sheetFormatPr defaultRowHeight="14.25" x14ac:dyDescent="0.45"/>
  <cols>
    <col min="1" max="1" width="9.86328125" bestFit="1" customWidth="1"/>
    <col min="2" max="2" width="9.796875" bestFit="1" customWidth="1"/>
    <col min="4" max="4" width="26.06640625" customWidth="1"/>
    <col min="5" max="5" width="13.06640625" customWidth="1"/>
    <col min="6" max="6" width="12.73046875" customWidth="1"/>
  </cols>
  <sheetData>
    <row r="1" spans="1:6" x14ac:dyDescent="0.45">
      <c r="A1" t="s">
        <v>120</v>
      </c>
      <c r="B1" t="s">
        <v>121</v>
      </c>
      <c r="D1" t="s">
        <v>118</v>
      </c>
    </row>
    <row r="2" spans="1:6" ht="14.65" thickBot="1" x14ac:dyDescent="0.5">
      <c r="A2">
        <v>492.06</v>
      </c>
      <c r="B2">
        <v>494.78899999999999</v>
      </c>
    </row>
    <row r="3" spans="1:6" x14ac:dyDescent="0.45">
      <c r="A3">
        <v>516.98099999999999</v>
      </c>
      <c r="B3">
        <v>509.70600000000002</v>
      </c>
      <c r="D3" s="5"/>
      <c r="E3" s="5" t="s">
        <v>120</v>
      </c>
      <c r="F3" s="5" t="s">
        <v>121</v>
      </c>
    </row>
    <row r="4" spans="1:6" x14ac:dyDescent="0.45">
      <c r="A4">
        <v>499.62200000000001</v>
      </c>
      <c r="B4">
        <v>495.298</v>
      </c>
      <c r="D4" t="s">
        <v>1</v>
      </c>
      <c r="E4">
        <v>501.86653333333328</v>
      </c>
      <c r="F4">
        <v>497.21179999999998</v>
      </c>
    </row>
    <row r="5" spans="1:6" x14ac:dyDescent="0.45">
      <c r="A5">
        <v>501.35199999999998</v>
      </c>
      <c r="B5">
        <v>497.61900000000003</v>
      </c>
      <c r="D5" t="s">
        <v>111</v>
      </c>
      <c r="E5">
        <v>38.954564552380937</v>
      </c>
      <c r="F5">
        <v>32.906844885714328</v>
      </c>
    </row>
    <row r="6" spans="1:6" x14ac:dyDescent="0.45">
      <c r="A6">
        <v>499.065</v>
      </c>
      <c r="B6">
        <v>501.19600000000003</v>
      </c>
      <c r="D6" t="s">
        <v>89</v>
      </c>
      <c r="E6">
        <v>15</v>
      </c>
      <c r="F6">
        <v>15</v>
      </c>
    </row>
    <row r="7" spans="1:6" x14ac:dyDescent="0.45">
      <c r="A7">
        <v>503.10300000000001</v>
      </c>
      <c r="B7">
        <v>497.548</v>
      </c>
      <c r="D7" t="s">
        <v>119</v>
      </c>
      <c r="E7">
        <v>35.930704719047633</v>
      </c>
    </row>
    <row r="8" spans="1:6" x14ac:dyDescent="0.45">
      <c r="A8">
        <v>506.98599999999999</v>
      </c>
      <c r="B8">
        <v>490.79700000000003</v>
      </c>
      <c r="D8" t="s">
        <v>113</v>
      </c>
      <c r="E8">
        <v>0</v>
      </c>
    </row>
    <row r="9" spans="1:6" x14ac:dyDescent="0.45">
      <c r="A9">
        <v>491.529</v>
      </c>
      <c r="B9">
        <v>489.22300000000001</v>
      </c>
      <c r="D9" t="s">
        <v>95</v>
      </c>
      <c r="E9">
        <v>28</v>
      </c>
    </row>
    <row r="10" spans="1:6" x14ac:dyDescent="0.45">
      <c r="A10">
        <v>507.399</v>
      </c>
      <c r="B10">
        <v>501.161</v>
      </c>
      <c r="D10" t="s">
        <v>101</v>
      </c>
      <c r="E10">
        <v>2.1266331023861293</v>
      </c>
    </row>
    <row r="11" spans="1:6" x14ac:dyDescent="0.45">
      <c r="A11">
        <v>501.36700000000002</v>
      </c>
      <c r="B11">
        <v>490.01900000000001</v>
      </c>
      <c r="D11" t="s">
        <v>114</v>
      </c>
      <c r="E11">
        <v>2.1199796175878929E-2</v>
      </c>
    </row>
    <row r="12" spans="1:6" x14ac:dyDescent="0.45">
      <c r="A12">
        <v>503.96300000000002</v>
      </c>
      <c r="B12">
        <v>494.74799999999999</v>
      </c>
      <c r="D12" t="s">
        <v>115</v>
      </c>
      <c r="E12">
        <v>1.7011309342659326</v>
      </c>
    </row>
    <row r="13" spans="1:6" x14ac:dyDescent="0.45">
      <c r="A13">
        <v>503.77800000000002</v>
      </c>
      <c r="B13">
        <v>501.11</v>
      </c>
      <c r="D13" t="s">
        <v>116</v>
      </c>
      <c r="E13">
        <v>4.2399592351757859E-2</v>
      </c>
    </row>
    <row r="14" spans="1:6" ht="14.65" thickBot="1" x14ac:dyDescent="0.5">
      <c r="A14">
        <v>496.07400000000001</v>
      </c>
      <c r="B14">
        <v>505.233</v>
      </c>
      <c r="D14" s="1" t="s">
        <v>117</v>
      </c>
      <c r="E14" s="1">
        <v>2.0484071417952445</v>
      </c>
      <c r="F14" s="1"/>
    </row>
    <row r="15" spans="1:6" x14ac:dyDescent="0.45">
      <c r="A15">
        <v>502.51600000000002</v>
      </c>
      <c r="B15">
        <v>492.63099999999997</v>
      </c>
    </row>
    <row r="16" spans="1:6" x14ac:dyDescent="0.45">
      <c r="A16">
        <v>502.20299999999997</v>
      </c>
      <c r="B16">
        <v>497.09899999999999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9473-5ABC-4CB0-8C55-10FE17132A9F}">
  <dimension ref="A1:F16"/>
  <sheetViews>
    <sheetView workbookViewId="0">
      <selection activeCell="D22" sqref="D22"/>
    </sheetView>
  </sheetViews>
  <sheetFormatPr defaultRowHeight="14.25" x14ac:dyDescent="0.45"/>
  <cols>
    <col min="1" max="1" width="9.86328125" bestFit="1" customWidth="1"/>
    <col min="2" max="2" width="9.796875" bestFit="1" customWidth="1"/>
    <col min="4" max="4" width="25.86328125" customWidth="1"/>
    <col min="5" max="5" width="12.59765625" customWidth="1"/>
    <col min="6" max="6" width="11.265625" customWidth="1"/>
  </cols>
  <sheetData>
    <row r="1" spans="1:6" x14ac:dyDescent="0.45">
      <c r="A1" t="s">
        <v>120</v>
      </c>
      <c r="B1" t="s">
        <v>121</v>
      </c>
      <c r="D1" t="s">
        <v>123</v>
      </c>
    </row>
    <row r="2" spans="1:6" ht="14.65" thickBot="1" x14ac:dyDescent="0.5">
      <c r="A2">
        <v>492.06</v>
      </c>
      <c r="B2">
        <v>494.78899999999999</v>
      </c>
    </row>
    <row r="3" spans="1:6" x14ac:dyDescent="0.45">
      <c r="A3">
        <v>516.98099999999999</v>
      </c>
      <c r="B3">
        <v>509.70600000000002</v>
      </c>
      <c r="D3" s="5"/>
      <c r="E3" s="5" t="s">
        <v>120</v>
      </c>
      <c r="F3" s="5" t="s">
        <v>121</v>
      </c>
    </row>
    <row r="4" spans="1:6" x14ac:dyDescent="0.45">
      <c r="A4">
        <v>499.62200000000001</v>
      </c>
      <c r="B4">
        <v>495.298</v>
      </c>
      <c r="D4" t="s">
        <v>1</v>
      </c>
      <c r="E4">
        <v>501.86653333333328</v>
      </c>
      <c r="F4">
        <v>497.21179999999998</v>
      </c>
    </row>
    <row r="5" spans="1:6" x14ac:dyDescent="0.45">
      <c r="A5">
        <v>501.35199999999998</v>
      </c>
      <c r="B5">
        <v>497.61900000000003</v>
      </c>
      <c r="D5" t="s">
        <v>124</v>
      </c>
      <c r="E5">
        <v>40</v>
      </c>
      <c r="F5">
        <v>31</v>
      </c>
    </row>
    <row r="6" spans="1:6" x14ac:dyDescent="0.45">
      <c r="A6">
        <v>499.065</v>
      </c>
      <c r="B6">
        <v>501.19600000000003</v>
      </c>
      <c r="D6" t="s">
        <v>89</v>
      </c>
      <c r="E6">
        <v>15</v>
      </c>
      <c r="F6">
        <v>15</v>
      </c>
    </row>
    <row r="7" spans="1:6" x14ac:dyDescent="0.45">
      <c r="A7">
        <v>503.10300000000001</v>
      </c>
      <c r="B7">
        <v>497.548</v>
      </c>
      <c r="D7" t="s">
        <v>113</v>
      </c>
      <c r="E7">
        <v>0</v>
      </c>
    </row>
    <row r="8" spans="1:6" x14ac:dyDescent="0.45">
      <c r="A8">
        <v>506.98599999999999</v>
      </c>
      <c r="B8">
        <v>490.79700000000003</v>
      </c>
      <c r="D8" t="s">
        <v>125</v>
      </c>
      <c r="E8">
        <v>2.1394949254789468</v>
      </c>
    </row>
    <row r="9" spans="1:6" x14ac:dyDescent="0.45">
      <c r="A9">
        <v>491.529</v>
      </c>
      <c r="B9">
        <v>489.22300000000001</v>
      </c>
      <c r="D9" t="s">
        <v>126</v>
      </c>
      <c r="E9">
        <v>1.6197803230753482E-2</v>
      </c>
    </row>
    <row r="10" spans="1:6" x14ac:dyDescent="0.45">
      <c r="A10">
        <v>507.399</v>
      </c>
      <c r="B10">
        <v>501.161</v>
      </c>
      <c r="D10" t="s">
        <v>127</v>
      </c>
      <c r="E10">
        <v>1.6448536269514715</v>
      </c>
    </row>
    <row r="11" spans="1:6" x14ac:dyDescent="0.45">
      <c r="A11">
        <v>501.36700000000002</v>
      </c>
      <c r="B11">
        <v>490.01900000000001</v>
      </c>
      <c r="D11" t="s">
        <v>128</v>
      </c>
      <c r="E11">
        <v>3.2395606461506965E-2</v>
      </c>
    </row>
    <row r="12" spans="1:6" ht="14.65" thickBot="1" x14ac:dyDescent="0.5">
      <c r="A12">
        <v>503.96300000000002</v>
      </c>
      <c r="B12">
        <v>494.74799999999999</v>
      </c>
      <c r="D12" s="1" t="s">
        <v>129</v>
      </c>
      <c r="E12" s="1">
        <v>1.9599639845400536</v>
      </c>
      <c r="F12" s="1"/>
    </row>
    <row r="13" spans="1:6" x14ac:dyDescent="0.45">
      <c r="A13">
        <v>503.77800000000002</v>
      </c>
      <c r="B13">
        <v>501.11</v>
      </c>
    </row>
    <row r="14" spans="1:6" x14ac:dyDescent="0.45">
      <c r="A14">
        <v>496.07400000000001</v>
      </c>
      <c r="B14">
        <v>505.233</v>
      </c>
    </row>
    <row r="15" spans="1:6" x14ac:dyDescent="0.45">
      <c r="A15">
        <v>502.51600000000002</v>
      </c>
      <c r="B15">
        <v>492.63099999999997</v>
      </c>
    </row>
    <row r="16" spans="1:6" x14ac:dyDescent="0.45">
      <c r="A16">
        <v>502.20299999999997</v>
      </c>
      <c r="B16">
        <v>497.09899999999999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5FC6-273E-4C8C-8B23-2239561D9151}">
  <dimension ref="A1:B16"/>
  <sheetViews>
    <sheetView workbookViewId="0">
      <selection activeCell="L24" sqref="L24"/>
    </sheetView>
  </sheetViews>
  <sheetFormatPr defaultRowHeight="14.25" x14ac:dyDescent="0.45"/>
  <cols>
    <col min="1" max="2" width="7.73046875" bestFit="1" customWidth="1"/>
  </cols>
  <sheetData>
    <row r="1" spans="1:2" x14ac:dyDescent="0.45">
      <c r="A1" t="s">
        <v>120</v>
      </c>
      <c r="B1" t="s">
        <v>121</v>
      </c>
    </row>
    <row r="2" spans="1:2" x14ac:dyDescent="0.45">
      <c r="A2">
        <v>492.06</v>
      </c>
      <c r="B2">
        <v>494.78899999999999</v>
      </c>
    </row>
    <row r="3" spans="1:2" x14ac:dyDescent="0.45">
      <c r="A3">
        <v>516.98099999999999</v>
      </c>
      <c r="B3">
        <v>509.70600000000002</v>
      </c>
    </row>
    <row r="4" spans="1:2" x14ac:dyDescent="0.45">
      <c r="A4">
        <v>499.62200000000001</v>
      </c>
      <c r="B4">
        <v>495.298</v>
      </c>
    </row>
    <row r="5" spans="1:2" x14ac:dyDescent="0.45">
      <c r="A5">
        <v>501.35199999999998</v>
      </c>
      <c r="B5">
        <v>497.61900000000003</v>
      </c>
    </row>
    <row r="6" spans="1:2" x14ac:dyDescent="0.45">
      <c r="A6">
        <v>499.065</v>
      </c>
      <c r="B6">
        <v>501.19600000000003</v>
      </c>
    </row>
    <row r="7" spans="1:2" x14ac:dyDescent="0.45">
      <c r="A7">
        <v>503.10300000000001</v>
      </c>
      <c r="B7">
        <v>497.548</v>
      </c>
    </row>
    <row r="8" spans="1:2" x14ac:dyDescent="0.45">
      <c r="A8">
        <v>506.98599999999999</v>
      </c>
      <c r="B8">
        <v>490.79700000000003</v>
      </c>
    </row>
    <row r="9" spans="1:2" x14ac:dyDescent="0.45">
      <c r="A9">
        <v>491.529</v>
      </c>
      <c r="B9">
        <v>489.22300000000001</v>
      </c>
    </row>
    <row r="10" spans="1:2" x14ac:dyDescent="0.45">
      <c r="A10">
        <v>507.399</v>
      </c>
      <c r="B10">
        <v>501.161</v>
      </c>
    </row>
    <row r="11" spans="1:2" x14ac:dyDescent="0.45">
      <c r="A11">
        <v>501.36700000000002</v>
      </c>
      <c r="B11">
        <v>490.01900000000001</v>
      </c>
    </row>
    <row r="12" spans="1:2" x14ac:dyDescent="0.45">
      <c r="A12">
        <v>503.96300000000002</v>
      </c>
      <c r="B12">
        <v>494.74799999999999</v>
      </c>
    </row>
    <row r="13" spans="1:2" x14ac:dyDescent="0.45">
      <c r="A13">
        <v>503.77800000000002</v>
      </c>
      <c r="B13">
        <v>501.11</v>
      </c>
    </row>
    <row r="14" spans="1:2" x14ac:dyDescent="0.45">
      <c r="A14">
        <v>496.07400000000001</v>
      </c>
      <c r="B14">
        <v>505.233</v>
      </c>
    </row>
    <row r="15" spans="1:2" x14ac:dyDescent="0.45">
      <c r="A15">
        <v>502.51600000000002</v>
      </c>
      <c r="B15">
        <v>492.63099999999997</v>
      </c>
    </row>
    <row r="16" spans="1:2" x14ac:dyDescent="0.45">
      <c r="A16">
        <v>502.20299999999997</v>
      </c>
      <c r="B16">
        <v>497.09899999999999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4848-5DC0-4BF3-A8E2-6ABA3BB1E99C}">
  <dimension ref="A1:G16"/>
  <sheetViews>
    <sheetView workbookViewId="0">
      <selection activeCell="J21" sqref="J21"/>
    </sheetView>
  </sheetViews>
  <sheetFormatPr defaultRowHeight="14.25" x14ac:dyDescent="0.45"/>
  <cols>
    <col min="4" max="4" width="15.86328125" bestFit="1" customWidth="1"/>
    <col min="6" max="6" width="15.86328125" bestFit="1" customWidth="1"/>
  </cols>
  <sheetData>
    <row r="1" spans="1:7" x14ac:dyDescent="0.45">
      <c r="A1" t="s">
        <v>46</v>
      </c>
      <c r="B1" t="s">
        <v>47</v>
      </c>
      <c r="D1" s="5" t="s">
        <v>46</v>
      </c>
      <c r="E1" s="5"/>
      <c r="F1" s="5" t="s">
        <v>47</v>
      </c>
      <c r="G1" s="5"/>
    </row>
    <row r="2" spans="1:7" x14ac:dyDescent="0.45">
      <c r="A2">
        <v>59</v>
      </c>
      <c r="B2">
        <v>76</v>
      </c>
    </row>
    <row r="3" spans="1:7" x14ac:dyDescent="0.45">
      <c r="A3">
        <v>63</v>
      </c>
      <c r="B3">
        <v>93</v>
      </c>
      <c r="D3" t="s">
        <v>1</v>
      </c>
      <c r="E3">
        <v>42.733333333333334</v>
      </c>
      <c r="F3" t="s">
        <v>1</v>
      </c>
      <c r="G3">
        <v>63.466666666666669</v>
      </c>
    </row>
    <row r="4" spans="1:7" x14ac:dyDescent="0.45">
      <c r="A4">
        <v>18</v>
      </c>
      <c r="B4">
        <v>28</v>
      </c>
      <c r="D4" t="s">
        <v>2</v>
      </c>
      <c r="E4">
        <v>3.4647430560496764</v>
      </c>
      <c r="F4" t="s">
        <v>2</v>
      </c>
      <c r="G4">
        <v>4.6750265256865653</v>
      </c>
    </row>
    <row r="5" spans="1:7" x14ac:dyDescent="0.45">
      <c r="A5">
        <v>28</v>
      </c>
      <c r="B5">
        <v>62</v>
      </c>
      <c r="D5" t="s">
        <v>3</v>
      </c>
      <c r="E5">
        <v>44</v>
      </c>
      <c r="F5" t="s">
        <v>3</v>
      </c>
      <c r="G5">
        <v>62</v>
      </c>
    </row>
    <row r="6" spans="1:7" x14ac:dyDescent="0.45">
      <c r="A6">
        <v>38</v>
      </c>
      <c r="B6">
        <v>57</v>
      </c>
      <c r="D6" t="s">
        <v>4</v>
      </c>
      <c r="E6">
        <v>47</v>
      </c>
      <c r="F6" t="s">
        <v>4</v>
      </c>
      <c r="G6">
        <v>82</v>
      </c>
    </row>
    <row r="7" spans="1:7" x14ac:dyDescent="0.45">
      <c r="A7">
        <v>35</v>
      </c>
      <c r="B7">
        <v>78</v>
      </c>
      <c r="D7" t="s">
        <v>5</v>
      </c>
      <c r="E7">
        <v>13.418892154968187</v>
      </c>
      <c r="F7" t="s">
        <v>5</v>
      </c>
      <c r="G7">
        <v>18.106299877061989</v>
      </c>
    </row>
    <row r="8" spans="1:7" x14ac:dyDescent="0.45">
      <c r="A8">
        <v>22</v>
      </c>
      <c r="B8">
        <v>77</v>
      </c>
      <c r="D8" t="s">
        <v>6</v>
      </c>
      <c r="E8">
        <v>180.06666666666675</v>
      </c>
      <c r="F8" t="s">
        <v>6</v>
      </c>
      <c r="G8">
        <v>327.83809523809498</v>
      </c>
    </row>
    <row r="9" spans="1:7" x14ac:dyDescent="0.45">
      <c r="A9">
        <v>47</v>
      </c>
      <c r="B9">
        <v>82</v>
      </c>
      <c r="D9" t="s">
        <v>7</v>
      </c>
      <c r="E9">
        <v>-0.57099533597329799</v>
      </c>
      <c r="F9" t="s">
        <v>7</v>
      </c>
      <c r="G9">
        <v>-0.52723887151218918</v>
      </c>
    </row>
    <row r="10" spans="1:7" x14ac:dyDescent="0.45">
      <c r="A10">
        <v>37</v>
      </c>
      <c r="B10">
        <v>82</v>
      </c>
      <c r="D10" t="s">
        <v>8</v>
      </c>
      <c r="E10">
        <v>-0.30646893634223726</v>
      </c>
      <c r="F10" t="s">
        <v>8</v>
      </c>
      <c r="G10">
        <v>-0.30690543913663509</v>
      </c>
    </row>
    <row r="11" spans="1:7" x14ac:dyDescent="0.45">
      <c r="A11">
        <v>55</v>
      </c>
      <c r="B11">
        <v>42</v>
      </c>
      <c r="D11" t="s">
        <v>9</v>
      </c>
      <c r="E11">
        <v>45</v>
      </c>
      <c r="F11" t="s">
        <v>9</v>
      </c>
      <c r="G11">
        <v>65</v>
      </c>
    </row>
    <row r="12" spans="1:7" x14ac:dyDescent="0.45">
      <c r="A12">
        <v>59</v>
      </c>
      <c r="B12">
        <v>66</v>
      </c>
      <c r="D12" t="s">
        <v>10</v>
      </c>
      <c r="E12">
        <v>18</v>
      </c>
      <c r="F12" t="s">
        <v>10</v>
      </c>
      <c r="G12">
        <v>28</v>
      </c>
    </row>
    <row r="13" spans="1:7" x14ac:dyDescent="0.45">
      <c r="A13">
        <v>47</v>
      </c>
      <c r="B13">
        <v>53</v>
      </c>
      <c r="D13" t="s">
        <v>11</v>
      </c>
      <c r="E13">
        <v>63</v>
      </c>
      <c r="F13" t="s">
        <v>11</v>
      </c>
      <c r="G13">
        <v>93</v>
      </c>
    </row>
    <row r="14" spans="1:7" x14ac:dyDescent="0.45">
      <c r="A14">
        <v>44</v>
      </c>
      <c r="B14">
        <v>54</v>
      </c>
      <c r="D14" t="s">
        <v>12</v>
      </c>
      <c r="E14">
        <v>641</v>
      </c>
      <c r="F14" t="s">
        <v>12</v>
      </c>
      <c r="G14">
        <v>952</v>
      </c>
    </row>
    <row r="15" spans="1:7" ht="14.65" thickBot="1" x14ac:dyDescent="0.5">
      <c r="A15">
        <v>42</v>
      </c>
      <c r="B15">
        <v>61</v>
      </c>
      <c r="D15" s="1" t="s">
        <v>13</v>
      </c>
      <c r="E15" s="1">
        <v>15</v>
      </c>
      <c r="F15" s="1" t="s">
        <v>13</v>
      </c>
      <c r="G15" s="1">
        <v>15</v>
      </c>
    </row>
    <row r="16" spans="1:7" x14ac:dyDescent="0.45">
      <c r="A16">
        <v>47</v>
      </c>
      <c r="B16">
        <v>41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5F8E-81A9-4738-90A8-3A9431F03EAB}">
  <dimension ref="A1:G16"/>
  <sheetViews>
    <sheetView workbookViewId="0">
      <selection activeCell="J19" sqref="J19"/>
    </sheetView>
  </sheetViews>
  <sheetFormatPr defaultRowHeight="14.25" x14ac:dyDescent="0.45"/>
  <cols>
    <col min="1" max="1" width="8.53125" customWidth="1"/>
    <col min="4" max="4" width="6.46484375" customWidth="1"/>
    <col min="5" max="5" width="30.06640625" bestFit="1" customWidth="1"/>
    <col min="6" max="6" width="12.33203125" bestFit="1" customWidth="1"/>
    <col min="7" max="7" width="11.73046875" bestFit="1" customWidth="1"/>
  </cols>
  <sheetData>
    <row r="1" spans="1:7" x14ac:dyDescent="0.45">
      <c r="A1" t="s">
        <v>122</v>
      </c>
      <c r="B1" t="s">
        <v>108</v>
      </c>
      <c r="C1" t="s">
        <v>109</v>
      </c>
      <c r="E1" t="s">
        <v>110</v>
      </c>
    </row>
    <row r="2" spans="1:7" ht="14.65" thickBot="1" x14ac:dyDescent="0.5">
      <c r="A2">
        <v>1</v>
      </c>
      <c r="B2">
        <v>96.25</v>
      </c>
      <c r="C2">
        <v>99.6</v>
      </c>
    </row>
    <row r="3" spans="1:7" x14ac:dyDescent="0.45">
      <c r="A3">
        <v>2</v>
      </c>
      <c r="B3">
        <v>82.44</v>
      </c>
      <c r="C3">
        <v>94.67</v>
      </c>
      <c r="E3" s="5"/>
      <c r="F3" s="5" t="s">
        <v>108</v>
      </c>
      <c r="G3" s="5" t="s">
        <v>109</v>
      </c>
    </row>
    <row r="4" spans="1:7" x14ac:dyDescent="0.45">
      <c r="A4">
        <v>3</v>
      </c>
      <c r="B4">
        <v>82.96</v>
      </c>
      <c r="C4">
        <v>83.8</v>
      </c>
      <c r="E4" t="s">
        <v>1</v>
      </c>
      <c r="F4">
        <v>93.365333333333339</v>
      </c>
      <c r="G4">
        <v>101.18466666666667</v>
      </c>
    </row>
    <row r="5" spans="1:7" x14ac:dyDescent="0.45">
      <c r="A5">
        <v>4</v>
      </c>
      <c r="B5">
        <v>105.98</v>
      </c>
      <c r="C5">
        <v>106.54</v>
      </c>
      <c r="E5" t="s">
        <v>111</v>
      </c>
      <c r="F5">
        <v>58.147640952380932</v>
      </c>
      <c r="G5">
        <v>97.924883809523834</v>
      </c>
    </row>
    <row r="6" spans="1:7" x14ac:dyDescent="0.45">
      <c r="A6">
        <v>5</v>
      </c>
      <c r="B6">
        <v>102.61</v>
      </c>
      <c r="C6">
        <v>104.41</v>
      </c>
      <c r="E6" t="s">
        <v>89</v>
      </c>
      <c r="F6">
        <v>15</v>
      </c>
      <c r="G6">
        <v>15</v>
      </c>
    </row>
    <row r="7" spans="1:7" x14ac:dyDescent="0.45">
      <c r="A7">
        <v>6</v>
      </c>
      <c r="B7">
        <v>95.02</v>
      </c>
      <c r="C7">
        <v>107.53</v>
      </c>
      <c r="E7" t="s">
        <v>112</v>
      </c>
      <c r="F7">
        <v>0.58458637051279494</v>
      </c>
    </row>
    <row r="8" spans="1:7" x14ac:dyDescent="0.45">
      <c r="A8">
        <v>7</v>
      </c>
      <c r="B8">
        <v>92.57</v>
      </c>
      <c r="C8">
        <v>104.18</v>
      </c>
      <c r="E8" t="s">
        <v>113</v>
      </c>
      <c r="F8">
        <v>0</v>
      </c>
    </row>
    <row r="9" spans="1:7" x14ac:dyDescent="0.45">
      <c r="A9">
        <v>8</v>
      </c>
      <c r="B9">
        <v>102.75</v>
      </c>
      <c r="C9">
        <v>95.92</v>
      </c>
      <c r="E9" t="s">
        <v>95</v>
      </c>
      <c r="F9">
        <v>14</v>
      </c>
    </row>
    <row r="10" spans="1:7" x14ac:dyDescent="0.45">
      <c r="A10">
        <v>9</v>
      </c>
      <c r="B10">
        <v>96.94</v>
      </c>
      <c r="C10">
        <v>116.58</v>
      </c>
      <c r="E10" t="s">
        <v>101</v>
      </c>
      <c r="F10">
        <v>-3.6766144565319201</v>
      </c>
    </row>
    <row r="11" spans="1:7" x14ac:dyDescent="0.45">
      <c r="A11">
        <v>10</v>
      </c>
      <c r="B11">
        <v>85.04</v>
      </c>
      <c r="C11">
        <v>103.71</v>
      </c>
      <c r="E11" t="s">
        <v>114</v>
      </c>
      <c r="F11">
        <v>1.2450065137813312E-3</v>
      </c>
    </row>
    <row r="12" spans="1:7" x14ac:dyDescent="0.45">
      <c r="A12">
        <v>11</v>
      </c>
      <c r="B12">
        <v>86.7</v>
      </c>
      <c r="C12">
        <v>86.61</v>
      </c>
      <c r="E12" t="s">
        <v>115</v>
      </c>
      <c r="F12">
        <v>1.7613101357748921</v>
      </c>
    </row>
    <row r="13" spans="1:7" x14ac:dyDescent="0.45">
      <c r="A13">
        <v>12</v>
      </c>
      <c r="B13">
        <v>94.4</v>
      </c>
      <c r="C13">
        <v>97.22</v>
      </c>
      <c r="E13" t="s">
        <v>116</v>
      </c>
      <c r="F13">
        <v>2.4900130275626623E-3</v>
      </c>
    </row>
    <row r="14" spans="1:7" ht="14.65" thickBot="1" x14ac:dyDescent="0.5">
      <c r="A14">
        <v>13</v>
      </c>
      <c r="B14">
        <v>89.59</v>
      </c>
      <c r="C14">
        <v>98.41</v>
      </c>
      <c r="E14" s="1" t="s">
        <v>117</v>
      </c>
      <c r="F14" s="1">
        <v>2.1447866879178044</v>
      </c>
      <c r="G14" s="1"/>
    </row>
    <row r="15" spans="1:7" x14ac:dyDescent="0.45">
      <c r="A15">
        <v>14</v>
      </c>
      <c r="B15">
        <v>86.54</v>
      </c>
      <c r="C15">
        <v>97.11</v>
      </c>
    </row>
    <row r="16" spans="1:7" x14ac:dyDescent="0.45">
      <c r="A16">
        <v>15</v>
      </c>
      <c r="B16">
        <v>100.69</v>
      </c>
      <c r="C16">
        <v>121.48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6125-9D27-4CAE-8825-7C42AEA71470}">
  <dimension ref="A1:C16"/>
  <sheetViews>
    <sheetView workbookViewId="0">
      <selection activeCell="M22" sqref="M22"/>
    </sheetView>
  </sheetViews>
  <sheetFormatPr defaultRowHeight="14.25" x14ac:dyDescent="0.45"/>
  <cols>
    <col min="1" max="1" width="6.53125" bestFit="1" customWidth="1"/>
    <col min="2" max="3" width="6.73046875" bestFit="1" customWidth="1"/>
  </cols>
  <sheetData>
    <row r="1" spans="1:3" x14ac:dyDescent="0.45">
      <c r="A1" t="s">
        <v>122</v>
      </c>
      <c r="B1" t="s">
        <v>108</v>
      </c>
      <c r="C1" t="s">
        <v>109</v>
      </c>
    </row>
    <row r="2" spans="1:3" x14ac:dyDescent="0.45">
      <c r="A2">
        <v>1</v>
      </c>
      <c r="B2">
        <v>99.6</v>
      </c>
      <c r="C2">
        <v>96.25</v>
      </c>
    </row>
    <row r="3" spans="1:3" x14ac:dyDescent="0.45">
      <c r="A3">
        <v>2</v>
      </c>
      <c r="B3">
        <v>94.67</v>
      </c>
      <c r="C3">
        <v>82.44</v>
      </c>
    </row>
    <row r="4" spans="1:3" x14ac:dyDescent="0.45">
      <c r="A4">
        <v>3</v>
      </c>
      <c r="B4">
        <v>83.8</v>
      </c>
      <c r="C4">
        <v>82.96</v>
      </c>
    </row>
    <row r="5" spans="1:3" x14ac:dyDescent="0.45">
      <c r="A5">
        <v>4</v>
      </c>
      <c r="B5">
        <v>106.54</v>
      </c>
      <c r="C5">
        <v>105.98</v>
      </c>
    </row>
    <row r="6" spans="1:3" x14ac:dyDescent="0.45">
      <c r="A6">
        <v>5</v>
      </c>
      <c r="B6">
        <v>104.41</v>
      </c>
      <c r="C6">
        <v>102.61</v>
      </c>
    </row>
    <row r="7" spans="1:3" x14ac:dyDescent="0.45">
      <c r="A7">
        <v>6</v>
      </c>
      <c r="B7">
        <v>107.53</v>
      </c>
      <c r="C7">
        <v>95.02</v>
      </c>
    </row>
    <row r="8" spans="1:3" x14ac:dyDescent="0.45">
      <c r="A8">
        <v>7</v>
      </c>
      <c r="B8">
        <v>104.18</v>
      </c>
      <c r="C8">
        <v>92.57</v>
      </c>
    </row>
    <row r="9" spans="1:3" x14ac:dyDescent="0.45">
      <c r="A9">
        <v>8</v>
      </c>
      <c r="B9">
        <v>95.92</v>
      </c>
      <c r="C9">
        <v>102.75</v>
      </c>
    </row>
    <row r="10" spans="1:3" x14ac:dyDescent="0.45">
      <c r="A10">
        <v>9</v>
      </c>
      <c r="B10">
        <v>116.58</v>
      </c>
      <c r="C10">
        <v>96.94</v>
      </c>
    </row>
    <row r="11" spans="1:3" x14ac:dyDescent="0.45">
      <c r="A11">
        <v>10</v>
      </c>
      <c r="B11">
        <v>103.71</v>
      </c>
      <c r="C11">
        <v>85.04</v>
      </c>
    </row>
    <row r="12" spans="1:3" x14ac:dyDescent="0.45">
      <c r="A12">
        <v>11</v>
      </c>
      <c r="B12">
        <v>86.61</v>
      </c>
      <c r="C12">
        <v>86.7</v>
      </c>
    </row>
    <row r="13" spans="1:3" x14ac:dyDescent="0.45">
      <c r="A13">
        <v>12</v>
      </c>
      <c r="B13">
        <v>97.22</v>
      </c>
      <c r="C13">
        <v>94.4</v>
      </c>
    </row>
    <row r="14" spans="1:3" x14ac:dyDescent="0.45">
      <c r="A14">
        <v>13</v>
      </c>
      <c r="B14">
        <v>98.41</v>
      </c>
      <c r="C14">
        <v>89.59</v>
      </c>
    </row>
    <row r="15" spans="1:3" x14ac:dyDescent="0.45">
      <c r="A15">
        <v>14</v>
      </c>
      <c r="B15">
        <v>97.11</v>
      </c>
      <c r="C15">
        <v>86.54</v>
      </c>
    </row>
    <row r="16" spans="1:3" x14ac:dyDescent="0.45">
      <c r="A16">
        <v>15</v>
      </c>
      <c r="B16">
        <v>121.48</v>
      </c>
      <c r="C16">
        <v>100.69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23FD4-18E1-4F4B-9352-890E876814AA}">
  <dimension ref="A1:F16"/>
  <sheetViews>
    <sheetView workbookViewId="0">
      <selection sqref="A1:B16"/>
    </sheetView>
  </sheetViews>
  <sheetFormatPr defaultRowHeight="14.25" x14ac:dyDescent="0.45"/>
  <cols>
    <col min="1" max="1" width="9.86328125" bestFit="1" customWidth="1"/>
    <col min="2" max="2" width="9.796875" bestFit="1" customWidth="1"/>
    <col min="4" max="4" width="14.6640625" customWidth="1"/>
    <col min="5" max="5" width="13.06640625" customWidth="1"/>
    <col min="6" max="6" width="13.1328125" customWidth="1"/>
  </cols>
  <sheetData>
    <row r="1" spans="1:6" x14ac:dyDescent="0.45">
      <c r="A1" t="s">
        <v>133</v>
      </c>
      <c r="B1" t="s">
        <v>134</v>
      </c>
      <c r="D1" t="s">
        <v>130</v>
      </c>
    </row>
    <row r="2" spans="1:6" ht="14.65" thickBot="1" x14ac:dyDescent="0.5">
      <c r="A2">
        <v>54.85</v>
      </c>
      <c r="B2">
        <v>57.42</v>
      </c>
    </row>
    <row r="3" spans="1:6" x14ac:dyDescent="0.45">
      <c r="A3">
        <v>62.2</v>
      </c>
      <c r="B3">
        <v>66.91</v>
      </c>
      <c r="D3" s="5"/>
      <c r="E3" s="5" t="s">
        <v>133</v>
      </c>
      <c r="F3" s="5" t="s">
        <v>134</v>
      </c>
    </row>
    <row r="4" spans="1:6" x14ac:dyDescent="0.45">
      <c r="A4">
        <v>64.48</v>
      </c>
      <c r="B4">
        <v>71.78</v>
      </c>
      <c r="D4" t="s">
        <v>1</v>
      </c>
      <c r="E4">
        <v>60.614666666666672</v>
      </c>
      <c r="F4">
        <v>59.187333333333335</v>
      </c>
    </row>
    <row r="5" spans="1:6" x14ac:dyDescent="0.45">
      <c r="A5">
        <v>57.06</v>
      </c>
      <c r="B5">
        <v>52.09</v>
      </c>
      <c r="D5" t="s">
        <v>111</v>
      </c>
      <c r="E5">
        <v>36.72552666666666</v>
      </c>
      <c r="F5">
        <v>92.233849523808331</v>
      </c>
    </row>
    <row r="6" spans="1:6" x14ac:dyDescent="0.45">
      <c r="A6">
        <v>62.67</v>
      </c>
      <c r="B6">
        <v>49.44</v>
      </c>
      <c r="D6" t="s">
        <v>89</v>
      </c>
      <c r="E6">
        <v>15</v>
      </c>
      <c r="F6">
        <v>15</v>
      </c>
    </row>
    <row r="7" spans="1:6" x14ac:dyDescent="0.45">
      <c r="A7">
        <v>68.739999999999995</v>
      </c>
      <c r="B7">
        <v>67.31</v>
      </c>
      <c r="D7" t="s">
        <v>95</v>
      </c>
      <c r="E7">
        <v>14</v>
      </c>
      <c r="F7">
        <v>14</v>
      </c>
    </row>
    <row r="8" spans="1:6" x14ac:dyDescent="0.45">
      <c r="A8">
        <v>55.04</v>
      </c>
      <c r="B8">
        <v>64.459999999999994</v>
      </c>
      <c r="D8" t="s">
        <v>98</v>
      </c>
      <c r="E8">
        <v>0.39817840040588026</v>
      </c>
    </row>
    <row r="9" spans="1:6" x14ac:dyDescent="0.45">
      <c r="A9">
        <v>59.38</v>
      </c>
      <c r="B9">
        <v>49.53</v>
      </c>
      <c r="D9" t="s">
        <v>131</v>
      </c>
      <c r="E9">
        <v>4.8029033406470689E-2</v>
      </c>
    </row>
    <row r="10" spans="1:6" ht="14.65" thickBot="1" x14ac:dyDescent="0.5">
      <c r="A10">
        <v>73.790000000000006</v>
      </c>
      <c r="B10">
        <v>71.510000000000005</v>
      </c>
      <c r="D10" s="1" t="s">
        <v>132</v>
      </c>
      <c r="E10" s="1">
        <v>0.40262094298131063</v>
      </c>
      <c r="F10" s="1"/>
    </row>
    <row r="11" spans="1:6" x14ac:dyDescent="0.45">
      <c r="A11">
        <v>57.77</v>
      </c>
      <c r="B11">
        <v>68.239999999999995</v>
      </c>
    </row>
    <row r="12" spans="1:6" x14ac:dyDescent="0.45">
      <c r="A12">
        <v>56.88</v>
      </c>
      <c r="B12">
        <v>66.489999999999995</v>
      </c>
    </row>
    <row r="13" spans="1:6" x14ac:dyDescent="0.45">
      <c r="A13">
        <v>61.83</v>
      </c>
      <c r="B13">
        <v>57.56</v>
      </c>
    </row>
    <row r="14" spans="1:6" x14ac:dyDescent="0.45">
      <c r="A14">
        <v>59.86</v>
      </c>
      <c r="B14">
        <v>51.12</v>
      </c>
    </row>
    <row r="15" spans="1:6" x14ac:dyDescent="0.45">
      <c r="A15">
        <v>65.36</v>
      </c>
      <c r="B15">
        <v>53.47</v>
      </c>
    </row>
    <row r="16" spans="1:6" x14ac:dyDescent="0.45">
      <c r="A16">
        <v>49.31</v>
      </c>
      <c r="B16">
        <v>40.479999999999997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58E3D-36C5-449A-8AED-75EF60DB0F9D}">
  <dimension ref="A1:B16"/>
  <sheetViews>
    <sheetView workbookViewId="0">
      <selection activeCell="J22" sqref="J22"/>
    </sheetView>
  </sheetViews>
  <sheetFormatPr defaultRowHeight="14.25" x14ac:dyDescent="0.45"/>
  <cols>
    <col min="1" max="1" width="6.6640625" bestFit="1" customWidth="1"/>
    <col min="2" max="2" width="6.59765625" bestFit="1" customWidth="1"/>
  </cols>
  <sheetData>
    <row r="1" spans="1:2" x14ac:dyDescent="0.45">
      <c r="A1" t="s">
        <v>133</v>
      </c>
      <c r="B1" t="s">
        <v>134</v>
      </c>
    </row>
    <row r="2" spans="1:2" x14ac:dyDescent="0.45">
      <c r="A2">
        <v>54.85</v>
      </c>
      <c r="B2">
        <v>57.42</v>
      </c>
    </row>
    <row r="3" spans="1:2" x14ac:dyDescent="0.45">
      <c r="A3">
        <v>62.2</v>
      </c>
      <c r="B3">
        <v>66.91</v>
      </c>
    </row>
    <row r="4" spans="1:2" x14ac:dyDescent="0.45">
      <c r="A4">
        <v>64.48</v>
      </c>
      <c r="B4">
        <v>71.78</v>
      </c>
    </row>
    <row r="5" spans="1:2" x14ac:dyDescent="0.45">
      <c r="A5">
        <v>57.06</v>
      </c>
      <c r="B5">
        <v>52.09</v>
      </c>
    </row>
    <row r="6" spans="1:2" x14ac:dyDescent="0.45">
      <c r="A6">
        <v>62.67</v>
      </c>
      <c r="B6">
        <v>49.44</v>
      </c>
    </row>
    <row r="7" spans="1:2" x14ac:dyDescent="0.45">
      <c r="A7">
        <v>68.739999999999995</v>
      </c>
      <c r="B7">
        <v>67.31</v>
      </c>
    </row>
    <row r="8" spans="1:2" x14ac:dyDescent="0.45">
      <c r="A8">
        <v>55.04</v>
      </c>
      <c r="B8">
        <v>64.459999999999994</v>
      </c>
    </row>
    <row r="9" spans="1:2" x14ac:dyDescent="0.45">
      <c r="A9">
        <v>59.38</v>
      </c>
      <c r="B9">
        <v>49.53</v>
      </c>
    </row>
    <row r="10" spans="1:2" x14ac:dyDescent="0.45">
      <c r="A10">
        <v>73.790000000000006</v>
      </c>
      <c r="B10">
        <v>71.510000000000005</v>
      </c>
    </row>
    <row r="11" spans="1:2" x14ac:dyDescent="0.45">
      <c r="A11">
        <v>57.77</v>
      </c>
      <c r="B11">
        <v>68.239999999999995</v>
      </c>
    </row>
    <row r="12" spans="1:2" x14ac:dyDescent="0.45">
      <c r="A12">
        <v>56.88</v>
      </c>
      <c r="B12">
        <v>66.489999999999995</v>
      </c>
    </row>
    <row r="13" spans="1:2" x14ac:dyDescent="0.45">
      <c r="A13">
        <v>61.83</v>
      </c>
      <c r="B13">
        <v>57.56</v>
      </c>
    </row>
    <row r="14" spans="1:2" x14ac:dyDescent="0.45">
      <c r="A14">
        <v>59.86</v>
      </c>
      <c r="B14">
        <v>51.12</v>
      </c>
    </row>
    <row r="15" spans="1:2" x14ac:dyDescent="0.45">
      <c r="A15">
        <v>65.36</v>
      </c>
      <c r="B15">
        <v>53.47</v>
      </c>
    </row>
    <row r="16" spans="1:2" x14ac:dyDescent="0.45">
      <c r="A16">
        <v>49.31</v>
      </c>
      <c r="B16">
        <v>40.479999999999997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A14E-0311-4E51-8C9C-338AA3F1C0C4}">
  <dimension ref="A1:K15"/>
  <sheetViews>
    <sheetView workbookViewId="0">
      <selection sqref="A1:C11"/>
    </sheetView>
  </sheetViews>
  <sheetFormatPr defaultRowHeight="14.25" x14ac:dyDescent="0.45"/>
  <cols>
    <col min="1" max="1" width="9.59765625" customWidth="1"/>
    <col min="2" max="2" width="9.46484375" customWidth="1"/>
    <col min="3" max="3" width="9" customWidth="1"/>
    <col min="5" max="5" width="16.86328125" bestFit="1" customWidth="1"/>
    <col min="6" max="6" width="11.73046875" bestFit="1" customWidth="1"/>
    <col min="7" max="7" width="7.73046875" bestFit="1" customWidth="1"/>
    <col min="8" max="11" width="11.73046875" bestFit="1" customWidth="1"/>
  </cols>
  <sheetData>
    <row r="1" spans="1:11" x14ac:dyDescent="0.45">
      <c r="A1" t="s">
        <v>120</v>
      </c>
      <c r="B1" t="s">
        <v>121</v>
      </c>
      <c r="C1" t="s">
        <v>135</v>
      </c>
      <c r="E1" t="s">
        <v>136</v>
      </c>
    </row>
    <row r="2" spans="1:11" x14ac:dyDescent="0.45">
      <c r="A2">
        <v>489.57</v>
      </c>
      <c r="B2">
        <v>497.38</v>
      </c>
      <c r="C2">
        <v>501.15</v>
      </c>
    </row>
    <row r="3" spans="1:11" ht="14.65" thickBot="1" x14ac:dyDescent="0.5">
      <c r="A3">
        <v>507.8</v>
      </c>
      <c r="B3">
        <v>499</v>
      </c>
      <c r="C3">
        <v>477.48</v>
      </c>
      <c r="E3" t="s">
        <v>137</v>
      </c>
    </row>
    <row r="4" spans="1:11" x14ac:dyDescent="0.45">
      <c r="A4">
        <v>489.29</v>
      </c>
      <c r="B4">
        <v>505.65</v>
      </c>
      <c r="C4">
        <v>483.16</v>
      </c>
      <c r="E4" s="5" t="s">
        <v>138</v>
      </c>
      <c r="F4" s="5" t="s">
        <v>13</v>
      </c>
      <c r="G4" s="5" t="s">
        <v>12</v>
      </c>
      <c r="H4" s="5" t="s">
        <v>139</v>
      </c>
      <c r="I4" s="5" t="s">
        <v>111</v>
      </c>
    </row>
    <row r="5" spans="1:11" x14ac:dyDescent="0.45">
      <c r="A5">
        <v>519.48</v>
      </c>
      <c r="B5">
        <v>509.09</v>
      </c>
      <c r="C5">
        <v>469.45</v>
      </c>
      <c r="E5" t="s">
        <v>120</v>
      </c>
      <c r="F5">
        <v>10</v>
      </c>
      <c r="G5">
        <v>5013.7899999999991</v>
      </c>
      <c r="H5">
        <v>501.37899999999991</v>
      </c>
      <c r="I5">
        <v>139.85069888888879</v>
      </c>
    </row>
    <row r="6" spans="1:11" x14ac:dyDescent="0.45">
      <c r="A6">
        <v>496.48</v>
      </c>
      <c r="B6">
        <v>505.4</v>
      </c>
      <c r="C6">
        <v>499.93</v>
      </c>
      <c r="E6" t="s">
        <v>121</v>
      </c>
      <c r="F6">
        <v>10</v>
      </c>
      <c r="G6">
        <v>5000.8799999999992</v>
      </c>
      <c r="H6">
        <v>500.08799999999991</v>
      </c>
      <c r="I6">
        <v>93.726306666666702</v>
      </c>
    </row>
    <row r="7" spans="1:11" ht="14.65" thickBot="1" x14ac:dyDescent="0.5">
      <c r="A7">
        <v>511.76</v>
      </c>
      <c r="B7">
        <v>498.62</v>
      </c>
      <c r="C7">
        <v>474.87</v>
      </c>
      <c r="E7" s="1" t="s">
        <v>135</v>
      </c>
      <c r="F7" s="1">
        <v>10</v>
      </c>
      <c r="G7" s="1">
        <v>4864.4799999999996</v>
      </c>
      <c r="H7" s="1">
        <v>486.44799999999998</v>
      </c>
      <c r="I7" s="1">
        <v>164.98928444444425</v>
      </c>
    </row>
    <row r="8" spans="1:11" x14ac:dyDescent="0.45">
      <c r="A8">
        <v>485</v>
      </c>
      <c r="B8">
        <v>497.96</v>
      </c>
      <c r="C8">
        <v>480.93</v>
      </c>
    </row>
    <row r="9" spans="1:11" x14ac:dyDescent="0.45">
      <c r="A9">
        <v>514.67999999999995</v>
      </c>
      <c r="B9">
        <v>477.68</v>
      </c>
      <c r="C9">
        <v>496.52</v>
      </c>
    </row>
    <row r="10" spans="1:11" ht="14.65" thickBot="1" x14ac:dyDescent="0.5">
      <c r="A10">
        <v>496.5</v>
      </c>
      <c r="B10">
        <v>496.78</v>
      </c>
      <c r="C10">
        <v>476.21</v>
      </c>
      <c r="E10" t="s">
        <v>90</v>
      </c>
    </row>
    <row r="11" spans="1:11" x14ac:dyDescent="0.45">
      <c r="A11">
        <v>503.23</v>
      </c>
      <c r="B11">
        <v>513.32000000000005</v>
      </c>
      <c r="C11">
        <v>504.78</v>
      </c>
      <c r="E11" s="5" t="s">
        <v>140</v>
      </c>
      <c r="F11" s="5" t="s">
        <v>96</v>
      </c>
      <c r="G11" s="5" t="s">
        <v>95</v>
      </c>
      <c r="H11" s="5" t="s">
        <v>97</v>
      </c>
      <c r="I11" s="5" t="s">
        <v>98</v>
      </c>
      <c r="J11" s="5" t="s">
        <v>102</v>
      </c>
      <c r="K11" s="5" t="s">
        <v>141</v>
      </c>
    </row>
    <row r="12" spans="1:11" x14ac:dyDescent="0.45">
      <c r="E12" t="s">
        <v>142</v>
      </c>
      <c r="F12">
        <v>1368.8368066666681</v>
      </c>
      <c r="G12">
        <v>2</v>
      </c>
      <c r="H12">
        <v>684.41840333333403</v>
      </c>
      <c r="I12">
        <v>5.1516027860760705</v>
      </c>
      <c r="J12">
        <v>1.273027374728259E-2</v>
      </c>
      <c r="K12">
        <v>3.3541308285291991</v>
      </c>
    </row>
    <row r="13" spans="1:11" x14ac:dyDescent="0.45">
      <c r="E13" t="s">
        <v>143</v>
      </c>
      <c r="F13">
        <v>3587.0966099999978</v>
      </c>
      <c r="G13">
        <v>27</v>
      </c>
      <c r="H13">
        <v>132.85542999999993</v>
      </c>
    </row>
    <row r="15" spans="1:11" ht="14.65" thickBot="1" x14ac:dyDescent="0.5">
      <c r="E15" s="1" t="s">
        <v>93</v>
      </c>
      <c r="F15" s="1">
        <v>4955.9334166666658</v>
      </c>
      <c r="G15" s="1">
        <v>29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D87A-7AA0-40E2-ADD2-C95F63F7A719}">
  <dimension ref="A1:C11"/>
  <sheetViews>
    <sheetView workbookViewId="0">
      <selection activeCell="L25" sqref="L25"/>
    </sheetView>
  </sheetViews>
  <sheetFormatPr defaultRowHeight="14.25" x14ac:dyDescent="0.45"/>
  <cols>
    <col min="1" max="1" width="7" bestFit="1" customWidth="1"/>
    <col min="2" max="2" width="6.9296875" bestFit="1" customWidth="1"/>
    <col min="3" max="3" width="6.86328125" bestFit="1" customWidth="1"/>
  </cols>
  <sheetData>
    <row r="1" spans="1:3" x14ac:dyDescent="0.45">
      <c r="A1" t="s">
        <v>120</v>
      </c>
      <c r="B1" t="s">
        <v>121</v>
      </c>
      <c r="C1" t="s">
        <v>135</v>
      </c>
    </row>
    <row r="2" spans="1:3" x14ac:dyDescent="0.45">
      <c r="A2">
        <v>489.57</v>
      </c>
      <c r="B2">
        <v>497.38</v>
      </c>
      <c r="C2">
        <v>501.15</v>
      </c>
    </row>
    <row r="3" spans="1:3" x14ac:dyDescent="0.45">
      <c r="A3">
        <v>507.8</v>
      </c>
      <c r="B3">
        <v>499</v>
      </c>
      <c r="C3">
        <v>477.48</v>
      </c>
    </row>
    <row r="4" spans="1:3" x14ac:dyDescent="0.45">
      <c r="A4">
        <v>489.29</v>
      </c>
      <c r="B4">
        <v>505.65</v>
      </c>
      <c r="C4">
        <v>483.16</v>
      </c>
    </row>
    <row r="5" spans="1:3" x14ac:dyDescent="0.45">
      <c r="A5">
        <v>519.48</v>
      </c>
      <c r="B5">
        <v>509.09</v>
      </c>
      <c r="C5">
        <v>469.45</v>
      </c>
    </row>
    <row r="6" spans="1:3" x14ac:dyDescent="0.45">
      <c r="A6">
        <v>496.48</v>
      </c>
      <c r="B6">
        <v>505.4</v>
      </c>
      <c r="C6">
        <v>499.93</v>
      </c>
    </row>
    <row r="7" spans="1:3" x14ac:dyDescent="0.45">
      <c r="A7">
        <v>511.76</v>
      </c>
      <c r="B7">
        <v>498.62</v>
      </c>
      <c r="C7">
        <v>474.87</v>
      </c>
    </row>
    <row r="8" spans="1:3" x14ac:dyDescent="0.45">
      <c r="A8">
        <v>485</v>
      </c>
      <c r="B8">
        <v>497.96</v>
      </c>
      <c r="C8">
        <v>480.93</v>
      </c>
    </row>
    <row r="9" spans="1:3" x14ac:dyDescent="0.45">
      <c r="A9">
        <v>514.67999999999995</v>
      </c>
      <c r="B9">
        <v>477.68</v>
      </c>
      <c r="C9">
        <v>496.52</v>
      </c>
    </row>
    <row r="10" spans="1:3" x14ac:dyDescent="0.45">
      <c r="A10">
        <v>496.5</v>
      </c>
      <c r="B10">
        <v>496.78</v>
      </c>
      <c r="C10">
        <v>476.21</v>
      </c>
    </row>
    <row r="11" spans="1:3" x14ac:dyDescent="0.45">
      <c r="A11">
        <v>503.23</v>
      </c>
      <c r="B11">
        <v>513.32000000000005</v>
      </c>
      <c r="C11">
        <v>504.78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3DE8-C424-4787-955E-5EF71F035E29}">
  <dimension ref="A1:L36"/>
  <sheetViews>
    <sheetView workbookViewId="0">
      <selection sqref="A1:D13"/>
    </sheetView>
  </sheetViews>
  <sheetFormatPr defaultRowHeight="14.25" x14ac:dyDescent="0.45"/>
  <cols>
    <col min="1" max="1" width="7.9296875" bestFit="1" customWidth="1"/>
    <col min="2" max="2" width="7.3984375" bestFit="1" customWidth="1"/>
    <col min="3" max="3" width="7.33203125" bestFit="1" customWidth="1"/>
    <col min="4" max="4" width="7.265625" bestFit="1" customWidth="1"/>
    <col min="6" max="6" width="15.9296875" customWidth="1"/>
    <col min="7" max="7" width="11.73046875" bestFit="1" customWidth="1"/>
    <col min="8" max="8" width="3.6640625" customWidth="1"/>
    <col min="9" max="12" width="11.73046875" bestFit="1" customWidth="1"/>
  </cols>
  <sheetData>
    <row r="1" spans="1:10" x14ac:dyDescent="0.45">
      <c r="B1" t="s">
        <v>168</v>
      </c>
      <c r="C1" t="s">
        <v>169</v>
      </c>
      <c r="D1" t="s">
        <v>170</v>
      </c>
      <c r="F1" t="s">
        <v>160</v>
      </c>
    </row>
    <row r="2" spans="1:10" x14ac:dyDescent="0.45">
      <c r="A2" t="s">
        <v>158</v>
      </c>
      <c r="B2">
        <v>8.3000000000000007</v>
      </c>
      <c r="C2">
        <v>7.3</v>
      </c>
      <c r="D2">
        <v>8.1999999999999993</v>
      </c>
    </row>
    <row r="3" spans="1:10" x14ac:dyDescent="0.45">
      <c r="B3">
        <v>7.1</v>
      </c>
      <c r="C3">
        <v>6.4</v>
      </c>
      <c r="D3">
        <v>9.4</v>
      </c>
      <c r="F3" t="s">
        <v>137</v>
      </c>
      <c r="G3" t="s">
        <v>168</v>
      </c>
      <c r="H3" t="s">
        <v>169</v>
      </c>
      <c r="I3" t="s">
        <v>170</v>
      </c>
      <c r="J3" t="s">
        <v>93</v>
      </c>
    </row>
    <row r="4" spans="1:10" ht="14.65" thickBot="1" x14ac:dyDescent="0.5">
      <c r="B4">
        <v>7.8</v>
      </c>
      <c r="C4">
        <v>8.5</v>
      </c>
      <c r="D4">
        <v>9.9</v>
      </c>
      <c r="F4" s="6" t="s">
        <v>158</v>
      </c>
      <c r="G4" s="6"/>
      <c r="H4" s="6"/>
      <c r="I4" s="6"/>
      <c r="J4" s="6"/>
    </row>
    <row r="5" spans="1:10" x14ac:dyDescent="0.45">
      <c r="B5">
        <v>6.8</v>
      </c>
      <c r="C5">
        <v>7.9</v>
      </c>
      <c r="D5">
        <v>7.9</v>
      </c>
      <c r="F5" t="s">
        <v>13</v>
      </c>
      <c r="G5">
        <v>4</v>
      </c>
      <c r="H5">
        <v>4</v>
      </c>
      <c r="I5">
        <v>4</v>
      </c>
      <c r="J5">
        <v>12</v>
      </c>
    </row>
    <row r="6" spans="1:10" x14ac:dyDescent="0.45">
      <c r="A6" t="s">
        <v>159</v>
      </c>
      <c r="B6">
        <v>8.4</v>
      </c>
      <c r="C6">
        <v>8.1999999999999993</v>
      </c>
      <c r="D6">
        <v>9.1999999999999993</v>
      </c>
      <c r="F6" t="s">
        <v>12</v>
      </c>
      <c r="G6">
        <v>30</v>
      </c>
      <c r="H6">
        <v>30.1</v>
      </c>
      <c r="I6">
        <v>35.4</v>
      </c>
      <c r="J6">
        <v>95.5</v>
      </c>
    </row>
    <row r="7" spans="1:10" x14ac:dyDescent="0.45">
      <c r="B7">
        <v>6.7</v>
      </c>
      <c r="C7">
        <v>7.6</v>
      </c>
      <c r="D7">
        <v>8.1</v>
      </c>
      <c r="F7" t="s">
        <v>139</v>
      </c>
      <c r="G7">
        <v>7.5</v>
      </c>
      <c r="H7">
        <v>7.5250000000000004</v>
      </c>
      <c r="I7">
        <v>8.85</v>
      </c>
      <c r="J7">
        <v>7.958333333333333</v>
      </c>
    </row>
    <row r="8" spans="1:10" x14ac:dyDescent="0.45">
      <c r="B8">
        <v>6.2</v>
      </c>
      <c r="C8">
        <v>8</v>
      </c>
      <c r="D8">
        <v>8.9</v>
      </c>
      <c r="F8" t="s">
        <v>111</v>
      </c>
      <c r="G8">
        <v>0.46000000000000046</v>
      </c>
      <c r="H8">
        <v>0.80249999999999011</v>
      </c>
      <c r="I8">
        <v>0.91000000000000048</v>
      </c>
      <c r="J8">
        <v>1.0262878787878704</v>
      </c>
    </row>
    <row r="9" spans="1:10" x14ac:dyDescent="0.45">
      <c r="B9">
        <v>7.4</v>
      </c>
      <c r="C9">
        <v>6.9</v>
      </c>
      <c r="D9">
        <v>8.5</v>
      </c>
    </row>
    <row r="10" spans="1:10" ht="14.65" thickBot="1" x14ac:dyDescent="0.5">
      <c r="A10" t="s">
        <v>171</v>
      </c>
      <c r="B10">
        <v>10.1</v>
      </c>
      <c r="C10">
        <v>10.5</v>
      </c>
      <c r="D10">
        <v>10.1</v>
      </c>
      <c r="F10" s="6" t="s">
        <v>159</v>
      </c>
      <c r="G10" s="6"/>
      <c r="H10" s="6"/>
      <c r="I10" s="6"/>
      <c r="J10" s="6"/>
    </row>
    <row r="11" spans="1:10" x14ac:dyDescent="0.45">
      <c r="B11">
        <v>10.7</v>
      </c>
      <c r="C11">
        <v>9.5</v>
      </c>
      <c r="D11">
        <v>10.7</v>
      </c>
      <c r="F11" t="s">
        <v>13</v>
      </c>
      <c r="G11">
        <v>4</v>
      </c>
      <c r="H11">
        <v>4</v>
      </c>
      <c r="I11">
        <v>4</v>
      </c>
      <c r="J11">
        <v>12</v>
      </c>
    </row>
    <row r="12" spans="1:10" x14ac:dyDescent="0.45">
      <c r="B12">
        <v>9.8000000000000007</v>
      </c>
      <c r="C12">
        <v>9.1</v>
      </c>
      <c r="D12">
        <v>10.1</v>
      </c>
      <c r="F12" t="s">
        <v>12</v>
      </c>
      <c r="G12">
        <v>28.700000000000003</v>
      </c>
      <c r="H12">
        <v>30.699999999999996</v>
      </c>
      <c r="I12">
        <v>34.699999999999996</v>
      </c>
      <c r="J12">
        <v>94.100000000000023</v>
      </c>
    </row>
    <row r="13" spans="1:10" x14ac:dyDescent="0.45">
      <c r="B13">
        <v>9.6</v>
      </c>
      <c r="C13">
        <v>10.199999999999999</v>
      </c>
      <c r="D13">
        <v>9.8000000000000007</v>
      </c>
      <c r="F13" t="s">
        <v>139</v>
      </c>
      <c r="G13">
        <v>7.1750000000000007</v>
      </c>
      <c r="H13">
        <v>7.6749999999999989</v>
      </c>
      <c r="I13">
        <v>8.6749999999999989</v>
      </c>
      <c r="J13">
        <v>7.8416666666666686</v>
      </c>
    </row>
    <row r="14" spans="1:10" x14ac:dyDescent="0.45">
      <c r="F14" t="s">
        <v>111</v>
      </c>
      <c r="G14">
        <v>0.90916666666666401</v>
      </c>
      <c r="H14">
        <v>0.32916666666666622</v>
      </c>
      <c r="I14">
        <v>0.2291666666666666</v>
      </c>
      <c r="J14">
        <v>0.82446969696966543</v>
      </c>
    </row>
    <row r="16" spans="1:10" ht="14.65" thickBot="1" x14ac:dyDescent="0.5">
      <c r="F16" s="6" t="s">
        <v>171</v>
      </c>
      <c r="G16" s="6"/>
      <c r="H16" s="6"/>
      <c r="I16" s="6"/>
      <c r="J16" s="6"/>
    </row>
    <row r="17" spans="6:12" x14ac:dyDescent="0.45">
      <c r="F17" t="s">
        <v>13</v>
      </c>
      <c r="G17">
        <v>4</v>
      </c>
      <c r="H17">
        <v>4</v>
      </c>
      <c r="I17">
        <v>4</v>
      </c>
      <c r="J17">
        <v>12</v>
      </c>
    </row>
    <row r="18" spans="6:12" x14ac:dyDescent="0.45">
      <c r="F18" t="s">
        <v>12</v>
      </c>
      <c r="G18">
        <v>40.199999999999996</v>
      </c>
      <c r="H18">
        <v>39.299999999999997</v>
      </c>
      <c r="I18">
        <v>40.700000000000003</v>
      </c>
      <c r="J18">
        <v>120.19999999999999</v>
      </c>
    </row>
    <row r="19" spans="6:12" x14ac:dyDescent="0.45">
      <c r="F19" t="s">
        <v>139</v>
      </c>
      <c r="G19">
        <v>10.049999999999999</v>
      </c>
      <c r="H19">
        <v>9.8249999999999993</v>
      </c>
      <c r="I19">
        <v>10.175000000000001</v>
      </c>
      <c r="J19">
        <v>10.016666666666666</v>
      </c>
    </row>
    <row r="20" spans="6:12" x14ac:dyDescent="0.45">
      <c r="F20" t="s">
        <v>111</v>
      </c>
      <c r="G20">
        <v>0.22999999999999968</v>
      </c>
      <c r="H20">
        <v>0.40916666666666668</v>
      </c>
      <c r="I20">
        <v>0.1424999999999996</v>
      </c>
      <c r="J20">
        <v>0.23606060606060589</v>
      </c>
    </row>
    <row r="22" spans="6:12" ht="14.65" thickBot="1" x14ac:dyDescent="0.5">
      <c r="F22" s="6" t="s">
        <v>93</v>
      </c>
      <c r="G22" s="6"/>
      <c r="H22" s="6"/>
      <c r="I22" s="6"/>
      <c r="J22" s="6"/>
    </row>
    <row r="23" spans="6:12" x14ac:dyDescent="0.45">
      <c r="F23" t="s">
        <v>13</v>
      </c>
      <c r="G23">
        <v>12</v>
      </c>
      <c r="H23">
        <v>12</v>
      </c>
      <c r="I23">
        <v>12</v>
      </c>
    </row>
    <row r="24" spans="6:12" x14ac:dyDescent="0.45">
      <c r="F24" t="s">
        <v>12</v>
      </c>
      <c r="G24">
        <v>98.9</v>
      </c>
      <c r="H24">
        <v>100.1</v>
      </c>
      <c r="I24">
        <v>110.8</v>
      </c>
    </row>
    <row r="25" spans="6:12" x14ac:dyDescent="0.45">
      <c r="F25" t="s">
        <v>139</v>
      </c>
      <c r="G25">
        <v>8.2416666666666654</v>
      </c>
      <c r="H25">
        <v>8.3416666666666668</v>
      </c>
      <c r="I25">
        <v>9.2333333333333325</v>
      </c>
    </row>
    <row r="26" spans="6:12" x14ac:dyDescent="0.45">
      <c r="F26" t="s">
        <v>111</v>
      </c>
      <c r="G26">
        <v>2.239015151515146</v>
      </c>
      <c r="H26">
        <v>1.6244696969697026</v>
      </c>
      <c r="I26">
        <v>0.83878787878787875</v>
      </c>
    </row>
    <row r="29" spans="6:12" ht="14.65" thickBot="1" x14ac:dyDescent="0.5">
      <c r="F29" t="s">
        <v>90</v>
      </c>
    </row>
    <row r="30" spans="6:12" x14ac:dyDescent="0.45">
      <c r="F30" s="5" t="s">
        <v>140</v>
      </c>
      <c r="G30" s="5" t="s">
        <v>96</v>
      </c>
      <c r="H30" s="5" t="s">
        <v>95</v>
      </c>
      <c r="I30" s="5" t="s">
        <v>97</v>
      </c>
      <c r="J30" s="5" t="s">
        <v>98</v>
      </c>
      <c r="K30" s="5" t="s">
        <v>102</v>
      </c>
      <c r="L30" s="5" t="s">
        <v>141</v>
      </c>
    </row>
    <row r="31" spans="6:12" x14ac:dyDescent="0.45">
      <c r="F31" t="s">
        <v>161</v>
      </c>
      <c r="G31">
        <v>35.923888888888861</v>
      </c>
      <c r="H31">
        <v>2</v>
      </c>
      <c r="I31">
        <v>17.961944444444431</v>
      </c>
      <c r="J31">
        <v>36.560309084055767</v>
      </c>
      <c r="K31">
        <v>2.0717782241418367E-8</v>
      </c>
      <c r="L31">
        <v>3.3541308285291991</v>
      </c>
    </row>
    <row r="32" spans="6:12" x14ac:dyDescent="0.45">
      <c r="F32" t="s">
        <v>156</v>
      </c>
      <c r="G32">
        <v>7.1538888888888721</v>
      </c>
      <c r="H32">
        <v>2</v>
      </c>
      <c r="I32">
        <v>3.576944444444436</v>
      </c>
      <c r="J32">
        <v>7.2806257067470632</v>
      </c>
      <c r="K32">
        <v>2.9587924630628784E-3</v>
      </c>
      <c r="L32">
        <v>3.3541308285291991</v>
      </c>
    </row>
    <row r="33" spans="6:12" x14ac:dyDescent="0.45">
      <c r="F33" t="s">
        <v>162</v>
      </c>
      <c r="G33">
        <v>2.5361111111111292</v>
      </c>
      <c r="H33">
        <v>4</v>
      </c>
      <c r="I33">
        <v>0.6340277777777823</v>
      </c>
      <c r="J33">
        <v>1.2905201658499907</v>
      </c>
      <c r="K33">
        <v>0.29845756319698535</v>
      </c>
      <c r="L33">
        <v>2.727765306033989</v>
      </c>
    </row>
    <row r="34" spans="6:12" x14ac:dyDescent="0.45">
      <c r="F34" t="s">
        <v>163</v>
      </c>
      <c r="G34">
        <v>13.264999999999997</v>
      </c>
      <c r="H34">
        <v>27</v>
      </c>
      <c r="I34">
        <v>0.49129629629629618</v>
      </c>
    </row>
    <row r="36" spans="6:12" ht="14.65" thickBot="1" x14ac:dyDescent="0.5">
      <c r="F36" s="1" t="s">
        <v>93</v>
      </c>
      <c r="G36" s="1">
        <v>58.878888888888859</v>
      </c>
      <c r="H36" s="1">
        <v>35</v>
      </c>
      <c r="I36" s="1"/>
      <c r="J36" s="1"/>
      <c r="K36" s="1"/>
      <c r="L36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19EB-A4AC-437A-A315-FA6A8F2B4545}">
  <dimension ref="A1:D13"/>
  <sheetViews>
    <sheetView workbookViewId="0">
      <selection activeCell="N22" sqref="N22"/>
    </sheetView>
  </sheetViews>
  <sheetFormatPr defaultRowHeight="14.25" x14ac:dyDescent="0.45"/>
  <cols>
    <col min="1" max="1" width="7.9296875" bestFit="1" customWidth="1"/>
    <col min="2" max="2" width="7.3984375" bestFit="1" customWidth="1"/>
    <col min="3" max="3" width="7.33203125" bestFit="1" customWidth="1"/>
    <col min="4" max="4" width="7.265625" bestFit="1" customWidth="1"/>
  </cols>
  <sheetData>
    <row r="1" spans="1:4" x14ac:dyDescent="0.45">
      <c r="B1" t="s">
        <v>168</v>
      </c>
      <c r="C1" t="s">
        <v>169</v>
      </c>
      <c r="D1" t="s">
        <v>170</v>
      </c>
    </row>
    <row r="2" spans="1:4" x14ac:dyDescent="0.45">
      <c r="A2" t="s">
        <v>158</v>
      </c>
      <c r="B2">
        <v>8.3000000000000007</v>
      </c>
      <c r="C2">
        <v>7.3</v>
      </c>
      <c r="D2">
        <v>8.1999999999999993</v>
      </c>
    </row>
    <row r="3" spans="1:4" x14ac:dyDescent="0.45">
      <c r="B3">
        <v>7.1</v>
      </c>
      <c r="C3">
        <v>6.4</v>
      </c>
      <c r="D3">
        <v>9.4</v>
      </c>
    </row>
    <row r="4" spans="1:4" x14ac:dyDescent="0.45">
      <c r="B4">
        <v>7.8</v>
      </c>
      <c r="C4">
        <v>8.5</v>
      </c>
      <c r="D4">
        <v>9.9</v>
      </c>
    </row>
    <row r="5" spans="1:4" x14ac:dyDescent="0.45">
      <c r="B5">
        <v>6.8</v>
      </c>
      <c r="C5">
        <v>7.9</v>
      </c>
      <c r="D5">
        <v>7.9</v>
      </c>
    </row>
    <row r="6" spans="1:4" x14ac:dyDescent="0.45">
      <c r="A6" t="s">
        <v>159</v>
      </c>
      <c r="B6">
        <v>8.4</v>
      </c>
      <c r="C6">
        <v>8.1999999999999993</v>
      </c>
      <c r="D6">
        <v>9.1999999999999993</v>
      </c>
    </row>
    <row r="7" spans="1:4" x14ac:dyDescent="0.45">
      <c r="B7">
        <v>6.7</v>
      </c>
      <c r="C7">
        <v>7.6</v>
      </c>
      <c r="D7">
        <v>8.1</v>
      </c>
    </row>
    <row r="8" spans="1:4" x14ac:dyDescent="0.45">
      <c r="B8">
        <v>6.2</v>
      </c>
      <c r="C8">
        <v>8</v>
      </c>
      <c r="D8">
        <v>8.9</v>
      </c>
    </row>
    <row r="9" spans="1:4" x14ac:dyDescent="0.45">
      <c r="B9">
        <v>7.4</v>
      </c>
      <c r="C9">
        <v>6.9</v>
      </c>
      <c r="D9">
        <v>8.5</v>
      </c>
    </row>
    <row r="10" spans="1:4" x14ac:dyDescent="0.45">
      <c r="A10" t="s">
        <v>171</v>
      </c>
      <c r="B10">
        <v>10.1</v>
      </c>
      <c r="C10">
        <v>10.5</v>
      </c>
      <c r="D10">
        <v>10.1</v>
      </c>
    </row>
    <row r="11" spans="1:4" x14ac:dyDescent="0.45">
      <c r="B11">
        <v>10.7</v>
      </c>
      <c r="C11">
        <v>9.5</v>
      </c>
      <c r="D11">
        <v>10.7</v>
      </c>
    </row>
    <row r="12" spans="1:4" x14ac:dyDescent="0.45">
      <c r="B12">
        <v>9.8000000000000007</v>
      </c>
      <c r="C12">
        <v>9.1</v>
      </c>
      <c r="D12">
        <v>10.1</v>
      </c>
    </row>
    <row r="13" spans="1:4" x14ac:dyDescent="0.45">
      <c r="B13">
        <v>9.6</v>
      </c>
      <c r="C13">
        <v>10.199999999999999</v>
      </c>
      <c r="D13">
        <v>9.8000000000000007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3055-DBF3-4E9C-8483-2BB3811C0AF9}">
  <dimension ref="A1:K30"/>
  <sheetViews>
    <sheetView workbookViewId="0">
      <selection activeCell="D33" sqref="D33"/>
    </sheetView>
  </sheetViews>
  <sheetFormatPr defaultRowHeight="14.25" x14ac:dyDescent="0.45"/>
  <sheetData>
    <row r="1" spans="1:8" x14ac:dyDescent="0.45">
      <c r="B1" t="s">
        <v>164</v>
      </c>
      <c r="C1" t="s">
        <v>165</v>
      </c>
      <c r="E1" t="s">
        <v>160</v>
      </c>
    </row>
    <row r="2" spans="1:8" x14ac:dyDescent="0.45">
      <c r="A2" t="s">
        <v>166</v>
      </c>
      <c r="B2">
        <v>98</v>
      </c>
      <c r="C2">
        <v>1</v>
      </c>
    </row>
    <row r="3" spans="1:8" x14ac:dyDescent="0.45">
      <c r="B3">
        <v>87</v>
      </c>
      <c r="C3">
        <v>2</v>
      </c>
      <c r="E3" t="s">
        <v>137</v>
      </c>
      <c r="F3" t="s">
        <v>164</v>
      </c>
      <c r="G3" t="s">
        <v>165</v>
      </c>
      <c r="H3" t="s">
        <v>93</v>
      </c>
    </row>
    <row r="4" spans="1:8" ht="14.65" thickBot="1" x14ac:dyDescent="0.5">
      <c r="B4">
        <v>97</v>
      </c>
      <c r="C4">
        <v>8</v>
      </c>
      <c r="E4" s="6" t="s">
        <v>166</v>
      </c>
      <c r="F4" s="6"/>
      <c r="G4" s="6"/>
      <c r="H4" s="6"/>
    </row>
    <row r="5" spans="1:8" x14ac:dyDescent="0.45">
      <c r="B5">
        <v>86</v>
      </c>
      <c r="C5">
        <v>5</v>
      </c>
      <c r="E5" t="s">
        <v>13</v>
      </c>
      <c r="F5">
        <v>4</v>
      </c>
      <c r="G5">
        <v>4</v>
      </c>
      <c r="H5">
        <v>8</v>
      </c>
    </row>
    <row r="6" spans="1:8" x14ac:dyDescent="0.45">
      <c r="A6" t="s">
        <v>167</v>
      </c>
      <c r="B6">
        <v>9</v>
      </c>
      <c r="C6">
        <v>86</v>
      </c>
      <c r="E6" t="s">
        <v>12</v>
      </c>
      <c r="F6">
        <v>368</v>
      </c>
      <c r="G6">
        <v>16</v>
      </c>
      <c r="H6">
        <v>384</v>
      </c>
    </row>
    <row r="7" spans="1:8" x14ac:dyDescent="0.45">
      <c r="B7">
        <v>1</v>
      </c>
      <c r="C7">
        <v>89</v>
      </c>
      <c r="E7" t="s">
        <v>139</v>
      </c>
      <c r="F7">
        <v>92</v>
      </c>
      <c r="G7">
        <v>4</v>
      </c>
      <c r="H7">
        <v>48</v>
      </c>
    </row>
    <row r="8" spans="1:8" x14ac:dyDescent="0.45">
      <c r="B8">
        <v>8</v>
      </c>
      <c r="C8">
        <v>87</v>
      </c>
      <c r="E8" t="s">
        <v>111</v>
      </c>
      <c r="F8">
        <v>40.666666666666664</v>
      </c>
      <c r="G8">
        <v>10</v>
      </c>
      <c r="H8">
        <v>2234.2857142857142</v>
      </c>
    </row>
    <row r="9" spans="1:8" x14ac:dyDescent="0.45">
      <c r="B9">
        <v>5</v>
      </c>
      <c r="C9">
        <v>98</v>
      </c>
    </row>
    <row r="10" spans="1:8" ht="14.65" thickBot="1" x14ac:dyDescent="0.5">
      <c r="E10" s="6" t="s">
        <v>167</v>
      </c>
      <c r="F10" s="6"/>
      <c r="G10" s="6"/>
      <c r="H10" s="6"/>
    </row>
    <row r="11" spans="1:8" x14ac:dyDescent="0.45">
      <c r="E11" t="s">
        <v>13</v>
      </c>
      <c r="F11">
        <v>4</v>
      </c>
      <c r="G11">
        <v>4</v>
      </c>
      <c r="H11">
        <v>8</v>
      </c>
    </row>
    <row r="12" spans="1:8" x14ac:dyDescent="0.45">
      <c r="E12" t="s">
        <v>12</v>
      </c>
      <c r="F12">
        <v>23</v>
      </c>
      <c r="G12">
        <v>360</v>
      </c>
      <c r="H12">
        <v>383</v>
      </c>
    </row>
    <row r="13" spans="1:8" x14ac:dyDescent="0.45">
      <c r="E13" t="s">
        <v>139</v>
      </c>
      <c r="F13">
        <v>5.75</v>
      </c>
      <c r="G13">
        <v>90</v>
      </c>
      <c r="H13">
        <v>47.875</v>
      </c>
    </row>
    <row r="14" spans="1:8" x14ac:dyDescent="0.45">
      <c r="E14" t="s">
        <v>111</v>
      </c>
      <c r="F14">
        <v>12.916666666666666</v>
      </c>
      <c r="G14">
        <v>30</v>
      </c>
      <c r="H14">
        <v>2046.4107142857142</v>
      </c>
    </row>
    <row r="16" spans="1:8" ht="14.65" thickBot="1" x14ac:dyDescent="0.5">
      <c r="E16" s="6" t="s">
        <v>93</v>
      </c>
      <c r="F16" s="6"/>
      <c r="G16" s="6"/>
      <c r="H16" s="6"/>
    </row>
    <row r="17" spans="5:11" x14ac:dyDescent="0.45">
      <c r="E17" t="s">
        <v>13</v>
      </c>
      <c r="F17">
        <v>8</v>
      </c>
      <c r="G17">
        <v>8</v>
      </c>
    </row>
    <row r="18" spans="5:11" x14ac:dyDescent="0.45">
      <c r="E18" t="s">
        <v>12</v>
      </c>
      <c r="F18">
        <v>391</v>
      </c>
      <c r="G18">
        <v>376</v>
      </c>
    </row>
    <row r="19" spans="5:11" x14ac:dyDescent="0.45">
      <c r="E19" t="s">
        <v>139</v>
      </c>
      <c r="F19">
        <v>48.875</v>
      </c>
      <c r="G19">
        <v>47</v>
      </c>
    </row>
    <row r="20" spans="5:11" x14ac:dyDescent="0.45">
      <c r="E20" t="s">
        <v>111</v>
      </c>
      <c r="F20">
        <v>2148.4107142857142</v>
      </c>
      <c r="G20">
        <v>2130.2857142857142</v>
      </c>
    </row>
    <row r="23" spans="5:11" ht="14.65" thickBot="1" x14ac:dyDescent="0.5">
      <c r="E23" t="s">
        <v>90</v>
      </c>
    </row>
    <row r="24" spans="5:11" x14ac:dyDescent="0.45">
      <c r="E24" s="5" t="s">
        <v>140</v>
      </c>
      <c r="F24" s="5" t="s">
        <v>96</v>
      </c>
      <c r="G24" s="5" t="s">
        <v>95</v>
      </c>
      <c r="H24" s="5" t="s">
        <v>97</v>
      </c>
      <c r="I24" s="5" t="s">
        <v>98</v>
      </c>
      <c r="J24" s="5" t="s">
        <v>102</v>
      </c>
      <c r="K24" s="5" t="s">
        <v>141</v>
      </c>
    </row>
    <row r="25" spans="5:11" x14ac:dyDescent="0.45">
      <c r="E25" t="s">
        <v>161</v>
      </c>
      <c r="F25">
        <v>6.25E-2</v>
      </c>
      <c r="G25">
        <v>1</v>
      </c>
      <c r="H25">
        <v>6.25E-2</v>
      </c>
      <c r="I25">
        <v>2.6714158504007124E-3</v>
      </c>
      <c r="J25">
        <v>0.95962951446025513</v>
      </c>
      <c r="K25">
        <v>4.7472253467225149</v>
      </c>
    </row>
    <row r="26" spans="5:11" x14ac:dyDescent="0.45">
      <c r="E26" t="s">
        <v>156</v>
      </c>
      <c r="F26">
        <v>14.0625</v>
      </c>
      <c r="G26">
        <v>1</v>
      </c>
      <c r="H26">
        <v>14.0625</v>
      </c>
      <c r="I26">
        <v>0.60106856634016037</v>
      </c>
      <c r="J26">
        <v>0.45317829305783608</v>
      </c>
      <c r="K26">
        <v>4.7472253467225149</v>
      </c>
    </row>
    <row r="27" spans="5:11" x14ac:dyDescent="0.45">
      <c r="E27" t="s">
        <v>162</v>
      </c>
      <c r="F27">
        <v>29670.0625</v>
      </c>
      <c r="G27">
        <v>1</v>
      </c>
      <c r="H27">
        <v>29670.0625</v>
      </c>
      <c r="I27">
        <v>1268.1772039180767</v>
      </c>
      <c r="J27">
        <v>1.5364941938696088E-13</v>
      </c>
      <c r="K27">
        <v>4.7472253467225149</v>
      </c>
    </row>
    <row r="28" spans="5:11" x14ac:dyDescent="0.45">
      <c r="E28" t="s">
        <v>163</v>
      </c>
      <c r="F28">
        <v>280.75</v>
      </c>
      <c r="G28">
        <v>12</v>
      </c>
      <c r="H28">
        <v>23.395833333333332</v>
      </c>
    </row>
    <row r="30" spans="5:11" ht="14.65" thickBot="1" x14ac:dyDescent="0.5">
      <c r="E30" s="1" t="s">
        <v>93</v>
      </c>
      <c r="F30" s="1">
        <v>29964.9375</v>
      </c>
      <c r="G30" s="1">
        <v>15</v>
      </c>
      <c r="H30" s="1"/>
      <c r="I30" s="1"/>
      <c r="J30" s="1"/>
      <c r="K30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D3914-6E80-41F1-B970-0765BC6A7C42}">
  <dimension ref="A1:N23"/>
  <sheetViews>
    <sheetView workbookViewId="0">
      <selection sqref="A1:F6"/>
    </sheetView>
  </sheetViews>
  <sheetFormatPr defaultRowHeight="14.25" x14ac:dyDescent="0.45"/>
  <sheetData>
    <row r="1" spans="1:12" x14ac:dyDescent="0.45">
      <c r="B1" t="s">
        <v>149</v>
      </c>
      <c r="C1" t="s">
        <v>150</v>
      </c>
      <c r="D1" t="s">
        <v>151</v>
      </c>
      <c r="E1" t="s">
        <v>152</v>
      </c>
      <c r="F1" t="s">
        <v>153</v>
      </c>
      <c r="H1" t="s">
        <v>154</v>
      </c>
    </row>
    <row r="2" spans="1:12" ht="14.65" thickBot="1" x14ac:dyDescent="0.5">
      <c r="A2" t="s">
        <v>144</v>
      </c>
      <c r="B2">
        <v>1</v>
      </c>
      <c r="C2">
        <v>2</v>
      </c>
      <c r="D2">
        <v>6</v>
      </c>
      <c r="E2">
        <v>6</v>
      </c>
      <c r="F2">
        <v>7</v>
      </c>
    </row>
    <row r="3" spans="1:12" x14ac:dyDescent="0.45">
      <c r="A3" t="s">
        <v>145</v>
      </c>
      <c r="B3">
        <v>2</v>
      </c>
      <c r="C3">
        <v>3</v>
      </c>
      <c r="D3">
        <v>5</v>
      </c>
      <c r="E3">
        <v>4</v>
      </c>
      <c r="F3">
        <v>3</v>
      </c>
      <c r="H3" s="5" t="s">
        <v>137</v>
      </c>
      <c r="I3" s="5" t="s">
        <v>13</v>
      </c>
      <c r="J3" s="5" t="s">
        <v>12</v>
      </c>
      <c r="K3" s="5" t="s">
        <v>139</v>
      </c>
      <c r="L3" s="5" t="s">
        <v>111</v>
      </c>
    </row>
    <row r="4" spans="1:12" x14ac:dyDescent="0.45">
      <c r="A4" t="s">
        <v>146</v>
      </c>
      <c r="B4">
        <v>3</v>
      </c>
      <c r="C4">
        <v>2</v>
      </c>
      <c r="D4">
        <v>4</v>
      </c>
      <c r="E4">
        <v>5</v>
      </c>
      <c r="F4">
        <v>6</v>
      </c>
      <c r="H4" t="s">
        <v>144</v>
      </c>
      <c r="I4">
        <v>5</v>
      </c>
      <c r="J4">
        <v>22</v>
      </c>
      <c r="K4">
        <v>4.4000000000000004</v>
      </c>
      <c r="L4">
        <v>7.3000000000000007</v>
      </c>
    </row>
    <row r="5" spans="1:12" x14ac:dyDescent="0.45">
      <c r="A5" t="s">
        <v>147</v>
      </c>
      <c r="B5">
        <v>4</v>
      </c>
      <c r="C5">
        <v>4</v>
      </c>
      <c r="D5">
        <v>3</v>
      </c>
      <c r="E5">
        <v>7</v>
      </c>
      <c r="F5">
        <v>4</v>
      </c>
      <c r="H5" t="s">
        <v>145</v>
      </c>
      <c r="I5">
        <v>5</v>
      </c>
      <c r="J5">
        <v>17</v>
      </c>
      <c r="K5">
        <v>3.4</v>
      </c>
      <c r="L5">
        <v>1.3000000000000007</v>
      </c>
    </row>
    <row r="6" spans="1:12" x14ac:dyDescent="0.45">
      <c r="A6" t="s">
        <v>148</v>
      </c>
      <c r="B6">
        <v>5</v>
      </c>
      <c r="C6">
        <v>5</v>
      </c>
      <c r="D6">
        <v>5</v>
      </c>
      <c r="E6">
        <v>4</v>
      </c>
      <c r="F6">
        <v>5</v>
      </c>
      <c r="H6" t="s">
        <v>146</v>
      </c>
      <c r="I6">
        <v>5</v>
      </c>
      <c r="J6">
        <v>20</v>
      </c>
      <c r="K6">
        <v>4</v>
      </c>
      <c r="L6">
        <v>2.5</v>
      </c>
    </row>
    <row r="7" spans="1:12" x14ac:dyDescent="0.45">
      <c r="H7" t="s">
        <v>147</v>
      </c>
      <c r="I7">
        <v>5</v>
      </c>
      <c r="J7">
        <v>22</v>
      </c>
      <c r="K7">
        <v>4.4000000000000004</v>
      </c>
      <c r="L7">
        <v>2.3000000000000007</v>
      </c>
    </row>
    <row r="8" spans="1:12" x14ac:dyDescent="0.45">
      <c r="H8" t="s">
        <v>148</v>
      </c>
      <c r="I8">
        <v>5</v>
      </c>
      <c r="J8">
        <v>24</v>
      </c>
      <c r="K8">
        <v>4.8</v>
      </c>
      <c r="L8">
        <v>0.19999999999999998</v>
      </c>
    </row>
    <row r="10" spans="1:12" x14ac:dyDescent="0.45">
      <c r="H10" t="s">
        <v>149</v>
      </c>
      <c r="I10">
        <v>5</v>
      </c>
      <c r="J10">
        <v>15</v>
      </c>
      <c r="K10">
        <v>3</v>
      </c>
      <c r="L10">
        <v>2.5</v>
      </c>
    </row>
    <row r="11" spans="1:12" x14ac:dyDescent="0.45">
      <c r="H11" t="s">
        <v>150</v>
      </c>
      <c r="I11">
        <v>5</v>
      </c>
      <c r="J11">
        <v>16</v>
      </c>
      <c r="K11">
        <v>3.2</v>
      </c>
      <c r="L11">
        <v>1.6999999999999993</v>
      </c>
    </row>
    <row r="12" spans="1:12" x14ac:dyDescent="0.45">
      <c r="H12" t="s">
        <v>151</v>
      </c>
      <c r="I12">
        <v>5</v>
      </c>
      <c r="J12">
        <v>23</v>
      </c>
      <c r="K12">
        <v>4.5999999999999996</v>
      </c>
      <c r="L12">
        <v>1.3000000000000007</v>
      </c>
    </row>
    <row r="13" spans="1:12" x14ac:dyDescent="0.45">
      <c r="H13" t="s">
        <v>152</v>
      </c>
      <c r="I13">
        <v>5</v>
      </c>
      <c r="J13">
        <v>26</v>
      </c>
      <c r="K13">
        <v>5.2</v>
      </c>
      <c r="L13">
        <v>1.7000000000000028</v>
      </c>
    </row>
    <row r="14" spans="1:12" ht="14.65" thickBot="1" x14ac:dyDescent="0.5">
      <c r="H14" s="1" t="s">
        <v>153</v>
      </c>
      <c r="I14" s="1">
        <v>5</v>
      </c>
      <c r="J14" s="1">
        <v>25</v>
      </c>
      <c r="K14" s="1">
        <v>5</v>
      </c>
      <c r="L14" s="1">
        <v>2.5</v>
      </c>
    </row>
    <row r="17" spans="8:14" ht="14.65" thickBot="1" x14ac:dyDescent="0.5">
      <c r="H17" t="s">
        <v>90</v>
      </c>
    </row>
    <row r="18" spans="8:14" x14ac:dyDescent="0.45">
      <c r="H18" s="5" t="s">
        <v>140</v>
      </c>
      <c r="I18" s="5" t="s">
        <v>96</v>
      </c>
      <c r="J18" s="5" t="s">
        <v>95</v>
      </c>
      <c r="K18" s="5" t="s">
        <v>97</v>
      </c>
      <c r="L18" s="5" t="s">
        <v>98</v>
      </c>
      <c r="M18" s="5" t="s">
        <v>102</v>
      </c>
      <c r="N18" s="5" t="s">
        <v>141</v>
      </c>
    </row>
    <row r="19" spans="8:14" x14ac:dyDescent="0.45">
      <c r="H19" t="s">
        <v>155</v>
      </c>
      <c r="I19">
        <v>5.6000000000000014</v>
      </c>
      <c r="J19">
        <v>4</v>
      </c>
      <c r="K19">
        <v>1.4000000000000004</v>
      </c>
      <c r="L19">
        <v>0.67469879518072318</v>
      </c>
      <c r="M19">
        <v>0.61919211423714016</v>
      </c>
      <c r="N19">
        <v>3.0069172799243447</v>
      </c>
    </row>
    <row r="20" spans="8:14" x14ac:dyDescent="0.45">
      <c r="H20" t="s">
        <v>156</v>
      </c>
      <c r="I20">
        <v>21.199999999999996</v>
      </c>
      <c r="J20">
        <v>4</v>
      </c>
      <c r="K20">
        <v>5.2999999999999989</v>
      </c>
      <c r="L20">
        <v>2.5542168674698793</v>
      </c>
      <c r="M20">
        <v>7.9243306883305845E-2</v>
      </c>
      <c r="N20">
        <v>3.0069172799243447</v>
      </c>
    </row>
    <row r="21" spans="8:14" x14ac:dyDescent="0.45">
      <c r="H21" t="s">
        <v>157</v>
      </c>
      <c r="I21">
        <v>33.199999999999996</v>
      </c>
      <c r="J21">
        <v>16</v>
      </c>
      <c r="K21">
        <v>2.0749999999999997</v>
      </c>
    </row>
    <row r="23" spans="8:14" ht="14.65" thickBot="1" x14ac:dyDescent="0.5">
      <c r="H23" s="1" t="s">
        <v>93</v>
      </c>
      <c r="I23" s="1">
        <v>59.999999999999993</v>
      </c>
      <c r="J23" s="1">
        <v>24</v>
      </c>
      <c r="K23" s="1"/>
      <c r="L23" s="1"/>
      <c r="M23" s="1"/>
      <c r="N2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744B-68D0-43B1-9F8F-0A55E93EF702}">
  <dimension ref="A1:D16"/>
  <sheetViews>
    <sheetView workbookViewId="0">
      <selection activeCell="K23" sqref="K23"/>
    </sheetView>
  </sheetViews>
  <sheetFormatPr defaultRowHeight="14.25" x14ac:dyDescent="0.45"/>
  <cols>
    <col min="3" max="3" width="20.1328125" bestFit="1" customWidth="1"/>
  </cols>
  <sheetData>
    <row r="1" spans="1:4" x14ac:dyDescent="0.45">
      <c r="A1" t="s">
        <v>0</v>
      </c>
      <c r="C1" s="2" t="s">
        <v>0</v>
      </c>
      <c r="D1" s="2"/>
    </row>
    <row r="2" spans="1:4" x14ac:dyDescent="0.45">
      <c r="A2">
        <v>59</v>
      </c>
    </row>
    <row r="3" spans="1:4" x14ac:dyDescent="0.45">
      <c r="A3">
        <v>63</v>
      </c>
      <c r="C3" t="s">
        <v>1</v>
      </c>
      <c r="D3">
        <v>42.733333333333334</v>
      </c>
    </row>
    <row r="4" spans="1:4" x14ac:dyDescent="0.45">
      <c r="A4">
        <v>18</v>
      </c>
      <c r="C4" t="s">
        <v>2</v>
      </c>
      <c r="D4">
        <v>3.4647430560496764</v>
      </c>
    </row>
    <row r="5" spans="1:4" x14ac:dyDescent="0.45">
      <c r="A5">
        <v>28</v>
      </c>
      <c r="C5" t="s">
        <v>3</v>
      </c>
      <c r="D5">
        <v>44</v>
      </c>
    </row>
    <row r="6" spans="1:4" x14ac:dyDescent="0.45">
      <c r="A6">
        <v>38</v>
      </c>
      <c r="C6" t="s">
        <v>4</v>
      </c>
      <c r="D6">
        <v>47</v>
      </c>
    </row>
    <row r="7" spans="1:4" x14ac:dyDescent="0.45">
      <c r="A7">
        <v>35</v>
      </c>
      <c r="C7" t="s">
        <v>5</v>
      </c>
      <c r="D7">
        <v>13.418892154968187</v>
      </c>
    </row>
    <row r="8" spans="1:4" x14ac:dyDescent="0.45">
      <c r="A8">
        <v>22</v>
      </c>
      <c r="C8" t="s">
        <v>6</v>
      </c>
      <c r="D8">
        <v>180.06666666666675</v>
      </c>
    </row>
    <row r="9" spans="1:4" x14ac:dyDescent="0.45">
      <c r="A9">
        <v>47</v>
      </c>
      <c r="C9" t="s">
        <v>7</v>
      </c>
      <c r="D9">
        <v>-0.57099533597329799</v>
      </c>
    </row>
    <row r="10" spans="1:4" x14ac:dyDescent="0.45">
      <c r="A10">
        <v>37</v>
      </c>
      <c r="C10" t="s">
        <v>8</v>
      </c>
      <c r="D10">
        <v>-0.30646893634223726</v>
      </c>
    </row>
    <row r="11" spans="1:4" x14ac:dyDescent="0.45">
      <c r="A11">
        <v>55</v>
      </c>
      <c r="C11" t="s">
        <v>9</v>
      </c>
      <c r="D11">
        <v>45</v>
      </c>
    </row>
    <row r="12" spans="1:4" x14ac:dyDescent="0.45">
      <c r="A12">
        <v>59</v>
      </c>
      <c r="C12" t="s">
        <v>10</v>
      </c>
      <c r="D12">
        <v>18</v>
      </c>
    </row>
    <row r="13" spans="1:4" x14ac:dyDescent="0.45">
      <c r="A13">
        <v>47</v>
      </c>
      <c r="C13" t="s">
        <v>11</v>
      </c>
      <c r="D13">
        <v>63</v>
      </c>
    </row>
    <row r="14" spans="1:4" x14ac:dyDescent="0.45">
      <c r="A14">
        <v>44</v>
      </c>
      <c r="C14" t="s">
        <v>12</v>
      </c>
      <c r="D14">
        <v>641</v>
      </c>
    </row>
    <row r="15" spans="1:4" x14ac:dyDescent="0.45">
      <c r="A15">
        <v>42</v>
      </c>
      <c r="C15" t="s">
        <v>13</v>
      </c>
      <c r="D15">
        <v>15</v>
      </c>
    </row>
    <row r="16" spans="1:4" ht="14.65" thickBot="1" x14ac:dyDescent="0.5">
      <c r="A16">
        <v>47</v>
      </c>
      <c r="C16" s="1" t="s">
        <v>14</v>
      </c>
      <c r="D16" s="1">
        <v>7.431134783670994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27A0-7BBE-46AB-9D43-1E7E4AB89FAA}">
  <dimension ref="A1:J36"/>
  <sheetViews>
    <sheetView zoomScale="70" zoomScaleNormal="70" workbookViewId="0">
      <selection activeCell="A4" sqref="A4:C36"/>
    </sheetView>
  </sheetViews>
  <sheetFormatPr defaultRowHeight="14.25" x14ac:dyDescent="0.45"/>
  <cols>
    <col min="4" max="4" width="36.06640625" bestFit="1" customWidth="1"/>
    <col min="5" max="5" width="12.59765625" customWidth="1"/>
    <col min="6" max="6" width="14.73046875" customWidth="1"/>
    <col min="9" max="9" width="16.73046875" customWidth="1"/>
  </cols>
  <sheetData>
    <row r="1" spans="1:10" x14ac:dyDescent="0.45">
      <c r="A1" t="s">
        <v>173</v>
      </c>
      <c r="B1">
        <v>32</v>
      </c>
      <c r="E1" t="s">
        <v>175</v>
      </c>
      <c r="F1" t="s">
        <v>209</v>
      </c>
      <c r="J1">
        <f>PI()/20</f>
        <v>0.15707963267948966</v>
      </c>
    </row>
    <row r="2" spans="1:10" x14ac:dyDescent="0.45">
      <c r="A2" t="s">
        <v>174</v>
      </c>
      <c r="B2">
        <v>0.1</v>
      </c>
    </row>
    <row r="4" spans="1:10" x14ac:dyDescent="0.45">
      <c r="A4" t="s">
        <v>213</v>
      </c>
      <c r="B4" t="s">
        <v>172</v>
      </c>
      <c r="C4" t="s">
        <v>211</v>
      </c>
      <c r="D4" t="s">
        <v>176</v>
      </c>
      <c r="E4" t="s">
        <v>212</v>
      </c>
      <c r="F4" t="s">
        <v>210</v>
      </c>
    </row>
    <row r="5" spans="1:10" x14ac:dyDescent="0.45">
      <c r="A5">
        <v>0</v>
      </c>
      <c r="B5">
        <v>0</v>
      </c>
      <c r="C5">
        <v>0.22058450180107414</v>
      </c>
      <c r="D5" t="s">
        <v>177</v>
      </c>
      <c r="E5">
        <f>A5/($B$1*$B$2)</f>
        <v>0</v>
      </c>
      <c r="F5">
        <f>IMABS(D5)/($B$1/2)</f>
        <v>1.167405390533425</v>
      </c>
    </row>
    <row r="6" spans="1:10" x14ac:dyDescent="0.45">
      <c r="A6">
        <v>1</v>
      </c>
      <c r="B6">
        <v>0.1</v>
      </c>
      <c r="C6">
        <v>-0.30238413332337122</v>
      </c>
      <c r="D6" t="s">
        <v>178</v>
      </c>
      <c r="E6">
        <f t="shared" ref="E6:E36" si="0">A6/($B$1*$B$2)</f>
        <v>0.3125</v>
      </c>
      <c r="F6">
        <f t="shared" ref="F6:F36" si="1">IMABS(D6)/($B$1/2)</f>
        <v>0.63217321638378898</v>
      </c>
    </row>
    <row r="7" spans="1:10" x14ac:dyDescent="0.45">
      <c r="A7">
        <v>2</v>
      </c>
      <c r="B7">
        <v>0.2</v>
      </c>
      <c r="C7">
        <v>-0.53819759755716179</v>
      </c>
      <c r="D7" t="s">
        <v>179</v>
      </c>
      <c r="E7">
        <f t="shared" si="0"/>
        <v>0.625</v>
      </c>
      <c r="F7">
        <f t="shared" si="1"/>
        <v>0.29223190838682661</v>
      </c>
    </row>
    <row r="8" spans="1:10" x14ac:dyDescent="0.45">
      <c r="A8">
        <v>3</v>
      </c>
      <c r="B8">
        <v>0.3</v>
      </c>
      <c r="C8">
        <v>0.14550661337229853</v>
      </c>
      <c r="D8" t="s">
        <v>180</v>
      </c>
      <c r="E8">
        <f t="shared" si="0"/>
        <v>0.9375</v>
      </c>
      <c r="F8">
        <f t="shared" si="1"/>
        <v>0.70309322411882869</v>
      </c>
    </row>
    <row r="9" spans="1:10" x14ac:dyDescent="0.45">
      <c r="A9">
        <v>4</v>
      </c>
      <c r="B9">
        <v>0.4</v>
      </c>
      <c r="C9">
        <v>0.57091572560978321</v>
      </c>
      <c r="D9" t="s">
        <v>181</v>
      </c>
      <c r="E9">
        <f t="shared" si="0"/>
        <v>1.25</v>
      </c>
      <c r="F9">
        <f t="shared" si="1"/>
        <v>0.40174275391389141</v>
      </c>
    </row>
    <row r="10" spans="1:10" x14ac:dyDescent="0.45">
      <c r="A10">
        <v>5</v>
      </c>
      <c r="B10">
        <v>0.5</v>
      </c>
      <c r="C10">
        <v>-0.21725583000006196</v>
      </c>
      <c r="D10" t="s">
        <v>182</v>
      </c>
      <c r="E10">
        <f t="shared" si="0"/>
        <v>1.5625</v>
      </c>
      <c r="F10">
        <f t="shared" si="1"/>
        <v>0.22431599046053999</v>
      </c>
    </row>
    <row r="11" spans="1:10" x14ac:dyDescent="0.45">
      <c r="A11">
        <v>6</v>
      </c>
      <c r="B11">
        <v>0.6</v>
      </c>
      <c r="C11">
        <v>-1.0350554606354105</v>
      </c>
      <c r="D11" t="s">
        <v>183</v>
      </c>
      <c r="E11">
        <f t="shared" si="0"/>
        <v>1.875</v>
      </c>
      <c r="F11">
        <f t="shared" si="1"/>
        <v>0.15783560607468541</v>
      </c>
    </row>
    <row r="12" spans="1:10" x14ac:dyDescent="0.45">
      <c r="A12">
        <v>7</v>
      </c>
      <c r="B12">
        <v>0.7</v>
      </c>
      <c r="C12">
        <v>-0.67100523103132703</v>
      </c>
      <c r="D12" t="s">
        <v>184</v>
      </c>
      <c r="E12">
        <f t="shared" si="0"/>
        <v>2.1875</v>
      </c>
      <c r="F12">
        <f t="shared" si="1"/>
        <v>0.12190926059090158</v>
      </c>
    </row>
    <row r="13" spans="1:10" x14ac:dyDescent="0.45">
      <c r="A13">
        <v>8</v>
      </c>
      <c r="B13">
        <v>0.8</v>
      </c>
      <c r="C13">
        <v>1.3176973367646672E-2</v>
      </c>
      <c r="D13" t="s">
        <v>185</v>
      </c>
      <c r="E13">
        <f t="shared" si="0"/>
        <v>2.5</v>
      </c>
      <c r="F13">
        <f t="shared" si="1"/>
        <v>0.45402272755716305</v>
      </c>
    </row>
    <row r="14" spans="1:10" x14ac:dyDescent="0.45">
      <c r="A14">
        <v>9</v>
      </c>
      <c r="B14">
        <v>0.9</v>
      </c>
      <c r="C14">
        <v>2.2007980258568871E-2</v>
      </c>
      <c r="D14" t="s">
        <v>186</v>
      </c>
      <c r="E14">
        <f t="shared" si="0"/>
        <v>2.8125</v>
      </c>
      <c r="F14">
        <f t="shared" si="1"/>
        <v>8.565265323015589E-2</v>
      </c>
    </row>
    <row r="15" spans="1:10" x14ac:dyDescent="0.45">
      <c r="A15">
        <v>10</v>
      </c>
      <c r="B15">
        <v>1</v>
      </c>
      <c r="C15">
        <v>0.2226893749063612</v>
      </c>
      <c r="D15" t="s">
        <v>187</v>
      </c>
      <c r="E15">
        <f t="shared" si="0"/>
        <v>3.125</v>
      </c>
      <c r="F15">
        <f t="shared" si="1"/>
        <v>7.5946777468665086E-2</v>
      </c>
    </row>
    <row r="16" spans="1:10" x14ac:dyDescent="0.45">
      <c r="A16">
        <v>11</v>
      </c>
      <c r="B16">
        <v>1.1000000000000001</v>
      </c>
      <c r="C16">
        <v>1.3965678660411736</v>
      </c>
      <c r="D16" t="s">
        <v>188</v>
      </c>
      <c r="E16">
        <f t="shared" si="0"/>
        <v>3.4375</v>
      </c>
      <c r="F16">
        <f t="shared" si="1"/>
        <v>6.9201381739521201E-2</v>
      </c>
    </row>
    <row r="17" spans="1:6" x14ac:dyDescent="0.45">
      <c r="A17">
        <v>12</v>
      </c>
      <c r="B17">
        <v>1.2</v>
      </c>
      <c r="C17">
        <v>2.3243090407972549</v>
      </c>
      <c r="D17" t="s">
        <v>189</v>
      </c>
      <c r="E17">
        <f t="shared" si="0"/>
        <v>3.75</v>
      </c>
      <c r="F17">
        <f t="shared" si="1"/>
        <v>6.4476698016995793E-2</v>
      </c>
    </row>
    <row r="18" spans="1:6" x14ac:dyDescent="0.45">
      <c r="A18">
        <v>13</v>
      </c>
      <c r="B18">
        <v>1.3</v>
      </c>
      <c r="C18">
        <v>1.8715059962369116</v>
      </c>
      <c r="D18" t="s">
        <v>190</v>
      </c>
      <c r="E18">
        <f t="shared" si="0"/>
        <v>4.0625</v>
      </c>
      <c r="F18">
        <f t="shared" si="1"/>
        <v>6.1213620542010766E-2</v>
      </c>
    </row>
    <row r="19" spans="1:6" x14ac:dyDescent="0.45">
      <c r="A19">
        <v>14</v>
      </c>
      <c r="B19">
        <v>1.4</v>
      </c>
      <c r="C19">
        <v>1.0417155130265003</v>
      </c>
      <c r="D19" t="s">
        <v>191</v>
      </c>
      <c r="E19">
        <f t="shared" si="0"/>
        <v>4.375</v>
      </c>
      <c r="F19">
        <f t="shared" si="1"/>
        <v>5.9074811053903921E-2</v>
      </c>
    </row>
    <row r="20" spans="1:6" x14ac:dyDescent="0.45">
      <c r="A20">
        <v>15</v>
      </c>
      <c r="B20">
        <v>1.5</v>
      </c>
      <c r="C20">
        <v>0.97656007259126443</v>
      </c>
      <c r="D20" t="s">
        <v>192</v>
      </c>
      <c r="E20">
        <f t="shared" si="0"/>
        <v>4.6875</v>
      </c>
      <c r="F20">
        <f t="shared" si="1"/>
        <v>5.7861179468261616E-2</v>
      </c>
    </row>
    <row r="21" spans="1:6" x14ac:dyDescent="0.45">
      <c r="A21">
        <v>16</v>
      </c>
      <c r="B21">
        <v>1.6</v>
      </c>
      <c r="C21">
        <v>0.90284323113485698</v>
      </c>
      <c r="D21" t="s">
        <v>193</v>
      </c>
      <c r="E21">
        <f t="shared" si="0"/>
        <v>5</v>
      </c>
      <c r="F21">
        <f t="shared" si="1"/>
        <v>5.7467592479964559E-2</v>
      </c>
    </row>
    <row r="22" spans="1:6" x14ac:dyDescent="0.45">
      <c r="A22">
        <v>17</v>
      </c>
      <c r="B22">
        <v>1.7</v>
      </c>
      <c r="C22">
        <v>4.6901073365109736E-2</v>
      </c>
      <c r="D22" t="s">
        <v>194</v>
      </c>
      <c r="E22">
        <f t="shared" si="0"/>
        <v>5.3125</v>
      </c>
      <c r="F22">
        <f t="shared" si="1"/>
        <v>5.7861179468261942E-2</v>
      </c>
    </row>
    <row r="23" spans="1:6" x14ac:dyDescent="0.45">
      <c r="A23">
        <v>18</v>
      </c>
      <c r="B23">
        <v>1.8</v>
      </c>
      <c r="C23">
        <v>-0.45106152860928073</v>
      </c>
      <c r="D23" t="s">
        <v>195</v>
      </c>
      <c r="E23">
        <f t="shared" si="0"/>
        <v>5.625</v>
      </c>
      <c r="F23">
        <f t="shared" si="1"/>
        <v>5.9074811053904011E-2</v>
      </c>
    </row>
    <row r="24" spans="1:6" x14ac:dyDescent="0.45">
      <c r="A24">
        <v>19</v>
      </c>
      <c r="B24">
        <v>1.9</v>
      </c>
      <c r="C24">
        <v>0.41010519037622784</v>
      </c>
      <c r="D24" t="s">
        <v>196</v>
      </c>
      <c r="E24">
        <f t="shared" si="0"/>
        <v>5.9375</v>
      </c>
      <c r="F24">
        <f t="shared" si="1"/>
        <v>6.1213620542010398E-2</v>
      </c>
    </row>
    <row r="25" spans="1:6" x14ac:dyDescent="0.45">
      <c r="A25">
        <v>20</v>
      </c>
      <c r="B25">
        <v>2</v>
      </c>
      <c r="C25">
        <v>1.4925576958742541</v>
      </c>
      <c r="D25" t="s">
        <v>197</v>
      </c>
      <c r="E25">
        <f t="shared" si="0"/>
        <v>6.25</v>
      </c>
      <c r="F25">
        <f t="shared" si="1"/>
        <v>6.4476698016995876E-2</v>
      </c>
    </row>
    <row r="26" spans="1:6" x14ac:dyDescent="0.45">
      <c r="A26">
        <v>21</v>
      </c>
      <c r="B26">
        <v>2.1</v>
      </c>
      <c r="C26">
        <v>1.5725089158820351</v>
      </c>
      <c r="D26" t="s">
        <v>198</v>
      </c>
      <c r="E26">
        <f t="shared" si="0"/>
        <v>6.5625</v>
      </c>
      <c r="F26">
        <f t="shared" si="1"/>
        <v>6.9201381739521617E-2</v>
      </c>
    </row>
    <row r="27" spans="1:6" x14ac:dyDescent="0.45">
      <c r="A27">
        <v>22</v>
      </c>
      <c r="B27">
        <v>2.2000000000000002</v>
      </c>
      <c r="C27">
        <v>1.4260238481640495</v>
      </c>
      <c r="D27" t="s">
        <v>199</v>
      </c>
      <c r="E27">
        <f t="shared" si="0"/>
        <v>6.875</v>
      </c>
      <c r="F27">
        <f t="shared" si="1"/>
        <v>7.5946777468665058E-2</v>
      </c>
    </row>
    <row r="28" spans="1:6" x14ac:dyDescent="0.45">
      <c r="A28">
        <v>23</v>
      </c>
      <c r="B28">
        <v>2.2999999999999998</v>
      </c>
      <c r="C28">
        <v>1.9148069206210714</v>
      </c>
      <c r="D28" t="s">
        <v>200</v>
      </c>
      <c r="E28">
        <f t="shared" si="0"/>
        <v>7.1875</v>
      </c>
      <c r="F28">
        <f t="shared" si="1"/>
        <v>8.5652653230155848E-2</v>
      </c>
    </row>
    <row r="29" spans="1:6" x14ac:dyDescent="0.45">
      <c r="A29">
        <v>24</v>
      </c>
      <c r="B29">
        <v>2.4</v>
      </c>
      <c r="C29">
        <v>2.0392266795675678</v>
      </c>
      <c r="D29" t="s">
        <v>201</v>
      </c>
      <c r="E29">
        <f t="shared" si="0"/>
        <v>7.5</v>
      </c>
      <c r="F29">
        <f t="shared" si="1"/>
        <v>0.45402272755716305</v>
      </c>
    </row>
    <row r="30" spans="1:6" x14ac:dyDescent="0.45">
      <c r="A30">
        <v>25</v>
      </c>
      <c r="B30">
        <v>2.5</v>
      </c>
      <c r="C30">
        <v>0.93833478941783266</v>
      </c>
      <c r="D30" t="s">
        <v>202</v>
      </c>
      <c r="E30">
        <f t="shared" si="0"/>
        <v>7.8125</v>
      </c>
      <c r="F30">
        <f t="shared" si="1"/>
        <v>0.12190926059090244</v>
      </c>
    </row>
    <row r="31" spans="1:6" x14ac:dyDescent="0.45">
      <c r="A31">
        <v>26</v>
      </c>
      <c r="B31">
        <v>2.6</v>
      </c>
      <c r="C31">
        <v>-0.16311954567019071</v>
      </c>
      <c r="D31" t="s">
        <v>203</v>
      </c>
      <c r="E31">
        <f t="shared" si="0"/>
        <v>8.125</v>
      </c>
      <c r="F31">
        <f t="shared" si="1"/>
        <v>0.15783560607468558</v>
      </c>
    </row>
    <row r="32" spans="1:6" x14ac:dyDescent="0.45">
      <c r="A32">
        <v>27</v>
      </c>
      <c r="B32">
        <v>2.7</v>
      </c>
      <c r="C32">
        <v>-4.0434451531640603E-2</v>
      </c>
      <c r="D32" t="s">
        <v>204</v>
      </c>
      <c r="E32">
        <f t="shared" si="0"/>
        <v>8.4375</v>
      </c>
      <c r="F32">
        <f t="shared" si="1"/>
        <v>0.22431599046054021</v>
      </c>
    </row>
    <row r="33" spans="1:6" x14ac:dyDescent="0.45">
      <c r="A33">
        <v>28</v>
      </c>
      <c r="B33">
        <v>2.8</v>
      </c>
      <c r="C33">
        <v>0.44529728631986776</v>
      </c>
      <c r="D33" t="s">
        <v>205</v>
      </c>
      <c r="E33">
        <f t="shared" si="0"/>
        <v>8.75</v>
      </c>
      <c r="F33">
        <f t="shared" si="1"/>
        <v>0.40174275391389164</v>
      </c>
    </row>
    <row r="34" spans="1:6" x14ac:dyDescent="0.45">
      <c r="A34">
        <v>29</v>
      </c>
      <c r="B34">
        <v>2.9</v>
      </c>
      <c r="C34">
        <v>0.29419511368007323</v>
      </c>
      <c r="D34" t="s">
        <v>206</v>
      </c>
      <c r="E34">
        <f t="shared" si="0"/>
        <v>9.0625</v>
      </c>
      <c r="F34">
        <f t="shared" si="1"/>
        <v>0.7030932241188288</v>
      </c>
    </row>
    <row r="35" spans="1:6" x14ac:dyDescent="0.45">
      <c r="A35">
        <v>30</v>
      </c>
      <c r="B35">
        <v>3</v>
      </c>
      <c r="C35">
        <v>0.36759664633049616</v>
      </c>
      <c r="D35" t="s">
        <v>207</v>
      </c>
      <c r="E35">
        <f t="shared" si="0"/>
        <v>9.375</v>
      </c>
      <c r="F35">
        <f t="shared" si="1"/>
        <v>0.29223190838682678</v>
      </c>
    </row>
    <row r="36" spans="1:6" x14ac:dyDescent="0.45">
      <c r="A36">
        <v>31</v>
      </c>
      <c r="B36">
        <v>3.1</v>
      </c>
      <c r="C36">
        <v>1.4410629781509401</v>
      </c>
      <c r="D36" t="s">
        <v>208</v>
      </c>
      <c r="E36">
        <f t="shared" si="0"/>
        <v>9.6875</v>
      </c>
      <c r="F36">
        <f t="shared" si="1"/>
        <v>0.6321732163837892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BABF-4878-4C48-87A2-53CE66A825C9}">
  <dimension ref="A1:C33"/>
  <sheetViews>
    <sheetView zoomScaleNormal="100" workbookViewId="0">
      <selection activeCell="M45" sqref="M45"/>
    </sheetView>
  </sheetViews>
  <sheetFormatPr defaultRowHeight="14.25" x14ac:dyDescent="0.45"/>
  <cols>
    <col min="1" max="1" width="5" bestFit="1" customWidth="1"/>
    <col min="2" max="2" width="4.59765625" bestFit="1" customWidth="1"/>
    <col min="3" max="3" width="12.33203125" bestFit="1" customWidth="1"/>
  </cols>
  <sheetData>
    <row r="1" spans="1:3" x14ac:dyDescent="0.45">
      <c r="A1" t="s">
        <v>213</v>
      </c>
      <c r="B1" t="s">
        <v>172</v>
      </c>
      <c r="C1" t="s">
        <v>211</v>
      </c>
    </row>
    <row r="2" spans="1:3" x14ac:dyDescent="0.45">
      <c r="A2">
        <v>0</v>
      </c>
      <c r="B2">
        <v>0</v>
      </c>
      <c r="C2">
        <v>0.22058450180107414</v>
      </c>
    </row>
    <row r="3" spans="1:3" x14ac:dyDescent="0.45">
      <c r="A3">
        <v>1</v>
      </c>
      <c r="B3">
        <v>0.1</v>
      </c>
      <c r="C3">
        <v>-0.30238413332337122</v>
      </c>
    </row>
    <row r="4" spans="1:3" x14ac:dyDescent="0.45">
      <c r="A4">
        <v>2</v>
      </c>
      <c r="B4">
        <v>0.2</v>
      </c>
      <c r="C4">
        <v>-0.53819759755716179</v>
      </c>
    </row>
    <row r="5" spans="1:3" x14ac:dyDescent="0.45">
      <c r="A5">
        <v>3</v>
      </c>
      <c r="B5">
        <v>0.3</v>
      </c>
      <c r="C5">
        <v>0.14550661337229853</v>
      </c>
    </row>
    <row r="6" spans="1:3" x14ac:dyDescent="0.45">
      <c r="A6">
        <v>4</v>
      </c>
      <c r="B6">
        <v>0.4</v>
      </c>
      <c r="C6">
        <v>0.57091572560978321</v>
      </c>
    </row>
    <row r="7" spans="1:3" x14ac:dyDescent="0.45">
      <c r="A7">
        <v>5</v>
      </c>
      <c r="B7">
        <v>0.5</v>
      </c>
      <c r="C7">
        <v>-0.21725583000006196</v>
      </c>
    </row>
    <row r="8" spans="1:3" x14ac:dyDescent="0.45">
      <c r="A8">
        <v>6</v>
      </c>
      <c r="B8">
        <v>0.6</v>
      </c>
      <c r="C8">
        <v>-1.0350554606354105</v>
      </c>
    </row>
    <row r="9" spans="1:3" x14ac:dyDescent="0.45">
      <c r="A9">
        <v>7</v>
      </c>
      <c r="B9">
        <v>0.7</v>
      </c>
      <c r="C9">
        <v>-0.67100523103132703</v>
      </c>
    </row>
    <row r="10" spans="1:3" x14ac:dyDescent="0.45">
      <c r="A10">
        <v>8</v>
      </c>
      <c r="B10">
        <v>0.8</v>
      </c>
      <c r="C10">
        <v>1.3176973367646672E-2</v>
      </c>
    </row>
    <row r="11" spans="1:3" hidden="1" x14ac:dyDescent="0.45">
      <c r="A11">
        <v>9</v>
      </c>
      <c r="B11">
        <v>0.9</v>
      </c>
      <c r="C11">
        <v>2.2007980258568871E-2</v>
      </c>
    </row>
    <row r="12" spans="1:3" hidden="1" x14ac:dyDescent="0.45">
      <c r="A12">
        <v>10</v>
      </c>
      <c r="B12">
        <v>1</v>
      </c>
      <c r="C12">
        <v>0.2226893749063612</v>
      </c>
    </row>
    <row r="13" spans="1:3" hidden="1" x14ac:dyDescent="0.45">
      <c r="A13">
        <v>11</v>
      </c>
      <c r="B13">
        <v>1.1000000000000001</v>
      </c>
      <c r="C13">
        <v>1.3965678660411736</v>
      </c>
    </row>
    <row r="14" spans="1:3" hidden="1" x14ac:dyDescent="0.45">
      <c r="A14">
        <v>12</v>
      </c>
      <c r="B14">
        <v>1.2</v>
      </c>
      <c r="C14">
        <v>2.3243090407972549</v>
      </c>
    </row>
    <row r="15" spans="1:3" hidden="1" x14ac:dyDescent="0.45">
      <c r="A15">
        <v>13</v>
      </c>
      <c r="B15">
        <v>1.3</v>
      </c>
      <c r="C15">
        <v>1.8715059962369116</v>
      </c>
    </row>
    <row r="16" spans="1:3" hidden="1" x14ac:dyDescent="0.45">
      <c r="A16">
        <v>14</v>
      </c>
      <c r="B16">
        <v>1.4</v>
      </c>
      <c r="C16">
        <v>1.0417155130265003</v>
      </c>
    </row>
    <row r="17" spans="1:3" hidden="1" x14ac:dyDescent="0.45">
      <c r="A17">
        <v>15</v>
      </c>
      <c r="B17">
        <v>1.5</v>
      </c>
      <c r="C17">
        <v>0.97656007259126443</v>
      </c>
    </row>
    <row r="18" spans="1:3" hidden="1" x14ac:dyDescent="0.45">
      <c r="A18">
        <v>16</v>
      </c>
      <c r="B18">
        <v>1.6</v>
      </c>
      <c r="C18">
        <v>0.90284323113485698</v>
      </c>
    </row>
    <row r="19" spans="1:3" hidden="1" x14ac:dyDescent="0.45">
      <c r="A19">
        <v>17</v>
      </c>
      <c r="B19">
        <v>1.7</v>
      </c>
      <c r="C19">
        <v>4.6901073365109736E-2</v>
      </c>
    </row>
    <row r="20" spans="1:3" hidden="1" x14ac:dyDescent="0.45">
      <c r="A20">
        <v>18</v>
      </c>
      <c r="B20">
        <v>1.8</v>
      </c>
      <c r="C20">
        <v>-0.45106152860928073</v>
      </c>
    </row>
    <row r="21" spans="1:3" hidden="1" x14ac:dyDescent="0.45">
      <c r="A21">
        <v>19</v>
      </c>
      <c r="B21">
        <v>1.9</v>
      </c>
      <c r="C21">
        <v>0.41010519037622784</v>
      </c>
    </row>
    <row r="22" spans="1:3" hidden="1" x14ac:dyDescent="0.45">
      <c r="A22">
        <v>20</v>
      </c>
      <c r="B22">
        <v>2</v>
      </c>
      <c r="C22">
        <v>1.4925576958742541</v>
      </c>
    </row>
    <row r="23" spans="1:3" hidden="1" x14ac:dyDescent="0.45">
      <c r="A23">
        <v>21</v>
      </c>
      <c r="B23">
        <v>2.1</v>
      </c>
      <c r="C23">
        <v>1.5725089158820351</v>
      </c>
    </row>
    <row r="24" spans="1:3" hidden="1" x14ac:dyDescent="0.45">
      <c r="A24">
        <v>22</v>
      </c>
      <c r="B24">
        <v>2.2000000000000002</v>
      </c>
      <c r="C24">
        <v>1.4260238481640495</v>
      </c>
    </row>
    <row r="25" spans="1:3" hidden="1" x14ac:dyDescent="0.45">
      <c r="A25">
        <v>23</v>
      </c>
      <c r="B25">
        <v>2.2999999999999998</v>
      </c>
      <c r="C25">
        <v>1.9148069206210714</v>
      </c>
    </row>
    <row r="26" spans="1:3" hidden="1" x14ac:dyDescent="0.45">
      <c r="A26">
        <v>24</v>
      </c>
      <c r="B26">
        <v>2.4</v>
      </c>
      <c r="C26">
        <v>2.0392266795675678</v>
      </c>
    </row>
    <row r="27" spans="1:3" hidden="1" x14ac:dyDescent="0.45">
      <c r="A27">
        <v>25</v>
      </c>
      <c r="B27">
        <v>2.5</v>
      </c>
      <c r="C27">
        <v>0.93833478941783266</v>
      </c>
    </row>
    <row r="28" spans="1:3" hidden="1" x14ac:dyDescent="0.45">
      <c r="A28">
        <v>26</v>
      </c>
      <c r="B28">
        <v>2.6</v>
      </c>
      <c r="C28">
        <v>-0.16311954567019071</v>
      </c>
    </row>
    <row r="29" spans="1:3" hidden="1" x14ac:dyDescent="0.45">
      <c r="A29">
        <v>27</v>
      </c>
      <c r="B29">
        <v>2.7</v>
      </c>
      <c r="C29">
        <v>-4.0434451531640603E-2</v>
      </c>
    </row>
    <row r="30" spans="1:3" hidden="1" x14ac:dyDescent="0.45">
      <c r="A30">
        <v>28</v>
      </c>
      <c r="B30">
        <v>2.8</v>
      </c>
      <c r="C30">
        <v>0.44529728631986776</v>
      </c>
    </row>
    <row r="31" spans="1:3" hidden="1" x14ac:dyDescent="0.45">
      <c r="A31">
        <v>29</v>
      </c>
      <c r="B31">
        <v>2.9</v>
      </c>
      <c r="C31">
        <v>0.29419511368007323</v>
      </c>
    </row>
    <row r="32" spans="1:3" x14ac:dyDescent="0.45">
      <c r="A32">
        <v>30</v>
      </c>
      <c r="B32">
        <v>3</v>
      </c>
      <c r="C32">
        <v>0.36759664633049616</v>
      </c>
    </row>
    <row r="33" spans="1:3" x14ac:dyDescent="0.45">
      <c r="A33">
        <v>31</v>
      </c>
      <c r="B33">
        <v>3.1</v>
      </c>
      <c r="C33">
        <v>1.4410629781509401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674A-6F6D-4083-8F09-F9F0688652DF}">
  <dimension ref="A1:F36"/>
  <sheetViews>
    <sheetView topLeftCell="F1" zoomScaleNormal="100" workbookViewId="0">
      <selection activeCell="H26" sqref="H26:H33"/>
    </sheetView>
  </sheetViews>
  <sheetFormatPr defaultRowHeight="14.25" x14ac:dyDescent="0.45"/>
  <cols>
    <col min="1" max="1" width="3.6640625" bestFit="1" customWidth="1"/>
    <col min="2" max="2" width="2.33203125" bestFit="1" customWidth="1"/>
    <col min="3" max="3" width="5.1328125" customWidth="1"/>
    <col min="4" max="4" width="7.3984375" customWidth="1"/>
    <col min="5" max="5" width="9" bestFit="1" customWidth="1"/>
    <col min="6" max="6" width="10.1328125" bestFit="1" customWidth="1"/>
  </cols>
  <sheetData>
    <row r="1" spans="1:6" x14ac:dyDescent="0.45">
      <c r="A1" t="s">
        <v>213</v>
      </c>
      <c r="B1" t="s">
        <v>172</v>
      </c>
      <c r="C1" t="s">
        <v>211</v>
      </c>
      <c r="D1" t="s">
        <v>176</v>
      </c>
      <c r="E1" t="s">
        <v>212</v>
      </c>
      <c r="F1" t="s">
        <v>210</v>
      </c>
    </row>
    <row r="2" spans="1:6" x14ac:dyDescent="0.45">
      <c r="A2">
        <v>0</v>
      </c>
      <c r="B2">
        <v>0</v>
      </c>
      <c r="C2">
        <v>0.22058450180107414</v>
      </c>
      <c r="D2" t="s">
        <v>177</v>
      </c>
      <c r="E2">
        <f t="shared" ref="E2:E33" si="0">A2/($B$35*$B$36)</f>
        <v>0</v>
      </c>
      <c r="F2">
        <f t="shared" ref="F2:F33" si="1">IMABS(D2)/($B$35/2)</f>
        <v>1.167405390533425</v>
      </c>
    </row>
    <row r="3" spans="1:6" x14ac:dyDescent="0.45">
      <c r="A3">
        <v>1</v>
      </c>
      <c r="B3">
        <v>0.1</v>
      </c>
      <c r="C3">
        <v>-0.30238413332337122</v>
      </c>
      <c r="D3" t="s">
        <v>178</v>
      </c>
      <c r="E3">
        <f t="shared" si="0"/>
        <v>0.3125</v>
      </c>
      <c r="F3">
        <f t="shared" si="1"/>
        <v>0.63217321638378898</v>
      </c>
    </row>
    <row r="4" spans="1:6" x14ac:dyDescent="0.45">
      <c r="A4">
        <v>2</v>
      </c>
      <c r="B4">
        <v>0.2</v>
      </c>
      <c r="C4">
        <v>-0.53819759755716179</v>
      </c>
      <c r="D4" t="s">
        <v>179</v>
      </c>
      <c r="E4">
        <f t="shared" si="0"/>
        <v>0.625</v>
      </c>
      <c r="F4">
        <f t="shared" si="1"/>
        <v>0.29223190838682661</v>
      </c>
    </row>
    <row r="5" spans="1:6" x14ac:dyDescent="0.45">
      <c r="A5">
        <v>3</v>
      </c>
      <c r="B5">
        <v>0.3</v>
      </c>
      <c r="C5">
        <v>0.14550661337229853</v>
      </c>
      <c r="D5" t="s">
        <v>180</v>
      </c>
      <c r="E5">
        <f t="shared" si="0"/>
        <v>0.9375</v>
      </c>
      <c r="F5">
        <f t="shared" si="1"/>
        <v>0.70309322411882869</v>
      </c>
    </row>
    <row r="6" spans="1:6" x14ac:dyDescent="0.45">
      <c r="A6">
        <v>4</v>
      </c>
      <c r="B6">
        <v>0.4</v>
      </c>
      <c r="C6">
        <v>0.57091572560978321</v>
      </c>
      <c r="D6" t="s">
        <v>181</v>
      </c>
      <c r="E6">
        <f t="shared" si="0"/>
        <v>1.25</v>
      </c>
      <c r="F6">
        <f t="shared" si="1"/>
        <v>0.40174275391389141</v>
      </c>
    </row>
    <row r="7" spans="1:6" x14ac:dyDescent="0.45">
      <c r="A7">
        <v>5</v>
      </c>
      <c r="B7">
        <v>0.5</v>
      </c>
      <c r="C7">
        <v>-0.21725583000006196</v>
      </c>
      <c r="D7" t="s">
        <v>182</v>
      </c>
      <c r="E7">
        <f t="shared" si="0"/>
        <v>1.5625</v>
      </c>
      <c r="F7">
        <f t="shared" si="1"/>
        <v>0.22431599046053999</v>
      </c>
    </row>
    <row r="8" spans="1:6" x14ac:dyDescent="0.45">
      <c r="A8">
        <v>6</v>
      </c>
      <c r="B8">
        <v>0.6</v>
      </c>
      <c r="C8">
        <v>-1.0350554606354105</v>
      </c>
      <c r="D8" t="s">
        <v>183</v>
      </c>
      <c r="E8">
        <f t="shared" si="0"/>
        <v>1.875</v>
      </c>
      <c r="F8">
        <f t="shared" si="1"/>
        <v>0.15783560607468541</v>
      </c>
    </row>
    <row r="9" spans="1:6" x14ac:dyDescent="0.45">
      <c r="A9">
        <v>7</v>
      </c>
      <c r="B9">
        <v>0.7</v>
      </c>
      <c r="C9">
        <v>-0.67100523103132703</v>
      </c>
      <c r="D9" t="s">
        <v>184</v>
      </c>
      <c r="E9">
        <f t="shared" si="0"/>
        <v>2.1875</v>
      </c>
      <c r="F9">
        <f t="shared" si="1"/>
        <v>0.12190926059090158</v>
      </c>
    </row>
    <row r="10" spans="1:6" x14ac:dyDescent="0.45">
      <c r="A10">
        <v>8</v>
      </c>
      <c r="B10">
        <v>0.8</v>
      </c>
      <c r="C10">
        <v>1.3176973367646672E-2</v>
      </c>
      <c r="D10" t="s">
        <v>185</v>
      </c>
      <c r="E10">
        <f t="shared" si="0"/>
        <v>2.5</v>
      </c>
      <c r="F10">
        <f t="shared" si="1"/>
        <v>0.45402272755716305</v>
      </c>
    </row>
    <row r="11" spans="1:6" x14ac:dyDescent="0.45">
      <c r="A11">
        <v>9</v>
      </c>
      <c r="B11">
        <v>0.9</v>
      </c>
      <c r="C11">
        <v>2.2007980258568871E-2</v>
      </c>
      <c r="D11" t="s">
        <v>186</v>
      </c>
      <c r="E11">
        <f t="shared" si="0"/>
        <v>2.8125</v>
      </c>
      <c r="F11">
        <f t="shared" si="1"/>
        <v>8.565265323015589E-2</v>
      </c>
    </row>
    <row r="12" spans="1:6" x14ac:dyDescent="0.45">
      <c r="A12">
        <v>10</v>
      </c>
      <c r="B12">
        <v>1</v>
      </c>
      <c r="C12">
        <v>0.2226893749063612</v>
      </c>
      <c r="D12" t="s">
        <v>187</v>
      </c>
      <c r="E12">
        <f t="shared" si="0"/>
        <v>3.125</v>
      </c>
      <c r="F12">
        <f t="shared" si="1"/>
        <v>7.5946777468665086E-2</v>
      </c>
    </row>
    <row r="13" spans="1:6" x14ac:dyDescent="0.45">
      <c r="A13">
        <v>11</v>
      </c>
      <c r="B13">
        <v>1.1000000000000001</v>
      </c>
      <c r="C13">
        <v>1.3965678660411736</v>
      </c>
      <c r="D13" t="s">
        <v>188</v>
      </c>
      <c r="E13">
        <f t="shared" si="0"/>
        <v>3.4375</v>
      </c>
      <c r="F13">
        <f t="shared" si="1"/>
        <v>6.9201381739521201E-2</v>
      </c>
    </row>
    <row r="14" spans="1:6" x14ac:dyDescent="0.45">
      <c r="A14">
        <v>12</v>
      </c>
      <c r="B14">
        <v>1.2</v>
      </c>
      <c r="C14">
        <v>2.3243090407972549</v>
      </c>
      <c r="D14" t="s">
        <v>189</v>
      </c>
      <c r="E14">
        <f t="shared" si="0"/>
        <v>3.75</v>
      </c>
      <c r="F14">
        <f t="shared" si="1"/>
        <v>6.4476698016995793E-2</v>
      </c>
    </row>
    <row r="15" spans="1:6" x14ac:dyDescent="0.45">
      <c r="A15">
        <v>13</v>
      </c>
      <c r="B15">
        <v>1.3</v>
      </c>
      <c r="C15">
        <v>1.8715059962369116</v>
      </c>
      <c r="D15" t="s">
        <v>190</v>
      </c>
      <c r="E15">
        <f t="shared" si="0"/>
        <v>4.0625</v>
      </c>
      <c r="F15">
        <f t="shared" si="1"/>
        <v>6.1213620542010766E-2</v>
      </c>
    </row>
    <row r="16" spans="1:6" x14ac:dyDescent="0.45">
      <c r="A16">
        <v>14</v>
      </c>
      <c r="B16">
        <v>1.4</v>
      </c>
      <c r="C16">
        <v>1.0417155130265003</v>
      </c>
      <c r="D16" t="s">
        <v>191</v>
      </c>
      <c r="E16">
        <f t="shared" si="0"/>
        <v>4.375</v>
      </c>
      <c r="F16">
        <f t="shared" si="1"/>
        <v>5.9074811053903921E-2</v>
      </c>
    </row>
    <row r="17" spans="1:6" x14ac:dyDescent="0.45">
      <c r="A17">
        <v>15</v>
      </c>
      <c r="B17">
        <v>1.5</v>
      </c>
      <c r="C17">
        <v>0.97656007259126443</v>
      </c>
      <c r="D17" t="s">
        <v>192</v>
      </c>
      <c r="E17">
        <f t="shared" si="0"/>
        <v>4.6875</v>
      </c>
      <c r="F17">
        <f t="shared" si="1"/>
        <v>5.7861179468261616E-2</v>
      </c>
    </row>
    <row r="18" spans="1:6" x14ac:dyDescent="0.45">
      <c r="A18">
        <v>16</v>
      </c>
      <c r="B18">
        <v>1.6</v>
      </c>
      <c r="C18">
        <v>0.90284323113485698</v>
      </c>
      <c r="D18" t="s">
        <v>193</v>
      </c>
      <c r="E18">
        <f t="shared" si="0"/>
        <v>5</v>
      </c>
      <c r="F18">
        <f t="shared" si="1"/>
        <v>5.7467592479964559E-2</v>
      </c>
    </row>
    <row r="19" spans="1:6" x14ac:dyDescent="0.45">
      <c r="A19">
        <v>17</v>
      </c>
      <c r="B19">
        <v>1.7</v>
      </c>
      <c r="C19">
        <v>4.6901073365109736E-2</v>
      </c>
      <c r="D19" t="s">
        <v>194</v>
      </c>
      <c r="E19">
        <f t="shared" si="0"/>
        <v>5.3125</v>
      </c>
      <c r="F19">
        <f t="shared" si="1"/>
        <v>5.7861179468261942E-2</v>
      </c>
    </row>
    <row r="20" spans="1:6" x14ac:dyDescent="0.45">
      <c r="A20">
        <v>18</v>
      </c>
      <c r="B20">
        <v>1.8</v>
      </c>
      <c r="C20">
        <v>-0.45106152860928073</v>
      </c>
      <c r="D20" t="s">
        <v>195</v>
      </c>
      <c r="E20">
        <f t="shared" si="0"/>
        <v>5.625</v>
      </c>
      <c r="F20">
        <f t="shared" si="1"/>
        <v>5.9074811053904011E-2</v>
      </c>
    </row>
    <row r="21" spans="1:6" x14ac:dyDescent="0.45">
      <c r="A21">
        <v>19</v>
      </c>
      <c r="B21">
        <v>1.9</v>
      </c>
      <c r="C21">
        <v>0.41010519037622784</v>
      </c>
      <c r="D21" t="s">
        <v>196</v>
      </c>
      <c r="E21">
        <f t="shared" si="0"/>
        <v>5.9375</v>
      </c>
      <c r="F21">
        <f t="shared" si="1"/>
        <v>6.1213620542010398E-2</v>
      </c>
    </row>
    <row r="22" spans="1:6" x14ac:dyDescent="0.45">
      <c r="A22">
        <v>20</v>
      </c>
      <c r="B22">
        <v>2</v>
      </c>
      <c r="C22">
        <v>1.4925576958742541</v>
      </c>
      <c r="D22" t="s">
        <v>197</v>
      </c>
      <c r="E22">
        <f t="shared" si="0"/>
        <v>6.25</v>
      </c>
      <c r="F22">
        <f t="shared" si="1"/>
        <v>6.4476698016995876E-2</v>
      </c>
    </row>
    <row r="23" spans="1:6" x14ac:dyDescent="0.45">
      <c r="A23">
        <v>21</v>
      </c>
      <c r="B23">
        <v>2.1</v>
      </c>
      <c r="C23">
        <v>1.5725089158820351</v>
      </c>
      <c r="D23" t="s">
        <v>198</v>
      </c>
      <c r="E23">
        <f t="shared" si="0"/>
        <v>6.5625</v>
      </c>
      <c r="F23">
        <f t="shared" si="1"/>
        <v>6.9201381739521617E-2</v>
      </c>
    </row>
    <row r="24" spans="1:6" x14ac:dyDescent="0.45">
      <c r="A24">
        <v>22</v>
      </c>
      <c r="B24">
        <v>2.2000000000000002</v>
      </c>
      <c r="C24">
        <v>1.4260238481640495</v>
      </c>
      <c r="D24" t="s">
        <v>199</v>
      </c>
      <c r="E24">
        <f t="shared" si="0"/>
        <v>6.875</v>
      </c>
      <c r="F24">
        <f t="shared" si="1"/>
        <v>7.5946777468665058E-2</v>
      </c>
    </row>
    <row r="25" spans="1:6" x14ac:dyDescent="0.45">
      <c r="A25">
        <v>23</v>
      </c>
      <c r="B25">
        <v>2.2999999999999998</v>
      </c>
      <c r="C25">
        <v>1.9148069206210714</v>
      </c>
      <c r="D25" t="s">
        <v>200</v>
      </c>
      <c r="E25">
        <f t="shared" si="0"/>
        <v>7.1875</v>
      </c>
      <c r="F25">
        <f t="shared" si="1"/>
        <v>8.5652653230155848E-2</v>
      </c>
    </row>
    <row r="26" spans="1:6" x14ac:dyDescent="0.45">
      <c r="A26">
        <v>24</v>
      </c>
      <c r="B26">
        <v>2.4</v>
      </c>
      <c r="C26">
        <v>2.0392266795675678</v>
      </c>
      <c r="D26" t="s">
        <v>201</v>
      </c>
      <c r="E26">
        <f t="shared" si="0"/>
        <v>7.5</v>
      </c>
      <c r="F26">
        <f t="shared" si="1"/>
        <v>0.45402272755716305</v>
      </c>
    </row>
    <row r="27" spans="1:6" x14ac:dyDescent="0.45">
      <c r="A27">
        <v>25</v>
      </c>
      <c r="B27">
        <v>2.5</v>
      </c>
      <c r="C27">
        <v>0.93833478941783266</v>
      </c>
      <c r="D27" t="s">
        <v>202</v>
      </c>
      <c r="E27">
        <f t="shared" si="0"/>
        <v>7.8125</v>
      </c>
      <c r="F27">
        <f t="shared" si="1"/>
        <v>0.12190926059090244</v>
      </c>
    </row>
    <row r="28" spans="1:6" x14ac:dyDescent="0.45">
      <c r="A28">
        <v>26</v>
      </c>
      <c r="B28">
        <v>2.6</v>
      </c>
      <c r="C28">
        <v>-0.16311954567019071</v>
      </c>
      <c r="D28" t="s">
        <v>203</v>
      </c>
      <c r="E28">
        <f t="shared" si="0"/>
        <v>8.125</v>
      </c>
      <c r="F28">
        <f t="shared" si="1"/>
        <v>0.15783560607468558</v>
      </c>
    </row>
    <row r="29" spans="1:6" x14ac:dyDescent="0.45">
      <c r="A29">
        <v>27</v>
      </c>
      <c r="B29">
        <v>2.7</v>
      </c>
      <c r="C29">
        <v>-4.0434451531640603E-2</v>
      </c>
      <c r="D29" t="s">
        <v>204</v>
      </c>
      <c r="E29">
        <f t="shared" si="0"/>
        <v>8.4375</v>
      </c>
      <c r="F29">
        <f t="shared" si="1"/>
        <v>0.22431599046054021</v>
      </c>
    </row>
    <row r="30" spans="1:6" x14ac:dyDescent="0.45">
      <c r="A30">
        <v>28</v>
      </c>
      <c r="B30">
        <v>2.8</v>
      </c>
      <c r="C30">
        <v>0.44529728631986776</v>
      </c>
      <c r="D30" t="s">
        <v>205</v>
      </c>
      <c r="E30">
        <f t="shared" si="0"/>
        <v>8.75</v>
      </c>
      <c r="F30">
        <f t="shared" si="1"/>
        <v>0.40174275391389164</v>
      </c>
    </row>
    <row r="31" spans="1:6" x14ac:dyDescent="0.45">
      <c r="A31">
        <v>29</v>
      </c>
      <c r="B31">
        <v>2.9</v>
      </c>
      <c r="C31">
        <v>0.29419511368007323</v>
      </c>
      <c r="D31" t="s">
        <v>206</v>
      </c>
      <c r="E31">
        <f t="shared" si="0"/>
        <v>9.0625</v>
      </c>
      <c r="F31">
        <f t="shared" si="1"/>
        <v>0.7030932241188288</v>
      </c>
    </row>
    <row r="32" spans="1:6" x14ac:dyDescent="0.45">
      <c r="A32">
        <v>30</v>
      </c>
      <c r="B32">
        <v>3</v>
      </c>
      <c r="C32">
        <v>0.36759664633049616</v>
      </c>
      <c r="D32" t="s">
        <v>207</v>
      </c>
      <c r="E32">
        <f t="shared" si="0"/>
        <v>9.375</v>
      </c>
      <c r="F32">
        <f t="shared" si="1"/>
        <v>0.29223190838682678</v>
      </c>
    </row>
    <row r="33" spans="1:6" x14ac:dyDescent="0.45">
      <c r="A33">
        <v>31</v>
      </c>
      <c r="B33">
        <v>3.1</v>
      </c>
      <c r="C33">
        <v>1.4410629781509401</v>
      </c>
      <c r="D33" t="s">
        <v>208</v>
      </c>
      <c r="E33">
        <f t="shared" si="0"/>
        <v>9.6875</v>
      </c>
      <c r="F33">
        <f t="shared" si="1"/>
        <v>0.6321732163837892</v>
      </c>
    </row>
    <row r="35" spans="1:6" x14ac:dyDescent="0.45">
      <c r="A35" t="s">
        <v>173</v>
      </c>
      <c r="B35">
        <v>32</v>
      </c>
    </row>
    <row r="36" spans="1:6" x14ac:dyDescent="0.45">
      <c r="A36" t="s">
        <v>174</v>
      </c>
      <c r="B36">
        <v>0.1</v>
      </c>
    </row>
  </sheetData>
  <pageMargins left="0.7" right="0.7" top="0.75" bottom="0.75" header="0.3" footer="0.3"/>
  <ignoredErrors>
    <ignoredError sqref="D18 D2" numberStoredAsText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5A487-A840-4D06-8FF7-8E4E75CF5EC3}">
  <dimension ref="A1:D16"/>
  <sheetViews>
    <sheetView workbookViewId="0">
      <selection activeCell="J23" sqref="J23"/>
    </sheetView>
  </sheetViews>
  <sheetFormatPr defaultRowHeight="14.25" x14ac:dyDescent="0.45"/>
  <cols>
    <col min="3" max="3" width="9.53125" bestFit="1" customWidth="1"/>
    <col min="4" max="4" width="9.46484375" customWidth="1"/>
  </cols>
  <sheetData>
    <row r="1" spans="1:4" x14ac:dyDescent="0.45">
      <c r="A1" t="s">
        <v>0</v>
      </c>
      <c r="C1" s="2" t="s">
        <v>0</v>
      </c>
      <c r="D1" s="2"/>
    </row>
    <row r="2" spans="1:4" x14ac:dyDescent="0.45">
      <c r="A2">
        <v>59</v>
      </c>
    </row>
    <row r="3" spans="1:4" x14ac:dyDescent="0.45">
      <c r="A3">
        <v>63</v>
      </c>
      <c r="C3" t="s">
        <v>15</v>
      </c>
      <c r="D3">
        <v>59</v>
      </c>
    </row>
    <row r="4" spans="1:4" ht="14.65" thickBot="1" x14ac:dyDescent="0.5">
      <c r="A4">
        <v>18</v>
      </c>
      <c r="C4" s="1" t="s">
        <v>16</v>
      </c>
      <c r="D4" s="1">
        <v>28</v>
      </c>
    </row>
    <row r="5" spans="1:4" x14ac:dyDescent="0.45">
      <c r="A5">
        <v>28</v>
      </c>
    </row>
    <row r="6" spans="1:4" x14ac:dyDescent="0.45">
      <c r="A6">
        <v>38</v>
      </c>
    </row>
    <row r="7" spans="1:4" x14ac:dyDescent="0.45">
      <c r="A7">
        <v>35</v>
      </c>
    </row>
    <row r="8" spans="1:4" x14ac:dyDescent="0.45">
      <c r="A8">
        <v>22</v>
      </c>
    </row>
    <row r="9" spans="1:4" x14ac:dyDescent="0.45">
      <c r="A9">
        <v>47</v>
      </c>
    </row>
    <row r="10" spans="1:4" x14ac:dyDescent="0.45">
      <c r="A10">
        <v>37</v>
      </c>
    </row>
    <row r="11" spans="1:4" x14ac:dyDescent="0.45">
      <c r="A11">
        <v>55</v>
      </c>
    </row>
    <row r="12" spans="1:4" x14ac:dyDescent="0.45">
      <c r="A12">
        <v>59</v>
      </c>
    </row>
    <row r="13" spans="1:4" x14ac:dyDescent="0.45">
      <c r="A13">
        <v>47</v>
      </c>
    </row>
    <row r="14" spans="1:4" x14ac:dyDescent="0.45">
      <c r="A14">
        <v>44</v>
      </c>
    </row>
    <row r="15" spans="1:4" x14ac:dyDescent="0.45">
      <c r="A15">
        <v>42</v>
      </c>
    </row>
    <row r="16" spans="1:4" x14ac:dyDescent="0.45">
      <c r="A16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D7AF-3420-4B68-8809-C625202538BF}">
  <dimension ref="A1:F16"/>
  <sheetViews>
    <sheetView workbookViewId="0">
      <selection activeCell="L21" sqref="L21"/>
    </sheetView>
  </sheetViews>
  <sheetFormatPr defaultRowHeight="14.25" x14ac:dyDescent="0.45"/>
  <cols>
    <col min="3" max="3" width="8.6640625" customWidth="1"/>
  </cols>
  <sheetData>
    <row r="1" spans="1:6" x14ac:dyDescent="0.45">
      <c r="A1" t="s">
        <v>0</v>
      </c>
      <c r="C1" s="5" t="s">
        <v>17</v>
      </c>
      <c r="D1" s="5" t="s">
        <v>0</v>
      </c>
      <c r="E1" s="5" t="s">
        <v>18</v>
      </c>
      <c r="F1" s="5" t="s">
        <v>19</v>
      </c>
    </row>
    <row r="2" spans="1:6" x14ac:dyDescent="0.45">
      <c r="A2">
        <v>59</v>
      </c>
      <c r="C2">
        <v>2</v>
      </c>
      <c r="D2">
        <v>63</v>
      </c>
      <c r="E2">
        <v>1</v>
      </c>
      <c r="F2" s="3">
        <v>1</v>
      </c>
    </row>
    <row r="3" spans="1:6" x14ac:dyDescent="0.45">
      <c r="A3">
        <v>63</v>
      </c>
      <c r="C3">
        <v>1</v>
      </c>
      <c r="D3">
        <v>59</v>
      </c>
      <c r="E3">
        <v>2</v>
      </c>
      <c r="F3" s="3">
        <v>0.85699999999999998</v>
      </c>
    </row>
    <row r="4" spans="1:6" x14ac:dyDescent="0.45">
      <c r="A4">
        <v>18</v>
      </c>
      <c r="C4">
        <v>11</v>
      </c>
      <c r="D4">
        <v>59</v>
      </c>
      <c r="E4">
        <v>2</v>
      </c>
      <c r="F4" s="3">
        <v>0.85699999999999998</v>
      </c>
    </row>
    <row r="5" spans="1:6" x14ac:dyDescent="0.45">
      <c r="A5">
        <v>28</v>
      </c>
      <c r="C5">
        <v>10</v>
      </c>
      <c r="D5">
        <v>55</v>
      </c>
      <c r="E5">
        <v>4</v>
      </c>
      <c r="F5" s="3">
        <v>0.78500000000000003</v>
      </c>
    </row>
    <row r="6" spans="1:6" x14ac:dyDescent="0.45">
      <c r="A6">
        <v>38</v>
      </c>
      <c r="C6">
        <v>8</v>
      </c>
      <c r="D6">
        <v>47</v>
      </c>
      <c r="E6">
        <v>5</v>
      </c>
      <c r="F6" s="3">
        <v>0.57099999999999995</v>
      </c>
    </row>
    <row r="7" spans="1:6" x14ac:dyDescent="0.45">
      <c r="A7">
        <v>35</v>
      </c>
      <c r="C7">
        <v>12</v>
      </c>
      <c r="D7">
        <v>47</v>
      </c>
      <c r="E7">
        <v>5</v>
      </c>
      <c r="F7" s="3">
        <v>0.57099999999999995</v>
      </c>
    </row>
    <row r="8" spans="1:6" x14ac:dyDescent="0.45">
      <c r="A8">
        <v>22</v>
      </c>
      <c r="C8">
        <v>15</v>
      </c>
      <c r="D8">
        <v>47</v>
      </c>
      <c r="E8">
        <v>5</v>
      </c>
      <c r="F8" s="3">
        <v>0.57099999999999995</v>
      </c>
    </row>
    <row r="9" spans="1:6" x14ac:dyDescent="0.45">
      <c r="A9">
        <v>47</v>
      </c>
      <c r="C9">
        <v>13</v>
      </c>
      <c r="D9">
        <v>44</v>
      </c>
      <c r="E9">
        <v>8</v>
      </c>
      <c r="F9" s="3">
        <v>0.5</v>
      </c>
    </row>
    <row r="10" spans="1:6" x14ac:dyDescent="0.45">
      <c r="A10">
        <v>37</v>
      </c>
      <c r="C10">
        <v>14</v>
      </c>
      <c r="D10">
        <v>42</v>
      </c>
      <c r="E10">
        <v>9</v>
      </c>
      <c r="F10" s="3">
        <v>0.42799999999999999</v>
      </c>
    </row>
    <row r="11" spans="1:6" x14ac:dyDescent="0.45">
      <c r="A11">
        <v>55</v>
      </c>
      <c r="C11">
        <v>5</v>
      </c>
      <c r="D11">
        <v>38</v>
      </c>
      <c r="E11">
        <v>10</v>
      </c>
      <c r="F11" s="3">
        <v>0.35699999999999998</v>
      </c>
    </row>
    <row r="12" spans="1:6" x14ac:dyDescent="0.45">
      <c r="A12">
        <v>59</v>
      </c>
      <c r="C12">
        <v>9</v>
      </c>
      <c r="D12">
        <v>37</v>
      </c>
      <c r="E12">
        <v>11</v>
      </c>
      <c r="F12" s="3">
        <v>0.28499999999999998</v>
      </c>
    </row>
    <row r="13" spans="1:6" x14ac:dyDescent="0.45">
      <c r="A13">
        <v>47</v>
      </c>
      <c r="C13">
        <v>6</v>
      </c>
      <c r="D13">
        <v>35</v>
      </c>
      <c r="E13">
        <v>12</v>
      </c>
      <c r="F13" s="3">
        <v>0.214</v>
      </c>
    </row>
    <row r="14" spans="1:6" x14ac:dyDescent="0.45">
      <c r="A14">
        <v>44</v>
      </c>
      <c r="C14">
        <v>4</v>
      </c>
      <c r="D14">
        <v>28</v>
      </c>
      <c r="E14">
        <v>13</v>
      </c>
      <c r="F14" s="3">
        <v>0.14199999999999999</v>
      </c>
    </row>
    <row r="15" spans="1:6" x14ac:dyDescent="0.45">
      <c r="A15">
        <v>42</v>
      </c>
      <c r="C15">
        <v>7</v>
      </c>
      <c r="D15">
        <v>22</v>
      </c>
      <c r="E15">
        <v>14</v>
      </c>
      <c r="F15" s="3">
        <v>7.0999999999999994E-2</v>
      </c>
    </row>
    <row r="16" spans="1:6" ht="14.65" thickBot="1" x14ac:dyDescent="0.5">
      <c r="A16">
        <v>47</v>
      </c>
      <c r="C16" s="1">
        <v>3</v>
      </c>
      <c r="D16" s="1">
        <v>18</v>
      </c>
      <c r="E16" s="1">
        <v>15</v>
      </c>
      <c r="F16" s="4">
        <v>0</v>
      </c>
    </row>
  </sheetData>
  <sortState xmlns:xlrd2="http://schemas.microsoft.com/office/spreadsheetml/2017/richdata2" ref="C2:F16">
    <sortCondition ref="E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BC5A-D193-4A19-89DA-0D50A1E943F1}">
  <dimension ref="A1:C16"/>
  <sheetViews>
    <sheetView workbookViewId="0">
      <selection activeCell="L24" sqref="L24"/>
    </sheetView>
  </sheetViews>
  <sheetFormatPr defaultRowHeight="14.25" x14ac:dyDescent="0.45"/>
  <cols>
    <col min="1" max="1" width="5.73046875" bestFit="1" customWidth="1"/>
    <col min="2" max="2" width="3" customWidth="1"/>
    <col min="3" max="3" width="13.19921875" bestFit="1" customWidth="1"/>
  </cols>
  <sheetData>
    <row r="1" spans="1:3" x14ac:dyDescent="0.45">
      <c r="A1" t="s">
        <v>0</v>
      </c>
      <c r="C1" t="s">
        <v>22</v>
      </c>
    </row>
    <row r="2" spans="1:3" x14ac:dyDescent="0.45">
      <c r="A2">
        <v>59</v>
      </c>
      <c r="C2">
        <v>10</v>
      </c>
    </row>
    <row r="3" spans="1:3" x14ac:dyDescent="0.45">
      <c r="A3">
        <v>63</v>
      </c>
      <c r="C3">
        <v>20</v>
      </c>
    </row>
    <row r="4" spans="1:3" x14ac:dyDescent="0.45">
      <c r="A4">
        <v>18</v>
      </c>
      <c r="C4">
        <v>30</v>
      </c>
    </row>
    <row r="5" spans="1:3" x14ac:dyDescent="0.45">
      <c r="A5">
        <v>28</v>
      </c>
      <c r="C5">
        <v>40</v>
      </c>
    </row>
    <row r="6" spans="1:3" x14ac:dyDescent="0.45">
      <c r="A6">
        <v>38</v>
      </c>
      <c r="C6">
        <v>50</v>
      </c>
    </row>
    <row r="7" spans="1:3" x14ac:dyDescent="0.45">
      <c r="A7">
        <v>35</v>
      </c>
      <c r="C7">
        <v>60</v>
      </c>
    </row>
    <row r="8" spans="1:3" x14ac:dyDescent="0.45">
      <c r="A8">
        <v>22</v>
      </c>
      <c r="C8">
        <v>70</v>
      </c>
    </row>
    <row r="9" spans="1:3" x14ac:dyDescent="0.45">
      <c r="A9">
        <v>47</v>
      </c>
      <c r="C9">
        <v>80</v>
      </c>
    </row>
    <row r="10" spans="1:3" x14ac:dyDescent="0.45">
      <c r="A10">
        <v>37</v>
      </c>
      <c r="C10">
        <v>90</v>
      </c>
    </row>
    <row r="11" spans="1:3" x14ac:dyDescent="0.45">
      <c r="A11">
        <v>55</v>
      </c>
      <c r="C11">
        <v>100</v>
      </c>
    </row>
    <row r="12" spans="1:3" x14ac:dyDescent="0.45">
      <c r="A12">
        <v>59</v>
      </c>
    </row>
    <row r="13" spans="1:3" x14ac:dyDescent="0.45">
      <c r="A13">
        <v>47</v>
      </c>
    </row>
    <row r="14" spans="1:3" x14ac:dyDescent="0.45">
      <c r="A14">
        <v>44</v>
      </c>
    </row>
    <row r="15" spans="1:3" x14ac:dyDescent="0.45">
      <c r="A15">
        <v>42</v>
      </c>
    </row>
    <row r="16" spans="1:3" x14ac:dyDescent="0.45">
      <c r="A16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BCC0-5F71-4FF5-804E-26433013A35B}">
  <dimension ref="A1:F16"/>
  <sheetViews>
    <sheetView workbookViewId="0">
      <selection activeCell="N6" sqref="N6"/>
    </sheetView>
  </sheetViews>
  <sheetFormatPr defaultRowHeight="14.25" x14ac:dyDescent="0.45"/>
  <cols>
    <col min="3" max="3" width="13.19921875" bestFit="1" customWidth="1"/>
    <col min="5" max="5" width="13.86328125" bestFit="1" customWidth="1"/>
  </cols>
  <sheetData>
    <row r="1" spans="1:6" x14ac:dyDescent="0.45">
      <c r="A1" t="s">
        <v>0</v>
      </c>
      <c r="C1" t="s">
        <v>22</v>
      </c>
      <c r="E1" s="5" t="s">
        <v>22</v>
      </c>
      <c r="F1" s="5" t="s">
        <v>21</v>
      </c>
    </row>
    <row r="2" spans="1:6" x14ac:dyDescent="0.45">
      <c r="A2">
        <v>59</v>
      </c>
      <c r="C2">
        <v>10</v>
      </c>
      <c r="E2">
        <v>10</v>
      </c>
      <c r="F2">
        <v>0</v>
      </c>
    </row>
    <row r="3" spans="1:6" x14ac:dyDescent="0.45">
      <c r="A3">
        <v>63</v>
      </c>
      <c r="C3">
        <v>20</v>
      </c>
      <c r="E3">
        <v>20</v>
      </c>
      <c r="F3">
        <v>1</v>
      </c>
    </row>
    <row r="4" spans="1:6" x14ac:dyDescent="0.45">
      <c r="A4">
        <v>18</v>
      </c>
      <c r="C4">
        <v>30</v>
      </c>
      <c r="E4">
        <v>30</v>
      </c>
      <c r="F4">
        <v>2</v>
      </c>
    </row>
    <row r="5" spans="1:6" x14ac:dyDescent="0.45">
      <c r="A5">
        <v>28</v>
      </c>
      <c r="C5">
        <v>40</v>
      </c>
      <c r="E5">
        <v>40</v>
      </c>
      <c r="F5">
        <v>3</v>
      </c>
    </row>
    <row r="6" spans="1:6" x14ac:dyDescent="0.45">
      <c r="A6">
        <v>38</v>
      </c>
      <c r="C6">
        <v>50</v>
      </c>
      <c r="E6">
        <v>50</v>
      </c>
      <c r="F6">
        <v>5</v>
      </c>
    </row>
    <row r="7" spans="1:6" x14ac:dyDescent="0.45">
      <c r="A7">
        <v>35</v>
      </c>
      <c r="C7">
        <v>60</v>
      </c>
      <c r="E7">
        <v>60</v>
      </c>
      <c r="F7">
        <v>3</v>
      </c>
    </row>
    <row r="8" spans="1:6" x14ac:dyDescent="0.45">
      <c r="A8">
        <v>22</v>
      </c>
      <c r="C8">
        <v>70</v>
      </c>
      <c r="E8">
        <v>70</v>
      </c>
      <c r="F8">
        <v>1</v>
      </c>
    </row>
    <row r="9" spans="1:6" x14ac:dyDescent="0.45">
      <c r="A9">
        <v>47</v>
      </c>
      <c r="C9">
        <v>80</v>
      </c>
      <c r="E9">
        <v>80</v>
      </c>
      <c r="F9">
        <v>0</v>
      </c>
    </row>
    <row r="10" spans="1:6" x14ac:dyDescent="0.45">
      <c r="A10">
        <v>37</v>
      </c>
      <c r="C10">
        <v>90</v>
      </c>
      <c r="E10">
        <v>90</v>
      </c>
      <c r="F10">
        <v>0</v>
      </c>
    </row>
    <row r="11" spans="1:6" x14ac:dyDescent="0.45">
      <c r="A11">
        <v>55</v>
      </c>
      <c r="C11">
        <v>100</v>
      </c>
      <c r="E11">
        <v>100</v>
      </c>
      <c r="F11">
        <v>0</v>
      </c>
    </row>
    <row r="12" spans="1:6" ht="14.65" thickBot="1" x14ac:dyDescent="0.5">
      <c r="A12">
        <v>59</v>
      </c>
      <c r="E12" s="1" t="s">
        <v>20</v>
      </c>
      <c r="F12" s="1">
        <v>0</v>
      </c>
    </row>
    <row r="13" spans="1:6" x14ac:dyDescent="0.45">
      <c r="A13">
        <v>47</v>
      </c>
    </row>
    <row r="14" spans="1:6" x14ac:dyDescent="0.45">
      <c r="A14">
        <v>44</v>
      </c>
    </row>
    <row r="15" spans="1:6" x14ac:dyDescent="0.45">
      <c r="A15">
        <v>42</v>
      </c>
    </row>
    <row r="16" spans="1:6" x14ac:dyDescent="0.45">
      <c r="A16">
        <v>47</v>
      </c>
    </row>
  </sheetData>
  <sortState xmlns:xlrd2="http://schemas.microsoft.com/office/spreadsheetml/2017/richdata2" ref="E2:E11">
    <sortCondition ref="E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ADF3-5865-4E21-B3DE-14BE70CFA81A}">
  <dimension ref="A1:H16"/>
  <sheetViews>
    <sheetView workbookViewId="0">
      <selection activeCell="L21" sqref="L21"/>
    </sheetView>
  </sheetViews>
  <sheetFormatPr defaultRowHeight="14.25" x14ac:dyDescent="0.45"/>
  <cols>
    <col min="3" max="3" width="13.19921875" bestFit="1" customWidth="1"/>
    <col min="5" max="5" width="13.86328125" bestFit="1" customWidth="1"/>
    <col min="6" max="6" width="9.46484375" bestFit="1" customWidth="1"/>
    <col min="7" max="7" width="13.86328125" bestFit="1" customWidth="1"/>
  </cols>
  <sheetData>
    <row r="1" spans="1:8" x14ac:dyDescent="0.45">
      <c r="A1" t="s">
        <v>0</v>
      </c>
      <c r="C1" t="s">
        <v>22</v>
      </c>
      <c r="E1" s="5" t="s">
        <v>22</v>
      </c>
      <c r="F1" s="5" t="s">
        <v>21</v>
      </c>
      <c r="G1" s="5" t="s">
        <v>22</v>
      </c>
      <c r="H1" s="5" t="s">
        <v>21</v>
      </c>
    </row>
    <row r="2" spans="1:8" x14ac:dyDescent="0.45">
      <c r="A2">
        <v>59</v>
      </c>
      <c r="C2">
        <v>10</v>
      </c>
      <c r="E2">
        <v>10</v>
      </c>
      <c r="F2">
        <v>0</v>
      </c>
      <c r="G2">
        <v>50</v>
      </c>
      <c r="H2">
        <v>5</v>
      </c>
    </row>
    <row r="3" spans="1:8" x14ac:dyDescent="0.45">
      <c r="A3">
        <v>63</v>
      </c>
      <c r="C3">
        <v>20</v>
      </c>
      <c r="E3">
        <v>20</v>
      </c>
      <c r="F3">
        <v>1</v>
      </c>
      <c r="G3">
        <v>40</v>
      </c>
      <c r="H3">
        <v>3</v>
      </c>
    </row>
    <row r="4" spans="1:8" x14ac:dyDescent="0.45">
      <c r="A4">
        <v>18</v>
      </c>
      <c r="C4">
        <v>30</v>
      </c>
      <c r="E4">
        <v>30</v>
      </c>
      <c r="F4">
        <v>2</v>
      </c>
      <c r="G4">
        <v>60</v>
      </c>
      <c r="H4">
        <v>3</v>
      </c>
    </row>
    <row r="5" spans="1:8" x14ac:dyDescent="0.45">
      <c r="A5">
        <v>28</v>
      </c>
      <c r="C5">
        <v>40</v>
      </c>
      <c r="E5">
        <v>40</v>
      </c>
      <c r="F5">
        <v>3</v>
      </c>
      <c r="G5">
        <v>30</v>
      </c>
      <c r="H5">
        <v>2</v>
      </c>
    </row>
    <row r="6" spans="1:8" x14ac:dyDescent="0.45">
      <c r="A6">
        <v>38</v>
      </c>
      <c r="C6">
        <v>50</v>
      </c>
      <c r="E6">
        <v>50</v>
      </c>
      <c r="F6">
        <v>5</v>
      </c>
      <c r="G6">
        <v>20</v>
      </c>
      <c r="H6">
        <v>1</v>
      </c>
    </row>
    <row r="7" spans="1:8" x14ac:dyDescent="0.45">
      <c r="A7">
        <v>35</v>
      </c>
      <c r="C7">
        <v>60</v>
      </c>
      <c r="E7">
        <v>60</v>
      </c>
      <c r="F7">
        <v>3</v>
      </c>
      <c r="G7">
        <v>70</v>
      </c>
      <c r="H7">
        <v>1</v>
      </c>
    </row>
    <row r="8" spans="1:8" x14ac:dyDescent="0.45">
      <c r="A8">
        <v>22</v>
      </c>
      <c r="C8">
        <v>70</v>
      </c>
      <c r="E8">
        <v>70</v>
      </c>
      <c r="F8">
        <v>1</v>
      </c>
      <c r="G8">
        <v>10</v>
      </c>
      <c r="H8">
        <v>0</v>
      </c>
    </row>
    <row r="9" spans="1:8" x14ac:dyDescent="0.45">
      <c r="A9">
        <v>47</v>
      </c>
      <c r="C9">
        <v>80</v>
      </c>
      <c r="E9">
        <v>80</v>
      </c>
      <c r="F9">
        <v>0</v>
      </c>
      <c r="G9">
        <v>80</v>
      </c>
      <c r="H9">
        <v>0</v>
      </c>
    </row>
    <row r="10" spans="1:8" x14ac:dyDescent="0.45">
      <c r="A10">
        <v>37</v>
      </c>
      <c r="C10">
        <v>90</v>
      </c>
      <c r="E10">
        <v>90</v>
      </c>
      <c r="F10">
        <v>0</v>
      </c>
      <c r="G10">
        <v>90</v>
      </c>
      <c r="H10">
        <v>0</v>
      </c>
    </row>
    <row r="11" spans="1:8" x14ac:dyDescent="0.45">
      <c r="A11">
        <v>55</v>
      </c>
      <c r="C11">
        <v>100</v>
      </c>
      <c r="E11">
        <v>100</v>
      </c>
      <c r="F11">
        <v>0</v>
      </c>
      <c r="G11">
        <v>100</v>
      </c>
      <c r="H11">
        <v>0</v>
      </c>
    </row>
    <row r="12" spans="1:8" ht="14.65" thickBot="1" x14ac:dyDescent="0.5">
      <c r="A12">
        <v>59</v>
      </c>
      <c r="E12" s="1" t="s">
        <v>20</v>
      </c>
      <c r="F12" s="1">
        <v>0</v>
      </c>
      <c r="G12" s="1" t="s">
        <v>20</v>
      </c>
      <c r="H12" s="1">
        <v>0</v>
      </c>
    </row>
    <row r="13" spans="1:8" x14ac:dyDescent="0.45">
      <c r="A13">
        <v>47</v>
      </c>
    </row>
    <row r="14" spans="1:8" x14ac:dyDescent="0.45">
      <c r="A14">
        <v>44</v>
      </c>
    </row>
    <row r="15" spans="1:8" x14ac:dyDescent="0.45">
      <c r="A15">
        <v>42</v>
      </c>
    </row>
    <row r="16" spans="1:8" x14ac:dyDescent="0.45">
      <c r="A16">
        <v>47</v>
      </c>
    </row>
  </sheetData>
  <sortState xmlns:xlrd2="http://schemas.microsoft.com/office/spreadsheetml/2017/richdata2" ref="G2:H12">
    <sortCondition descending="1"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Descriptive Statistics data</vt:lpstr>
      <vt:lpstr>Descriptive Statistics</vt:lpstr>
      <vt:lpstr>Descriptive Statistics multiple</vt:lpstr>
      <vt:lpstr>Confidence interval mean</vt:lpstr>
      <vt:lpstr>Kth Largest Smallest</vt:lpstr>
      <vt:lpstr>Rank Percentile</vt:lpstr>
      <vt:lpstr>Histogram data</vt:lpstr>
      <vt:lpstr>Histogram</vt:lpstr>
      <vt:lpstr>Histogram sorted</vt:lpstr>
      <vt:lpstr>Histogram cumulative</vt:lpstr>
      <vt:lpstr>Histogram cumulative sorted</vt:lpstr>
      <vt:lpstr>Histogram chart output</vt:lpstr>
      <vt:lpstr>Moving average data</vt:lpstr>
      <vt:lpstr>Moving average</vt:lpstr>
      <vt:lpstr>Exponential Smoothing data</vt:lpstr>
      <vt:lpstr>Exponential Smoothing</vt:lpstr>
      <vt:lpstr>Sales Data</vt:lpstr>
      <vt:lpstr>Random Sampling</vt:lpstr>
      <vt:lpstr>Periodic Sampling</vt:lpstr>
      <vt:lpstr>Random number generation</vt:lpstr>
      <vt:lpstr>Correlation</vt:lpstr>
      <vt:lpstr>Covariance</vt:lpstr>
      <vt:lpstr>Sheet8</vt:lpstr>
      <vt:lpstr>Regression Data</vt:lpstr>
      <vt:lpstr>Regression</vt:lpstr>
      <vt:lpstr>Sheet7</vt:lpstr>
      <vt:lpstr>t-Test two sample</vt:lpstr>
      <vt:lpstr>z-Test two sample </vt:lpstr>
      <vt:lpstr>Sheet6</vt:lpstr>
      <vt:lpstr>t-Test paired</vt:lpstr>
      <vt:lpstr>Sheet5</vt:lpstr>
      <vt:lpstr>f-Test two sample</vt:lpstr>
      <vt:lpstr>Sheet4</vt:lpstr>
      <vt:lpstr>ANOVA single factor</vt:lpstr>
      <vt:lpstr>Sheet3</vt:lpstr>
      <vt:lpstr>ANOVA two factor replication</vt:lpstr>
      <vt:lpstr>Sheet2</vt:lpstr>
      <vt:lpstr>ANOVA two factor replication 2</vt:lpstr>
      <vt:lpstr>ANOVA two factor without</vt:lpstr>
      <vt:lpstr>Fourier Analysis</vt:lpstr>
      <vt:lpstr>Fourier screenshot</vt:lpstr>
      <vt:lpstr>Fourier Analysis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dawng</dc:creator>
  <cp:lastModifiedBy>David Griffiths</cp:lastModifiedBy>
  <dcterms:created xsi:type="dcterms:W3CDTF">2023-01-04T11:04:24Z</dcterms:created>
  <dcterms:modified xsi:type="dcterms:W3CDTF">2024-05-08T08:31:23Z</dcterms:modified>
</cp:coreProperties>
</file>