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CADA3A88-36A9-413A-9AC2-FE4644280A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1" i="1" l="1"/>
  <c r="D567" i="1"/>
  <c r="D553" i="1"/>
  <c r="D538" i="1"/>
  <c r="D524" i="1"/>
  <c r="D510" i="1"/>
  <c r="D496" i="1"/>
  <c r="D467" i="1"/>
  <c r="D453" i="1"/>
  <c r="D439" i="1"/>
  <c r="D424" i="1"/>
  <c r="D410" i="1"/>
  <c r="D396" i="1"/>
  <c r="D382" i="1"/>
  <c r="D368" i="1"/>
  <c r="D353" i="1"/>
  <c r="D339" i="1"/>
  <c r="D325" i="1"/>
  <c r="D311" i="1"/>
  <c r="D297" i="1"/>
  <c r="D283" i="1"/>
  <c r="D268" i="1"/>
  <c r="D254" i="1"/>
  <c r="D240" i="1"/>
  <c r="D225" i="1"/>
  <c r="D211" i="1"/>
  <c r="D197" i="1"/>
  <c r="D183" i="1"/>
  <c r="D168" i="1"/>
  <c r="D154" i="1"/>
  <c r="D140" i="1"/>
  <c r="D126" i="1"/>
  <c r="D112" i="1"/>
  <c r="D98" i="1"/>
  <c r="D84" i="1"/>
  <c r="D70" i="1"/>
  <c r="X579" i="1"/>
  <c r="W579" i="1"/>
  <c r="V579" i="1"/>
  <c r="U579" i="1"/>
  <c r="T579" i="1"/>
  <c r="Z579" i="1" s="1"/>
  <c r="X578" i="1"/>
  <c r="W578" i="1"/>
  <c r="V578" i="1"/>
  <c r="U578" i="1"/>
  <c r="T578" i="1"/>
  <c r="Z578" i="1" s="1"/>
  <c r="X577" i="1"/>
  <c r="W577" i="1"/>
  <c r="V577" i="1"/>
  <c r="U577" i="1"/>
  <c r="T577" i="1"/>
  <c r="X576" i="1"/>
  <c r="W576" i="1"/>
  <c r="V576" i="1"/>
  <c r="U576" i="1"/>
  <c r="T576" i="1"/>
  <c r="X575" i="1"/>
  <c r="W575" i="1"/>
  <c r="V575" i="1"/>
  <c r="U575" i="1"/>
  <c r="T575" i="1"/>
  <c r="X574" i="1"/>
  <c r="W574" i="1"/>
  <c r="V574" i="1"/>
  <c r="U574" i="1"/>
  <c r="T574" i="1"/>
  <c r="Z574" i="1" s="1"/>
  <c r="X573" i="1"/>
  <c r="W573" i="1"/>
  <c r="V573" i="1"/>
  <c r="U573" i="1"/>
  <c r="U580" i="1" s="1"/>
  <c r="T573" i="1"/>
  <c r="X565" i="1"/>
  <c r="W565" i="1"/>
  <c r="V565" i="1"/>
  <c r="U565" i="1"/>
  <c r="T565" i="1"/>
  <c r="Z565" i="1" s="1"/>
  <c r="X564" i="1"/>
  <c r="W564" i="1"/>
  <c r="V564" i="1"/>
  <c r="U564" i="1"/>
  <c r="T564" i="1"/>
  <c r="Z564" i="1" s="1"/>
  <c r="X563" i="1"/>
  <c r="W563" i="1"/>
  <c r="V563" i="1"/>
  <c r="U563" i="1"/>
  <c r="T563" i="1"/>
  <c r="Z563" i="1" s="1"/>
  <c r="X562" i="1"/>
  <c r="W562" i="1"/>
  <c r="V562" i="1"/>
  <c r="U562" i="1"/>
  <c r="T562" i="1"/>
  <c r="X561" i="1"/>
  <c r="W561" i="1"/>
  <c r="V561" i="1"/>
  <c r="U561" i="1"/>
  <c r="T561" i="1"/>
  <c r="X560" i="1"/>
  <c r="W560" i="1"/>
  <c r="V560" i="1"/>
  <c r="U560" i="1"/>
  <c r="T560" i="1"/>
  <c r="Z560" i="1" s="1"/>
  <c r="X559" i="1"/>
  <c r="W559" i="1"/>
  <c r="V559" i="1"/>
  <c r="U559" i="1"/>
  <c r="U566" i="1" s="1"/>
  <c r="T559" i="1"/>
  <c r="X551" i="1"/>
  <c r="W551" i="1"/>
  <c r="V551" i="1"/>
  <c r="U551" i="1"/>
  <c r="T551" i="1"/>
  <c r="Z551" i="1" s="1"/>
  <c r="X550" i="1"/>
  <c r="W550" i="1"/>
  <c r="V550" i="1"/>
  <c r="U550" i="1"/>
  <c r="T550" i="1"/>
  <c r="Z550" i="1" s="1"/>
  <c r="X549" i="1"/>
  <c r="W549" i="1"/>
  <c r="V549" i="1"/>
  <c r="U549" i="1"/>
  <c r="T549" i="1"/>
  <c r="Z549" i="1" s="1"/>
  <c r="X548" i="1"/>
  <c r="W548" i="1"/>
  <c r="V548" i="1"/>
  <c r="V552" i="1" s="1"/>
  <c r="U548" i="1"/>
  <c r="T548" i="1"/>
  <c r="X547" i="1"/>
  <c r="W547" i="1"/>
  <c r="V547" i="1"/>
  <c r="U547" i="1"/>
  <c r="T547" i="1"/>
  <c r="X546" i="1"/>
  <c r="W546" i="1"/>
  <c r="V546" i="1"/>
  <c r="U546" i="1"/>
  <c r="T546" i="1"/>
  <c r="X545" i="1"/>
  <c r="X552" i="1" s="1"/>
  <c r="W545" i="1"/>
  <c r="V545" i="1"/>
  <c r="U545" i="1"/>
  <c r="U552" i="1" s="1"/>
  <c r="T545" i="1"/>
  <c r="X536" i="1"/>
  <c r="W536" i="1"/>
  <c r="V536" i="1"/>
  <c r="U536" i="1"/>
  <c r="T536" i="1"/>
  <c r="Z536" i="1" s="1"/>
  <c r="X535" i="1"/>
  <c r="W535" i="1"/>
  <c r="V535" i="1"/>
  <c r="U535" i="1"/>
  <c r="T535" i="1"/>
  <c r="X534" i="1"/>
  <c r="W534" i="1"/>
  <c r="V534" i="1"/>
  <c r="U534" i="1"/>
  <c r="T534" i="1"/>
  <c r="Z534" i="1" s="1"/>
  <c r="X533" i="1"/>
  <c r="W533" i="1"/>
  <c r="V533" i="1"/>
  <c r="U533" i="1"/>
  <c r="T533" i="1"/>
  <c r="X532" i="1"/>
  <c r="W532" i="1"/>
  <c r="V532" i="1"/>
  <c r="U532" i="1"/>
  <c r="T532" i="1"/>
  <c r="X531" i="1"/>
  <c r="W531" i="1"/>
  <c r="V531" i="1"/>
  <c r="U531" i="1"/>
  <c r="T531" i="1"/>
  <c r="Z531" i="1" s="1"/>
  <c r="X530" i="1"/>
  <c r="X537" i="1" s="1"/>
  <c r="W530" i="1"/>
  <c r="V530" i="1"/>
  <c r="V537" i="1" s="1"/>
  <c r="U530" i="1"/>
  <c r="U537" i="1" s="1"/>
  <c r="T530" i="1"/>
  <c r="X522" i="1"/>
  <c r="W522" i="1"/>
  <c r="V522" i="1"/>
  <c r="U522" i="1"/>
  <c r="T522" i="1"/>
  <c r="Z522" i="1" s="1"/>
  <c r="X521" i="1"/>
  <c r="W521" i="1"/>
  <c r="V521" i="1"/>
  <c r="U521" i="1"/>
  <c r="T521" i="1"/>
  <c r="X520" i="1"/>
  <c r="W520" i="1"/>
  <c r="V520" i="1"/>
  <c r="U520" i="1"/>
  <c r="T520" i="1"/>
  <c r="Z520" i="1" s="1"/>
  <c r="X519" i="1"/>
  <c r="W519" i="1"/>
  <c r="V519" i="1"/>
  <c r="U519" i="1"/>
  <c r="T519" i="1"/>
  <c r="X518" i="1"/>
  <c r="W518" i="1"/>
  <c r="V518" i="1"/>
  <c r="U518" i="1"/>
  <c r="T518" i="1"/>
  <c r="X517" i="1"/>
  <c r="W517" i="1"/>
  <c r="V517" i="1"/>
  <c r="U517" i="1"/>
  <c r="T517" i="1"/>
  <c r="Z517" i="1" s="1"/>
  <c r="X516" i="1"/>
  <c r="W516" i="1"/>
  <c r="V516" i="1"/>
  <c r="V523" i="1" s="1"/>
  <c r="U516" i="1"/>
  <c r="U523" i="1" s="1"/>
  <c r="T516" i="1"/>
  <c r="X508" i="1"/>
  <c r="W508" i="1"/>
  <c r="V508" i="1"/>
  <c r="U508" i="1"/>
  <c r="T508" i="1"/>
  <c r="Z508" i="1" s="1"/>
  <c r="X507" i="1"/>
  <c r="W507" i="1"/>
  <c r="V507" i="1"/>
  <c r="U507" i="1"/>
  <c r="T507" i="1"/>
  <c r="X506" i="1"/>
  <c r="W506" i="1"/>
  <c r="V506" i="1"/>
  <c r="U506" i="1"/>
  <c r="T506" i="1"/>
  <c r="Z506" i="1" s="1"/>
  <c r="X505" i="1"/>
  <c r="W505" i="1"/>
  <c r="V505" i="1"/>
  <c r="U505" i="1"/>
  <c r="T505" i="1"/>
  <c r="X504" i="1"/>
  <c r="W504" i="1"/>
  <c r="V504" i="1"/>
  <c r="U504" i="1"/>
  <c r="T504" i="1"/>
  <c r="X503" i="1"/>
  <c r="W503" i="1"/>
  <c r="V503" i="1"/>
  <c r="U503" i="1"/>
  <c r="T503" i="1"/>
  <c r="Z503" i="1" s="1"/>
  <c r="X502" i="1"/>
  <c r="W502" i="1"/>
  <c r="V502" i="1"/>
  <c r="V509" i="1" s="1"/>
  <c r="U502" i="1"/>
  <c r="U509" i="1" s="1"/>
  <c r="T502" i="1"/>
  <c r="X494" i="1"/>
  <c r="W494" i="1"/>
  <c r="V494" i="1"/>
  <c r="U494" i="1"/>
  <c r="T494" i="1"/>
  <c r="Z494" i="1" s="1"/>
  <c r="X493" i="1"/>
  <c r="W493" i="1"/>
  <c r="V493" i="1"/>
  <c r="U493" i="1"/>
  <c r="T493" i="1"/>
  <c r="X492" i="1"/>
  <c r="W492" i="1"/>
  <c r="V492" i="1"/>
  <c r="U492" i="1"/>
  <c r="T492" i="1"/>
  <c r="Z492" i="1" s="1"/>
  <c r="X491" i="1"/>
  <c r="W491" i="1"/>
  <c r="V491" i="1"/>
  <c r="U491" i="1"/>
  <c r="T491" i="1"/>
  <c r="X490" i="1"/>
  <c r="W490" i="1"/>
  <c r="V490" i="1"/>
  <c r="U490" i="1"/>
  <c r="T490" i="1"/>
  <c r="X489" i="1"/>
  <c r="W489" i="1"/>
  <c r="V489" i="1"/>
  <c r="U489" i="1"/>
  <c r="T489" i="1"/>
  <c r="Z489" i="1" s="1"/>
  <c r="X488" i="1"/>
  <c r="W488" i="1"/>
  <c r="V488" i="1"/>
  <c r="V495" i="1" s="1"/>
  <c r="U488" i="1"/>
  <c r="U495" i="1" s="1"/>
  <c r="T488" i="1"/>
  <c r="X465" i="1"/>
  <c r="W465" i="1"/>
  <c r="V465" i="1"/>
  <c r="U465" i="1"/>
  <c r="T465" i="1"/>
  <c r="Z465" i="1" s="1"/>
  <c r="X464" i="1"/>
  <c r="W464" i="1"/>
  <c r="V464" i="1"/>
  <c r="U464" i="1"/>
  <c r="Z464" i="1" s="1"/>
  <c r="T464" i="1"/>
  <c r="X463" i="1"/>
  <c r="W463" i="1"/>
  <c r="V463" i="1"/>
  <c r="U463" i="1"/>
  <c r="Z463" i="1" s="1"/>
  <c r="T463" i="1"/>
  <c r="X462" i="1"/>
  <c r="W462" i="1"/>
  <c r="V462" i="1"/>
  <c r="U462" i="1"/>
  <c r="T462" i="1"/>
  <c r="X461" i="1"/>
  <c r="W461" i="1"/>
  <c r="V461" i="1"/>
  <c r="U461" i="1"/>
  <c r="T461" i="1"/>
  <c r="X460" i="1"/>
  <c r="W460" i="1"/>
  <c r="V460" i="1"/>
  <c r="U460" i="1"/>
  <c r="T460" i="1"/>
  <c r="X459" i="1"/>
  <c r="W459" i="1"/>
  <c r="W466" i="1" s="1"/>
  <c r="V459" i="1"/>
  <c r="V466" i="1" s="1"/>
  <c r="U459" i="1"/>
  <c r="T459" i="1"/>
  <c r="X451" i="1"/>
  <c r="W451" i="1"/>
  <c r="V451" i="1"/>
  <c r="U451" i="1"/>
  <c r="T451" i="1"/>
  <c r="Z451" i="1" s="1"/>
  <c r="X450" i="1"/>
  <c r="W450" i="1"/>
  <c r="V450" i="1"/>
  <c r="U450" i="1"/>
  <c r="T450" i="1"/>
  <c r="X449" i="1"/>
  <c r="W449" i="1"/>
  <c r="V449" i="1"/>
  <c r="U449" i="1"/>
  <c r="T449" i="1"/>
  <c r="X448" i="1"/>
  <c r="W448" i="1"/>
  <c r="V448" i="1"/>
  <c r="Z448" i="1" s="1"/>
  <c r="U448" i="1"/>
  <c r="T448" i="1"/>
  <c r="X447" i="1"/>
  <c r="W447" i="1"/>
  <c r="V447" i="1"/>
  <c r="U447" i="1"/>
  <c r="T447" i="1"/>
  <c r="X446" i="1"/>
  <c r="W446" i="1"/>
  <c r="V446" i="1"/>
  <c r="U446" i="1"/>
  <c r="T446" i="1"/>
  <c r="X445" i="1"/>
  <c r="W445" i="1"/>
  <c r="W452" i="1" s="1"/>
  <c r="V445" i="1"/>
  <c r="V452" i="1" s="1"/>
  <c r="U445" i="1"/>
  <c r="T445" i="1"/>
  <c r="X437" i="1"/>
  <c r="W437" i="1"/>
  <c r="V437" i="1"/>
  <c r="U437" i="1"/>
  <c r="T437" i="1"/>
  <c r="Z437" i="1" s="1"/>
  <c r="X436" i="1"/>
  <c r="W436" i="1"/>
  <c r="V436" i="1"/>
  <c r="U436" i="1"/>
  <c r="Z436" i="1" s="1"/>
  <c r="T436" i="1"/>
  <c r="X435" i="1"/>
  <c r="W435" i="1"/>
  <c r="V435" i="1"/>
  <c r="U435" i="1"/>
  <c r="T435" i="1"/>
  <c r="X434" i="1"/>
  <c r="W434" i="1"/>
  <c r="V434" i="1"/>
  <c r="U434" i="1"/>
  <c r="T434" i="1"/>
  <c r="Z434" i="1" s="1"/>
  <c r="X433" i="1"/>
  <c r="W433" i="1"/>
  <c r="V433" i="1"/>
  <c r="U433" i="1"/>
  <c r="T433" i="1"/>
  <c r="X432" i="1"/>
  <c r="W432" i="1"/>
  <c r="V432" i="1"/>
  <c r="U432" i="1"/>
  <c r="T432" i="1"/>
  <c r="Z432" i="1" s="1"/>
  <c r="X431" i="1"/>
  <c r="W431" i="1"/>
  <c r="W438" i="1" s="1"/>
  <c r="V431" i="1"/>
  <c r="V438" i="1" s="1"/>
  <c r="U431" i="1"/>
  <c r="T431" i="1"/>
  <c r="X422" i="1"/>
  <c r="W422" i="1"/>
  <c r="V422" i="1"/>
  <c r="U422" i="1"/>
  <c r="T422" i="1"/>
  <c r="Z422" i="1" s="1"/>
  <c r="X421" i="1"/>
  <c r="W421" i="1"/>
  <c r="V421" i="1"/>
  <c r="Z421" i="1" s="1"/>
  <c r="U421" i="1"/>
  <c r="T421" i="1"/>
  <c r="X420" i="1"/>
  <c r="W420" i="1"/>
  <c r="V420" i="1"/>
  <c r="U420" i="1"/>
  <c r="T420" i="1"/>
  <c r="X419" i="1"/>
  <c r="W419" i="1"/>
  <c r="V419" i="1"/>
  <c r="U419" i="1"/>
  <c r="T419" i="1"/>
  <c r="X418" i="1"/>
  <c r="W418" i="1"/>
  <c r="V418" i="1"/>
  <c r="U418" i="1"/>
  <c r="T418" i="1"/>
  <c r="Z418" i="1" s="1"/>
  <c r="X417" i="1"/>
  <c r="W417" i="1"/>
  <c r="V417" i="1"/>
  <c r="U417" i="1"/>
  <c r="Z417" i="1" s="1"/>
  <c r="T417" i="1"/>
  <c r="X416" i="1"/>
  <c r="X423" i="1" s="1"/>
  <c r="W416" i="1"/>
  <c r="W423" i="1" s="1"/>
  <c r="V416" i="1"/>
  <c r="U416" i="1"/>
  <c r="T416" i="1"/>
  <c r="X408" i="1"/>
  <c r="W408" i="1"/>
  <c r="V408" i="1"/>
  <c r="U408" i="1"/>
  <c r="T408" i="1"/>
  <c r="Z408" i="1" s="1"/>
  <c r="X407" i="1"/>
  <c r="W407" i="1"/>
  <c r="V407" i="1"/>
  <c r="U407" i="1"/>
  <c r="T407" i="1"/>
  <c r="X406" i="1"/>
  <c r="W406" i="1"/>
  <c r="V406" i="1"/>
  <c r="U406" i="1"/>
  <c r="T406" i="1"/>
  <c r="X405" i="1"/>
  <c r="W405" i="1"/>
  <c r="V405" i="1"/>
  <c r="U405" i="1"/>
  <c r="T405" i="1"/>
  <c r="Z405" i="1" s="1"/>
  <c r="X404" i="1"/>
  <c r="W404" i="1"/>
  <c r="V404" i="1"/>
  <c r="U404" i="1"/>
  <c r="T404" i="1"/>
  <c r="Z404" i="1" s="1"/>
  <c r="X403" i="1"/>
  <c r="W403" i="1"/>
  <c r="V403" i="1"/>
  <c r="U403" i="1"/>
  <c r="T403" i="1"/>
  <c r="X402" i="1"/>
  <c r="X409" i="1" s="1"/>
  <c r="W402" i="1"/>
  <c r="W409" i="1" s="1"/>
  <c r="V402" i="1"/>
  <c r="U402" i="1"/>
  <c r="T402" i="1"/>
  <c r="X394" i="1"/>
  <c r="W394" i="1"/>
  <c r="V394" i="1"/>
  <c r="U394" i="1"/>
  <c r="T394" i="1"/>
  <c r="Z394" i="1" s="1"/>
  <c r="X393" i="1"/>
  <c r="W393" i="1"/>
  <c r="V393" i="1"/>
  <c r="U393" i="1"/>
  <c r="T393" i="1"/>
  <c r="X392" i="1"/>
  <c r="W392" i="1"/>
  <c r="V392" i="1"/>
  <c r="U392" i="1"/>
  <c r="T392" i="1"/>
  <c r="X391" i="1"/>
  <c r="W391" i="1"/>
  <c r="V391" i="1"/>
  <c r="U391" i="1"/>
  <c r="T391" i="1"/>
  <c r="X390" i="1"/>
  <c r="W390" i="1"/>
  <c r="V390" i="1"/>
  <c r="U390" i="1"/>
  <c r="T390" i="1"/>
  <c r="X389" i="1"/>
  <c r="W389" i="1"/>
  <c r="V389" i="1"/>
  <c r="U389" i="1"/>
  <c r="Z389" i="1" s="1"/>
  <c r="T389" i="1"/>
  <c r="X388" i="1"/>
  <c r="X395" i="1" s="1"/>
  <c r="W388" i="1"/>
  <c r="W395" i="1" s="1"/>
  <c r="V388" i="1"/>
  <c r="U388" i="1"/>
  <c r="T388" i="1"/>
  <c r="X380" i="1"/>
  <c r="W380" i="1"/>
  <c r="V380" i="1"/>
  <c r="U380" i="1"/>
  <c r="T380" i="1"/>
  <c r="Z380" i="1" s="1"/>
  <c r="X379" i="1"/>
  <c r="W379" i="1"/>
  <c r="V379" i="1"/>
  <c r="U379" i="1"/>
  <c r="T379" i="1"/>
  <c r="X378" i="1"/>
  <c r="W378" i="1"/>
  <c r="V378" i="1"/>
  <c r="U378" i="1"/>
  <c r="T378" i="1"/>
  <c r="X377" i="1"/>
  <c r="W377" i="1"/>
  <c r="V377" i="1"/>
  <c r="U377" i="1"/>
  <c r="T377" i="1"/>
  <c r="X376" i="1"/>
  <c r="W376" i="1"/>
  <c r="V376" i="1"/>
  <c r="U376" i="1"/>
  <c r="T376" i="1"/>
  <c r="X375" i="1"/>
  <c r="W375" i="1"/>
  <c r="V375" i="1"/>
  <c r="U375" i="1"/>
  <c r="Z375" i="1" s="1"/>
  <c r="T375" i="1"/>
  <c r="X374" i="1"/>
  <c r="X381" i="1" s="1"/>
  <c r="W374" i="1"/>
  <c r="W381" i="1" s="1"/>
  <c r="V374" i="1"/>
  <c r="U374" i="1"/>
  <c r="T374" i="1"/>
  <c r="X366" i="1"/>
  <c r="W366" i="1"/>
  <c r="V366" i="1"/>
  <c r="U366" i="1"/>
  <c r="T366" i="1"/>
  <c r="Z366" i="1" s="1"/>
  <c r="X365" i="1"/>
  <c r="W365" i="1"/>
  <c r="V365" i="1"/>
  <c r="U365" i="1"/>
  <c r="T365" i="1"/>
  <c r="X364" i="1"/>
  <c r="W364" i="1"/>
  <c r="V364" i="1"/>
  <c r="U364" i="1"/>
  <c r="T364" i="1"/>
  <c r="X363" i="1"/>
  <c r="W363" i="1"/>
  <c r="V363" i="1"/>
  <c r="U363" i="1"/>
  <c r="T363" i="1"/>
  <c r="X362" i="1"/>
  <c r="W362" i="1"/>
  <c r="V362" i="1"/>
  <c r="U362" i="1"/>
  <c r="T362" i="1"/>
  <c r="X361" i="1"/>
  <c r="W361" i="1"/>
  <c r="V361" i="1"/>
  <c r="U361" i="1"/>
  <c r="T361" i="1"/>
  <c r="X360" i="1"/>
  <c r="X367" i="1" s="1"/>
  <c r="W360" i="1"/>
  <c r="W367" i="1" s="1"/>
  <c r="V360" i="1"/>
  <c r="U360" i="1"/>
  <c r="T360" i="1"/>
  <c r="X351" i="1"/>
  <c r="W351" i="1"/>
  <c r="V351" i="1"/>
  <c r="U351" i="1"/>
  <c r="T351" i="1"/>
  <c r="Z351" i="1" s="1"/>
  <c r="X350" i="1"/>
  <c r="W350" i="1"/>
  <c r="V350" i="1"/>
  <c r="U350" i="1"/>
  <c r="T350" i="1"/>
  <c r="X349" i="1"/>
  <c r="W349" i="1"/>
  <c r="V349" i="1"/>
  <c r="U349" i="1"/>
  <c r="T349" i="1"/>
  <c r="X348" i="1"/>
  <c r="W348" i="1"/>
  <c r="V348" i="1"/>
  <c r="U348" i="1"/>
  <c r="T348" i="1"/>
  <c r="Z348" i="1" s="1"/>
  <c r="X347" i="1"/>
  <c r="W347" i="1"/>
  <c r="V347" i="1"/>
  <c r="U347" i="1"/>
  <c r="T347" i="1"/>
  <c r="X346" i="1"/>
  <c r="W346" i="1"/>
  <c r="V346" i="1"/>
  <c r="U346" i="1"/>
  <c r="Z346" i="1" s="1"/>
  <c r="T346" i="1"/>
  <c r="X345" i="1"/>
  <c r="X352" i="1" s="1"/>
  <c r="W345" i="1"/>
  <c r="W352" i="1" s="1"/>
  <c r="V345" i="1"/>
  <c r="U345" i="1"/>
  <c r="T345" i="1"/>
  <c r="X337" i="1"/>
  <c r="W337" i="1"/>
  <c r="V337" i="1"/>
  <c r="U337" i="1"/>
  <c r="T337" i="1"/>
  <c r="X336" i="1"/>
  <c r="W336" i="1"/>
  <c r="V336" i="1"/>
  <c r="U336" i="1"/>
  <c r="Z336" i="1" s="1"/>
  <c r="T336" i="1"/>
  <c r="X335" i="1"/>
  <c r="W335" i="1"/>
  <c r="V335" i="1"/>
  <c r="U335" i="1"/>
  <c r="T335" i="1"/>
  <c r="X334" i="1"/>
  <c r="W334" i="1"/>
  <c r="V334" i="1"/>
  <c r="U334" i="1"/>
  <c r="T334" i="1"/>
  <c r="X333" i="1"/>
  <c r="W333" i="1"/>
  <c r="V333" i="1"/>
  <c r="U333" i="1"/>
  <c r="T333" i="1"/>
  <c r="X332" i="1"/>
  <c r="W332" i="1"/>
  <c r="V332" i="1"/>
  <c r="U332" i="1"/>
  <c r="T332" i="1"/>
  <c r="Z332" i="1" s="1"/>
  <c r="X331" i="1"/>
  <c r="W331" i="1"/>
  <c r="W338" i="1" s="1"/>
  <c r="V331" i="1"/>
  <c r="V338" i="1" s="1"/>
  <c r="U331" i="1"/>
  <c r="T331" i="1"/>
  <c r="X323" i="1"/>
  <c r="W323" i="1"/>
  <c r="V323" i="1"/>
  <c r="U323" i="1"/>
  <c r="T323" i="1"/>
  <c r="Z323" i="1" s="1"/>
  <c r="X322" i="1"/>
  <c r="W322" i="1"/>
  <c r="V322" i="1"/>
  <c r="U322" i="1"/>
  <c r="Z322" i="1" s="1"/>
  <c r="T322" i="1"/>
  <c r="X321" i="1"/>
  <c r="W321" i="1"/>
  <c r="V321" i="1"/>
  <c r="U321" i="1"/>
  <c r="T321" i="1"/>
  <c r="X320" i="1"/>
  <c r="W320" i="1"/>
  <c r="V320" i="1"/>
  <c r="U320" i="1"/>
  <c r="T320" i="1"/>
  <c r="Z320" i="1" s="1"/>
  <c r="X319" i="1"/>
  <c r="W319" i="1"/>
  <c r="V319" i="1"/>
  <c r="U319" i="1"/>
  <c r="T319" i="1"/>
  <c r="X318" i="1"/>
  <c r="W318" i="1"/>
  <c r="V318" i="1"/>
  <c r="U318" i="1"/>
  <c r="T318" i="1"/>
  <c r="Z318" i="1" s="1"/>
  <c r="X317" i="1"/>
  <c r="W317" i="1"/>
  <c r="W324" i="1" s="1"/>
  <c r="V317" i="1"/>
  <c r="V324" i="1" s="1"/>
  <c r="U317" i="1"/>
  <c r="T317" i="1"/>
  <c r="X309" i="1"/>
  <c r="W309" i="1"/>
  <c r="V309" i="1"/>
  <c r="U309" i="1"/>
  <c r="T309" i="1"/>
  <c r="Z309" i="1" s="1"/>
  <c r="X308" i="1"/>
  <c r="W308" i="1"/>
  <c r="V308" i="1"/>
  <c r="U308" i="1"/>
  <c r="T308" i="1"/>
  <c r="X307" i="1"/>
  <c r="W307" i="1"/>
  <c r="V307" i="1"/>
  <c r="U307" i="1"/>
  <c r="T307" i="1"/>
  <c r="X306" i="1"/>
  <c r="W306" i="1"/>
  <c r="V306" i="1"/>
  <c r="Z306" i="1" s="1"/>
  <c r="U306" i="1"/>
  <c r="T306" i="1"/>
  <c r="X305" i="1"/>
  <c r="W305" i="1"/>
  <c r="V305" i="1"/>
  <c r="U305" i="1"/>
  <c r="T305" i="1"/>
  <c r="X304" i="1"/>
  <c r="W304" i="1"/>
  <c r="V304" i="1"/>
  <c r="U304" i="1"/>
  <c r="T304" i="1"/>
  <c r="X303" i="1"/>
  <c r="W303" i="1"/>
  <c r="W310" i="1" s="1"/>
  <c r="V303" i="1"/>
  <c r="V310" i="1" s="1"/>
  <c r="U303" i="1"/>
  <c r="T303" i="1"/>
  <c r="X295" i="1"/>
  <c r="W295" i="1"/>
  <c r="V295" i="1"/>
  <c r="U295" i="1"/>
  <c r="T295" i="1"/>
  <c r="Z295" i="1" s="1"/>
  <c r="X294" i="1"/>
  <c r="W294" i="1"/>
  <c r="V294" i="1"/>
  <c r="U294" i="1"/>
  <c r="T294" i="1"/>
  <c r="X293" i="1"/>
  <c r="W293" i="1"/>
  <c r="V293" i="1"/>
  <c r="U293" i="1"/>
  <c r="T293" i="1"/>
  <c r="X292" i="1"/>
  <c r="W292" i="1"/>
  <c r="V292" i="1"/>
  <c r="U292" i="1"/>
  <c r="T292" i="1"/>
  <c r="X291" i="1"/>
  <c r="W291" i="1"/>
  <c r="V291" i="1"/>
  <c r="U291" i="1"/>
  <c r="T291" i="1"/>
  <c r="X290" i="1"/>
  <c r="W290" i="1"/>
  <c r="V290" i="1"/>
  <c r="U290" i="1"/>
  <c r="T290" i="1"/>
  <c r="X289" i="1"/>
  <c r="W289" i="1"/>
  <c r="W296" i="1" s="1"/>
  <c r="V289" i="1"/>
  <c r="U289" i="1"/>
  <c r="T289" i="1"/>
  <c r="X281" i="1"/>
  <c r="W281" i="1"/>
  <c r="V281" i="1"/>
  <c r="U281" i="1"/>
  <c r="T281" i="1"/>
  <c r="X280" i="1"/>
  <c r="W280" i="1"/>
  <c r="V280" i="1"/>
  <c r="U280" i="1"/>
  <c r="T280" i="1"/>
  <c r="X279" i="1"/>
  <c r="W279" i="1"/>
  <c r="V279" i="1"/>
  <c r="U279" i="1"/>
  <c r="T279" i="1"/>
  <c r="X278" i="1"/>
  <c r="W278" i="1"/>
  <c r="V278" i="1"/>
  <c r="U278" i="1"/>
  <c r="T278" i="1"/>
  <c r="X277" i="1"/>
  <c r="W277" i="1"/>
  <c r="V277" i="1"/>
  <c r="U277" i="1"/>
  <c r="T277" i="1"/>
  <c r="X276" i="1"/>
  <c r="W276" i="1"/>
  <c r="V276" i="1"/>
  <c r="U276" i="1"/>
  <c r="T276" i="1"/>
  <c r="Z276" i="1" s="1"/>
  <c r="X275" i="1"/>
  <c r="X282" i="1" s="1"/>
  <c r="W275" i="1"/>
  <c r="V275" i="1"/>
  <c r="V282" i="1" s="1"/>
  <c r="U275" i="1"/>
  <c r="U282" i="1" s="1"/>
  <c r="T275" i="1"/>
  <c r="X266" i="1"/>
  <c r="W266" i="1"/>
  <c r="V266" i="1"/>
  <c r="U266" i="1"/>
  <c r="T266" i="1"/>
  <c r="Z266" i="1" s="1"/>
  <c r="X265" i="1"/>
  <c r="W265" i="1"/>
  <c r="V265" i="1"/>
  <c r="U265" i="1"/>
  <c r="T265" i="1"/>
  <c r="X264" i="1"/>
  <c r="W264" i="1"/>
  <c r="V264" i="1"/>
  <c r="U264" i="1"/>
  <c r="T264" i="1"/>
  <c r="X263" i="1"/>
  <c r="W263" i="1"/>
  <c r="V263" i="1"/>
  <c r="U263" i="1"/>
  <c r="T263" i="1"/>
  <c r="X262" i="1"/>
  <c r="W262" i="1"/>
  <c r="V262" i="1"/>
  <c r="U262" i="1"/>
  <c r="T262" i="1"/>
  <c r="X261" i="1"/>
  <c r="W261" i="1"/>
  <c r="V261" i="1"/>
  <c r="U261" i="1"/>
  <c r="T261" i="1"/>
  <c r="X260" i="1"/>
  <c r="X267" i="1" s="1"/>
  <c r="W260" i="1"/>
  <c r="V260" i="1"/>
  <c r="V267" i="1" s="1"/>
  <c r="U260" i="1"/>
  <c r="U267" i="1" s="1"/>
  <c r="T260" i="1"/>
  <c r="X252" i="1"/>
  <c r="W252" i="1"/>
  <c r="V252" i="1"/>
  <c r="U252" i="1"/>
  <c r="T252" i="1"/>
  <c r="X251" i="1"/>
  <c r="W251" i="1"/>
  <c r="V251" i="1"/>
  <c r="U251" i="1"/>
  <c r="T251" i="1"/>
  <c r="X250" i="1"/>
  <c r="W250" i="1"/>
  <c r="V250" i="1"/>
  <c r="U250" i="1"/>
  <c r="T250" i="1"/>
  <c r="X249" i="1"/>
  <c r="W249" i="1"/>
  <c r="V249" i="1"/>
  <c r="U249" i="1"/>
  <c r="T249" i="1"/>
  <c r="Z249" i="1" s="1"/>
  <c r="X248" i="1"/>
  <c r="W248" i="1"/>
  <c r="V248" i="1"/>
  <c r="U248" i="1"/>
  <c r="T248" i="1"/>
  <c r="X247" i="1"/>
  <c r="W247" i="1"/>
  <c r="V247" i="1"/>
  <c r="U247" i="1"/>
  <c r="T247" i="1"/>
  <c r="X246" i="1"/>
  <c r="W246" i="1"/>
  <c r="W253" i="1" s="1"/>
  <c r="V246" i="1"/>
  <c r="U246" i="1"/>
  <c r="U253" i="1" s="1"/>
  <c r="T246" i="1"/>
  <c r="T253" i="1" s="1"/>
  <c r="X238" i="1"/>
  <c r="W238" i="1"/>
  <c r="V238" i="1"/>
  <c r="U238" i="1"/>
  <c r="T238" i="1"/>
  <c r="X237" i="1"/>
  <c r="W237" i="1"/>
  <c r="V237" i="1"/>
  <c r="U237" i="1"/>
  <c r="T237" i="1"/>
  <c r="Z237" i="1" s="1"/>
  <c r="X236" i="1"/>
  <c r="W236" i="1"/>
  <c r="V236" i="1"/>
  <c r="U236" i="1"/>
  <c r="T236" i="1"/>
  <c r="X235" i="1"/>
  <c r="W235" i="1"/>
  <c r="V235" i="1"/>
  <c r="U235" i="1"/>
  <c r="T235" i="1"/>
  <c r="Z235" i="1" s="1"/>
  <c r="X234" i="1"/>
  <c r="W234" i="1"/>
  <c r="V234" i="1"/>
  <c r="U234" i="1"/>
  <c r="T234" i="1"/>
  <c r="X233" i="1"/>
  <c r="W233" i="1"/>
  <c r="V233" i="1"/>
  <c r="U233" i="1"/>
  <c r="T233" i="1"/>
  <c r="Z233" i="1" s="1"/>
  <c r="X232" i="1"/>
  <c r="W232" i="1"/>
  <c r="V232" i="1"/>
  <c r="V239" i="1" s="1"/>
  <c r="U232" i="1"/>
  <c r="U239" i="1" s="1"/>
  <c r="T232" i="1"/>
  <c r="X223" i="1"/>
  <c r="W223" i="1"/>
  <c r="V223" i="1"/>
  <c r="U223" i="1"/>
  <c r="T223" i="1"/>
  <c r="X222" i="1"/>
  <c r="W222" i="1"/>
  <c r="V222" i="1"/>
  <c r="U222" i="1"/>
  <c r="T222" i="1"/>
  <c r="Z222" i="1" s="1"/>
  <c r="X221" i="1"/>
  <c r="W221" i="1"/>
  <c r="V221" i="1"/>
  <c r="U221" i="1"/>
  <c r="T221" i="1"/>
  <c r="X220" i="1"/>
  <c r="W220" i="1"/>
  <c r="V220" i="1"/>
  <c r="U220" i="1"/>
  <c r="T220" i="1"/>
  <c r="X219" i="1"/>
  <c r="W219" i="1"/>
  <c r="V219" i="1"/>
  <c r="U219" i="1"/>
  <c r="T219" i="1"/>
  <c r="X218" i="1"/>
  <c r="W218" i="1"/>
  <c r="V218" i="1"/>
  <c r="U218" i="1"/>
  <c r="T218" i="1"/>
  <c r="X217" i="1"/>
  <c r="X224" i="1" s="1"/>
  <c r="W217" i="1"/>
  <c r="V217" i="1"/>
  <c r="V224" i="1" s="1"/>
  <c r="U217" i="1"/>
  <c r="U224" i="1" s="1"/>
  <c r="T217" i="1"/>
  <c r="X209" i="1"/>
  <c r="W209" i="1"/>
  <c r="V209" i="1"/>
  <c r="U209" i="1"/>
  <c r="T209" i="1"/>
  <c r="Z209" i="1" s="1"/>
  <c r="X208" i="1"/>
  <c r="W208" i="1"/>
  <c r="V208" i="1"/>
  <c r="U208" i="1"/>
  <c r="T208" i="1"/>
  <c r="Z208" i="1" s="1"/>
  <c r="X207" i="1"/>
  <c r="W207" i="1"/>
  <c r="V207" i="1"/>
  <c r="U207" i="1"/>
  <c r="T207" i="1"/>
  <c r="X206" i="1"/>
  <c r="W206" i="1"/>
  <c r="V206" i="1"/>
  <c r="Z206" i="1" s="1"/>
  <c r="U206" i="1"/>
  <c r="T206" i="1"/>
  <c r="X205" i="1"/>
  <c r="W205" i="1"/>
  <c r="V205" i="1"/>
  <c r="U205" i="1"/>
  <c r="T205" i="1"/>
  <c r="X204" i="1"/>
  <c r="W204" i="1"/>
  <c r="V204" i="1"/>
  <c r="U204" i="1"/>
  <c r="T204" i="1"/>
  <c r="X203" i="1"/>
  <c r="W203" i="1"/>
  <c r="W210" i="1" s="1"/>
  <c r="V203" i="1"/>
  <c r="V210" i="1" s="1"/>
  <c r="U203" i="1"/>
  <c r="T203" i="1"/>
  <c r="X195" i="1"/>
  <c r="W195" i="1"/>
  <c r="V195" i="1"/>
  <c r="U195" i="1"/>
  <c r="T195" i="1"/>
  <c r="Z195" i="1" s="1"/>
  <c r="X194" i="1"/>
  <c r="W194" i="1"/>
  <c r="V194" i="1"/>
  <c r="U194" i="1"/>
  <c r="T194" i="1"/>
  <c r="X193" i="1"/>
  <c r="W193" i="1"/>
  <c r="V193" i="1"/>
  <c r="U193" i="1"/>
  <c r="T193" i="1"/>
  <c r="X192" i="1"/>
  <c r="W192" i="1"/>
  <c r="V192" i="1"/>
  <c r="U192" i="1"/>
  <c r="T192" i="1"/>
  <c r="X191" i="1"/>
  <c r="W191" i="1"/>
  <c r="V191" i="1"/>
  <c r="U191" i="1"/>
  <c r="T191" i="1"/>
  <c r="X190" i="1"/>
  <c r="W190" i="1"/>
  <c r="V190" i="1"/>
  <c r="U190" i="1"/>
  <c r="T190" i="1"/>
  <c r="X189" i="1"/>
  <c r="W189" i="1"/>
  <c r="V189" i="1"/>
  <c r="U189" i="1"/>
  <c r="T189" i="1"/>
  <c r="X181" i="1"/>
  <c r="W181" i="1"/>
  <c r="V181" i="1"/>
  <c r="U181" i="1"/>
  <c r="T181" i="1"/>
  <c r="X180" i="1"/>
  <c r="W180" i="1"/>
  <c r="V180" i="1"/>
  <c r="U180" i="1"/>
  <c r="Z180" i="1" s="1"/>
  <c r="T180" i="1"/>
  <c r="X179" i="1"/>
  <c r="W179" i="1"/>
  <c r="V179" i="1"/>
  <c r="U179" i="1"/>
  <c r="T179" i="1"/>
  <c r="X178" i="1"/>
  <c r="W178" i="1"/>
  <c r="V178" i="1"/>
  <c r="U178" i="1"/>
  <c r="T178" i="1"/>
  <c r="X177" i="1"/>
  <c r="W177" i="1"/>
  <c r="V177" i="1"/>
  <c r="U177" i="1"/>
  <c r="T177" i="1"/>
  <c r="X176" i="1"/>
  <c r="W176" i="1"/>
  <c r="V176" i="1"/>
  <c r="U176" i="1"/>
  <c r="T176" i="1"/>
  <c r="Z176" i="1" s="1"/>
  <c r="X175" i="1"/>
  <c r="X182" i="1" s="1"/>
  <c r="W175" i="1"/>
  <c r="W182" i="1" s="1"/>
  <c r="V175" i="1"/>
  <c r="V182" i="1" s="1"/>
  <c r="U175" i="1"/>
  <c r="T175" i="1"/>
  <c r="X166" i="1"/>
  <c r="W166" i="1"/>
  <c r="V166" i="1"/>
  <c r="U166" i="1"/>
  <c r="T166" i="1"/>
  <c r="Z166" i="1" s="1"/>
  <c r="X165" i="1"/>
  <c r="W165" i="1"/>
  <c r="V165" i="1"/>
  <c r="U165" i="1"/>
  <c r="T165" i="1"/>
  <c r="X164" i="1"/>
  <c r="W164" i="1"/>
  <c r="V164" i="1"/>
  <c r="U164" i="1"/>
  <c r="T164" i="1"/>
  <c r="X163" i="1"/>
  <c r="W163" i="1"/>
  <c r="V163" i="1"/>
  <c r="Z163" i="1" s="1"/>
  <c r="U163" i="1"/>
  <c r="T163" i="1"/>
  <c r="X162" i="1"/>
  <c r="W162" i="1"/>
  <c r="V162" i="1"/>
  <c r="U162" i="1"/>
  <c r="T162" i="1"/>
  <c r="X161" i="1"/>
  <c r="W161" i="1"/>
  <c r="V161" i="1"/>
  <c r="U161" i="1"/>
  <c r="T161" i="1"/>
  <c r="X160" i="1"/>
  <c r="W160" i="1"/>
  <c r="W167" i="1" s="1"/>
  <c r="V160" i="1"/>
  <c r="V167" i="1" s="1"/>
  <c r="U160" i="1"/>
  <c r="T160" i="1"/>
  <c r="X152" i="1"/>
  <c r="W152" i="1"/>
  <c r="V152" i="1"/>
  <c r="U152" i="1"/>
  <c r="T152" i="1"/>
  <c r="Z152" i="1" s="1"/>
  <c r="X151" i="1"/>
  <c r="W151" i="1"/>
  <c r="V151" i="1"/>
  <c r="U151" i="1"/>
  <c r="T151" i="1"/>
  <c r="X150" i="1"/>
  <c r="W150" i="1"/>
  <c r="V150" i="1"/>
  <c r="U150" i="1"/>
  <c r="Z150" i="1" s="1"/>
  <c r="T150" i="1"/>
  <c r="X149" i="1"/>
  <c r="W149" i="1"/>
  <c r="V149" i="1"/>
  <c r="U149" i="1"/>
  <c r="T149" i="1"/>
  <c r="X148" i="1"/>
  <c r="W148" i="1"/>
  <c r="V148" i="1"/>
  <c r="U148" i="1"/>
  <c r="T148" i="1"/>
  <c r="X147" i="1"/>
  <c r="W147" i="1"/>
  <c r="V147" i="1"/>
  <c r="U147" i="1"/>
  <c r="T147" i="1"/>
  <c r="X146" i="1"/>
  <c r="W146" i="1"/>
  <c r="W153" i="1" s="1"/>
  <c r="V146" i="1"/>
  <c r="U146" i="1"/>
  <c r="T146" i="1"/>
  <c r="X138" i="1"/>
  <c r="W138" i="1"/>
  <c r="V138" i="1"/>
  <c r="U138" i="1"/>
  <c r="T138" i="1"/>
  <c r="Z138" i="1" s="1"/>
  <c r="X137" i="1"/>
  <c r="W137" i="1"/>
  <c r="V137" i="1"/>
  <c r="U137" i="1"/>
  <c r="T137" i="1"/>
  <c r="X136" i="1"/>
  <c r="W136" i="1"/>
  <c r="V136" i="1"/>
  <c r="U136" i="1"/>
  <c r="T136" i="1"/>
  <c r="X135" i="1"/>
  <c r="W135" i="1"/>
  <c r="V135" i="1"/>
  <c r="U135" i="1"/>
  <c r="T135" i="1"/>
  <c r="X134" i="1"/>
  <c r="W134" i="1"/>
  <c r="V134" i="1"/>
  <c r="U134" i="1"/>
  <c r="T134" i="1"/>
  <c r="X133" i="1"/>
  <c r="W133" i="1"/>
  <c r="V133" i="1"/>
  <c r="U133" i="1"/>
  <c r="T133" i="1"/>
  <c r="Z133" i="1" s="1"/>
  <c r="X132" i="1"/>
  <c r="W132" i="1"/>
  <c r="W139" i="1" s="1"/>
  <c r="V132" i="1"/>
  <c r="U132" i="1"/>
  <c r="T132" i="1"/>
  <c r="X124" i="1"/>
  <c r="W124" i="1"/>
  <c r="V124" i="1"/>
  <c r="U124" i="1"/>
  <c r="T124" i="1"/>
  <c r="X123" i="1"/>
  <c r="W123" i="1"/>
  <c r="V123" i="1"/>
  <c r="U123" i="1"/>
  <c r="T123" i="1"/>
  <c r="Z123" i="1" s="1"/>
  <c r="Z122" i="1"/>
  <c r="X122" i="1"/>
  <c r="W122" i="1"/>
  <c r="V122" i="1"/>
  <c r="U122" i="1"/>
  <c r="T122" i="1"/>
  <c r="X121" i="1"/>
  <c r="W121" i="1"/>
  <c r="V121" i="1"/>
  <c r="U121" i="1"/>
  <c r="T121" i="1"/>
  <c r="X120" i="1"/>
  <c r="W120" i="1"/>
  <c r="V120" i="1"/>
  <c r="U120" i="1"/>
  <c r="T120" i="1"/>
  <c r="X119" i="1"/>
  <c r="W119" i="1"/>
  <c r="V119" i="1"/>
  <c r="U119" i="1"/>
  <c r="T119" i="1"/>
  <c r="X118" i="1"/>
  <c r="W118" i="1"/>
  <c r="W125" i="1" s="1"/>
  <c r="V118" i="1"/>
  <c r="U118" i="1"/>
  <c r="T118" i="1"/>
  <c r="X110" i="1"/>
  <c r="W110" i="1"/>
  <c r="V110" i="1"/>
  <c r="U110" i="1"/>
  <c r="T110" i="1"/>
  <c r="Z110" i="1" s="1"/>
  <c r="X109" i="1"/>
  <c r="W109" i="1"/>
  <c r="V109" i="1"/>
  <c r="U109" i="1"/>
  <c r="T109" i="1"/>
  <c r="X108" i="1"/>
  <c r="W108" i="1"/>
  <c r="V108" i="1"/>
  <c r="U108" i="1"/>
  <c r="T108" i="1"/>
  <c r="X107" i="1"/>
  <c r="W107" i="1"/>
  <c r="V107" i="1"/>
  <c r="Z107" i="1" s="1"/>
  <c r="U107" i="1"/>
  <c r="T107" i="1"/>
  <c r="X106" i="1"/>
  <c r="W106" i="1"/>
  <c r="V106" i="1"/>
  <c r="U106" i="1"/>
  <c r="T106" i="1"/>
  <c r="X105" i="1"/>
  <c r="W105" i="1"/>
  <c r="V105" i="1"/>
  <c r="U105" i="1"/>
  <c r="T105" i="1"/>
  <c r="X104" i="1"/>
  <c r="W104" i="1"/>
  <c r="W111" i="1" s="1"/>
  <c r="V104" i="1"/>
  <c r="V111" i="1" s="1"/>
  <c r="U104" i="1"/>
  <c r="T104" i="1"/>
  <c r="X96" i="1"/>
  <c r="W96" i="1"/>
  <c r="V96" i="1"/>
  <c r="U96" i="1"/>
  <c r="T96" i="1"/>
  <c r="Z96" i="1" s="1"/>
  <c r="Z95" i="1"/>
  <c r="X95" i="1"/>
  <c r="W95" i="1"/>
  <c r="V95" i="1"/>
  <c r="U95" i="1"/>
  <c r="T95" i="1"/>
  <c r="X94" i="1"/>
  <c r="W94" i="1"/>
  <c r="V94" i="1"/>
  <c r="U94" i="1"/>
  <c r="T94" i="1"/>
  <c r="Z94" i="1" s="1"/>
  <c r="X93" i="1"/>
  <c r="W93" i="1"/>
  <c r="V93" i="1"/>
  <c r="U93" i="1"/>
  <c r="T93" i="1"/>
  <c r="X92" i="1"/>
  <c r="W92" i="1"/>
  <c r="V92" i="1"/>
  <c r="U92" i="1"/>
  <c r="T92" i="1"/>
  <c r="Z92" i="1" s="1"/>
  <c r="X91" i="1"/>
  <c r="W91" i="1"/>
  <c r="V91" i="1"/>
  <c r="U91" i="1"/>
  <c r="T91" i="1"/>
  <c r="X90" i="1"/>
  <c r="X97" i="1" s="1"/>
  <c r="W90" i="1"/>
  <c r="W97" i="1" s="1"/>
  <c r="V90" i="1"/>
  <c r="V97" i="1" s="1"/>
  <c r="U90" i="1"/>
  <c r="U97" i="1" s="1"/>
  <c r="T90" i="1"/>
  <c r="T97" i="1" s="1"/>
  <c r="P98" i="1"/>
  <c r="W82" i="1"/>
  <c r="V82" i="1"/>
  <c r="U82" i="1"/>
  <c r="T82" i="1"/>
  <c r="W81" i="1"/>
  <c r="V81" i="1"/>
  <c r="U81" i="1"/>
  <c r="T81" i="1"/>
  <c r="W80" i="1"/>
  <c r="V80" i="1"/>
  <c r="U80" i="1"/>
  <c r="T80" i="1"/>
  <c r="Z80" i="1" s="1"/>
  <c r="W79" i="1"/>
  <c r="V79" i="1"/>
  <c r="U79" i="1"/>
  <c r="T79" i="1"/>
  <c r="W78" i="1"/>
  <c r="V78" i="1"/>
  <c r="U78" i="1"/>
  <c r="T78" i="1"/>
  <c r="W77" i="1"/>
  <c r="V77" i="1"/>
  <c r="U77" i="1"/>
  <c r="T77" i="1"/>
  <c r="W68" i="1"/>
  <c r="V68" i="1"/>
  <c r="U68" i="1"/>
  <c r="T68" i="1"/>
  <c r="W67" i="1"/>
  <c r="V67" i="1"/>
  <c r="U67" i="1"/>
  <c r="T67" i="1"/>
  <c r="W66" i="1"/>
  <c r="V66" i="1"/>
  <c r="U66" i="1"/>
  <c r="T66" i="1"/>
  <c r="Z66" i="1" s="1"/>
  <c r="W65" i="1"/>
  <c r="V65" i="1"/>
  <c r="U65" i="1"/>
  <c r="T65" i="1"/>
  <c r="W64" i="1"/>
  <c r="V64" i="1"/>
  <c r="U64" i="1"/>
  <c r="T64" i="1"/>
  <c r="W63" i="1"/>
  <c r="V63" i="1"/>
  <c r="U63" i="1"/>
  <c r="T63" i="1"/>
  <c r="Z67" i="1"/>
  <c r="AE39" i="1"/>
  <c r="AE38" i="1"/>
  <c r="AE36" i="1"/>
  <c r="AE35" i="1"/>
  <c r="AD39" i="1"/>
  <c r="AC39" i="1"/>
  <c r="AB39" i="1"/>
  <c r="AA39" i="1"/>
  <c r="AD38" i="1"/>
  <c r="AC38" i="1"/>
  <c r="AB38" i="1"/>
  <c r="AA38" i="1"/>
  <c r="AD37" i="1"/>
  <c r="AC37" i="1"/>
  <c r="AB37" i="1"/>
  <c r="AE37" i="1" s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E34" i="1" s="1"/>
  <c r="AA34" i="1"/>
  <c r="AD33" i="1"/>
  <c r="AC33" i="1"/>
  <c r="AB33" i="1"/>
  <c r="AA33" i="1"/>
  <c r="AE33" i="1" s="1"/>
  <c r="U8" i="1"/>
  <c r="T11" i="1"/>
  <c r="S11" i="1"/>
  <c r="R11" i="1"/>
  <c r="U11" i="1" s="1"/>
  <c r="T10" i="1"/>
  <c r="U10" i="1" s="1"/>
  <c r="S10" i="1"/>
  <c r="R10" i="1"/>
  <c r="T9" i="1"/>
  <c r="S9" i="1"/>
  <c r="R9" i="1"/>
  <c r="U9" i="1" s="1"/>
  <c r="T8" i="1"/>
  <c r="S8" i="1"/>
  <c r="R8" i="1"/>
  <c r="T7" i="1"/>
  <c r="S7" i="1"/>
  <c r="R7" i="1"/>
  <c r="U7" i="1" s="1"/>
  <c r="T6" i="1"/>
  <c r="S6" i="1"/>
  <c r="R6" i="1"/>
  <c r="T5" i="1"/>
  <c r="S5" i="1"/>
  <c r="R5" i="1"/>
  <c r="U5" i="1" s="1"/>
  <c r="AC53" i="1"/>
  <c r="AB53" i="1"/>
  <c r="AA53" i="1"/>
  <c r="Z53" i="1"/>
  <c r="Y53" i="1"/>
  <c r="X53" i="1"/>
  <c r="AC52" i="1"/>
  <c r="AB52" i="1"/>
  <c r="AA52" i="1"/>
  <c r="Z52" i="1"/>
  <c r="Y52" i="1"/>
  <c r="X52" i="1"/>
  <c r="AC51" i="1"/>
  <c r="AB51" i="1"/>
  <c r="AA51" i="1"/>
  <c r="Z51" i="1"/>
  <c r="Y51" i="1"/>
  <c r="X51" i="1"/>
  <c r="AC50" i="1"/>
  <c r="AB50" i="1"/>
  <c r="AA50" i="1"/>
  <c r="Z50" i="1"/>
  <c r="Y50" i="1"/>
  <c r="X50" i="1"/>
  <c r="AC49" i="1"/>
  <c r="AB49" i="1"/>
  <c r="AA49" i="1"/>
  <c r="Z49" i="1"/>
  <c r="Y49" i="1"/>
  <c r="X49" i="1"/>
  <c r="AD49" i="1" s="1"/>
  <c r="AC48" i="1"/>
  <c r="AB48" i="1"/>
  <c r="AA48" i="1"/>
  <c r="Z48" i="1"/>
  <c r="Y48" i="1"/>
  <c r="X48" i="1"/>
  <c r="AC47" i="1"/>
  <c r="AB47" i="1"/>
  <c r="AA47" i="1"/>
  <c r="Z47" i="1"/>
  <c r="Y47" i="1"/>
  <c r="X47" i="1"/>
  <c r="AD47" i="1" s="1"/>
  <c r="AP34" i="1" l="1"/>
  <c r="AO37" i="1"/>
  <c r="AP33" i="1"/>
  <c r="AE40" i="1"/>
  <c r="U111" i="1"/>
  <c r="Z109" i="1"/>
  <c r="U125" i="1"/>
  <c r="U139" i="1"/>
  <c r="Z137" i="1"/>
  <c r="U153" i="1"/>
  <c r="Z151" i="1"/>
  <c r="U167" i="1"/>
  <c r="U182" i="1"/>
  <c r="U196" i="1"/>
  <c r="Z194" i="1"/>
  <c r="U210" i="1"/>
  <c r="T224" i="1"/>
  <c r="Z219" i="1"/>
  <c r="T239" i="1"/>
  <c r="T282" i="1"/>
  <c r="Z289" i="1"/>
  <c r="Z296" i="1" s="1"/>
  <c r="Z294" i="1"/>
  <c r="U310" i="1"/>
  <c r="U324" i="1"/>
  <c r="U338" i="1"/>
  <c r="V352" i="1"/>
  <c r="Z350" i="1"/>
  <c r="V367" i="1"/>
  <c r="Z365" i="1"/>
  <c r="V381" i="1"/>
  <c r="V395" i="1"/>
  <c r="V409" i="1"/>
  <c r="Z407" i="1"/>
  <c r="V423" i="1"/>
  <c r="U438" i="1"/>
  <c r="U452" i="1"/>
  <c r="U466" i="1"/>
  <c r="T495" i="1"/>
  <c r="T509" i="1"/>
  <c r="T523" i="1"/>
  <c r="T537" i="1"/>
  <c r="T552" i="1"/>
  <c r="T566" i="1"/>
  <c r="T580" i="1"/>
  <c r="T125" i="1"/>
  <c r="Z135" i="1"/>
  <c r="Z149" i="1"/>
  <c r="Z178" i="1"/>
  <c r="T210" i="1"/>
  <c r="Z280" i="1"/>
  <c r="Z334" i="1"/>
  <c r="Z493" i="1"/>
  <c r="Z507" i="1"/>
  <c r="Z521" i="1"/>
  <c r="Z535" i="1"/>
  <c r="AN35" i="1"/>
  <c r="Z79" i="1"/>
  <c r="Z82" i="1"/>
  <c r="X111" i="1"/>
  <c r="X125" i="1"/>
  <c r="X139" i="1"/>
  <c r="X167" i="1"/>
  <c r="X196" i="1"/>
  <c r="X210" i="1"/>
  <c r="Z220" i="1"/>
  <c r="V253" i="1"/>
  <c r="Z251" i="1"/>
  <c r="W267" i="1"/>
  <c r="T267" i="1"/>
  <c r="W282" i="1"/>
  <c r="Z278" i="1"/>
  <c r="X296" i="1"/>
  <c r="X310" i="1"/>
  <c r="X324" i="1"/>
  <c r="X338" i="1"/>
  <c r="Z361" i="1"/>
  <c r="Z363" i="1"/>
  <c r="Z377" i="1"/>
  <c r="Z379" i="1"/>
  <c r="Z391" i="1"/>
  <c r="Z393" i="1"/>
  <c r="Z403" i="1"/>
  <c r="X438" i="1"/>
  <c r="X452" i="1"/>
  <c r="X466" i="1"/>
  <c r="W495" i="1"/>
  <c r="Z491" i="1"/>
  <c r="W509" i="1"/>
  <c r="Z505" i="1"/>
  <c r="W523" i="1"/>
  <c r="Z519" i="1"/>
  <c r="W537" i="1"/>
  <c r="Z533" i="1"/>
  <c r="Z562" i="1"/>
  <c r="W580" i="1"/>
  <c r="Z576" i="1"/>
  <c r="V125" i="1"/>
  <c r="V139" i="1"/>
  <c r="V153" i="1"/>
  <c r="Z165" i="1"/>
  <c r="V196" i="1"/>
  <c r="V296" i="1"/>
  <c r="Z308" i="1"/>
  <c r="Z419" i="1"/>
  <c r="Z450" i="1"/>
  <c r="X495" i="1"/>
  <c r="X509" i="1"/>
  <c r="X523" i="1"/>
  <c r="X566" i="1"/>
  <c r="Z105" i="1"/>
  <c r="Z119" i="1"/>
  <c r="Z147" i="1"/>
  <c r="Z161" i="1"/>
  <c r="Z190" i="1"/>
  <c r="Z204" i="1"/>
  <c r="X253" i="1"/>
  <c r="Z263" i="1"/>
  <c r="Z265" i="1"/>
  <c r="Z290" i="1"/>
  <c r="AI290" i="1" s="1"/>
  <c r="Z304" i="1"/>
  <c r="Z446" i="1"/>
  <c r="Z460" i="1"/>
  <c r="Z462" i="1"/>
  <c r="V566" i="1"/>
  <c r="V580" i="1"/>
  <c r="AO38" i="1"/>
  <c r="AC54" i="1"/>
  <c r="Z64" i="1"/>
  <c r="U83" i="1"/>
  <c r="X153" i="1"/>
  <c r="W224" i="1"/>
  <c r="W239" i="1"/>
  <c r="Z247" i="1"/>
  <c r="Z261" i="1"/>
  <c r="Z349" i="1"/>
  <c r="Z364" i="1"/>
  <c r="Z406" i="1"/>
  <c r="Z546" i="1"/>
  <c r="AP35" i="1"/>
  <c r="AD50" i="1"/>
  <c r="AD52" i="1"/>
  <c r="V83" i="1"/>
  <c r="Z108" i="1"/>
  <c r="Z124" i="1"/>
  <c r="T139" i="1"/>
  <c r="Z179" i="1"/>
  <c r="Z193" i="1"/>
  <c r="Z218" i="1"/>
  <c r="Z321" i="1"/>
  <c r="Z335" i="1"/>
  <c r="Z337" i="1"/>
  <c r="Z420" i="1"/>
  <c r="Z435" i="1"/>
  <c r="X580" i="1"/>
  <c r="W69" i="1"/>
  <c r="X54" i="1"/>
  <c r="W83" i="1"/>
  <c r="Z181" i="1"/>
  <c r="Z221" i="1"/>
  <c r="Z279" i="1"/>
  <c r="Z347" i="1"/>
  <c r="Z362" i="1"/>
  <c r="Z54" i="1"/>
  <c r="AP36" i="1"/>
  <c r="Z81" i="1"/>
  <c r="Z93" i="1"/>
  <c r="Z134" i="1"/>
  <c r="Z177" i="1"/>
  <c r="Z223" i="1"/>
  <c r="X239" i="1"/>
  <c r="Z236" i="1"/>
  <c r="Z238" i="1"/>
  <c r="Z281" i="1"/>
  <c r="Z319" i="1"/>
  <c r="Z333" i="1"/>
  <c r="Z376" i="1"/>
  <c r="Z378" i="1"/>
  <c r="Z390" i="1"/>
  <c r="Z392" i="1"/>
  <c r="Z433" i="1"/>
  <c r="Z577" i="1"/>
  <c r="AA54" i="1"/>
  <c r="U6" i="1"/>
  <c r="T69" i="1"/>
  <c r="Z68" i="1"/>
  <c r="Z106" i="1"/>
  <c r="Z120" i="1"/>
  <c r="Z148" i="1"/>
  <c r="Z162" i="1"/>
  <c r="Z164" i="1"/>
  <c r="Z191" i="1"/>
  <c r="W196" i="1"/>
  <c r="Z205" i="1"/>
  <c r="Z234" i="1"/>
  <c r="Z250" i="1"/>
  <c r="Z252" i="1"/>
  <c r="Z277" i="1"/>
  <c r="Z291" i="1"/>
  <c r="Z293" i="1"/>
  <c r="Z305" i="1"/>
  <c r="Z307" i="1"/>
  <c r="T352" i="1"/>
  <c r="T367" i="1"/>
  <c r="T381" i="1"/>
  <c r="T395" i="1"/>
  <c r="T409" i="1"/>
  <c r="T423" i="1"/>
  <c r="Z447" i="1"/>
  <c r="Z449" i="1"/>
  <c r="Z461" i="1"/>
  <c r="Z490" i="1"/>
  <c r="Z504" i="1"/>
  <c r="Z518" i="1"/>
  <c r="Z532" i="1"/>
  <c r="Z561" i="1"/>
  <c r="Z575" i="1"/>
  <c r="V69" i="1"/>
  <c r="T83" i="1"/>
  <c r="AB54" i="1"/>
  <c r="Z78" i="1"/>
  <c r="Z91" i="1"/>
  <c r="T111" i="1"/>
  <c r="Z132" i="1"/>
  <c r="T153" i="1"/>
  <c r="T167" i="1"/>
  <c r="T182" i="1"/>
  <c r="T196" i="1"/>
  <c r="Z207" i="1"/>
  <c r="Z248" i="1"/>
  <c r="Z262" i="1"/>
  <c r="Z264" i="1"/>
  <c r="T296" i="1"/>
  <c r="T310" i="1"/>
  <c r="T324" i="1"/>
  <c r="T338" i="1"/>
  <c r="U352" i="1"/>
  <c r="U367" i="1"/>
  <c r="U381" i="1"/>
  <c r="U395" i="1"/>
  <c r="U409" i="1"/>
  <c r="U423" i="1"/>
  <c r="T438" i="1"/>
  <c r="T452" i="1"/>
  <c r="T466" i="1"/>
  <c r="Z547" i="1"/>
  <c r="W552" i="1"/>
  <c r="W566" i="1"/>
  <c r="Z573" i="1"/>
  <c r="Z559" i="1"/>
  <c r="Z548" i="1"/>
  <c r="Z545" i="1"/>
  <c r="Z530" i="1"/>
  <c r="Z516" i="1"/>
  <c r="Z502" i="1"/>
  <c r="Z488" i="1"/>
  <c r="Z459" i="1"/>
  <c r="Z445" i="1"/>
  <c r="Z431" i="1"/>
  <c r="Z416" i="1"/>
  <c r="Z402" i="1"/>
  <c r="Z388" i="1"/>
  <c r="Z374" i="1"/>
  <c r="Z360" i="1"/>
  <c r="Z345" i="1"/>
  <c r="Z331" i="1"/>
  <c r="Z317" i="1"/>
  <c r="Z303" i="1"/>
  <c r="Z292" i="1"/>
  <c r="U296" i="1"/>
  <c r="Z275" i="1"/>
  <c r="Z260" i="1"/>
  <c r="Z246" i="1"/>
  <c r="Z232" i="1"/>
  <c r="Z217" i="1"/>
  <c r="Z203" i="1"/>
  <c r="Z192" i="1"/>
  <c r="Z189" i="1"/>
  <c r="Z175" i="1"/>
  <c r="Z160" i="1"/>
  <c r="Z146" i="1"/>
  <c r="Z136" i="1"/>
  <c r="Z121" i="1"/>
  <c r="Z118" i="1"/>
  <c r="Z104" i="1"/>
  <c r="Z90" i="1"/>
  <c r="Z77" i="1"/>
  <c r="U69" i="1"/>
  <c r="Z65" i="1"/>
  <c r="Z63" i="1"/>
  <c r="U12" i="1"/>
  <c r="AD48" i="1"/>
  <c r="AD53" i="1"/>
  <c r="T12" i="1"/>
  <c r="Y54" i="1"/>
  <c r="AD40" i="1"/>
  <c r="AQ36" i="1" s="1"/>
  <c r="AE11" i="1"/>
  <c r="AB40" i="1"/>
  <c r="AO35" i="1" s="1"/>
  <c r="AD51" i="1"/>
  <c r="AC40" i="1"/>
  <c r="AP39" i="1" s="1"/>
  <c r="AA40" i="1"/>
  <c r="AN38" i="1" s="1"/>
  <c r="S12" i="1"/>
  <c r="AF10" i="1" s="1"/>
  <c r="R12" i="1"/>
  <c r="AE7" i="1" s="1"/>
  <c r="AH293" i="1" l="1"/>
  <c r="AH295" i="1"/>
  <c r="AJ289" i="1"/>
  <c r="AJ290" i="1"/>
  <c r="AI133" i="1"/>
  <c r="AH67" i="1"/>
  <c r="AK289" i="1"/>
  <c r="Z139" i="1"/>
  <c r="AI134" i="1" s="1"/>
  <c r="AL289" i="1"/>
  <c r="AQ37" i="1"/>
  <c r="AI67" i="1"/>
  <c r="AP37" i="1"/>
  <c r="AN39" i="1"/>
  <c r="AN37" i="1"/>
  <c r="AE9" i="1"/>
  <c r="AF11" i="1"/>
  <c r="AJ134" i="1"/>
  <c r="AN36" i="1"/>
  <c r="AQ39" i="1"/>
  <c r="AL132" i="1"/>
  <c r="AF9" i="1"/>
  <c r="AE5" i="1"/>
  <c r="AN33" i="1"/>
  <c r="W32" i="1" s="1"/>
  <c r="W33" i="1" s="1"/>
  <c r="W34" i="1" s="1"/>
  <c r="AP38" i="1"/>
  <c r="AH65" i="1"/>
  <c r="AJ65" i="1"/>
  <c r="AI295" i="1"/>
  <c r="AO33" i="1"/>
  <c r="AO34" i="1"/>
  <c r="AQ38" i="1"/>
  <c r="AQ33" i="1"/>
  <c r="AO39" i="1"/>
  <c r="AQ35" i="1"/>
  <c r="AN34" i="1"/>
  <c r="AK64" i="1"/>
  <c r="AH132" i="1"/>
  <c r="AQ34" i="1"/>
  <c r="AG11" i="1"/>
  <c r="AO36" i="1"/>
  <c r="Z580" i="1"/>
  <c r="AH573" i="1" s="1"/>
  <c r="AL573" i="1"/>
  <c r="AK573" i="1"/>
  <c r="AJ573" i="1"/>
  <c r="Z566" i="1"/>
  <c r="AH559" i="1" s="1"/>
  <c r="AL559" i="1"/>
  <c r="AK559" i="1"/>
  <c r="AJ559" i="1"/>
  <c r="AI559" i="1"/>
  <c r="Z552" i="1"/>
  <c r="AL545" i="1"/>
  <c r="AK545" i="1"/>
  <c r="AJ545" i="1"/>
  <c r="Z537" i="1"/>
  <c r="AJ530" i="1" s="1"/>
  <c r="AK530" i="1"/>
  <c r="Z523" i="1"/>
  <c r="Z509" i="1"/>
  <c r="AI502" i="1" s="1"/>
  <c r="AL502" i="1"/>
  <c r="AK502" i="1"/>
  <c r="AJ502" i="1"/>
  <c r="Z495" i="1"/>
  <c r="AL488" i="1"/>
  <c r="AK488" i="1"/>
  <c r="AJ488" i="1"/>
  <c r="AI488" i="1"/>
  <c r="AH488" i="1"/>
  <c r="Z466" i="1"/>
  <c r="AI459" i="1" s="1"/>
  <c r="AL459" i="1"/>
  <c r="AK459" i="1"/>
  <c r="AJ459" i="1"/>
  <c r="Z452" i="1"/>
  <c r="AJ445" i="1" s="1"/>
  <c r="Z438" i="1"/>
  <c r="AL431" i="1" s="1"/>
  <c r="AK431" i="1"/>
  <c r="AJ431" i="1"/>
  <c r="AI431" i="1"/>
  <c r="AH431" i="1"/>
  <c r="Z423" i="1"/>
  <c r="AL416" i="1" s="1"/>
  <c r="Z409" i="1"/>
  <c r="AL402" i="1" s="1"/>
  <c r="AK402" i="1"/>
  <c r="AJ402" i="1"/>
  <c r="AI402" i="1"/>
  <c r="AH402" i="1"/>
  <c r="Z395" i="1"/>
  <c r="AH388" i="1" s="1"/>
  <c r="Z381" i="1"/>
  <c r="AL374" i="1" s="1"/>
  <c r="AJ374" i="1"/>
  <c r="AI374" i="1"/>
  <c r="AH374" i="1"/>
  <c r="Z367" i="1"/>
  <c r="AL360" i="1" s="1"/>
  <c r="AK360" i="1"/>
  <c r="Z352" i="1"/>
  <c r="AI345" i="1" s="1"/>
  <c r="AL345" i="1"/>
  <c r="AK345" i="1"/>
  <c r="AJ345" i="1"/>
  <c r="Z338" i="1"/>
  <c r="AH331" i="1" s="1"/>
  <c r="AK331" i="1"/>
  <c r="AJ331" i="1"/>
  <c r="AI331" i="1"/>
  <c r="Z324" i="1"/>
  <c r="AH317" i="1" s="1"/>
  <c r="AK317" i="1"/>
  <c r="Z310" i="1"/>
  <c r="AH303" i="1" s="1"/>
  <c r="AL303" i="1"/>
  <c r="AK303" i="1"/>
  <c r="AJ303" i="1"/>
  <c r="AI303" i="1"/>
  <c r="AJ293" i="1"/>
  <c r="AK290" i="1"/>
  <c r="AK293" i="1"/>
  <c r="AL295" i="1"/>
  <c r="AH294" i="1"/>
  <c r="AL293" i="1"/>
  <c r="AI294" i="1"/>
  <c r="AH291" i="1"/>
  <c r="AK294" i="1"/>
  <c r="AI291" i="1"/>
  <c r="AL292" i="1"/>
  <c r="AH292" i="1"/>
  <c r="AK292" i="1"/>
  <c r="AJ292" i="1"/>
  <c r="AI292" i="1"/>
  <c r="AL291" i="1"/>
  <c r="AI289" i="1"/>
  <c r="AL290" i="1"/>
  <c r="AI293" i="1"/>
  <c r="AJ294" i="1"/>
  <c r="AK295" i="1"/>
  <c r="AJ291" i="1"/>
  <c r="AL294" i="1"/>
  <c r="AJ295" i="1"/>
  <c r="AK291" i="1"/>
  <c r="AH289" i="1"/>
  <c r="AH290" i="1"/>
  <c r="Z282" i="1"/>
  <c r="AI275" i="1" s="1"/>
  <c r="AL275" i="1"/>
  <c r="AK275" i="1"/>
  <c r="Z267" i="1"/>
  <c r="AL260" i="1"/>
  <c r="AK260" i="1"/>
  <c r="AJ260" i="1"/>
  <c r="AI260" i="1"/>
  <c r="Z253" i="1"/>
  <c r="AL246" i="1"/>
  <c r="AK246" i="1"/>
  <c r="AJ246" i="1"/>
  <c r="AI246" i="1"/>
  <c r="AH246" i="1"/>
  <c r="Z239" i="1"/>
  <c r="AL232" i="1"/>
  <c r="AK232" i="1"/>
  <c r="AJ232" i="1"/>
  <c r="Z224" i="1"/>
  <c r="AK217" i="1" s="1"/>
  <c r="AI217" i="1"/>
  <c r="AH217" i="1"/>
  <c r="Z210" i="1"/>
  <c r="AJ203" i="1" s="1"/>
  <c r="AL203" i="1"/>
  <c r="AK203" i="1"/>
  <c r="Z196" i="1"/>
  <c r="AH189" i="1" s="1"/>
  <c r="Z182" i="1"/>
  <c r="AI175" i="1" s="1"/>
  <c r="AL175" i="1"/>
  <c r="AK175" i="1"/>
  <c r="AJ175" i="1"/>
  <c r="Z167" i="1"/>
  <c r="AI160" i="1" s="1"/>
  <c r="AL160" i="1"/>
  <c r="Z153" i="1"/>
  <c r="AL146" i="1"/>
  <c r="AK146" i="1"/>
  <c r="AJ146" i="1"/>
  <c r="AI146" i="1"/>
  <c r="AH146" i="1"/>
  <c r="AL136" i="1"/>
  <c r="AK136" i="1"/>
  <c r="AJ136" i="1"/>
  <c r="AI136" i="1"/>
  <c r="Z125" i="1"/>
  <c r="AI118" i="1" s="1"/>
  <c r="AL118" i="1"/>
  <c r="AK118" i="1"/>
  <c r="AJ118" i="1"/>
  <c r="AH121" i="1"/>
  <c r="Z111" i="1"/>
  <c r="AL104" i="1" s="1"/>
  <c r="AK104" i="1"/>
  <c r="AJ104" i="1"/>
  <c r="AI104" i="1"/>
  <c r="Z97" i="1"/>
  <c r="AK90" i="1"/>
  <c r="AJ90" i="1"/>
  <c r="Z83" i="1"/>
  <c r="AK77" i="1" s="1"/>
  <c r="AH77" i="1"/>
  <c r="Z69" i="1"/>
  <c r="AP51" i="1"/>
  <c r="AL51" i="1"/>
  <c r="AG10" i="1"/>
  <c r="AE8" i="1"/>
  <c r="AF8" i="1"/>
  <c r="AG9" i="1"/>
  <c r="AD54" i="1"/>
  <c r="AM51" i="1" s="1"/>
  <c r="AP48" i="1"/>
  <c r="AO48" i="1"/>
  <c r="AF7" i="1"/>
  <c r="AF5" i="1"/>
  <c r="AG5" i="1"/>
  <c r="AE10" i="1"/>
  <c r="AE6" i="1"/>
  <c r="AG7" i="1"/>
  <c r="AF6" i="1"/>
  <c r="AG6" i="1"/>
  <c r="AG8" i="1"/>
  <c r="AM47" i="1"/>
  <c r="AH66" i="1" l="1"/>
  <c r="AK67" i="1"/>
  <c r="AJ66" i="1"/>
  <c r="AI65" i="1"/>
  <c r="AN48" i="1"/>
  <c r="AJ68" i="1"/>
  <c r="Q288" i="1"/>
  <c r="Q289" i="1" s="1"/>
  <c r="Q290" i="1" s="1"/>
  <c r="Q291" i="1" s="1"/>
  <c r="AK68" i="1"/>
  <c r="AK66" i="1"/>
  <c r="AI77" i="1"/>
  <c r="AJ217" i="1"/>
  <c r="Q216" i="1" s="1"/>
  <c r="Q217" i="1" s="1"/>
  <c r="Q218" i="1" s="1"/>
  <c r="Q219" i="1" s="1"/>
  <c r="AL331" i="1"/>
  <c r="AK374" i="1"/>
  <c r="AK134" i="1"/>
  <c r="AI137" i="1"/>
  <c r="AH68" i="1"/>
  <c r="AJ133" i="1"/>
  <c r="AJ77" i="1"/>
  <c r="AJ189" i="1"/>
  <c r="AL217" i="1"/>
  <c r="AI132" i="1"/>
  <c r="Q131" i="1" s="1"/>
  <c r="Q132" i="1" s="1"/>
  <c r="Q133" i="1" s="1"/>
  <c r="Q134" i="1" s="1"/>
  <c r="AJ137" i="1"/>
  <c r="AI68" i="1"/>
  <c r="AP53" i="1"/>
  <c r="AK189" i="1"/>
  <c r="AH416" i="1"/>
  <c r="AI63" i="1"/>
  <c r="O4" i="1"/>
  <c r="O5" i="1" s="1"/>
  <c r="O6" i="1" s="1"/>
  <c r="AM53" i="1"/>
  <c r="AI388" i="1"/>
  <c r="AI416" i="1"/>
  <c r="AJ63" i="1"/>
  <c r="AH134" i="1"/>
  <c r="AK133" i="1"/>
  <c r="AI135" i="1"/>
  <c r="AK132" i="1"/>
  <c r="AH133" i="1"/>
  <c r="AL135" i="1"/>
  <c r="AK135" i="1"/>
  <c r="AH138" i="1"/>
  <c r="AJ138" i="1"/>
  <c r="AJ135" i="1"/>
  <c r="AL138" i="1"/>
  <c r="AK138" i="1"/>
  <c r="AH135" i="1"/>
  <c r="AJ132" i="1"/>
  <c r="AN47" i="1"/>
  <c r="AN53" i="1"/>
  <c r="AJ416" i="1"/>
  <c r="AH64" i="1"/>
  <c r="AH63" i="1"/>
  <c r="AO47" i="1"/>
  <c r="AJ160" i="1"/>
  <c r="AI203" i="1"/>
  <c r="AK388" i="1"/>
  <c r="AK416" i="1"/>
  <c r="AI64" i="1"/>
  <c r="AK137" i="1"/>
  <c r="AK63" i="1"/>
  <c r="AL133" i="1"/>
  <c r="AI66" i="1"/>
  <c r="AH203" i="1"/>
  <c r="AJ388" i="1"/>
  <c r="AL137" i="1"/>
  <c r="AO53" i="1"/>
  <c r="AH137" i="1"/>
  <c r="AL47" i="1"/>
  <c r="AK48" i="1"/>
  <c r="AH136" i="1"/>
  <c r="AK160" i="1"/>
  <c r="AJ275" i="1"/>
  <c r="AJ317" i="1"/>
  <c r="AJ360" i="1"/>
  <c r="AL388" i="1"/>
  <c r="AI573" i="1"/>
  <c r="AJ64" i="1"/>
  <c r="AK65" i="1"/>
  <c r="AI138" i="1"/>
  <c r="AJ67" i="1"/>
  <c r="AL134" i="1"/>
  <c r="AL578" i="1"/>
  <c r="AJ574" i="1"/>
  <c r="AH575" i="1"/>
  <c r="AJ578" i="1"/>
  <c r="AH578" i="1"/>
  <c r="AK578" i="1"/>
  <c r="AL576" i="1"/>
  <c r="AJ577" i="1"/>
  <c r="AK579" i="1"/>
  <c r="AJ576" i="1"/>
  <c r="AH577" i="1"/>
  <c r="AI576" i="1"/>
  <c r="AH576" i="1"/>
  <c r="AL574" i="1"/>
  <c r="AK574" i="1"/>
  <c r="AI574" i="1"/>
  <c r="AL577" i="1"/>
  <c r="AK576" i="1"/>
  <c r="AI577" i="1"/>
  <c r="AL575" i="1"/>
  <c r="AK575" i="1"/>
  <c r="AJ575" i="1"/>
  <c r="AL579" i="1"/>
  <c r="AI578" i="1"/>
  <c r="AI575" i="1"/>
  <c r="AH579" i="1"/>
  <c r="AI579" i="1"/>
  <c r="AK577" i="1"/>
  <c r="AH574" i="1"/>
  <c r="AJ579" i="1"/>
  <c r="AH562" i="1"/>
  <c r="AK563" i="1"/>
  <c r="AJ565" i="1"/>
  <c r="AK560" i="1"/>
  <c r="AI563" i="1"/>
  <c r="AK565" i="1"/>
  <c r="AH563" i="1"/>
  <c r="AI560" i="1"/>
  <c r="AK561" i="1"/>
  <c r="AL564" i="1"/>
  <c r="AJ561" i="1"/>
  <c r="AK564" i="1"/>
  <c r="AI561" i="1"/>
  <c r="AJ564" i="1"/>
  <c r="AH561" i="1"/>
  <c r="AK562" i="1"/>
  <c r="AH564" i="1"/>
  <c r="AL563" i="1"/>
  <c r="AL560" i="1"/>
  <c r="AJ563" i="1"/>
  <c r="AJ560" i="1"/>
  <c r="AL561" i="1"/>
  <c r="AH560" i="1"/>
  <c r="AL562" i="1"/>
  <c r="AL565" i="1"/>
  <c r="AJ562" i="1"/>
  <c r="AI562" i="1"/>
  <c r="AI564" i="1"/>
  <c r="AH565" i="1"/>
  <c r="AI565" i="1"/>
  <c r="AL546" i="1"/>
  <c r="AJ547" i="1"/>
  <c r="AI547" i="1"/>
  <c r="AJ546" i="1"/>
  <c r="AH547" i="1"/>
  <c r="AI546" i="1"/>
  <c r="AL551" i="1"/>
  <c r="AH551" i="1"/>
  <c r="AL549" i="1"/>
  <c r="AK550" i="1"/>
  <c r="AH549" i="1"/>
  <c r="AH550" i="1"/>
  <c r="AK546" i="1"/>
  <c r="AH546" i="1"/>
  <c r="AI551" i="1"/>
  <c r="AL550" i="1"/>
  <c r="AJ549" i="1"/>
  <c r="AI549" i="1"/>
  <c r="AJ550" i="1"/>
  <c r="AK551" i="1"/>
  <c r="AL547" i="1"/>
  <c r="AK547" i="1"/>
  <c r="AK549" i="1"/>
  <c r="AJ551" i="1"/>
  <c r="AI550" i="1"/>
  <c r="AI548" i="1"/>
  <c r="AK548" i="1"/>
  <c r="AL548" i="1"/>
  <c r="AH545" i="1"/>
  <c r="AH548" i="1"/>
  <c r="AJ548" i="1"/>
  <c r="AI545" i="1"/>
  <c r="AK535" i="1"/>
  <c r="AJ535" i="1"/>
  <c r="AI535" i="1"/>
  <c r="AL534" i="1"/>
  <c r="AI536" i="1"/>
  <c r="AH535" i="1"/>
  <c r="AK534" i="1"/>
  <c r="AJ536" i="1"/>
  <c r="AI534" i="1"/>
  <c r="AH534" i="1"/>
  <c r="AI533" i="1"/>
  <c r="AH533" i="1"/>
  <c r="AL531" i="1"/>
  <c r="AK531" i="1"/>
  <c r="AJ531" i="1"/>
  <c r="AH532" i="1"/>
  <c r="AH531" i="1"/>
  <c r="AL533" i="1"/>
  <c r="AJ534" i="1"/>
  <c r="AK533" i="1"/>
  <c r="AK536" i="1"/>
  <c r="AJ533" i="1"/>
  <c r="AL532" i="1"/>
  <c r="AK532" i="1"/>
  <c r="AJ532" i="1"/>
  <c r="AI532" i="1"/>
  <c r="AL535" i="1"/>
  <c r="AI531" i="1"/>
  <c r="AH536" i="1"/>
  <c r="AL536" i="1"/>
  <c r="AL530" i="1"/>
  <c r="AH530" i="1"/>
  <c r="AI530" i="1"/>
  <c r="AI521" i="1"/>
  <c r="AL520" i="1"/>
  <c r="AI522" i="1"/>
  <c r="AK517" i="1"/>
  <c r="AK522" i="1"/>
  <c r="AJ517" i="1"/>
  <c r="AI517" i="1"/>
  <c r="AL519" i="1"/>
  <c r="AK519" i="1"/>
  <c r="AJ519" i="1"/>
  <c r="AI519" i="1"/>
  <c r="AJ521" i="1"/>
  <c r="AH521" i="1"/>
  <c r="AK520" i="1"/>
  <c r="AJ522" i="1"/>
  <c r="AI520" i="1"/>
  <c r="AL518" i="1"/>
  <c r="AH517" i="1"/>
  <c r="AI518" i="1"/>
  <c r="AH518" i="1"/>
  <c r="AK521" i="1"/>
  <c r="AH519" i="1"/>
  <c r="AL517" i="1"/>
  <c r="AJ520" i="1"/>
  <c r="AH520" i="1"/>
  <c r="AK518" i="1"/>
  <c r="AJ518" i="1"/>
  <c r="AL521" i="1"/>
  <c r="AL522" i="1"/>
  <c r="AH522" i="1"/>
  <c r="AH516" i="1"/>
  <c r="AI516" i="1"/>
  <c r="AJ516" i="1"/>
  <c r="AK516" i="1"/>
  <c r="AL516" i="1"/>
  <c r="AH502" i="1"/>
  <c r="AL507" i="1"/>
  <c r="AK507" i="1"/>
  <c r="AI503" i="1"/>
  <c r="AL508" i="1"/>
  <c r="AI507" i="1"/>
  <c r="AJ507" i="1"/>
  <c r="AH507" i="1"/>
  <c r="AK504" i="1"/>
  <c r="AJ508" i="1"/>
  <c r="AI504" i="1"/>
  <c r="AJ505" i="1"/>
  <c r="AL506" i="1"/>
  <c r="AK506" i="1"/>
  <c r="AL503" i="1"/>
  <c r="AK503" i="1"/>
  <c r="AJ503" i="1"/>
  <c r="AL504" i="1"/>
  <c r="AL505" i="1"/>
  <c r="AJ504" i="1"/>
  <c r="AK505" i="1"/>
  <c r="AK508" i="1"/>
  <c r="AH504" i="1"/>
  <c r="AI505" i="1"/>
  <c r="AH505" i="1"/>
  <c r="AJ506" i="1"/>
  <c r="AI506" i="1"/>
  <c r="AH506" i="1"/>
  <c r="AH503" i="1"/>
  <c r="AI508" i="1"/>
  <c r="AH508" i="1"/>
  <c r="AL493" i="1"/>
  <c r="AI493" i="1"/>
  <c r="AK493" i="1"/>
  <c r="AH493" i="1"/>
  <c r="AK492" i="1"/>
  <c r="AJ494" i="1"/>
  <c r="AK491" i="1"/>
  <c r="AI492" i="1"/>
  <c r="AK494" i="1"/>
  <c r="AH492" i="1"/>
  <c r="AI491" i="1"/>
  <c r="AH491" i="1"/>
  <c r="AL489" i="1"/>
  <c r="AK489" i="1"/>
  <c r="AH490" i="1"/>
  <c r="AL494" i="1"/>
  <c r="AH489" i="1"/>
  <c r="AL491" i="1"/>
  <c r="AJ492" i="1"/>
  <c r="AJ491" i="1"/>
  <c r="AL490" i="1"/>
  <c r="AK490" i="1"/>
  <c r="AJ490" i="1"/>
  <c r="AI490" i="1"/>
  <c r="AJ489" i="1"/>
  <c r="AI489" i="1"/>
  <c r="AJ493" i="1"/>
  <c r="AL492" i="1"/>
  <c r="AI494" i="1"/>
  <c r="AH494" i="1"/>
  <c r="AH459" i="1"/>
  <c r="AJ465" i="1"/>
  <c r="AL463" i="1"/>
  <c r="AH464" i="1"/>
  <c r="AL460" i="1"/>
  <c r="AK463" i="1"/>
  <c r="AI465" i="1"/>
  <c r="AK460" i="1"/>
  <c r="AJ463" i="1"/>
  <c r="AI464" i="1"/>
  <c r="AJ460" i="1"/>
  <c r="AI463" i="1"/>
  <c r="AL464" i="1"/>
  <c r="AI460" i="1"/>
  <c r="AH463" i="1"/>
  <c r="AJ464" i="1"/>
  <c r="AK464" i="1"/>
  <c r="AJ461" i="1"/>
  <c r="AI461" i="1"/>
  <c r="AH461" i="1"/>
  <c r="AH465" i="1"/>
  <c r="AL465" i="1"/>
  <c r="AH460" i="1"/>
  <c r="AL461" i="1"/>
  <c r="AK465" i="1"/>
  <c r="AL462" i="1"/>
  <c r="AK461" i="1"/>
  <c r="AK462" i="1"/>
  <c r="AJ462" i="1"/>
  <c r="AH462" i="1"/>
  <c r="AI462" i="1"/>
  <c r="AL448" i="1"/>
  <c r="AJ446" i="1"/>
  <c r="AH449" i="1"/>
  <c r="AL447" i="1"/>
  <c r="AI449" i="1"/>
  <c r="AK448" i="1"/>
  <c r="AI446" i="1"/>
  <c r="AL451" i="1"/>
  <c r="AJ448" i="1"/>
  <c r="AH446" i="1"/>
  <c r="AH451" i="1"/>
  <c r="AI448" i="1"/>
  <c r="AI451" i="1"/>
  <c r="AH448" i="1"/>
  <c r="AK447" i="1"/>
  <c r="AJ451" i="1"/>
  <c r="AK451" i="1"/>
  <c r="AH447" i="1"/>
  <c r="AI450" i="1"/>
  <c r="AK449" i="1"/>
  <c r="AJ449" i="1"/>
  <c r="AL450" i="1"/>
  <c r="AJ447" i="1"/>
  <c r="AI447" i="1"/>
  <c r="AJ450" i="1"/>
  <c r="AL449" i="1"/>
  <c r="AL446" i="1"/>
  <c r="AK450" i="1"/>
  <c r="AH450" i="1"/>
  <c r="AK446" i="1"/>
  <c r="AK445" i="1"/>
  <c r="AH445" i="1"/>
  <c r="AL445" i="1"/>
  <c r="AI445" i="1"/>
  <c r="AH436" i="1"/>
  <c r="AK435" i="1"/>
  <c r="AJ437" i="1"/>
  <c r="AI435" i="1"/>
  <c r="AJ432" i="1"/>
  <c r="AI432" i="1"/>
  <c r="AH432" i="1"/>
  <c r="AL434" i="1"/>
  <c r="AK434" i="1"/>
  <c r="AI433" i="1"/>
  <c r="AL436" i="1"/>
  <c r="AK436" i="1"/>
  <c r="AL437" i="1"/>
  <c r="AH437" i="1"/>
  <c r="AI437" i="1"/>
  <c r="AL432" i="1"/>
  <c r="AJ435" i="1"/>
  <c r="AK432" i="1"/>
  <c r="AK437" i="1"/>
  <c r="AH435" i="1"/>
  <c r="AL433" i="1"/>
  <c r="AK433" i="1"/>
  <c r="AJ433" i="1"/>
  <c r="AJ434" i="1"/>
  <c r="AI434" i="1"/>
  <c r="AH434" i="1"/>
  <c r="AI436" i="1"/>
  <c r="AH433" i="1"/>
  <c r="AJ436" i="1"/>
  <c r="AL435" i="1"/>
  <c r="AL419" i="1"/>
  <c r="AK418" i="1"/>
  <c r="AK422" i="1"/>
  <c r="AK419" i="1"/>
  <c r="AK421" i="1"/>
  <c r="AJ419" i="1"/>
  <c r="AI418" i="1"/>
  <c r="AI419" i="1"/>
  <c r="AH418" i="1"/>
  <c r="AH419" i="1"/>
  <c r="AL421" i="1"/>
  <c r="AL420" i="1"/>
  <c r="AK420" i="1"/>
  <c r="AI422" i="1"/>
  <c r="AK417" i="1"/>
  <c r="AJ417" i="1"/>
  <c r="AH420" i="1"/>
  <c r="AH417" i="1"/>
  <c r="AJ421" i="1"/>
  <c r="AJ418" i="1"/>
  <c r="AH422" i="1"/>
  <c r="AL422" i="1"/>
  <c r="AH421" i="1"/>
  <c r="AL417" i="1"/>
  <c r="AJ420" i="1"/>
  <c r="AI420" i="1"/>
  <c r="AJ422" i="1"/>
  <c r="AI421" i="1"/>
  <c r="AI417" i="1"/>
  <c r="AL418" i="1"/>
  <c r="AI406" i="1"/>
  <c r="AL403" i="1"/>
  <c r="AI408" i="1"/>
  <c r="AJ403" i="1"/>
  <c r="AK407" i="1"/>
  <c r="AI403" i="1"/>
  <c r="AK408" i="1"/>
  <c r="AH403" i="1"/>
  <c r="AI407" i="1"/>
  <c r="AH407" i="1"/>
  <c r="AL405" i="1"/>
  <c r="AI404" i="1"/>
  <c r="AJ405" i="1"/>
  <c r="AK406" i="1"/>
  <c r="AH405" i="1"/>
  <c r="AH406" i="1"/>
  <c r="AK403" i="1"/>
  <c r="AJ408" i="1"/>
  <c r="AJ407" i="1"/>
  <c r="AL404" i="1"/>
  <c r="AK404" i="1"/>
  <c r="AJ404" i="1"/>
  <c r="AL406" i="1"/>
  <c r="AI405" i="1"/>
  <c r="AH408" i="1"/>
  <c r="AL407" i="1"/>
  <c r="AK405" i="1"/>
  <c r="AH404" i="1"/>
  <c r="AL408" i="1"/>
  <c r="AJ406" i="1"/>
  <c r="AL391" i="1"/>
  <c r="AJ389" i="1"/>
  <c r="AH392" i="1"/>
  <c r="AK391" i="1"/>
  <c r="AI389" i="1"/>
  <c r="AL394" i="1"/>
  <c r="AJ391" i="1"/>
  <c r="AH389" i="1"/>
  <c r="AH394" i="1"/>
  <c r="AI391" i="1"/>
  <c r="AL390" i="1"/>
  <c r="AI394" i="1"/>
  <c r="AI392" i="1"/>
  <c r="AH391" i="1"/>
  <c r="AK390" i="1"/>
  <c r="AJ394" i="1"/>
  <c r="AI390" i="1"/>
  <c r="AH390" i="1"/>
  <c r="AI393" i="1"/>
  <c r="AK392" i="1"/>
  <c r="AJ392" i="1"/>
  <c r="AL393" i="1"/>
  <c r="AJ390" i="1"/>
  <c r="AK393" i="1"/>
  <c r="AK394" i="1"/>
  <c r="AJ393" i="1"/>
  <c r="AH393" i="1"/>
  <c r="AK389" i="1"/>
  <c r="AL392" i="1"/>
  <c r="AL389" i="1"/>
  <c r="AL379" i="1"/>
  <c r="AJ376" i="1"/>
  <c r="AI376" i="1"/>
  <c r="AK380" i="1"/>
  <c r="AJ379" i="1"/>
  <c r="AH376" i="1"/>
  <c r="AI379" i="1"/>
  <c r="AL378" i="1"/>
  <c r="AK378" i="1"/>
  <c r="AL375" i="1"/>
  <c r="AK375" i="1"/>
  <c r="AL377" i="1"/>
  <c r="AI375" i="1"/>
  <c r="AJ377" i="1"/>
  <c r="AI380" i="1"/>
  <c r="AK376" i="1"/>
  <c r="AK379" i="1"/>
  <c r="AH379" i="1"/>
  <c r="AJ378" i="1"/>
  <c r="AI378" i="1"/>
  <c r="AJ375" i="1"/>
  <c r="AK377" i="1"/>
  <c r="AL380" i="1"/>
  <c r="AH380" i="1"/>
  <c r="AL376" i="1"/>
  <c r="AH377" i="1"/>
  <c r="AH378" i="1"/>
  <c r="AH375" i="1"/>
  <c r="AI377" i="1"/>
  <c r="AJ380" i="1"/>
  <c r="AH360" i="1"/>
  <c r="AI360" i="1"/>
  <c r="AL365" i="1"/>
  <c r="AJ363" i="1"/>
  <c r="AH362" i="1"/>
  <c r="AL366" i="1"/>
  <c r="AJ365" i="1"/>
  <c r="AH363" i="1"/>
  <c r="AH366" i="1"/>
  <c r="AK365" i="1"/>
  <c r="AI363" i="1"/>
  <c r="AH365" i="1"/>
  <c r="AK364" i="1"/>
  <c r="AJ366" i="1"/>
  <c r="AK361" i="1"/>
  <c r="AK366" i="1"/>
  <c r="AH364" i="1"/>
  <c r="AL362" i="1"/>
  <c r="AH361" i="1"/>
  <c r="AJ362" i="1"/>
  <c r="AI362" i="1"/>
  <c r="AI366" i="1"/>
  <c r="AL361" i="1"/>
  <c r="AJ364" i="1"/>
  <c r="AI364" i="1"/>
  <c r="AJ361" i="1"/>
  <c r="AI361" i="1"/>
  <c r="AK362" i="1"/>
  <c r="AL363" i="1"/>
  <c r="AI365" i="1"/>
  <c r="AK363" i="1"/>
  <c r="AL364" i="1"/>
  <c r="AH345" i="1"/>
  <c r="AL350" i="1"/>
  <c r="AJ346" i="1"/>
  <c r="AH347" i="1"/>
  <c r="AK350" i="1"/>
  <c r="AI346" i="1"/>
  <c r="AL351" i="1"/>
  <c r="AJ350" i="1"/>
  <c r="AH346" i="1"/>
  <c r="AH351" i="1"/>
  <c r="AI350" i="1"/>
  <c r="AL349" i="1"/>
  <c r="AI351" i="1"/>
  <c r="AL346" i="1"/>
  <c r="AH350" i="1"/>
  <c r="AK349" i="1"/>
  <c r="AJ351" i="1"/>
  <c r="AI349" i="1"/>
  <c r="AJ348" i="1"/>
  <c r="AH348" i="1"/>
  <c r="AK346" i="1"/>
  <c r="AL348" i="1"/>
  <c r="AJ349" i="1"/>
  <c r="AK348" i="1"/>
  <c r="AK351" i="1"/>
  <c r="AH349" i="1"/>
  <c r="AI348" i="1"/>
  <c r="AK347" i="1"/>
  <c r="AI347" i="1"/>
  <c r="AL347" i="1"/>
  <c r="AJ347" i="1"/>
  <c r="AL335" i="1"/>
  <c r="AI336" i="1"/>
  <c r="AH337" i="1"/>
  <c r="AH335" i="1"/>
  <c r="AJ336" i="1"/>
  <c r="AL333" i="1"/>
  <c r="AK335" i="1"/>
  <c r="AH336" i="1"/>
  <c r="AK333" i="1"/>
  <c r="AJ335" i="1"/>
  <c r="AL332" i="1"/>
  <c r="AJ333" i="1"/>
  <c r="AI337" i="1"/>
  <c r="AI335" i="1"/>
  <c r="AK332" i="1"/>
  <c r="AI333" i="1"/>
  <c r="AJ334" i="1"/>
  <c r="AH334" i="1"/>
  <c r="AL336" i="1"/>
  <c r="AL334" i="1"/>
  <c r="AJ332" i="1"/>
  <c r="AH333" i="1"/>
  <c r="AK334" i="1"/>
  <c r="AI332" i="1"/>
  <c r="AH332" i="1"/>
  <c r="AI334" i="1"/>
  <c r="AK337" i="1"/>
  <c r="AJ337" i="1"/>
  <c r="AL337" i="1"/>
  <c r="AK336" i="1"/>
  <c r="AL317" i="1"/>
  <c r="AK320" i="1"/>
  <c r="AH320" i="1"/>
  <c r="AK321" i="1"/>
  <c r="AJ323" i="1"/>
  <c r="AK318" i="1"/>
  <c r="AI321" i="1"/>
  <c r="AJ318" i="1"/>
  <c r="AL319" i="1"/>
  <c r="AK319" i="1"/>
  <c r="AL322" i="1"/>
  <c r="AK322" i="1"/>
  <c r="AL320" i="1"/>
  <c r="AH319" i="1"/>
  <c r="AL323" i="1"/>
  <c r="AH322" i="1"/>
  <c r="AL318" i="1"/>
  <c r="AJ321" i="1"/>
  <c r="AK323" i="1"/>
  <c r="AH321" i="1"/>
  <c r="AI318" i="1"/>
  <c r="AH318" i="1"/>
  <c r="AJ319" i="1"/>
  <c r="AI319" i="1"/>
  <c r="AJ322" i="1"/>
  <c r="AI322" i="1"/>
  <c r="AJ320" i="1"/>
  <c r="AH323" i="1"/>
  <c r="AI323" i="1"/>
  <c r="AI320" i="1"/>
  <c r="AL321" i="1"/>
  <c r="AI317" i="1"/>
  <c r="AL306" i="1"/>
  <c r="AJ304" i="1"/>
  <c r="AH307" i="1"/>
  <c r="AK306" i="1"/>
  <c r="AI304" i="1"/>
  <c r="AL309" i="1"/>
  <c r="AJ306" i="1"/>
  <c r="AH304" i="1"/>
  <c r="AH309" i="1"/>
  <c r="AI306" i="1"/>
  <c r="AL305" i="1"/>
  <c r="AI309" i="1"/>
  <c r="AH308" i="1"/>
  <c r="AH306" i="1"/>
  <c r="AK305" i="1"/>
  <c r="AJ309" i="1"/>
  <c r="AI305" i="1"/>
  <c r="AK309" i="1"/>
  <c r="AH305" i="1"/>
  <c r="AI308" i="1"/>
  <c r="AJ307" i="1"/>
  <c r="AI307" i="1"/>
  <c r="AL308" i="1"/>
  <c r="AJ305" i="1"/>
  <c r="AK308" i="1"/>
  <c r="AJ308" i="1"/>
  <c r="AL307" i="1"/>
  <c r="AL304" i="1"/>
  <c r="AK307" i="1"/>
  <c r="AK304" i="1"/>
  <c r="AH275" i="1"/>
  <c r="AI278" i="1"/>
  <c r="AL279" i="1"/>
  <c r="AJ277" i="1"/>
  <c r="AH278" i="1"/>
  <c r="AK279" i="1"/>
  <c r="AI277" i="1"/>
  <c r="AI280" i="1"/>
  <c r="AJ280" i="1"/>
  <c r="AK281" i="1"/>
  <c r="AL276" i="1"/>
  <c r="AI281" i="1"/>
  <c r="AL278" i="1"/>
  <c r="AK278" i="1"/>
  <c r="AL277" i="1"/>
  <c r="AH276" i="1"/>
  <c r="AL280" i="1"/>
  <c r="AJ279" i="1"/>
  <c r="AH277" i="1"/>
  <c r="AH279" i="1"/>
  <c r="AK280" i="1"/>
  <c r="AI279" i="1"/>
  <c r="AL281" i="1"/>
  <c r="AH280" i="1"/>
  <c r="AJ281" i="1"/>
  <c r="AK276" i="1"/>
  <c r="AJ276" i="1"/>
  <c r="AH281" i="1"/>
  <c r="AI276" i="1"/>
  <c r="AJ278" i="1"/>
  <c r="AK277" i="1"/>
  <c r="AI262" i="1"/>
  <c r="AH263" i="1"/>
  <c r="AI266" i="1"/>
  <c r="AL265" i="1"/>
  <c r="AJ266" i="1"/>
  <c r="AL266" i="1"/>
  <c r="AK265" i="1"/>
  <c r="AJ265" i="1"/>
  <c r="AK264" i="1"/>
  <c r="AJ264" i="1"/>
  <c r="AL261" i="1"/>
  <c r="AH264" i="1"/>
  <c r="AK263" i="1"/>
  <c r="AH266" i="1"/>
  <c r="AH262" i="1"/>
  <c r="AK266" i="1"/>
  <c r="AI265" i="1"/>
  <c r="AH265" i="1"/>
  <c r="AJ261" i="1"/>
  <c r="AI261" i="1"/>
  <c r="AH261" i="1"/>
  <c r="AL264" i="1"/>
  <c r="AL262" i="1"/>
  <c r="AI263" i="1"/>
  <c r="AK261" i="1"/>
  <c r="AJ263" i="1"/>
  <c r="AL263" i="1"/>
  <c r="AJ262" i="1"/>
  <c r="AI264" i="1"/>
  <c r="AK262" i="1"/>
  <c r="AH260" i="1"/>
  <c r="AL251" i="1"/>
  <c r="AJ247" i="1"/>
  <c r="AH252" i="1"/>
  <c r="AK251" i="1"/>
  <c r="AI247" i="1"/>
  <c r="AL248" i="1"/>
  <c r="AI251" i="1"/>
  <c r="AJ248" i="1"/>
  <c r="AH251" i="1"/>
  <c r="AK250" i="1"/>
  <c r="AI248" i="1"/>
  <c r="AJ250" i="1"/>
  <c r="AJ249" i="1"/>
  <c r="AI250" i="1"/>
  <c r="AL252" i="1"/>
  <c r="AH249" i="1"/>
  <c r="AL247" i="1"/>
  <c r="AI252" i="1"/>
  <c r="AK248" i="1"/>
  <c r="AL249" i="1"/>
  <c r="AH250" i="1"/>
  <c r="AH248" i="1"/>
  <c r="AK249" i="1"/>
  <c r="AI249" i="1"/>
  <c r="AK252" i="1"/>
  <c r="AK247" i="1"/>
  <c r="AJ251" i="1"/>
  <c r="AJ252" i="1"/>
  <c r="AH247" i="1"/>
  <c r="AL250" i="1"/>
  <c r="AL237" i="1"/>
  <c r="AL234" i="1"/>
  <c r="AJ235" i="1"/>
  <c r="AL235" i="1"/>
  <c r="AK234" i="1"/>
  <c r="AK235" i="1"/>
  <c r="AL236" i="1"/>
  <c r="AJ234" i="1"/>
  <c r="AK236" i="1"/>
  <c r="AI234" i="1"/>
  <c r="AJ236" i="1"/>
  <c r="AH236" i="1"/>
  <c r="AH237" i="1"/>
  <c r="AI236" i="1"/>
  <c r="AI237" i="1"/>
  <c r="AL233" i="1"/>
  <c r="AH235" i="1"/>
  <c r="AJ237" i="1"/>
  <c r="AI233" i="1"/>
  <c r="AK237" i="1"/>
  <c r="AH234" i="1"/>
  <c r="AL238" i="1"/>
  <c r="AK233" i="1"/>
  <c r="AK238" i="1"/>
  <c r="AJ238" i="1"/>
  <c r="AI238" i="1"/>
  <c r="AI235" i="1"/>
  <c r="AH233" i="1"/>
  <c r="AJ233" i="1"/>
  <c r="AH238" i="1"/>
  <c r="AH232" i="1"/>
  <c r="AI232" i="1"/>
  <c r="AH223" i="1"/>
  <c r="AL218" i="1"/>
  <c r="AH219" i="1"/>
  <c r="AJ221" i="1"/>
  <c r="AI221" i="1"/>
  <c r="AK223" i="1"/>
  <c r="AJ223" i="1"/>
  <c r="AI223" i="1"/>
  <c r="AL219" i="1"/>
  <c r="AK218" i="1"/>
  <c r="AJ222" i="1"/>
  <c r="AK219" i="1"/>
  <c r="AJ218" i="1"/>
  <c r="AK222" i="1"/>
  <c r="AJ219" i="1"/>
  <c r="AI218" i="1"/>
  <c r="AI219" i="1"/>
  <c r="AH218" i="1"/>
  <c r="AL221" i="1"/>
  <c r="AL220" i="1"/>
  <c r="AK221" i="1"/>
  <c r="AK220" i="1"/>
  <c r="AJ220" i="1"/>
  <c r="AI220" i="1"/>
  <c r="AH221" i="1"/>
  <c r="AH222" i="1"/>
  <c r="AL222" i="1"/>
  <c r="AL223" i="1"/>
  <c r="AH220" i="1"/>
  <c r="AI222" i="1"/>
  <c r="AI209" i="1"/>
  <c r="AL208" i="1"/>
  <c r="AI208" i="1"/>
  <c r="AH209" i="1"/>
  <c r="AL205" i="1"/>
  <c r="AJ209" i="1"/>
  <c r="AL206" i="1"/>
  <c r="AK205" i="1"/>
  <c r="AH208" i="1"/>
  <c r="AK206" i="1"/>
  <c r="AJ205" i="1"/>
  <c r="AJ206" i="1"/>
  <c r="AI205" i="1"/>
  <c r="AJ208" i="1"/>
  <c r="AI206" i="1"/>
  <c r="AH205" i="1"/>
  <c r="AK209" i="1"/>
  <c r="AH206" i="1"/>
  <c r="AL207" i="1"/>
  <c r="AK208" i="1"/>
  <c r="AL204" i="1"/>
  <c r="AK207" i="1"/>
  <c r="AK204" i="1"/>
  <c r="AJ207" i="1"/>
  <c r="AJ204" i="1"/>
  <c r="AI207" i="1"/>
  <c r="AI204" i="1"/>
  <c r="AH207" i="1"/>
  <c r="AH204" i="1"/>
  <c r="AL209" i="1"/>
  <c r="AL189" i="1"/>
  <c r="AI192" i="1"/>
  <c r="AK192" i="1"/>
  <c r="AL192" i="1"/>
  <c r="AH191" i="1"/>
  <c r="AL193" i="1"/>
  <c r="AK194" i="1"/>
  <c r="AH193" i="1"/>
  <c r="AH195" i="1"/>
  <c r="AH194" i="1"/>
  <c r="AJ190" i="1"/>
  <c r="AJ191" i="1"/>
  <c r="AI190" i="1"/>
  <c r="AK195" i="1"/>
  <c r="AH190" i="1"/>
  <c r="AL195" i="1"/>
  <c r="AK193" i="1"/>
  <c r="AL194" i="1"/>
  <c r="AJ193" i="1"/>
  <c r="AI193" i="1"/>
  <c r="AJ194" i="1"/>
  <c r="AI194" i="1"/>
  <c r="AI195" i="1"/>
  <c r="AL190" i="1"/>
  <c r="AL191" i="1"/>
  <c r="AK190" i="1"/>
  <c r="AJ195" i="1"/>
  <c r="AK191" i="1"/>
  <c r="AI191" i="1"/>
  <c r="AH192" i="1"/>
  <c r="AJ192" i="1"/>
  <c r="AI189" i="1"/>
  <c r="AH175" i="1"/>
  <c r="AL180" i="1"/>
  <c r="AJ178" i="1"/>
  <c r="AH181" i="1"/>
  <c r="AK180" i="1"/>
  <c r="AI178" i="1"/>
  <c r="AL177" i="1"/>
  <c r="AI180" i="1"/>
  <c r="AH178" i="1"/>
  <c r="AK177" i="1"/>
  <c r="AJ180" i="1"/>
  <c r="AL179" i="1"/>
  <c r="AJ177" i="1"/>
  <c r="AK181" i="1"/>
  <c r="AH180" i="1"/>
  <c r="AK179" i="1"/>
  <c r="AI177" i="1"/>
  <c r="AJ176" i="1"/>
  <c r="AI176" i="1"/>
  <c r="AL178" i="1"/>
  <c r="AL176" i="1"/>
  <c r="AH179" i="1"/>
  <c r="AH177" i="1"/>
  <c r="AK176" i="1"/>
  <c r="AJ179" i="1"/>
  <c r="AI179" i="1"/>
  <c r="AJ181" i="1"/>
  <c r="AL181" i="1"/>
  <c r="AK178" i="1"/>
  <c r="AH176" i="1"/>
  <c r="AI181" i="1"/>
  <c r="AH160" i="1"/>
  <c r="AL163" i="1"/>
  <c r="AJ161" i="1"/>
  <c r="AH164" i="1"/>
  <c r="AK163" i="1"/>
  <c r="AI161" i="1"/>
  <c r="AL166" i="1"/>
  <c r="AJ163" i="1"/>
  <c r="AH161" i="1"/>
  <c r="AH166" i="1"/>
  <c r="AI163" i="1"/>
  <c r="AL162" i="1"/>
  <c r="AI166" i="1"/>
  <c r="AH163" i="1"/>
  <c r="AK162" i="1"/>
  <c r="AJ166" i="1"/>
  <c r="AK166" i="1"/>
  <c r="AH162" i="1"/>
  <c r="AL164" i="1"/>
  <c r="AH165" i="1"/>
  <c r="AJ164" i="1"/>
  <c r="AK161" i="1"/>
  <c r="AL165" i="1"/>
  <c r="AJ162" i="1"/>
  <c r="AK165" i="1"/>
  <c r="AI162" i="1"/>
  <c r="AJ165" i="1"/>
  <c r="AI165" i="1"/>
  <c r="AK164" i="1"/>
  <c r="AL161" i="1"/>
  <c r="AI164" i="1"/>
  <c r="AL149" i="1"/>
  <c r="AJ147" i="1"/>
  <c r="AH148" i="1"/>
  <c r="AK149" i="1"/>
  <c r="AI147" i="1"/>
  <c r="AL152" i="1"/>
  <c r="AJ149" i="1"/>
  <c r="AH147" i="1"/>
  <c r="AH152" i="1"/>
  <c r="AI149" i="1"/>
  <c r="AL150" i="1"/>
  <c r="AI152" i="1"/>
  <c r="AJ148" i="1"/>
  <c r="AH149" i="1"/>
  <c r="AK150" i="1"/>
  <c r="AJ152" i="1"/>
  <c r="AK151" i="1"/>
  <c r="AI150" i="1"/>
  <c r="AJ151" i="1"/>
  <c r="AH150" i="1"/>
  <c r="AI151" i="1"/>
  <c r="AL148" i="1"/>
  <c r="AL147" i="1"/>
  <c r="AL151" i="1"/>
  <c r="AJ150" i="1"/>
  <c r="AK152" i="1"/>
  <c r="AH151" i="1"/>
  <c r="AK147" i="1"/>
  <c r="AK148" i="1"/>
  <c r="AI148" i="1"/>
  <c r="AJ121" i="1"/>
  <c r="AL121" i="1"/>
  <c r="AH118" i="1"/>
  <c r="AI121" i="1"/>
  <c r="AK121" i="1"/>
  <c r="AL123" i="1"/>
  <c r="AL124" i="1"/>
  <c r="AK123" i="1"/>
  <c r="AK124" i="1"/>
  <c r="AI123" i="1"/>
  <c r="AI124" i="1"/>
  <c r="AK122" i="1"/>
  <c r="AJ123" i="1"/>
  <c r="AH124" i="1"/>
  <c r="AH123" i="1"/>
  <c r="AL120" i="1"/>
  <c r="AL119" i="1"/>
  <c r="AI120" i="1"/>
  <c r="AJ119" i="1"/>
  <c r="AH122" i="1"/>
  <c r="AI122" i="1"/>
  <c r="AL122" i="1"/>
  <c r="AK120" i="1"/>
  <c r="AJ120" i="1"/>
  <c r="AK119" i="1"/>
  <c r="AH120" i="1"/>
  <c r="AI119" i="1"/>
  <c r="AH119" i="1"/>
  <c r="AJ122" i="1"/>
  <c r="AJ124" i="1"/>
  <c r="AL107" i="1"/>
  <c r="AJ108" i="1"/>
  <c r="AI108" i="1"/>
  <c r="AJ107" i="1"/>
  <c r="AH108" i="1"/>
  <c r="AI107" i="1"/>
  <c r="AH107" i="1"/>
  <c r="AL105" i="1"/>
  <c r="AK105" i="1"/>
  <c r="AJ105" i="1"/>
  <c r="AH106" i="1"/>
  <c r="AK109" i="1"/>
  <c r="AL110" i="1"/>
  <c r="AH110" i="1"/>
  <c r="AI109" i="1"/>
  <c r="AI110" i="1"/>
  <c r="AJ110" i="1"/>
  <c r="AK107" i="1"/>
  <c r="AK110" i="1"/>
  <c r="AL106" i="1"/>
  <c r="AK106" i="1"/>
  <c r="AJ106" i="1"/>
  <c r="AI106" i="1"/>
  <c r="AL109" i="1"/>
  <c r="AI105" i="1"/>
  <c r="AJ109" i="1"/>
  <c r="AL108" i="1"/>
  <c r="AH109" i="1"/>
  <c r="AH105" i="1"/>
  <c r="AK108" i="1"/>
  <c r="AH104" i="1"/>
  <c r="AH91" i="1"/>
  <c r="AL94" i="1"/>
  <c r="AL95" i="1"/>
  <c r="AK94" i="1"/>
  <c r="AJ95" i="1"/>
  <c r="AL93" i="1"/>
  <c r="AJ94" i="1"/>
  <c r="AK95" i="1"/>
  <c r="AK93" i="1"/>
  <c r="AI94" i="1"/>
  <c r="AJ93" i="1"/>
  <c r="AH94" i="1"/>
  <c r="AI93" i="1"/>
  <c r="AL92" i="1"/>
  <c r="AH93" i="1"/>
  <c r="AK92" i="1"/>
  <c r="AL96" i="1"/>
  <c r="AJ92" i="1"/>
  <c r="AL91" i="1"/>
  <c r="AK96" i="1"/>
  <c r="AI92" i="1"/>
  <c r="AK91" i="1"/>
  <c r="AJ96" i="1"/>
  <c r="AH92" i="1"/>
  <c r="AJ91" i="1"/>
  <c r="AI96" i="1"/>
  <c r="AH95" i="1"/>
  <c r="AI91" i="1"/>
  <c r="AH96" i="1"/>
  <c r="AI95" i="1"/>
  <c r="AH90" i="1"/>
  <c r="AL90" i="1"/>
  <c r="AI90" i="1"/>
  <c r="AK79" i="1"/>
  <c r="AK78" i="1"/>
  <c r="AJ79" i="1"/>
  <c r="AJ78" i="1"/>
  <c r="AI79" i="1"/>
  <c r="AI78" i="1"/>
  <c r="AH79" i="1"/>
  <c r="AH78" i="1"/>
  <c r="AJ82" i="1"/>
  <c r="AK82" i="1"/>
  <c r="AJ80" i="1"/>
  <c r="AK81" i="1"/>
  <c r="AJ81" i="1"/>
  <c r="AH80" i="1"/>
  <c r="AH81" i="1"/>
  <c r="AI82" i="1"/>
  <c r="AK80" i="1"/>
  <c r="AI80" i="1"/>
  <c r="AH82" i="1"/>
  <c r="AI81" i="1"/>
  <c r="AO52" i="1"/>
  <c r="AP50" i="1"/>
  <c r="AK52" i="1"/>
  <c r="AP47" i="1"/>
  <c r="AN49" i="1"/>
  <c r="AM48" i="1"/>
  <c r="AP49" i="1"/>
  <c r="AO50" i="1"/>
  <c r="AP52" i="1"/>
  <c r="AL48" i="1"/>
  <c r="AK49" i="1"/>
  <c r="AK47" i="1"/>
  <c r="AN52" i="1"/>
  <c r="AM49" i="1"/>
  <c r="AK50" i="1"/>
  <c r="AL49" i="1"/>
  <c r="AM52" i="1"/>
  <c r="AL52" i="1"/>
  <c r="AO49" i="1"/>
  <c r="AN50" i="1"/>
  <c r="AM50" i="1"/>
  <c r="AL50" i="1"/>
  <c r="AN51" i="1"/>
  <c r="AO51" i="1"/>
  <c r="AK51" i="1"/>
  <c r="AK53" i="1"/>
  <c r="AL53" i="1"/>
  <c r="W35" i="1"/>
  <c r="O7" i="1"/>
  <c r="Q572" i="1" l="1"/>
  <c r="Q573" i="1" s="1"/>
  <c r="Q574" i="1" s="1"/>
  <c r="Q575" i="1" s="1"/>
  <c r="Q344" i="1"/>
  <c r="Q345" i="1" s="1"/>
  <c r="Q346" i="1" s="1"/>
  <c r="Q347" i="1" s="1"/>
  <c r="Q387" i="1"/>
  <c r="Q388" i="1" s="1"/>
  <c r="Q389" i="1" s="1"/>
  <c r="Q390" i="1" s="1"/>
  <c r="Q245" i="1"/>
  <c r="Q246" i="1" s="1"/>
  <c r="Q247" i="1" s="1"/>
  <c r="Q248" i="1" s="1"/>
  <c r="Q188" i="1"/>
  <c r="Q189" i="1" s="1"/>
  <c r="Q190" i="1" s="1"/>
  <c r="Q191" i="1" s="1"/>
  <c r="Q316" i="1"/>
  <c r="Q317" i="1" s="1"/>
  <c r="Q318" i="1" s="1"/>
  <c r="Q319" i="1" s="1"/>
  <c r="Q373" i="1"/>
  <c r="Q374" i="1" s="1"/>
  <c r="Q375" i="1" s="1"/>
  <c r="Q376" i="1" s="1"/>
  <c r="Q330" i="1"/>
  <c r="Q331" i="1" s="1"/>
  <c r="Q332" i="1" s="1"/>
  <c r="Q333" i="1" s="1"/>
  <c r="Q202" i="1"/>
  <c r="Q203" i="1" s="1"/>
  <c r="Q204" i="1" s="1"/>
  <c r="Q205" i="1" s="1"/>
  <c r="Q415" i="1"/>
  <c r="Q416" i="1" s="1"/>
  <c r="Q417" i="1" s="1"/>
  <c r="Q418" i="1" s="1"/>
  <c r="Q61" i="1"/>
  <c r="Q62" i="1" s="1"/>
  <c r="Q63" i="1" s="1"/>
  <c r="Q64" i="1" s="1"/>
  <c r="Q145" i="1"/>
  <c r="Q146" i="1" s="1"/>
  <c r="Q147" i="1" s="1"/>
  <c r="Q148" i="1" s="1"/>
  <c r="U46" i="1"/>
  <c r="U47" i="1" s="1"/>
  <c r="U48" i="1" s="1"/>
  <c r="U49" i="1" s="1"/>
  <c r="Q75" i="1"/>
  <c r="Q76" i="1" s="1"/>
  <c r="Q77" i="1" s="1"/>
  <c r="Q78" i="1" s="1"/>
  <c r="Q401" i="1"/>
  <c r="Q402" i="1" s="1"/>
  <c r="Q403" i="1" s="1"/>
  <c r="Q404" i="1" s="1"/>
  <c r="Q430" i="1"/>
  <c r="Q431" i="1" s="1"/>
  <c r="Q432" i="1" s="1"/>
  <c r="Q433" i="1" s="1"/>
  <c r="Q558" i="1"/>
  <c r="Q559" i="1" s="1"/>
  <c r="Q560" i="1" s="1"/>
  <c r="Q561" i="1" s="1"/>
  <c r="Q302" i="1"/>
  <c r="Q303" i="1" s="1"/>
  <c r="Q304" i="1" s="1"/>
  <c r="Q305" i="1" s="1"/>
  <c r="Q487" i="1"/>
  <c r="Q488" i="1" s="1"/>
  <c r="Q489" i="1" s="1"/>
  <c r="Q490" i="1" s="1"/>
  <c r="Q544" i="1"/>
  <c r="Q545" i="1" s="1"/>
  <c r="Q546" i="1" s="1"/>
  <c r="Q547" i="1" s="1"/>
  <c r="Q529" i="1"/>
  <c r="Q530" i="1" s="1"/>
  <c r="Q531" i="1" s="1"/>
  <c r="Q532" i="1" s="1"/>
  <c r="Q515" i="1"/>
  <c r="Q516" i="1" s="1"/>
  <c r="Q517" i="1" s="1"/>
  <c r="Q518" i="1" s="1"/>
  <c r="Q501" i="1"/>
  <c r="Q502" i="1" s="1"/>
  <c r="Q503" i="1" s="1"/>
  <c r="Q504" i="1" s="1"/>
  <c r="Q458" i="1"/>
  <c r="Q459" i="1" s="1"/>
  <c r="Q460" i="1" s="1"/>
  <c r="Q461" i="1" s="1"/>
  <c r="Q444" i="1"/>
  <c r="Q445" i="1" s="1"/>
  <c r="Q446" i="1" s="1"/>
  <c r="Q447" i="1" s="1"/>
  <c r="Q359" i="1"/>
  <c r="Q360" i="1" s="1"/>
  <c r="Q361" i="1" s="1"/>
  <c r="Q362" i="1" s="1"/>
  <c r="Q274" i="1"/>
  <c r="Q275" i="1" s="1"/>
  <c r="Q276" i="1" s="1"/>
  <c r="Q277" i="1" s="1"/>
  <c r="Q259" i="1"/>
  <c r="Q260" i="1" s="1"/>
  <c r="Q261" i="1" s="1"/>
  <c r="Q262" i="1" s="1"/>
  <c r="Q231" i="1"/>
  <c r="Q232" i="1" s="1"/>
  <c r="Q233" i="1" s="1"/>
  <c r="Q234" i="1" s="1"/>
  <c r="Q174" i="1"/>
  <c r="Q175" i="1" s="1"/>
  <c r="Q176" i="1" s="1"/>
  <c r="Q177" i="1" s="1"/>
  <c r="Q159" i="1"/>
  <c r="Q160" i="1" s="1"/>
  <c r="Q161" i="1" s="1"/>
  <c r="Q162" i="1" s="1"/>
  <c r="Q117" i="1"/>
  <c r="Q118" i="1" s="1"/>
  <c r="Q119" i="1" s="1"/>
  <c r="Q120" i="1" s="1"/>
  <c r="Q103" i="1"/>
  <c r="Q104" i="1" s="1"/>
  <c r="Q105" i="1" s="1"/>
  <c r="Q106" i="1" s="1"/>
  <c r="Q89" i="1"/>
  <c r="Q90" i="1" s="1"/>
  <c r="Q91" i="1" s="1"/>
  <c r="Q92" i="1" s="1"/>
</calcChain>
</file>

<file path=xl/sharedStrings.xml><?xml version="1.0" encoding="utf-8"?>
<sst xmlns="http://schemas.openxmlformats.org/spreadsheetml/2006/main" count="1021" uniqueCount="98">
  <si>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</si>
  <si>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</si>
  <si>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</si>
  <si>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</si>
  <si>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</si>
  <si>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</si>
  <si>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</si>
  <si>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Q2: 19 Jahre oder jünger</t>
  </si>
  <si>
    <t>Q2: 20 - 29 Jahre</t>
  </si>
  <si>
    <t>Q2: 30 - 39 Jahre</t>
  </si>
  <si>
    <t>Q2: 40 - 49 Jahre</t>
  </si>
  <si>
    <t>Q2: 50 - 59 Jahre</t>
  </si>
  <si>
    <t>Q2: 60 - 69 Jahre</t>
  </si>
  <si>
    <t>Q2: 70 Jahr und älter</t>
  </si>
  <si>
    <t>Q2: Keine Angabe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</si>
  <si>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</si>
  <si>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</si>
  <si>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</si>
  <si>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</si>
  <si>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</si>
  <si>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</si>
  <si>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</si>
  <si>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</si>
  <si>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</si>
  <si>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</si>
  <si>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</si>
  <si>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</si>
  <si>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</si>
  <si>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</si>
  <si>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</si>
  <si>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</si>
  <si>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</si>
  <si>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</si>
  <si>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</si>
  <si>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</si>
  <si>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</si>
  <si>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</si>
  <si>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</si>
  <si>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</si>
  <si>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</si>
  <si>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</si>
  <si>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</si>
  <si>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</si>
  <si>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</si>
  <si>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</si>
  <si>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</si>
  <si>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</si>
  <si>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</si>
  <si>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</si>
  <si>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</si>
  <si>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</si>
  <si>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</si>
  <si>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</si>
  <si>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</si>
  <si>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</si>
  <si>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</si>
  <si>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</si>
  <si>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</si>
  <si>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</si>
  <si>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</si>
  <si>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</si>
  <si>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</si>
  <si>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</si>
  <si>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</si>
  <si>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</si>
  <si>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</si>
  <si>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</si>
  <si>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</si>
  <si>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</si>
  <si>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</si>
  <si>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</si>
  <si>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</si>
  <si>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</si>
  <si>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</si>
  <si>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</si>
  <si>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</si>
  <si>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</si>
  <si>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</si>
  <si>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</si>
  <si>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</si>
  <si>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</si>
  <si>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</si>
  <si>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</si>
  <si>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</si>
  <si>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</si>
  <si>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</si>
  <si>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</si>
  <si>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</si>
  <si>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</si>
  <si>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</si>
  <si>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</si>
  <si>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</si>
  <si>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</si>
  <si>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</si>
  <si>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</si>
  <si>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</si>
  <si>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</si>
  <si>
    <t>(Sehr stark = 4, Gar nicht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</si>
</sst>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0" fillId="0" borderId="0" xfId="0"/>
    <xf numFmtId="165" fontId="4" fillId="0" borderId="0" xfId="0" applyNumberFormat="1" applyFont="1"/>
    <xf numFmtId="0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2" fontId="6" fillId="0" borderId="0" xfId="0" applyNumberFormat="1" applyFont="1"/>
    <xf numFmtId="0" fontId="0" fillId="0" borderId="0" xfId="0"/>
    <xf numFmtId="0" fontId="0" fillId="0" borderId="0" xfId="0"/>
    <xf numFmtId="166" fontId="4" fillId="0" borderId="0" xfId="0" applyNumberFormat="1" applyFont="1"/>
    <xf numFmtId="167" fontId="4" fillId="0" borderId="0" xfId="0" applyNumberFormat="1" applyFont="1"/>
    <xf numFmtId="0" fontId="7" fillId="0" borderId="0" xfId="0" applyFont="1"/>
    <xf numFmtId="0" fontId="8" fillId="0" borderId="0" xfId="0" applyFont="1"/>
    <xf numFmtId="2" fontId="7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82"/>
  <sheetViews>
    <sheetView showGridLines="0" tabSelected="1" zoomScale="60" zoomScaleNormal="60" workbookViewId="0">
      <selection activeCell="O12" sqref="O12"/>
    </sheetView>
  </sheetViews>
  <sheetFormatPr baseColWidth="10" defaultColWidth="9.140625" defaultRowHeight="15" x14ac:dyDescent="0.25"/>
  <cols>
    <col min="1" max="1" width="9.140625" style="23"/>
    <col min="2" max="2" width="24" customWidth="1"/>
    <col min="3" max="7" width="12" customWidth="1"/>
    <col min="8" max="8" width="11.140625" bestFit="1" customWidth="1"/>
    <col min="9" max="20" width="12" customWidth="1"/>
  </cols>
  <sheetData>
    <row r="1" spans="2:36" ht="18" x14ac:dyDescent="0.25">
      <c r="B1" s="1" t="s">
        <v>0</v>
      </c>
    </row>
    <row r="2" spans="2:36" ht="18" x14ac:dyDescent="0.25">
      <c r="B2" s="1" t="s">
        <v>1</v>
      </c>
    </row>
    <row r="3" spans="2:36" x14ac:dyDescent="0.25">
      <c r="B3" s="2"/>
      <c r="C3" s="24" t="s">
        <v>2</v>
      </c>
      <c r="D3" s="25"/>
      <c r="E3" s="24" t="s">
        <v>3</v>
      </c>
      <c r="F3" s="25"/>
      <c r="G3" s="24" t="s">
        <v>4</v>
      </c>
      <c r="H3" s="25"/>
      <c r="I3" s="24" t="s">
        <v>5</v>
      </c>
      <c r="J3" s="25"/>
      <c r="K3" s="24" t="s">
        <v>6</v>
      </c>
      <c r="L3" s="25"/>
    </row>
    <row r="4" spans="2:36" x14ac:dyDescent="0.25">
      <c r="B4" s="3" t="s">
        <v>7</v>
      </c>
      <c r="C4" s="4">
        <v>0</v>
      </c>
      <c r="D4" s="5">
        <v>0</v>
      </c>
      <c r="E4" s="4">
        <v>0</v>
      </c>
      <c r="F4" s="5">
        <v>0</v>
      </c>
      <c r="G4" s="4">
        <v>0</v>
      </c>
      <c r="H4" s="5">
        <v>0</v>
      </c>
      <c r="I4" s="4">
        <v>0</v>
      </c>
      <c r="J4" s="5">
        <v>0</v>
      </c>
      <c r="K4" s="4">
        <v>0</v>
      </c>
      <c r="L4" s="5">
        <v>0</v>
      </c>
      <c r="N4" s="12" t="s">
        <v>91</v>
      </c>
      <c r="O4" s="17">
        <f>_xlfn.CHISQ.TEST(R5:T11,AE5:AG11)</f>
        <v>0.46678913415487677</v>
      </c>
      <c r="P4" s="19"/>
      <c r="Q4" s="19" t="s">
        <v>92</v>
      </c>
      <c r="R4" s="19"/>
      <c r="S4" s="19"/>
      <c r="T4" s="19"/>
      <c r="U4" s="19"/>
      <c r="V4" s="19"/>
      <c r="W4" s="19"/>
      <c r="X4" s="20"/>
      <c r="Y4" s="19"/>
      <c r="Z4" s="19"/>
      <c r="AA4" s="19"/>
      <c r="AB4" s="19"/>
      <c r="AC4" s="19"/>
      <c r="AD4" s="19" t="s">
        <v>93</v>
      </c>
      <c r="AE4" s="21"/>
      <c r="AF4" s="21"/>
      <c r="AG4" s="21"/>
      <c r="AH4" s="21"/>
      <c r="AI4" s="21"/>
      <c r="AJ4" s="21"/>
    </row>
    <row r="5" spans="2:36" x14ac:dyDescent="0.25">
      <c r="B5" s="3" t="s">
        <v>8</v>
      </c>
      <c r="C5" s="4">
        <v>0.45240000000000002</v>
      </c>
      <c r="D5" s="5">
        <v>19</v>
      </c>
      <c r="E5" s="4">
        <v>0.52380000000000004</v>
      </c>
      <c r="F5" s="5">
        <v>22</v>
      </c>
      <c r="G5" s="4">
        <v>2.3800000000000002E-2</v>
      </c>
      <c r="H5" s="5">
        <v>1</v>
      </c>
      <c r="I5" s="4">
        <v>0</v>
      </c>
      <c r="J5" s="5">
        <v>0</v>
      </c>
      <c r="K5" s="4">
        <v>0.1527</v>
      </c>
      <c r="L5" s="5">
        <v>42</v>
      </c>
      <c r="N5" s="12" t="s">
        <v>94</v>
      </c>
      <c r="O5" s="8">
        <f>_xlfn.CHISQ.INV.RT(O4,12)</f>
        <v>11.739889942760755</v>
      </c>
      <c r="P5" s="19"/>
      <c r="Q5" s="19"/>
      <c r="R5" s="19">
        <f>D5</f>
        <v>19</v>
      </c>
      <c r="S5" s="19">
        <f>F5</f>
        <v>22</v>
      </c>
      <c r="T5" s="19">
        <f>H5</f>
        <v>1</v>
      </c>
      <c r="U5" s="20">
        <f>SUM(R5:T5)</f>
        <v>42</v>
      </c>
      <c r="V5" s="19"/>
      <c r="W5" s="19"/>
      <c r="Y5" s="19"/>
      <c r="Z5" s="19"/>
      <c r="AA5" s="19"/>
      <c r="AB5" s="19"/>
      <c r="AC5" s="19"/>
      <c r="AD5" s="19"/>
      <c r="AE5" s="21">
        <f>$U5*R12/$U12</f>
        <v>23.299270072992702</v>
      </c>
      <c r="AF5" s="21">
        <f>$U5*S12/$U12</f>
        <v>18.547445255474454</v>
      </c>
      <c r="AG5" s="21">
        <f>$U5*T12/$U12</f>
        <v>0.15328467153284672</v>
      </c>
      <c r="AH5" s="21"/>
      <c r="AI5" s="21"/>
      <c r="AJ5" s="21"/>
    </row>
    <row r="6" spans="2:36" x14ac:dyDescent="0.25">
      <c r="B6" s="3" t="s">
        <v>9</v>
      </c>
      <c r="C6" s="4">
        <v>0.51429999999999998</v>
      </c>
      <c r="D6" s="5">
        <v>18</v>
      </c>
      <c r="E6" s="4">
        <v>0.48570000000000002</v>
      </c>
      <c r="F6" s="5">
        <v>17</v>
      </c>
      <c r="G6" s="4">
        <v>0</v>
      </c>
      <c r="H6" s="5">
        <v>0</v>
      </c>
      <c r="I6" s="4">
        <v>0</v>
      </c>
      <c r="J6" s="5">
        <v>0</v>
      </c>
      <c r="K6" s="4">
        <v>0.1273</v>
      </c>
      <c r="L6" s="5">
        <v>35</v>
      </c>
      <c r="N6" s="12" t="s">
        <v>95</v>
      </c>
      <c r="O6" s="22">
        <f>SQRT(O5/(U12*MIN(7-1,3-1)))</f>
        <v>0.14636651539834988</v>
      </c>
      <c r="P6" s="19"/>
      <c r="Q6" s="19"/>
      <c r="R6" s="19">
        <f t="shared" ref="R6:R11" si="0">D6</f>
        <v>18</v>
      </c>
      <c r="S6" s="19">
        <f t="shared" ref="S6:S11" si="1">F6</f>
        <v>17</v>
      </c>
      <c r="T6" s="19">
        <f t="shared" ref="T6:T11" si="2">H6</f>
        <v>0</v>
      </c>
      <c r="U6" s="20">
        <f t="shared" ref="U6:U11" si="3">SUM(R6:T6)</f>
        <v>35</v>
      </c>
      <c r="V6" s="19"/>
      <c r="W6" s="19"/>
      <c r="Y6" s="19"/>
      <c r="Z6" s="19"/>
      <c r="AA6" s="19"/>
      <c r="AB6" s="19"/>
      <c r="AC6" s="19"/>
      <c r="AD6" s="19"/>
      <c r="AE6" s="21">
        <f>$U6*R12/$U12</f>
        <v>19.416058394160583</v>
      </c>
      <c r="AF6" s="21">
        <f>$U6*S12/$U12</f>
        <v>15.456204379562044</v>
      </c>
      <c r="AG6" s="21">
        <f>$U6*T12/$U12</f>
        <v>0.12773722627737227</v>
      </c>
      <c r="AH6" s="21"/>
      <c r="AI6" s="21"/>
      <c r="AJ6" s="21"/>
    </row>
    <row r="7" spans="2:36" x14ac:dyDescent="0.25">
      <c r="B7" s="3" t="s">
        <v>10</v>
      </c>
      <c r="C7" s="4">
        <v>0.51350000000000007</v>
      </c>
      <c r="D7" s="5">
        <v>38</v>
      </c>
      <c r="E7" s="4">
        <v>0.48649999999999999</v>
      </c>
      <c r="F7" s="5">
        <v>36</v>
      </c>
      <c r="G7" s="4">
        <v>0</v>
      </c>
      <c r="H7" s="5">
        <v>0</v>
      </c>
      <c r="I7" s="4">
        <v>0</v>
      </c>
      <c r="J7" s="5">
        <v>0</v>
      </c>
      <c r="K7" s="4">
        <v>0.26910000000000001</v>
      </c>
      <c r="L7" s="5">
        <v>74</v>
      </c>
      <c r="N7" s="19"/>
      <c r="O7" s="8" t="str">
        <f>IF(AND(O6&gt;0,O6&lt;=0.2),"Schwacher Zusammenhang",IF(AND(O6&gt;0.2,O6&lt;=0.6),"Mittlerer Zusammenhang",IF(O6&gt;0.6,"Starker Zusammenhang","")))</f>
        <v>Schwacher Zusammenhang</v>
      </c>
      <c r="P7" s="5"/>
      <c r="Q7" s="5"/>
      <c r="R7" s="19">
        <f t="shared" si="0"/>
        <v>38</v>
      </c>
      <c r="S7" s="19">
        <f t="shared" si="1"/>
        <v>36</v>
      </c>
      <c r="T7" s="19">
        <f t="shared" si="2"/>
        <v>0</v>
      </c>
      <c r="U7" s="20">
        <f t="shared" si="3"/>
        <v>74</v>
      </c>
      <c r="V7" s="19"/>
      <c r="W7" s="19"/>
      <c r="Y7" s="19"/>
      <c r="Z7" s="19"/>
      <c r="AA7" s="19"/>
      <c r="AB7" s="19"/>
      <c r="AC7" s="19"/>
      <c r="AD7" s="19"/>
      <c r="AE7" s="21">
        <f>$U7*R12/$U12</f>
        <v>41.051094890510946</v>
      </c>
      <c r="AF7" s="21">
        <f>$U7*S12/$U12</f>
        <v>32.678832116788321</v>
      </c>
      <c r="AG7" s="21">
        <f>$U7*T12/$U12</f>
        <v>0.27007299270072993</v>
      </c>
      <c r="AH7" s="21"/>
      <c r="AI7" s="21"/>
      <c r="AJ7" s="21"/>
    </row>
    <row r="8" spans="2:36" x14ac:dyDescent="0.25">
      <c r="B8" s="3" t="s">
        <v>11</v>
      </c>
      <c r="C8" s="4">
        <v>0.60489999999999999</v>
      </c>
      <c r="D8" s="5">
        <v>49</v>
      </c>
      <c r="E8" s="4">
        <v>0.39510000000000001</v>
      </c>
      <c r="F8" s="5">
        <v>32</v>
      </c>
      <c r="G8" s="4">
        <v>0</v>
      </c>
      <c r="H8" s="5">
        <v>0</v>
      </c>
      <c r="I8" s="4">
        <v>0</v>
      </c>
      <c r="J8" s="5">
        <v>0</v>
      </c>
      <c r="K8" s="4">
        <v>0.29449999999999998</v>
      </c>
      <c r="L8" s="5">
        <v>81</v>
      </c>
      <c r="N8" s="16"/>
      <c r="O8" s="16"/>
      <c r="P8" s="5"/>
      <c r="Q8" s="5"/>
      <c r="R8" s="19">
        <f t="shared" si="0"/>
        <v>49</v>
      </c>
      <c r="S8" s="19">
        <f t="shared" si="1"/>
        <v>32</v>
      </c>
      <c r="T8" s="19">
        <f t="shared" si="2"/>
        <v>0</v>
      </c>
      <c r="U8" s="20">
        <f t="shared" si="3"/>
        <v>81</v>
      </c>
      <c r="V8" s="19"/>
      <c r="W8" s="19"/>
      <c r="Y8" s="16"/>
      <c r="Z8" s="16"/>
      <c r="AA8" s="16"/>
      <c r="AB8" s="16"/>
      <c r="AC8" s="16"/>
      <c r="AD8" s="16"/>
      <c r="AE8" s="21">
        <f>$U8*R12/$U12</f>
        <v>44.934306569343065</v>
      </c>
      <c r="AF8" s="21">
        <f>$U8*S12/$U12</f>
        <v>35.770072992700733</v>
      </c>
      <c r="AG8" s="21">
        <f>$U8*T12/$U12</f>
        <v>0.29562043795620441</v>
      </c>
      <c r="AH8" s="21"/>
      <c r="AI8" s="21"/>
      <c r="AJ8" s="21"/>
    </row>
    <row r="9" spans="2:36" x14ac:dyDescent="0.25">
      <c r="B9" s="3" t="s">
        <v>12</v>
      </c>
      <c r="C9" s="4">
        <v>0.625</v>
      </c>
      <c r="D9" s="5">
        <v>20</v>
      </c>
      <c r="E9" s="4">
        <v>0.375</v>
      </c>
      <c r="F9" s="5">
        <v>12</v>
      </c>
      <c r="G9" s="4">
        <v>0</v>
      </c>
      <c r="H9" s="5">
        <v>0</v>
      </c>
      <c r="I9" s="4">
        <v>0</v>
      </c>
      <c r="J9" s="5">
        <v>0</v>
      </c>
      <c r="K9" s="4">
        <v>0.1164</v>
      </c>
      <c r="L9" s="5">
        <v>32</v>
      </c>
      <c r="N9" s="16"/>
      <c r="O9" s="16"/>
      <c r="P9" s="5"/>
      <c r="Q9" s="5"/>
      <c r="R9" s="19">
        <f t="shared" si="0"/>
        <v>20</v>
      </c>
      <c r="S9" s="19">
        <f t="shared" si="1"/>
        <v>12</v>
      </c>
      <c r="T9" s="19">
        <f t="shared" si="2"/>
        <v>0</v>
      </c>
      <c r="U9" s="20">
        <f t="shared" si="3"/>
        <v>32</v>
      </c>
      <c r="V9" s="19"/>
      <c r="W9" s="19"/>
      <c r="Y9" s="16"/>
      <c r="Z9" s="16"/>
      <c r="AA9" s="16"/>
      <c r="AB9" s="16"/>
      <c r="AC9" s="16"/>
      <c r="AD9" s="16"/>
      <c r="AE9" s="21">
        <f>$U9*R12/$U12</f>
        <v>17.751824817518248</v>
      </c>
      <c r="AF9" s="21">
        <f>$U9*S12/$U12</f>
        <v>14.131386861313869</v>
      </c>
      <c r="AG9" s="21">
        <f>$U9*T12/$U12</f>
        <v>0.11678832116788321</v>
      </c>
      <c r="AH9" s="21"/>
      <c r="AI9" s="21"/>
      <c r="AJ9" s="21"/>
    </row>
    <row r="10" spans="2:36" x14ac:dyDescent="0.25">
      <c r="B10" s="3" t="s">
        <v>13</v>
      </c>
      <c r="C10" s="4">
        <v>0.77780000000000005</v>
      </c>
      <c r="D10" s="5">
        <v>7</v>
      </c>
      <c r="E10" s="4">
        <v>0.22220000000000001</v>
      </c>
      <c r="F10" s="5">
        <v>2</v>
      </c>
      <c r="G10" s="4">
        <v>0</v>
      </c>
      <c r="H10" s="5">
        <v>0</v>
      </c>
      <c r="I10" s="4">
        <v>0</v>
      </c>
      <c r="J10" s="5">
        <v>0</v>
      </c>
      <c r="K10" s="4">
        <v>3.27E-2</v>
      </c>
      <c r="L10" s="5">
        <v>9</v>
      </c>
      <c r="N10" s="16"/>
      <c r="O10" s="16"/>
      <c r="P10" s="5"/>
      <c r="Q10" s="5"/>
      <c r="R10" s="19">
        <f t="shared" si="0"/>
        <v>7</v>
      </c>
      <c r="S10" s="19">
        <f t="shared" si="1"/>
        <v>2</v>
      </c>
      <c r="T10" s="19">
        <f t="shared" si="2"/>
        <v>0</v>
      </c>
      <c r="U10" s="20">
        <f t="shared" si="3"/>
        <v>9</v>
      </c>
      <c r="V10" s="19"/>
      <c r="W10" s="19"/>
      <c r="Y10" s="16"/>
      <c r="Z10" s="16"/>
      <c r="AA10" s="16"/>
      <c r="AB10" s="16"/>
      <c r="AC10" s="16"/>
      <c r="AD10" s="16"/>
      <c r="AE10" s="21">
        <f>$U10*R12/$U12</f>
        <v>4.992700729927007</v>
      </c>
      <c r="AF10" s="21">
        <f>$U10*S12/$U12</f>
        <v>3.9744525547445257</v>
      </c>
      <c r="AG10" s="21">
        <f>$U10*T12/$U12</f>
        <v>3.2846715328467155E-2</v>
      </c>
      <c r="AH10" s="21"/>
      <c r="AI10" s="21"/>
      <c r="AJ10" s="21"/>
    </row>
    <row r="11" spans="2:36" x14ac:dyDescent="0.25">
      <c r="B11" s="3" t="s">
        <v>14</v>
      </c>
      <c r="C11" s="4">
        <v>0.5</v>
      </c>
      <c r="D11" s="5">
        <v>1</v>
      </c>
      <c r="E11" s="4">
        <v>0</v>
      </c>
      <c r="F11" s="5">
        <v>0</v>
      </c>
      <c r="G11" s="4">
        <v>0</v>
      </c>
      <c r="H11" s="5">
        <v>0</v>
      </c>
      <c r="I11" s="4">
        <v>0.5</v>
      </c>
      <c r="J11" s="5">
        <v>1</v>
      </c>
      <c r="K11" s="4">
        <v>7.3000000000000001E-3</v>
      </c>
      <c r="L11" s="5">
        <v>2</v>
      </c>
      <c r="N11" s="16"/>
      <c r="O11" s="16"/>
      <c r="P11" s="5"/>
      <c r="Q11" s="5"/>
      <c r="R11" s="19">
        <f t="shared" si="0"/>
        <v>1</v>
      </c>
      <c r="S11" s="19">
        <f t="shared" si="1"/>
        <v>0</v>
      </c>
      <c r="T11" s="19">
        <f t="shared" si="2"/>
        <v>0</v>
      </c>
      <c r="U11" s="20">
        <f t="shared" si="3"/>
        <v>1</v>
      </c>
      <c r="V11" s="19"/>
      <c r="W11" s="19"/>
      <c r="Y11" s="16"/>
      <c r="Z11" s="16"/>
      <c r="AA11" s="16"/>
      <c r="AB11" s="16"/>
      <c r="AC11" s="16"/>
      <c r="AD11" s="16"/>
      <c r="AE11" s="21">
        <f>$U11*R12/$U12</f>
        <v>0.55474452554744524</v>
      </c>
      <c r="AF11" s="21">
        <f>$U11*S12/$U12</f>
        <v>0.44160583941605841</v>
      </c>
      <c r="AG11" s="21">
        <f>$U11*T12/$U12</f>
        <v>3.6496350364963502E-3</v>
      </c>
      <c r="AH11" s="21"/>
      <c r="AI11" s="21"/>
      <c r="AJ11" s="21"/>
    </row>
    <row r="12" spans="2:36" x14ac:dyDescent="0.25">
      <c r="B12" s="3" t="s">
        <v>6</v>
      </c>
      <c r="C12" s="6">
        <v>0.55270000000000008</v>
      </c>
      <c r="D12" s="3">
        <v>152</v>
      </c>
      <c r="E12" s="6">
        <v>0.44</v>
      </c>
      <c r="F12" s="3">
        <v>121</v>
      </c>
      <c r="G12" s="6">
        <v>3.5999999999999999E-3</v>
      </c>
      <c r="H12" s="3">
        <v>1</v>
      </c>
      <c r="I12" s="6">
        <v>3.5999999999999999E-3</v>
      </c>
      <c r="J12" s="3">
        <v>1</v>
      </c>
      <c r="K12" s="6">
        <v>1</v>
      </c>
      <c r="L12" s="3">
        <v>275</v>
      </c>
      <c r="N12" s="16"/>
      <c r="O12" s="16"/>
      <c r="P12" s="16"/>
      <c r="Q12" s="16"/>
      <c r="R12" s="20">
        <f>SUM(R4:R11)</f>
        <v>152</v>
      </c>
      <c r="S12" s="20">
        <f t="shared" ref="S12" si="4">SUM(S4:S11)</f>
        <v>121</v>
      </c>
      <c r="T12" s="20">
        <f t="shared" ref="T12" si="5">SUM(T4:T11)</f>
        <v>1</v>
      </c>
      <c r="U12" s="19">
        <f>SUM(U5:U11)</f>
        <v>274</v>
      </c>
      <c r="V12" s="20"/>
      <c r="W12" s="20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2:36" x14ac:dyDescent="0.25">
      <c r="B13" s="8"/>
      <c r="C13" s="8"/>
      <c r="D13" s="17"/>
      <c r="E13" s="7"/>
      <c r="F13" s="7"/>
      <c r="G13" s="7"/>
      <c r="H13" s="7"/>
      <c r="I13" s="7"/>
      <c r="J13" s="7"/>
      <c r="K13" s="7" t="s">
        <v>15</v>
      </c>
      <c r="L13" s="7">
        <v>275</v>
      </c>
    </row>
    <row r="14" spans="2:36" x14ac:dyDescent="0.25">
      <c r="B14" s="7"/>
      <c r="C14" s="7"/>
      <c r="D14" s="7"/>
      <c r="E14" s="7"/>
      <c r="F14" s="7"/>
      <c r="G14" s="7"/>
      <c r="H14" s="7"/>
      <c r="I14" s="7"/>
      <c r="J14" s="7"/>
      <c r="K14" s="7" t="s">
        <v>16</v>
      </c>
      <c r="L14" s="7">
        <v>0</v>
      </c>
    </row>
    <row r="16" spans="2:36" ht="18" x14ac:dyDescent="0.25">
      <c r="B16" s="1" t="s">
        <v>17</v>
      </c>
    </row>
    <row r="17" spans="2:44" x14ac:dyDescent="0.25">
      <c r="B17" s="2"/>
      <c r="C17" s="24" t="s">
        <v>18</v>
      </c>
      <c r="D17" s="25"/>
      <c r="E17" s="24" t="s">
        <v>19</v>
      </c>
      <c r="F17" s="25"/>
      <c r="G17" s="24" t="s">
        <v>20</v>
      </c>
      <c r="H17" s="25"/>
      <c r="I17" s="24" t="s">
        <v>21</v>
      </c>
      <c r="J17" s="25"/>
      <c r="K17" s="24" t="s">
        <v>22</v>
      </c>
      <c r="L17" s="25"/>
      <c r="M17" s="24" t="s">
        <v>23</v>
      </c>
      <c r="N17" s="25"/>
      <c r="O17" s="24" t="s">
        <v>24</v>
      </c>
      <c r="P17" s="25"/>
      <c r="Q17" s="24" t="s">
        <v>5</v>
      </c>
      <c r="R17" s="25"/>
      <c r="S17" s="24" t="s">
        <v>6</v>
      </c>
      <c r="T17" s="25"/>
    </row>
    <row r="18" spans="2:44" x14ac:dyDescent="0.25">
      <c r="B18" s="3" t="s">
        <v>7</v>
      </c>
      <c r="C18" s="4">
        <v>0</v>
      </c>
      <c r="D18" s="5">
        <v>0</v>
      </c>
      <c r="E18" s="4">
        <v>0</v>
      </c>
      <c r="F18" s="5">
        <v>0</v>
      </c>
      <c r="G18" s="4">
        <v>0</v>
      </c>
      <c r="H18" s="5">
        <v>0</v>
      </c>
      <c r="I18" s="4">
        <v>0</v>
      </c>
      <c r="J18" s="5">
        <v>0</v>
      </c>
      <c r="K18" s="4">
        <v>0</v>
      </c>
      <c r="L18" s="5">
        <v>0</v>
      </c>
      <c r="M18" s="4">
        <v>0</v>
      </c>
      <c r="N18" s="5">
        <v>0</v>
      </c>
      <c r="O18" s="4">
        <v>0</v>
      </c>
      <c r="P18" s="5">
        <v>0</v>
      </c>
      <c r="Q18" s="4">
        <v>0</v>
      </c>
      <c r="R18" s="5">
        <v>0</v>
      </c>
      <c r="S18" s="4">
        <v>0</v>
      </c>
      <c r="T18" s="5">
        <v>0</v>
      </c>
    </row>
    <row r="19" spans="2:44" x14ac:dyDescent="0.25">
      <c r="B19" s="3" t="s">
        <v>8</v>
      </c>
      <c r="C19" s="4">
        <v>0</v>
      </c>
      <c r="D19" s="5">
        <v>0</v>
      </c>
      <c r="E19" s="4">
        <v>1</v>
      </c>
      <c r="F19" s="5">
        <v>42</v>
      </c>
      <c r="G19" s="4">
        <v>0</v>
      </c>
      <c r="H19" s="5">
        <v>0</v>
      </c>
      <c r="I19" s="4">
        <v>0</v>
      </c>
      <c r="J19" s="5">
        <v>0</v>
      </c>
      <c r="K19" s="4">
        <v>0</v>
      </c>
      <c r="L19" s="5">
        <v>0</v>
      </c>
      <c r="M19" s="4">
        <v>0</v>
      </c>
      <c r="N19" s="5">
        <v>0</v>
      </c>
      <c r="O19" s="4">
        <v>0</v>
      </c>
      <c r="P19" s="5">
        <v>0</v>
      </c>
      <c r="Q19" s="4">
        <v>0</v>
      </c>
      <c r="R19" s="5">
        <v>0</v>
      </c>
      <c r="S19" s="4">
        <v>0.1527</v>
      </c>
      <c r="T19" s="5">
        <v>42</v>
      </c>
    </row>
    <row r="20" spans="2:44" x14ac:dyDescent="0.25">
      <c r="B20" s="3" t="s">
        <v>9</v>
      </c>
      <c r="C20" s="4">
        <v>0</v>
      </c>
      <c r="D20" s="5">
        <v>0</v>
      </c>
      <c r="E20" s="4">
        <v>0</v>
      </c>
      <c r="F20" s="5">
        <v>0</v>
      </c>
      <c r="G20" s="4">
        <v>1</v>
      </c>
      <c r="H20" s="5">
        <v>35</v>
      </c>
      <c r="I20" s="4">
        <v>0</v>
      </c>
      <c r="J20" s="5">
        <v>0</v>
      </c>
      <c r="K20" s="4">
        <v>0</v>
      </c>
      <c r="L20" s="5">
        <v>0</v>
      </c>
      <c r="M20" s="4">
        <v>0</v>
      </c>
      <c r="N20" s="5">
        <v>0</v>
      </c>
      <c r="O20" s="4">
        <v>0</v>
      </c>
      <c r="P20" s="5">
        <v>0</v>
      </c>
      <c r="Q20" s="4">
        <v>0</v>
      </c>
      <c r="R20" s="5">
        <v>0</v>
      </c>
      <c r="S20" s="4">
        <v>0.1273</v>
      </c>
      <c r="T20" s="5">
        <v>35</v>
      </c>
    </row>
    <row r="21" spans="2:44" x14ac:dyDescent="0.25">
      <c r="B21" s="3" t="s">
        <v>10</v>
      </c>
      <c r="C21" s="4">
        <v>0</v>
      </c>
      <c r="D21" s="5">
        <v>0</v>
      </c>
      <c r="E21" s="4">
        <v>0</v>
      </c>
      <c r="F21" s="5">
        <v>0</v>
      </c>
      <c r="G21" s="4">
        <v>0</v>
      </c>
      <c r="H21" s="5">
        <v>0</v>
      </c>
      <c r="I21" s="4">
        <v>1</v>
      </c>
      <c r="J21" s="5">
        <v>74</v>
      </c>
      <c r="K21" s="4">
        <v>0</v>
      </c>
      <c r="L21" s="5">
        <v>0</v>
      </c>
      <c r="M21" s="4">
        <v>0</v>
      </c>
      <c r="N21" s="5">
        <v>0</v>
      </c>
      <c r="O21" s="4">
        <v>0</v>
      </c>
      <c r="P21" s="5">
        <v>0</v>
      </c>
      <c r="Q21" s="4">
        <v>0</v>
      </c>
      <c r="R21" s="5">
        <v>0</v>
      </c>
      <c r="S21" s="4">
        <v>0.26910000000000001</v>
      </c>
      <c r="T21" s="5">
        <v>74</v>
      </c>
    </row>
    <row r="22" spans="2:44" x14ac:dyDescent="0.25">
      <c r="B22" s="3" t="s">
        <v>11</v>
      </c>
      <c r="C22" s="4">
        <v>0</v>
      </c>
      <c r="D22" s="5">
        <v>0</v>
      </c>
      <c r="E22" s="4">
        <v>0</v>
      </c>
      <c r="F22" s="5">
        <v>0</v>
      </c>
      <c r="G22" s="4">
        <v>0</v>
      </c>
      <c r="H22" s="5">
        <v>0</v>
      </c>
      <c r="I22" s="4">
        <v>0</v>
      </c>
      <c r="J22" s="5">
        <v>0</v>
      </c>
      <c r="K22" s="4">
        <v>1</v>
      </c>
      <c r="L22" s="5">
        <v>81</v>
      </c>
      <c r="M22" s="4">
        <v>0</v>
      </c>
      <c r="N22" s="5">
        <v>0</v>
      </c>
      <c r="O22" s="4">
        <v>0</v>
      </c>
      <c r="P22" s="5">
        <v>0</v>
      </c>
      <c r="Q22" s="4">
        <v>0</v>
      </c>
      <c r="R22" s="5">
        <v>0</v>
      </c>
      <c r="S22" s="4">
        <v>0.29449999999999998</v>
      </c>
      <c r="T22" s="5">
        <v>81</v>
      </c>
    </row>
    <row r="23" spans="2:44" x14ac:dyDescent="0.25">
      <c r="B23" s="3" t="s">
        <v>12</v>
      </c>
      <c r="C23" s="4">
        <v>0</v>
      </c>
      <c r="D23" s="5">
        <v>0</v>
      </c>
      <c r="E23" s="4">
        <v>0</v>
      </c>
      <c r="F23" s="5">
        <v>0</v>
      </c>
      <c r="G23" s="4">
        <v>0</v>
      </c>
      <c r="H23" s="5">
        <v>0</v>
      </c>
      <c r="I23" s="4">
        <v>0</v>
      </c>
      <c r="J23" s="5">
        <v>0</v>
      </c>
      <c r="K23" s="4">
        <v>0</v>
      </c>
      <c r="L23" s="5">
        <v>0</v>
      </c>
      <c r="M23" s="4">
        <v>1</v>
      </c>
      <c r="N23" s="5">
        <v>32</v>
      </c>
      <c r="O23" s="4">
        <v>0</v>
      </c>
      <c r="P23" s="5">
        <v>0</v>
      </c>
      <c r="Q23" s="4">
        <v>0</v>
      </c>
      <c r="R23" s="5">
        <v>0</v>
      </c>
      <c r="S23" s="4">
        <v>0.1164</v>
      </c>
      <c r="T23" s="5">
        <v>32</v>
      </c>
    </row>
    <row r="24" spans="2:44" x14ac:dyDescent="0.25">
      <c r="B24" s="3" t="s">
        <v>13</v>
      </c>
      <c r="C24" s="4">
        <v>0</v>
      </c>
      <c r="D24" s="5">
        <v>0</v>
      </c>
      <c r="E24" s="4">
        <v>0</v>
      </c>
      <c r="F24" s="5">
        <v>0</v>
      </c>
      <c r="G24" s="4">
        <v>0</v>
      </c>
      <c r="H24" s="5">
        <v>0</v>
      </c>
      <c r="I24" s="4">
        <v>0</v>
      </c>
      <c r="J24" s="5">
        <v>0</v>
      </c>
      <c r="K24" s="4">
        <v>0</v>
      </c>
      <c r="L24" s="5">
        <v>0</v>
      </c>
      <c r="M24" s="4">
        <v>0</v>
      </c>
      <c r="N24" s="5">
        <v>0</v>
      </c>
      <c r="O24" s="4">
        <v>1</v>
      </c>
      <c r="P24" s="5">
        <v>9</v>
      </c>
      <c r="Q24" s="4">
        <v>0</v>
      </c>
      <c r="R24" s="5">
        <v>0</v>
      </c>
      <c r="S24" s="4">
        <v>3.27E-2</v>
      </c>
      <c r="T24" s="5">
        <v>9</v>
      </c>
    </row>
    <row r="25" spans="2:44" x14ac:dyDescent="0.25">
      <c r="B25" s="3" t="s">
        <v>14</v>
      </c>
      <c r="C25" s="4">
        <v>0</v>
      </c>
      <c r="D25" s="5">
        <v>0</v>
      </c>
      <c r="E25" s="4">
        <v>0</v>
      </c>
      <c r="F25" s="5">
        <v>0</v>
      </c>
      <c r="G25" s="4">
        <v>0</v>
      </c>
      <c r="H25" s="5">
        <v>0</v>
      </c>
      <c r="I25" s="4">
        <v>0</v>
      </c>
      <c r="J25" s="5">
        <v>0</v>
      </c>
      <c r="K25" s="4">
        <v>0</v>
      </c>
      <c r="L25" s="5">
        <v>0</v>
      </c>
      <c r="M25" s="4">
        <v>0</v>
      </c>
      <c r="N25" s="5">
        <v>0</v>
      </c>
      <c r="O25" s="4">
        <v>0</v>
      </c>
      <c r="P25" s="5">
        <v>0</v>
      </c>
      <c r="Q25" s="4">
        <v>1</v>
      </c>
      <c r="R25" s="5">
        <v>2</v>
      </c>
      <c r="S25" s="4">
        <v>7.3000000000000001E-3</v>
      </c>
      <c r="T25" s="5">
        <v>2</v>
      </c>
    </row>
    <row r="26" spans="2:44" x14ac:dyDescent="0.25">
      <c r="B26" s="3" t="s">
        <v>6</v>
      </c>
      <c r="C26" s="6">
        <v>0</v>
      </c>
      <c r="D26" s="3">
        <v>0</v>
      </c>
      <c r="E26" s="6">
        <v>0.1527</v>
      </c>
      <c r="F26" s="3">
        <v>42</v>
      </c>
      <c r="G26" s="6">
        <v>0.1273</v>
      </c>
      <c r="H26" s="3">
        <v>35</v>
      </c>
      <c r="I26" s="6">
        <v>0.26910000000000001</v>
      </c>
      <c r="J26" s="3">
        <v>74</v>
      </c>
      <c r="K26" s="6">
        <v>0.29449999999999998</v>
      </c>
      <c r="L26" s="3">
        <v>81</v>
      </c>
      <c r="M26" s="6">
        <v>0.1164</v>
      </c>
      <c r="N26" s="3">
        <v>32</v>
      </c>
      <c r="O26" s="6">
        <v>3.27E-2</v>
      </c>
      <c r="P26" s="3">
        <v>9</v>
      </c>
      <c r="Q26" s="6">
        <v>7.3000000000000001E-3</v>
      </c>
      <c r="R26" s="3">
        <v>2</v>
      </c>
      <c r="S26" s="6">
        <v>1</v>
      </c>
      <c r="T26" s="3">
        <v>275</v>
      </c>
    </row>
    <row r="27" spans="2:44" x14ac:dyDescent="0.25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 t="s">
        <v>15</v>
      </c>
      <c r="T27" s="7">
        <v>275</v>
      </c>
    </row>
    <row r="28" spans="2:4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 t="s">
        <v>16</v>
      </c>
      <c r="T28" s="7">
        <v>0</v>
      </c>
    </row>
    <row r="30" spans="2:44" ht="18" x14ac:dyDescent="0.25">
      <c r="B30" s="1" t="s">
        <v>25</v>
      </c>
    </row>
    <row r="31" spans="2:44" x14ac:dyDescent="0.25">
      <c r="B31" s="2"/>
      <c r="C31" s="24" t="s">
        <v>26</v>
      </c>
      <c r="D31" s="25"/>
      <c r="E31" s="24" t="s">
        <v>27</v>
      </c>
      <c r="F31" s="25"/>
      <c r="G31" s="24" t="s">
        <v>28</v>
      </c>
      <c r="H31" s="25"/>
      <c r="I31" s="24" t="s">
        <v>29</v>
      </c>
      <c r="J31" s="25"/>
      <c r="K31" s="24" t="s">
        <v>30</v>
      </c>
      <c r="L31" s="25"/>
      <c r="M31" s="24" t="s">
        <v>31</v>
      </c>
      <c r="N31" s="25"/>
      <c r="O31" s="24" t="s">
        <v>32</v>
      </c>
      <c r="P31" s="25"/>
      <c r="Q31" s="24" t="s">
        <v>5</v>
      </c>
      <c r="R31" s="25"/>
      <c r="S31" s="24" t="s">
        <v>6</v>
      </c>
      <c r="T31" s="25"/>
    </row>
    <row r="32" spans="2:44" x14ac:dyDescent="0.25">
      <c r="B32" s="3" t="s">
        <v>7</v>
      </c>
      <c r="C32" s="4">
        <v>0</v>
      </c>
      <c r="D32" s="5">
        <v>0</v>
      </c>
      <c r="E32" s="4">
        <v>0</v>
      </c>
      <c r="F32" s="5">
        <v>0</v>
      </c>
      <c r="G32" s="4">
        <v>0</v>
      </c>
      <c r="H32" s="5">
        <v>0</v>
      </c>
      <c r="I32" s="4">
        <v>0</v>
      </c>
      <c r="J32" s="5">
        <v>0</v>
      </c>
      <c r="K32" s="4">
        <v>0</v>
      </c>
      <c r="L32" s="5">
        <v>0</v>
      </c>
      <c r="M32" s="4">
        <v>0</v>
      </c>
      <c r="N32" s="5">
        <v>0</v>
      </c>
      <c r="O32" s="4">
        <v>0</v>
      </c>
      <c r="P32" s="5">
        <v>0</v>
      </c>
      <c r="Q32" s="4">
        <v>0</v>
      </c>
      <c r="R32" s="5">
        <v>0</v>
      </c>
      <c r="S32" s="4">
        <v>0</v>
      </c>
      <c r="T32" s="5">
        <v>0</v>
      </c>
      <c r="V32" s="12" t="s">
        <v>91</v>
      </c>
      <c r="W32" s="17">
        <f>_xlfn.CHISQ.TEST(AA33:AD39,AN33:AQ39)</f>
        <v>1.2633867389760963E-3</v>
      </c>
      <c r="X32" s="19"/>
      <c r="Y32" s="19" t="s">
        <v>92</v>
      </c>
      <c r="Z32" s="19"/>
      <c r="AA32" s="19"/>
      <c r="AB32" s="19"/>
      <c r="AC32" s="19"/>
      <c r="AD32" s="19"/>
      <c r="AE32" s="19"/>
      <c r="AF32" s="20"/>
      <c r="AG32" s="19"/>
      <c r="AH32" s="19"/>
      <c r="AI32" s="19"/>
      <c r="AJ32" s="19"/>
      <c r="AK32" s="19"/>
      <c r="AL32" s="19" t="s">
        <v>93</v>
      </c>
      <c r="AM32" s="21"/>
      <c r="AN32" s="21"/>
      <c r="AO32" s="21"/>
      <c r="AP32" s="21"/>
      <c r="AQ32" s="21"/>
      <c r="AR32" s="21"/>
    </row>
    <row r="33" spans="2:44" x14ac:dyDescent="0.25">
      <c r="B33" s="3" t="s">
        <v>8</v>
      </c>
      <c r="C33" s="4">
        <v>0</v>
      </c>
      <c r="D33" s="5">
        <v>0</v>
      </c>
      <c r="E33" s="4">
        <v>0</v>
      </c>
      <c r="F33" s="5">
        <v>0</v>
      </c>
      <c r="G33" s="4">
        <v>4.7600000000000003E-2</v>
      </c>
      <c r="H33" s="5">
        <v>2</v>
      </c>
      <c r="I33" s="4">
        <v>0.26190000000000002</v>
      </c>
      <c r="J33" s="5">
        <v>11</v>
      </c>
      <c r="K33" s="4">
        <v>0.21429999999999999</v>
      </c>
      <c r="L33" s="5">
        <v>9</v>
      </c>
      <c r="M33" s="4">
        <v>0.47620000000000001</v>
      </c>
      <c r="N33" s="5">
        <v>20</v>
      </c>
      <c r="O33" s="4">
        <v>0</v>
      </c>
      <c r="P33" s="5">
        <v>0</v>
      </c>
      <c r="Q33" s="4">
        <v>0</v>
      </c>
      <c r="R33" s="5">
        <v>0</v>
      </c>
      <c r="S33" s="4">
        <v>0.1527</v>
      </c>
      <c r="T33" s="5">
        <v>42</v>
      </c>
      <c r="V33" s="12" t="s">
        <v>94</v>
      </c>
      <c r="W33" s="8">
        <f>_xlfn.CHISQ.INV.RT(W32,18)</f>
        <v>41.584943664210144</v>
      </c>
      <c r="X33" s="19"/>
      <c r="Y33" s="19"/>
      <c r="Z33" s="19"/>
      <c r="AA33" s="19">
        <f>H33</f>
        <v>2</v>
      </c>
      <c r="AB33" s="19">
        <f>J33</f>
        <v>11</v>
      </c>
      <c r="AC33" s="19">
        <f>L33</f>
        <v>9</v>
      </c>
      <c r="AD33" s="19">
        <f>N33</f>
        <v>20</v>
      </c>
      <c r="AE33" s="20">
        <f t="shared" ref="AE33:AE39" si="6">SUM(Z33:AD33)</f>
        <v>42</v>
      </c>
      <c r="AG33" s="19"/>
      <c r="AH33" s="19"/>
      <c r="AI33" s="19"/>
      <c r="AJ33" s="19"/>
      <c r="AK33" s="19"/>
      <c r="AL33" s="19"/>
      <c r="AM33" s="21"/>
      <c r="AN33" s="21">
        <f>$AE33*AA40/$AE40</f>
        <v>7.8066914498141262</v>
      </c>
      <c r="AO33" s="21">
        <f>$AE33*AB40/$AE40</f>
        <v>8.5873605947955394</v>
      </c>
      <c r="AP33" s="21">
        <f>$AE33*AC40/$AE40</f>
        <v>10.617100371747211</v>
      </c>
      <c r="AQ33" s="21">
        <f>$AE33*AD40/$AE40</f>
        <v>14.988847583643123</v>
      </c>
      <c r="AR33" s="21"/>
    </row>
    <row r="34" spans="2:44" x14ac:dyDescent="0.25">
      <c r="B34" s="3" t="s">
        <v>9</v>
      </c>
      <c r="C34" s="4">
        <v>0</v>
      </c>
      <c r="D34" s="5">
        <v>0</v>
      </c>
      <c r="E34" s="4">
        <v>0</v>
      </c>
      <c r="F34" s="5">
        <v>0</v>
      </c>
      <c r="G34" s="4">
        <v>5.7099999999999998E-2</v>
      </c>
      <c r="H34" s="5">
        <v>2</v>
      </c>
      <c r="I34" s="4">
        <v>0.2</v>
      </c>
      <c r="J34" s="5">
        <v>7</v>
      </c>
      <c r="K34" s="4">
        <v>0.34289999999999998</v>
      </c>
      <c r="L34" s="5">
        <v>12</v>
      </c>
      <c r="M34" s="4">
        <v>0.4</v>
      </c>
      <c r="N34" s="5">
        <v>14</v>
      </c>
      <c r="O34" s="4">
        <v>0</v>
      </c>
      <c r="P34" s="5">
        <v>0</v>
      </c>
      <c r="Q34" s="4">
        <v>0</v>
      </c>
      <c r="R34" s="5">
        <v>0</v>
      </c>
      <c r="S34" s="4">
        <v>0.1273</v>
      </c>
      <c r="T34" s="5">
        <v>35</v>
      </c>
      <c r="V34" s="12" t="s">
        <v>95</v>
      </c>
      <c r="W34" s="22">
        <f>SQRT(W33/(AE40*MIN(7-1,4-1)))</f>
        <v>0.22700284039352636</v>
      </c>
      <c r="X34" s="19"/>
      <c r="Y34" s="19"/>
      <c r="Z34" s="19"/>
      <c r="AA34" s="19">
        <f t="shared" ref="AA34:AA39" si="7">H34</f>
        <v>2</v>
      </c>
      <c r="AB34" s="19">
        <f t="shared" ref="AB34:AB39" si="8">J34</f>
        <v>7</v>
      </c>
      <c r="AC34" s="19">
        <f t="shared" ref="AC34:AC39" si="9">L34</f>
        <v>12</v>
      </c>
      <c r="AD34" s="19">
        <f t="shared" ref="AD34:AD39" si="10">N34</f>
        <v>14</v>
      </c>
      <c r="AE34" s="20">
        <f t="shared" si="6"/>
        <v>35</v>
      </c>
      <c r="AG34" s="19"/>
      <c r="AH34" s="19"/>
      <c r="AI34" s="19"/>
      <c r="AJ34" s="19"/>
      <c r="AK34" s="19"/>
      <c r="AL34" s="19"/>
      <c r="AM34" s="21"/>
      <c r="AN34" s="21">
        <f>$AE34*AA40/$AE40</f>
        <v>6.5055762081784385</v>
      </c>
      <c r="AO34" s="21">
        <f>$AE34*AB40/$AE40</f>
        <v>7.1561338289962828</v>
      </c>
      <c r="AP34" s="21">
        <f>$AE34*AC40/$AE40</f>
        <v>8.8475836431226771</v>
      </c>
      <c r="AQ34" s="21">
        <f>$AE34*AD40/$AE40</f>
        <v>12.490706319702602</v>
      </c>
      <c r="AR34" s="21"/>
    </row>
    <row r="35" spans="2:44" x14ac:dyDescent="0.25">
      <c r="B35" s="3" t="s">
        <v>10</v>
      </c>
      <c r="C35" s="4">
        <v>2.7E-2</v>
      </c>
      <c r="D35" s="5">
        <v>2</v>
      </c>
      <c r="E35" s="4">
        <v>0</v>
      </c>
      <c r="F35" s="5">
        <v>0</v>
      </c>
      <c r="G35" s="4">
        <v>0.16220000000000001</v>
      </c>
      <c r="H35" s="5">
        <v>12</v>
      </c>
      <c r="I35" s="4">
        <v>9.4600000000000004E-2</v>
      </c>
      <c r="J35" s="5">
        <v>7</v>
      </c>
      <c r="K35" s="4">
        <v>0.2162</v>
      </c>
      <c r="L35" s="5">
        <v>16</v>
      </c>
      <c r="M35" s="4">
        <v>0.48649999999999999</v>
      </c>
      <c r="N35" s="5">
        <v>36</v>
      </c>
      <c r="O35" s="4">
        <v>0</v>
      </c>
      <c r="P35" s="5">
        <v>0</v>
      </c>
      <c r="Q35" s="4">
        <v>1.35E-2</v>
      </c>
      <c r="R35" s="5">
        <v>1</v>
      </c>
      <c r="S35" s="4">
        <v>0.26910000000000001</v>
      </c>
      <c r="T35" s="5">
        <v>74</v>
      </c>
      <c r="V35" s="19"/>
      <c r="W35" s="8" t="str">
        <f>IF(AND(W34&gt;0,W34&lt;=0.2),"Schwacher Zusammenhang",IF(AND(W34&gt;0.2,W34&lt;=0.6),"Mittlerer Zusammenhang",IF(W34&gt;0.6,"Starker Zusammenhang","")))</f>
        <v>Mittlerer Zusammenhang</v>
      </c>
      <c r="X35" s="5"/>
      <c r="Y35" s="5"/>
      <c r="Z35" s="19"/>
      <c r="AA35" s="19">
        <f t="shared" si="7"/>
        <v>12</v>
      </c>
      <c r="AB35" s="19">
        <f t="shared" si="8"/>
        <v>7</v>
      </c>
      <c r="AC35" s="19">
        <f t="shared" si="9"/>
        <v>16</v>
      </c>
      <c r="AD35" s="19">
        <f t="shared" si="10"/>
        <v>36</v>
      </c>
      <c r="AE35" s="20">
        <f t="shared" si="6"/>
        <v>71</v>
      </c>
      <c r="AG35" s="19"/>
      <c r="AH35" s="19"/>
      <c r="AI35" s="19"/>
      <c r="AJ35" s="19"/>
      <c r="AK35" s="19"/>
      <c r="AL35" s="19"/>
      <c r="AM35" s="21"/>
      <c r="AN35" s="21">
        <f>$AE35*AA40/$AE40</f>
        <v>13.197026022304833</v>
      </c>
      <c r="AO35" s="21">
        <f>$AE35*AB40/$AE40</f>
        <v>14.516728624535316</v>
      </c>
      <c r="AP35" s="21">
        <f>$AE35*AC40/$AE40</f>
        <v>17.947955390334574</v>
      </c>
      <c r="AQ35" s="21">
        <f>$AE35*AD40/$AE40</f>
        <v>25.338289962825279</v>
      </c>
      <c r="AR35" s="21"/>
    </row>
    <row r="36" spans="2:44" x14ac:dyDescent="0.25">
      <c r="B36" s="3" t="s">
        <v>11</v>
      </c>
      <c r="C36" s="4">
        <v>1.23E-2</v>
      </c>
      <c r="D36" s="5">
        <v>1</v>
      </c>
      <c r="E36" s="4">
        <v>0</v>
      </c>
      <c r="F36" s="5">
        <v>0</v>
      </c>
      <c r="G36" s="4">
        <v>0.27160000000000001</v>
      </c>
      <c r="H36" s="5">
        <v>22</v>
      </c>
      <c r="I36" s="4">
        <v>0.2346</v>
      </c>
      <c r="J36" s="5">
        <v>19</v>
      </c>
      <c r="K36" s="4">
        <v>0.22220000000000001</v>
      </c>
      <c r="L36" s="5">
        <v>18</v>
      </c>
      <c r="M36" s="4">
        <v>0.24690000000000001</v>
      </c>
      <c r="N36" s="5">
        <v>20</v>
      </c>
      <c r="O36" s="4">
        <v>0</v>
      </c>
      <c r="P36" s="5">
        <v>0</v>
      </c>
      <c r="Q36" s="4">
        <v>1.23E-2</v>
      </c>
      <c r="R36" s="5">
        <v>1</v>
      </c>
      <c r="S36" s="4">
        <v>0.29449999999999998</v>
      </c>
      <c r="T36" s="5">
        <v>81</v>
      </c>
      <c r="V36" s="16"/>
      <c r="W36" s="16"/>
      <c r="X36" s="5"/>
      <c r="Y36" s="5"/>
      <c r="Z36" s="19"/>
      <c r="AA36" s="19">
        <f t="shared" si="7"/>
        <v>22</v>
      </c>
      <c r="AB36" s="19">
        <f t="shared" si="8"/>
        <v>19</v>
      </c>
      <c r="AC36" s="19">
        <f t="shared" si="9"/>
        <v>18</v>
      </c>
      <c r="AD36" s="19">
        <f t="shared" si="10"/>
        <v>20</v>
      </c>
      <c r="AE36" s="20">
        <f t="shared" si="6"/>
        <v>79</v>
      </c>
      <c r="AG36" s="16"/>
      <c r="AH36" s="16"/>
      <c r="AI36" s="16"/>
      <c r="AJ36" s="16"/>
      <c r="AK36" s="16"/>
      <c r="AL36" s="16"/>
      <c r="AM36" s="21"/>
      <c r="AN36" s="21">
        <f>$AE36*AA40/$AE40</f>
        <v>14.684014869888475</v>
      </c>
      <c r="AO36" s="21">
        <f>$AE36*AB40/$AE40</f>
        <v>16.152416356877325</v>
      </c>
      <c r="AP36" s="21">
        <f>$AE36*AC40/$AE40</f>
        <v>19.970260223048328</v>
      </c>
      <c r="AQ36" s="21">
        <f>$AE36*AD40/$AE40</f>
        <v>28.193308550185872</v>
      </c>
      <c r="AR36" s="21"/>
    </row>
    <row r="37" spans="2:44" x14ac:dyDescent="0.25">
      <c r="B37" s="3" t="s">
        <v>12</v>
      </c>
      <c r="C37" s="4">
        <v>0</v>
      </c>
      <c r="D37" s="5">
        <v>0</v>
      </c>
      <c r="E37" s="4">
        <v>0</v>
      </c>
      <c r="F37" s="5">
        <v>0</v>
      </c>
      <c r="G37" s="4">
        <v>0.28129999999999999</v>
      </c>
      <c r="H37" s="5">
        <v>9</v>
      </c>
      <c r="I37" s="4">
        <v>0.1875</v>
      </c>
      <c r="J37" s="5">
        <v>6</v>
      </c>
      <c r="K37" s="4">
        <v>0.34380000000000011</v>
      </c>
      <c r="L37" s="5">
        <v>11</v>
      </c>
      <c r="M37" s="4">
        <v>0.1875</v>
      </c>
      <c r="N37" s="5">
        <v>6</v>
      </c>
      <c r="O37" s="4">
        <v>0</v>
      </c>
      <c r="P37" s="5">
        <v>0</v>
      </c>
      <c r="Q37" s="4">
        <v>0</v>
      </c>
      <c r="R37" s="5">
        <v>0</v>
      </c>
      <c r="S37" s="4">
        <v>0.1164</v>
      </c>
      <c r="T37" s="5">
        <v>32</v>
      </c>
      <c r="V37" s="16"/>
      <c r="W37" s="16"/>
      <c r="X37" s="5"/>
      <c r="Y37" s="5"/>
      <c r="Z37" s="19"/>
      <c r="AA37" s="19">
        <f t="shared" si="7"/>
        <v>9</v>
      </c>
      <c r="AB37" s="19">
        <f t="shared" si="8"/>
        <v>6</v>
      </c>
      <c r="AC37" s="19">
        <f t="shared" si="9"/>
        <v>11</v>
      </c>
      <c r="AD37" s="19">
        <f t="shared" si="10"/>
        <v>6</v>
      </c>
      <c r="AE37" s="20">
        <f t="shared" si="6"/>
        <v>32</v>
      </c>
      <c r="AG37" s="16"/>
      <c r="AH37" s="16"/>
      <c r="AI37" s="16"/>
      <c r="AJ37" s="16"/>
      <c r="AK37" s="16"/>
      <c r="AL37" s="16"/>
      <c r="AM37" s="21"/>
      <c r="AN37" s="21">
        <f>$AE37*AA40/$AE40</f>
        <v>5.9479553903345721</v>
      </c>
      <c r="AO37" s="21">
        <f>$AE37*AB40/$AE40</f>
        <v>6.5427509293680295</v>
      </c>
      <c r="AP37" s="21">
        <f>$AE37*AC40/$AE40</f>
        <v>8.089219330855018</v>
      </c>
      <c r="AQ37" s="21">
        <f>$AE37*AD40/$AE40</f>
        <v>11.420074349442379</v>
      </c>
      <c r="AR37" s="21"/>
    </row>
    <row r="38" spans="2:44" x14ac:dyDescent="0.25">
      <c r="B38" s="3" t="s">
        <v>13</v>
      </c>
      <c r="C38" s="4">
        <v>0</v>
      </c>
      <c r="D38" s="5">
        <v>0</v>
      </c>
      <c r="E38" s="4">
        <v>0</v>
      </c>
      <c r="F38" s="5">
        <v>0</v>
      </c>
      <c r="G38" s="4">
        <v>0.22220000000000001</v>
      </c>
      <c r="H38" s="5">
        <v>2</v>
      </c>
      <c r="I38" s="4">
        <v>0.44440000000000002</v>
      </c>
      <c r="J38" s="5">
        <v>4</v>
      </c>
      <c r="K38" s="4">
        <v>0.22220000000000001</v>
      </c>
      <c r="L38" s="5">
        <v>2</v>
      </c>
      <c r="M38" s="4">
        <v>0</v>
      </c>
      <c r="N38" s="5">
        <v>0</v>
      </c>
      <c r="O38" s="4">
        <v>0</v>
      </c>
      <c r="P38" s="5">
        <v>0</v>
      </c>
      <c r="Q38" s="4">
        <v>0.1111</v>
      </c>
      <c r="R38" s="5">
        <v>1</v>
      </c>
      <c r="S38" s="4">
        <v>3.27E-2</v>
      </c>
      <c r="T38" s="5">
        <v>9</v>
      </c>
      <c r="V38" s="16"/>
      <c r="W38" s="16"/>
      <c r="X38" s="5"/>
      <c r="Y38" s="5"/>
      <c r="Z38" s="19"/>
      <c r="AA38" s="19">
        <f t="shared" si="7"/>
        <v>2</v>
      </c>
      <c r="AB38" s="19">
        <f t="shared" si="8"/>
        <v>4</v>
      </c>
      <c r="AC38" s="19">
        <f t="shared" si="9"/>
        <v>2</v>
      </c>
      <c r="AD38" s="19">
        <f t="shared" si="10"/>
        <v>0</v>
      </c>
      <c r="AE38" s="20">
        <f t="shared" si="6"/>
        <v>8</v>
      </c>
      <c r="AG38" s="16"/>
      <c r="AH38" s="16"/>
      <c r="AI38" s="16"/>
      <c r="AJ38" s="16"/>
      <c r="AK38" s="16"/>
      <c r="AL38" s="16"/>
      <c r="AM38" s="21"/>
      <c r="AN38" s="21">
        <f>$AE38*AA40/$AE40</f>
        <v>1.486988847583643</v>
      </c>
      <c r="AO38" s="21">
        <f>$AE38*AB40/$AE40</f>
        <v>1.6356877323420074</v>
      </c>
      <c r="AP38" s="21">
        <f>$AE38*AC40/$AE40</f>
        <v>2.0223048327137545</v>
      </c>
      <c r="AQ38" s="21">
        <f>$AE38*AD40/$AE40</f>
        <v>2.8550185873605947</v>
      </c>
      <c r="AR38" s="21"/>
    </row>
    <row r="39" spans="2:44" x14ac:dyDescent="0.25">
      <c r="B39" s="3" t="s">
        <v>14</v>
      </c>
      <c r="C39" s="4">
        <v>0</v>
      </c>
      <c r="D39" s="5">
        <v>0</v>
      </c>
      <c r="E39" s="4">
        <v>0</v>
      </c>
      <c r="F39" s="5">
        <v>0</v>
      </c>
      <c r="G39" s="4">
        <v>0.5</v>
      </c>
      <c r="H39" s="5">
        <v>1</v>
      </c>
      <c r="I39" s="4">
        <v>0.5</v>
      </c>
      <c r="J39" s="5">
        <v>1</v>
      </c>
      <c r="K39" s="4">
        <v>0</v>
      </c>
      <c r="L39" s="5">
        <v>0</v>
      </c>
      <c r="M39" s="4">
        <v>0</v>
      </c>
      <c r="N39" s="5">
        <v>0</v>
      </c>
      <c r="O39" s="4">
        <v>0</v>
      </c>
      <c r="P39" s="5">
        <v>0</v>
      </c>
      <c r="Q39" s="4">
        <v>0</v>
      </c>
      <c r="R39" s="5">
        <v>0</v>
      </c>
      <c r="S39" s="4">
        <v>7.3000000000000001E-3</v>
      </c>
      <c r="T39" s="5">
        <v>2</v>
      </c>
      <c r="V39" s="16"/>
      <c r="W39" s="16"/>
      <c r="X39" s="5"/>
      <c r="Y39" s="5"/>
      <c r="Z39" s="19"/>
      <c r="AA39" s="19">
        <f t="shared" si="7"/>
        <v>1</v>
      </c>
      <c r="AB39" s="19">
        <f t="shared" si="8"/>
        <v>1</v>
      </c>
      <c r="AC39" s="19">
        <f t="shared" si="9"/>
        <v>0</v>
      </c>
      <c r="AD39" s="19">
        <f t="shared" si="10"/>
        <v>0</v>
      </c>
      <c r="AE39" s="20">
        <f t="shared" si="6"/>
        <v>2</v>
      </c>
      <c r="AG39" s="16"/>
      <c r="AH39" s="16"/>
      <c r="AI39" s="16"/>
      <c r="AJ39" s="16"/>
      <c r="AK39" s="16"/>
      <c r="AL39" s="16"/>
      <c r="AM39" s="21"/>
      <c r="AN39" s="21">
        <f>$AE39*AA40/$AE40</f>
        <v>0.37174721189591076</v>
      </c>
      <c r="AO39" s="21">
        <f>$AE39*AB40/$AE40</f>
        <v>0.40892193308550184</v>
      </c>
      <c r="AP39" s="21">
        <f>$AE39*AC40/$AE40</f>
        <v>0.50557620817843862</v>
      </c>
      <c r="AQ39" s="21">
        <f>$AE39*AD40/$AE40</f>
        <v>0.71375464684014867</v>
      </c>
      <c r="AR39" s="21"/>
    </row>
    <row r="40" spans="2:44" x14ac:dyDescent="0.25">
      <c r="B40" s="3" t="s">
        <v>6</v>
      </c>
      <c r="C40" s="6">
        <v>1.09E-2</v>
      </c>
      <c r="D40" s="3">
        <v>3</v>
      </c>
      <c r="E40" s="6">
        <v>0</v>
      </c>
      <c r="F40" s="3">
        <v>0</v>
      </c>
      <c r="G40" s="6">
        <v>0.18179999999999999</v>
      </c>
      <c r="H40" s="3">
        <v>50</v>
      </c>
      <c r="I40" s="6">
        <v>0.2</v>
      </c>
      <c r="J40" s="3">
        <v>55</v>
      </c>
      <c r="K40" s="6">
        <v>0.24729999999999999</v>
      </c>
      <c r="L40" s="3">
        <v>68</v>
      </c>
      <c r="M40" s="6">
        <v>0.34910000000000002</v>
      </c>
      <c r="N40" s="3">
        <v>96</v>
      </c>
      <c r="O40" s="6">
        <v>0</v>
      </c>
      <c r="P40" s="3">
        <v>0</v>
      </c>
      <c r="Q40" s="6">
        <v>1.09E-2</v>
      </c>
      <c r="R40" s="3">
        <v>3</v>
      </c>
      <c r="S40" s="6">
        <v>1</v>
      </c>
      <c r="T40" s="3">
        <v>275</v>
      </c>
      <c r="V40" s="16"/>
      <c r="W40" s="16"/>
      <c r="X40" s="16"/>
      <c r="Y40" s="16"/>
      <c r="Z40" s="20"/>
      <c r="AA40" s="20">
        <f t="shared" ref="AA40" si="11">SUM(AA32:AA39)</f>
        <v>50</v>
      </c>
      <c r="AB40" s="20">
        <f t="shared" ref="AB40" si="12">SUM(AB32:AB39)</f>
        <v>55</v>
      </c>
      <c r="AC40" s="20">
        <f t="shared" ref="AC40" si="13">SUM(AC32:AC39)</f>
        <v>68</v>
      </c>
      <c r="AD40" s="20">
        <f t="shared" ref="AD40" si="14">SUM(AD32:AD39)</f>
        <v>96</v>
      </c>
      <c r="AE40" s="19">
        <f>SUM(AE33:AE39)</f>
        <v>269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2:44" x14ac:dyDescent="0.25">
      <c r="B41" s="8"/>
      <c r="C41" s="8"/>
      <c r="D41" s="1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 t="s">
        <v>15</v>
      </c>
      <c r="T41" s="7">
        <v>275</v>
      </c>
    </row>
    <row r="42" spans="2:4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16</v>
      </c>
      <c r="T42" s="7">
        <v>0</v>
      </c>
    </row>
    <row r="44" spans="2:44" ht="18" x14ac:dyDescent="0.25">
      <c r="B44" s="1" t="s">
        <v>33</v>
      </c>
    </row>
    <row r="45" spans="2:44" x14ac:dyDescent="0.25">
      <c r="B45" s="2"/>
      <c r="C45" s="24" t="s">
        <v>34</v>
      </c>
      <c r="D45" s="25"/>
      <c r="E45" s="24" t="s">
        <v>35</v>
      </c>
      <c r="F45" s="25"/>
      <c r="G45" s="24" t="s">
        <v>36</v>
      </c>
      <c r="H45" s="25"/>
      <c r="I45" s="24" t="s">
        <v>37</v>
      </c>
      <c r="J45" s="25"/>
      <c r="K45" s="24" t="s">
        <v>38</v>
      </c>
      <c r="L45" s="25"/>
      <c r="M45" s="24" t="s">
        <v>39</v>
      </c>
      <c r="N45" s="25"/>
      <c r="O45" s="24" t="s">
        <v>5</v>
      </c>
      <c r="P45" s="25"/>
      <c r="Q45" s="24" t="s">
        <v>6</v>
      </c>
      <c r="R45" s="25"/>
    </row>
    <row r="46" spans="2:44" x14ac:dyDescent="0.25">
      <c r="B46" s="3" t="s">
        <v>7</v>
      </c>
      <c r="C46" s="4">
        <v>0</v>
      </c>
      <c r="D46" s="5">
        <v>0</v>
      </c>
      <c r="E46" s="4">
        <v>0</v>
      </c>
      <c r="F46" s="5">
        <v>0</v>
      </c>
      <c r="G46" s="4">
        <v>0</v>
      </c>
      <c r="H46" s="5">
        <v>0</v>
      </c>
      <c r="I46" s="4">
        <v>0</v>
      </c>
      <c r="J46" s="5">
        <v>0</v>
      </c>
      <c r="K46" s="4">
        <v>0</v>
      </c>
      <c r="L46" s="5">
        <v>0</v>
      </c>
      <c r="M46" s="4">
        <v>0</v>
      </c>
      <c r="N46" s="5">
        <v>0</v>
      </c>
      <c r="O46" s="4">
        <v>0</v>
      </c>
      <c r="P46" s="5">
        <v>0</v>
      </c>
      <c r="Q46" s="4">
        <v>0</v>
      </c>
      <c r="R46" s="5">
        <v>0</v>
      </c>
      <c r="T46" s="12" t="s">
        <v>91</v>
      </c>
      <c r="U46" s="17">
        <f>_xlfn.CHISQ.TEST(X47:AC53,AK47:AP53)</f>
        <v>8.0628529176635089E-4</v>
      </c>
      <c r="V46" s="19"/>
      <c r="W46" s="19" t="s">
        <v>92</v>
      </c>
      <c r="X46" s="19"/>
      <c r="Y46" s="19"/>
      <c r="Z46" s="19"/>
      <c r="AA46" s="19"/>
      <c r="AB46" s="19"/>
      <c r="AC46" s="19"/>
      <c r="AD46" s="20"/>
      <c r="AE46" s="19"/>
      <c r="AF46" s="19"/>
      <c r="AG46" s="19"/>
      <c r="AH46" s="19"/>
      <c r="AI46" s="19"/>
      <c r="AJ46" s="19" t="s">
        <v>93</v>
      </c>
      <c r="AK46" s="21"/>
      <c r="AL46" s="21"/>
      <c r="AM46" s="21"/>
      <c r="AN46" s="21"/>
      <c r="AO46" s="21"/>
      <c r="AP46" s="21"/>
    </row>
    <row r="47" spans="2:44" x14ac:dyDescent="0.25">
      <c r="B47" s="3" t="s">
        <v>8</v>
      </c>
      <c r="C47" s="4">
        <v>0.21429999999999999</v>
      </c>
      <c r="D47" s="5">
        <v>9</v>
      </c>
      <c r="E47" s="4">
        <v>9.5199999999999993E-2</v>
      </c>
      <c r="F47" s="5">
        <v>4</v>
      </c>
      <c r="G47" s="4">
        <v>0.26190000000000002</v>
      </c>
      <c r="H47" s="5">
        <v>11</v>
      </c>
      <c r="I47" s="4">
        <v>0.21429999999999999</v>
      </c>
      <c r="J47" s="5">
        <v>9</v>
      </c>
      <c r="K47" s="4">
        <v>9.5199999999999993E-2</v>
      </c>
      <c r="L47" s="5">
        <v>4</v>
      </c>
      <c r="M47" s="4">
        <v>4.7600000000000003E-2</v>
      </c>
      <c r="N47" s="5">
        <v>2</v>
      </c>
      <c r="O47" s="4">
        <v>7.1399999999999991E-2</v>
      </c>
      <c r="P47" s="5">
        <v>3</v>
      </c>
      <c r="Q47" s="4">
        <v>0.1527</v>
      </c>
      <c r="R47" s="5">
        <v>42</v>
      </c>
      <c r="T47" s="12" t="s">
        <v>94</v>
      </c>
      <c r="U47" s="8">
        <f>_xlfn.CHISQ.INV.RT(U46,30)</f>
        <v>60.474502179873021</v>
      </c>
      <c r="V47" s="19"/>
      <c r="W47" s="19"/>
      <c r="X47" s="19">
        <f>D47</f>
        <v>9</v>
      </c>
      <c r="Y47" s="19">
        <f>F47</f>
        <v>4</v>
      </c>
      <c r="Z47" s="19">
        <f>H47</f>
        <v>11</v>
      </c>
      <c r="AA47" s="19">
        <f>J47</f>
        <v>9</v>
      </c>
      <c r="AB47" s="19">
        <f>L47</f>
        <v>4</v>
      </c>
      <c r="AC47" s="19">
        <f>N47</f>
        <v>2</v>
      </c>
      <c r="AD47" s="20">
        <f>SUM(X47:AC47)</f>
        <v>39</v>
      </c>
      <c r="AE47" s="19"/>
      <c r="AF47" s="19"/>
      <c r="AG47" s="19"/>
      <c r="AH47" s="19"/>
      <c r="AI47" s="19"/>
      <c r="AJ47" s="19"/>
      <c r="AK47" s="21">
        <f t="shared" ref="AK47:AP47" si="15">$AD47*X54/$AD54</f>
        <v>2.58984375</v>
      </c>
      <c r="AL47" s="21">
        <f t="shared" si="15"/>
        <v>5.63671875</v>
      </c>
      <c r="AM47" s="21">
        <f t="shared" si="15"/>
        <v>7.3125</v>
      </c>
      <c r="AN47" s="21">
        <f t="shared" si="15"/>
        <v>7.76953125</v>
      </c>
      <c r="AO47" s="21">
        <f t="shared" si="15"/>
        <v>5.1796875</v>
      </c>
      <c r="AP47" s="21">
        <f t="shared" si="15"/>
        <v>10.51171875</v>
      </c>
    </row>
    <row r="48" spans="2:44" x14ac:dyDescent="0.25">
      <c r="B48" s="3" t="s">
        <v>9</v>
      </c>
      <c r="C48" s="4">
        <v>2.86E-2</v>
      </c>
      <c r="D48" s="5">
        <v>1</v>
      </c>
      <c r="E48" s="4">
        <v>0.2286</v>
      </c>
      <c r="F48" s="5">
        <v>8</v>
      </c>
      <c r="G48" s="4">
        <v>0.2</v>
      </c>
      <c r="H48" s="5">
        <v>7</v>
      </c>
      <c r="I48" s="4">
        <v>0.2</v>
      </c>
      <c r="J48" s="5">
        <v>7</v>
      </c>
      <c r="K48" s="4">
        <v>0.1143</v>
      </c>
      <c r="L48" s="5">
        <v>4</v>
      </c>
      <c r="M48" s="4">
        <v>0.2286</v>
      </c>
      <c r="N48" s="5">
        <v>8</v>
      </c>
      <c r="O48" s="4">
        <v>0</v>
      </c>
      <c r="P48" s="5">
        <v>0</v>
      </c>
      <c r="Q48" s="4">
        <v>0.1273</v>
      </c>
      <c r="R48" s="5">
        <v>35</v>
      </c>
      <c r="T48" s="12" t="s">
        <v>95</v>
      </c>
      <c r="U48" s="22">
        <f>SQRT(U47/(AD54*MIN(7-1,6-1)))</f>
        <v>0.21736077113413496</v>
      </c>
      <c r="V48" s="19"/>
      <c r="W48" s="19"/>
      <c r="X48" s="19">
        <f t="shared" ref="X48:X53" si="16">D48</f>
        <v>1</v>
      </c>
      <c r="Y48" s="19">
        <f t="shared" ref="Y48:Y53" si="17">F48</f>
        <v>8</v>
      </c>
      <c r="Z48" s="19">
        <f t="shared" ref="Z48:Z53" si="18">H48</f>
        <v>7</v>
      </c>
      <c r="AA48" s="19">
        <f t="shared" ref="AA48:AA53" si="19">J48</f>
        <v>7</v>
      </c>
      <c r="AB48" s="19">
        <f t="shared" ref="AB48:AB53" si="20">L48</f>
        <v>4</v>
      </c>
      <c r="AC48" s="19">
        <f t="shared" ref="AC48:AC53" si="21">N48</f>
        <v>8</v>
      </c>
      <c r="AD48" s="20">
        <f t="shared" ref="AD48:AD53" si="22">SUM(X48:AC48)</f>
        <v>35</v>
      </c>
      <c r="AE48" s="19"/>
      <c r="AF48" s="19"/>
      <c r="AG48" s="19"/>
      <c r="AH48" s="19"/>
      <c r="AI48" s="19"/>
      <c r="AJ48" s="19"/>
      <c r="AK48" s="21">
        <f>$AD48*X54/$AD54</f>
        <v>2.32421875</v>
      </c>
      <c r="AL48" s="21">
        <f t="shared" ref="AL48:AP48" si="23">$AD48*Y54/$AD54</f>
        <v>5.05859375</v>
      </c>
      <c r="AM48" s="21">
        <f t="shared" si="23"/>
        <v>6.5625</v>
      </c>
      <c r="AN48" s="21">
        <f t="shared" si="23"/>
        <v>6.97265625</v>
      </c>
      <c r="AO48" s="21">
        <f t="shared" si="23"/>
        <v>4.6484375</v>
      </c>
      <c r="AP48" s="21">
        <f t="shared" si="23"/>
        <v>9.43359375</v>
      </c>
    </row>
    <row r="49" spans="2:42" x14ac:dyDescent="0.25">
      <c r="B49" s="3" t="s">
        <v>10</v>
      </c>
      <c r="C49" s="4">
        <v>0</v>
      </c>
      <c r="D49" s="5">
        <v>0</v>
      </c>
      <c r="E49" s="4">
        <v>8.1099999999999992E-2</v>
      </c>
      <c r="F49" s="5">
        <v>6</v>
      </c>
      <c r="G49" s="4">
        <v>0.1081</v>
      </c>
      <c r="H49" s="5">
        <v>8</v>
      </c>
      <c r="I49" s="4">
        <v>0.16220000000000001</v>
      </c>
      <c r="J49" s="5">
        <v>12</v>
      </c>
      <c r="K49" s="4">
        <v>0.20269999999999999</v>
      </c>
      <c r="L49" s="5">
        <v>15</v>
      </c>
      <c r="M49" s="4">
        <v>0.39190000000000003</v>
      </c>
      <c r="N49" s="5">
        <v>29</v>
      </c>
      <c r="O49" s="4">
        <v>5.4100000000000002E-2</v>
      </c>
      <c r="P49" s="5">
        <v>4</v>
      </c>
      <c r="Q49" s="4">
        <v>0.26910000000000001</v>
      </c>
      <c r="R49" s="5">
        <v>74</v>
      </c>
      <c r="T49" s="19"/>
      <c r="U49" s="8" t="str">
        <f>IF(AND(U48&gt;0,U48&lt;=0.2),"Schwacher Zusammenhang",IF(AND(U48&gt;0.2,U48&lt;=0.6),"Mittlerer Zusammenhang",IF(U48&gt;0.6,"Starker Zusammenhang","")))</f>
        <v>Mittlerer Zusammenhang</v>
      </c>
      <c r="V49" s="5"/>
      <c r="W49" s="5"/>
      <c r="X49" s="19">
        <f t="shared" si="16"/>
        <v>0</v>
      </c>
      <c r="Y49" s="19">
        <f t="shared" si="17"/>
        <v>6</v>
      </c>
      <c r="Z49" s="19">
        <f t="shared" si="18"/>
        <v>8</v>
      </c>
      <c r="AA49" s="19">
        <f t="shared" si="19"/>
        <v>12</v>
      </c>
      <c r="AB49" s="19">
        <f t="shared" si="20"/>
        <v>15</v>
      </c>
      <c r="AC49" s="19">
        <f t="shared" si="21"/>
        <v>29</v>
      </c>
      <c r="AD49" s="20">
        <f t="shared" si="22"/>
        <v>70</v>
      </c>
      <c r="AE49" s="19"/>
      <c r="AF49" s="19"/>
      <c r="AG49" s="19"/>
      <c r="AH49" s="19"/>
      <c r="AI49" s="19"/>
      <c r="AJ49" s="19"/>
      <c r="AK49" s="21">
        <f>$AD49*X54/$AD54</f>
        <v>4.6484375</v>
      </c>
      <c r="AL49" s="21">
        <f t="shared" ref="AL49:AP49" si="24">$AD49*Y54/$AD54</f>
        <v>10.1171875</v>
      </c>
      <c r="AM49" s="21">
        <f t="shared" si="24"/>
        <v>13.125</v>
      </c>
      <c r="AN49" s="21">
        <f t="shared" si="24"/>
        <v>13.9453125</v>
      </c>
      <c r="AO49" s="21">
        <f t="shared" si="24"/>
        <v>9.296875</v>
      </c>
      <c r="AP49" s="21">
        <f t="shared" si="24"/>
        <v>18.8671875</v>
      </c>
    </row>
    <row r="50" spans="2:42" x14ac:dyDescent="0.25">
      <c r="B50" s="3" t="s">
        <v>11</v>
      </c>
      <c r="C50" s="4">
        <v>3.7000000000000012E-2</v>
      </c>
      <c r="D50" s="5">
        <v>3</v>
      </c>
      <c r="E50" s="4">
        <v>0.1235</v>
      </c>
      <c r="F50" s="5">
        <v>10</v>
      </c>
      <c r="G50" s="4">
        <v>0.1605</v>
      </c>
      <c r="H50" s="5">
        <v>13</v>
      </c>
      <c r="I50" s="4">
        <v>0.19750000000000001</v>
      </c>
      <c r="J50" s="5">
        <v>16</v>
      </c>
      <c r="K50" s="4">
        <v>8.6400000000000005E-2</v>
      </c>
      <c r="L50" s="5">
        <v>7</v>
      </c>
      <c r="M50" s="4">
        <v>0.28399999999999997</v>
      </c>
      <c r="N50" s="5">
        <v>23</v>
      </c>
      <c r="O50" s="4">
        <v>0.1111</v>
      </c>
      <c r="P50" s="5">
        <v>9</v>
      </c>
      <c r="Q50" s="4">
        <v>0.29449999999999998</v>
      </c>
      <c r="R50" s="5">
        <v>81</v>
      </c>
      <c r="V50" s="5"/>
      <c r="W50" s="5"/>
      <c r="X50" s="19">
        <f t="shared" si="16"/>
        <v>3</v>
      </c>
      <c r="Y50" s="19">
        <f t="shared" si="17"/>
        <v>10</v>
      </c>
      <c r="Z50" s="19">
        <f t="shared" si="18"/>
        <v>13</v>
      </c>
      <c r="AA50" s="19">
        <f t="shared" si="19"/>
        <v>16</v>
      </c>
      <c r="AB50" s="19">
        <f t="shared" si="20"/>
        <v>7</v>
      </c>
      <c r="AC50" s="19">
        <f t="shared" si="21"/>
        <v>23</v>
      </c>
      <c r="AD50" s="20">
        <f t="shared" si="22"/>
        <v>72</v>
      </c>
      <c r="AK50" s="21">
        <f>$AD50*X54/$AD54</f>
        <v>4.78125</v>
      </c>
      <c r="AL50" s="21">
        <f t="shared" ref="AL50:AP50" si="25">$AD50*Y54/$AD54</f>
        <v>10.40625</v>
      </c>
      <c r="AM50" s="21">
        <f t="shared" si="25"/>
        <v>13.5</v>
      </c>
      <c r="AN50" s="21">
        <f t="shared" si="25"/>
        <v>14.34375</v>
      </c>
      <c r="AO50" s="21">
        <f t="shared" si="25"/>
        <v>9.5625</v>
      </c>
      <c r="AP50" s="21">
        <f t="shared" si="25"/>
        <v>19.40625</v>
      </c>
    </row>
    <row r="51" spans="2:42" x14ac:dyDescent="0.25">
      <c r="B51" s="3" t="s">
        <v>12</v>
      </c>
      <c r="C51" s="4">
        <v>9.3800000000000008E-2</v>
      </c>
      <c r="D51" s="5">
        <v>3</v>
      </c>
      <c r="E51" s="4">
        <v>0.1875</v>
      </c>
      <c r="F51" s="5">
        <v>6</v>
      </c>
      <c r="G51" s="4">
        <v>0.25</v>
      </c>
      <c r="H51" s="5">
        <v>8</v>
      </c>
      <c r="I51" s="4">
        <v>0.125</v>
      </c>
      <c r="J51" s="5">
        <v>4</v>
      </c>
      <c r="K51" s="4">
        <v>9.3800000000000008E-2</v>
      </c>
      <c r="L51" s="5">
        <v>3</v>
      </c>
      <c r="M51" s="4">
        <v>0.1875</v>
      </c>
      <c r="N51" s="5">
        <v>6</v>
      </c>
      <c r="O51" s="4">
        <v>6.25E-2</v>
      </c>
      <c r="P51" s="5">
        <v>2</v>
      </c>
      <c r="Q51" s="4">
        <v>0.1164</v>
      </c>
      <c r="R51" s="5">
        <v>32</v>
      </c>
      <c r="V51" s="5"/>
      <c r="W51" s="5"/>
      <c r="X51" s="19">
        <f t="shared" si="16"/>
        <v>3</v>
      </c>
      <c r="Y51" s="19">
        <f t="shared" si="17"/>
        <v>6</v>
      </c>
      <c r="Z51" s="19">
        <f t="shared" si="18"/>
        <v>8</v>
      </c>
      <c r="AA51" s="19">
        <f t="shared" si="19"/>
        <v>4</v>
      </c>
      <c r="AB51" s="19">
        <f t="shared" si="20"/>
        <v>3</v>
      </c>
      <c r="AC51" s="19">
        <f t="shared" si="21"/>
        <v>6</v>
      </c>
      <c r="AD51" s="20">
        <f t="shared" si="22"/>
        <v>30</v>
      </c>
      <c r="AK51" s="21">
        <f>$AD51*X54/$AD54</f>
        <v>1.9921875</v>
      </c>
      <c r="AL51" s="21">
        <f t="shared" ref="AL51:AP51" si="26">$AD51*Y54/$AD54</f>
        <v>4.3359375</v>
      </c>
      <c r="AM51" s="21">
        <f t="shared" si="26"/>
        <v>5.625</v>
      </c>
      <c r="AN51" s="21">
        <f t="shared" si="26"/>
        <v>5.9765625</v>
      </c>
      <c r="AO51" s="21">
        <f t="shared" si="26"/>
        <v>3.984375</v>
      </c>
      <c r="AP51" s="21">
        <f t="shared" si="26"/>
        <v>8.0859375</v>
      </c>
    </row>
    <row r="52" spans="2:42" x14ac:dyDescent="0.25">
      <c r="B52" s="3" t="s">
        <v>13</v>
      </c>
      <c r="C52" s="4">
        <v>0.1111</v>
      </c>
      <c r="D52" s="5">
        <v>1</v>
      </c>
      <c r="E52" s="4">
        <v>0.33329999999999999</v>
      </c>
      <c r="F52" s="5">
        <v>3</v>
      </c>
      <c r="G52" s="4">
        <v>0.1111</v>
      </c>
      <c r="H52" s="5">
        <v>1</v>
      </c>
      <c r="I52" s="4">
        <v>0.33329999999999999</v>
      </c>
      <c r="J52" s="5">
        <v>3</v>
      </c>
      <c r="K52" s="4">
        <v>0.1111</v>
      </c>
      <c r="L52" s="5">
        <v>1</v>
      </c>
      <c r="M52" s="4">
        <v>0</v>
      </c>
      <c r="N52" s="5">
        <v>0</v>
      </c>
      <c r="O52" s="4">
        <v>0</v>
      </c>
      <c r="P52" s="5">
        <v>0</v>
      </c>
      <c r="Q52" s="4">
        <v>3.27E-2</v>
      </c>
      <c r="R52" s="5">
        <v>9</v>
      </c>
      <c r="V52" s="5"/>
      <c r="W52" s="5"/>
      <c r="X52" s="19">
        <f t="shared" si="16"/>
        <v>1</v>
      </c>
      <c r="Y52" s="19">
        <f t="shared" si="17"/>
        <v>3</v>
      </c>
      <c r="Z52" s="19">
        <f t="shared" si="18"/>
        <v>1</v>
      </c>
      <c r="AA52" s="19">
        <f t="shared" si="19"/>
        <v>3</v>
      </c>
      <c r="AB52" s="19">
        <f t="shared" si="20"/>
        <v>1</v>
      </c>
      <c r="AC52" s="19">
        <f t="shared" si="21"/>
        <v>0</v>
      </c>
      <c r="AD52" s="20">
        <f t="shared" si="22"/>
        <v>9</v>
      </c>
      <c r="AK52" s="21">
        <f>$AD52*X54/$AD54</f>
        <v>0.59765625</v>
      </c>
      <c r="AL52" s="21">
        <f t="shared" ref="AL52:AP52" si="27">$AD52*Y54/$AD54</f>
        <v>1.30078125</v>
      </c>
      <c r="AM52" s="21">
        <f t="shared" si="27"/>
        <v>1.6875</v>
      </c>
      <c r="AN52" s="21">
        <f t="shared" si="27"/>
        <v>1.79296875</v>
      </c>
      <c r="AO52" s="21">
        <f t="shared" si="27"/>
        <v>1.1953125</v>
      </c>
      <c r="AP52" s="21">
        <f t="shared" si="27"/>
        <v>2.42578125</v>
      </c>
    </row>
    <row r="53" spans="2:42" x14ac:dyDescent="0.25">
      <c r="B53" s="3" t="s">
        <v>14</v>
      </c>
      <c r="C53" s="4">
        <v>0</v>
      </c>
      <c r="D53" s="5">
        <v>0</v>
      </c>
      <c r="E53" s="4">
        <v>0</v>
      </c>
      <c r="F53" s="5">
        <v>0</v>
      </c>
      <c r="G53" s="4">
        <v>0</v>
      </c>
      <c r="H53" s="5">
        <v>0</v>
      </c>
      <c r="I53" s="4">
        <v>0</v>
      </c>
      <c r="J53" s="5">
        <v>0</v>
      </c>
      <c r="K53" s="4">
        <v>0</v>
      </c>
      <c r="L53" s="5">
        <v>0</v>
      </c>
      <c r="M53" s="4">
        <v>0.5</v>
      </c>
      <c r="N53" s="5">
        <v>1</v>
      </c>
      <c r="O53" s="4">
        <v>0.5</v>
      </c>
      <c r="P53" s="5">
        <v>1</v>
      </c>
      <c r="Q53" s="4">
        <v>7.3000000000000001E-3</v>
      </c>
      <c r="R53" s="5">
        <v>2</v>
      </c>
      <c r="V53" s="5"/>
      <c r="W53" s="5"/>
      <c r="X53" s="19">
        <f t="shared" si="16"/>
        <v>0</v>
      </c>
      <c r="Y53" s="19">
        <f t="shared" si="17"/>
        <v>0</v>
      </c>
      <c r="Z53" s="19">
        <f t="shared" si="18"/>
        <v>0</v>
      </c>
      <c r="AA53" s="19">
        <f t="shared" si="19"/>
        <v>0</v>
      </c>
      <c r="AB53" s="19">
        <f t="shared" si="20"/>
        <v>0</v>
      </c>
      <c r="AC53" s="19">
        <f t="shared" si="21"/>
        <v>1</v>
      </c>
      <c r="AD53" s="20">
        <f t="shared" si="22"/>
        <v>1</v>
      </c>
      <c r="AK53" s="21">
        <f>$AD53*X54/$AD54</f>
        <v>6.640625E-2</v>
      </c>
      <c r="AL53" s="21">
        <f t="shared" ref="AL53:AP53" si="28">$AD53*Y54/$AD54</f>
        <v>0.14453125</v>
      </c>
      <c r="AM53" s="21">
        <f t="shared" si="28"/>
        <v>0.1875</v>
      </c>
      <c r="AN53" s="21">
        <f t="shared" si="28"/>
        <v>0.19921875</v>
      </c>
      <c r="AO53" s="21">
        <f t="shared" si="28"/>
        <v>0.1328125</v>
      </c>
      <c r="AP53" s="21">
        <f t="shared" si="28"/>
        <v>0.26953125</v>
      </c>
    </row>
    <row r="54" spans="2:42" x14ac:dyDescent="0.25">
      <c r="B54" s="3" t="s">
        <v>6</v>
      </c>
      <c r="C54" s="6">
        <v>6.1799999999999987E-2</v>
      </c>
      <c r="D54" s="3">
        <v>17</v>
      </c>
      <c r="E54" s="6">
        <v>0.13450000000000001</v>
      </c>
      <c r="F54" s="3">
        <v>37</v>
      </c>
      <c r="G54" s="6">
        <v>0.17449999999999999</v>
      </c>
      <c r="H54" s="3">
        <v>48</v>
      </c>
      <c r="I54" s="6">
        <v>0.1855</v>
      </c>
      <c r="J54" s="3">
        <v>51</v>
      </c>
      <c r="K54" s="6">
        <v>0.1236</v>
      </c>
      <c r="L54" s="3">
        <v>34</v>
      </c>
      <c r="M54" s="6">
        <v>0.25090000000000001</v>
      </c>
      <c r="N54" s="3">
        <v>69</v>
      </c>
      <c r="O54" s="6">
        <v>6.9099999999999995E-2</v>
      </c>
      <c r="P54" s="3">
        <v>19</v>
      </c>
      <c r="Q54" s="6">
        <v>1</v>
      </c>
      <c r="R54" s="3">
        <v>275</v>
      </c>
      <c r="X54" s="20">
        <f>SUM(X46:X53)</f>
        <v>17</v>
      </c>
      <c r="Y54" s="20">
        <f t="shared" ref="Y54:AC54" si="29">SUM(Y46:Y53)</f>
        <v>37</v>
      </c>
      <c r="Z54" s="20">
        <f t="shared" si="29"/>
        <v>48</v>
      </c>
      <c r="AA54" s="20">
        <f t="shared" si="29"/>
        <v>51</v>
      </c>
      <c r="AB54" s="20">
        <f t="shared" si="29"/>
        <v>34</v>
      </c>
      <c r="AC54" s="20">
        <f t="shared" si="29"/>
        <v>69</v>
      </c>
      <c r="AD54" s="19">
        <f>SUM(AD46:AD53)</f>
        <v>256</v>
      </c>
    </row>
    <row r="55" spans="2:42" x14ac:dyDescent="0.25">
      <c r="B55" s="8"/>
      <c r="C55" s="8"/>
      <c r="D55" s="17"/>
      <c r="E55" s="7"/>
      <c r="F55" s="9"/>
      <c r="G55" s="12"/>
      <c r="H55" s="10"/>
      <c r="I55" s="7"/>
      <c r="J55" s="12"/>
      <c r="K55" s="18"/>
      <c r="L55" s="7"/>
      <c r="M55" s="7"/>
      <c r="N55" s="7"/>
      <c r="O55" s="7"/>
      <c r="P55" s="7"/>
      <c r="Q55" s="7" t="s">
        <v>15</v>
      </c>
      <c r="R55" s="7">
        <v>275</v>
      </c>
      <c r="T55" s="14"/>
    </row>
    <row r="56" spans="2:42" x14ac:dyDescent="0.25">
      <c r="B56" s="7"/>
      <c r="C56" s="7"/>
      <c r="D56" s="7"/>
      <c r="E56" s="7"/>
      <c r="F56" s="9"/>
      <c r="G56" s="12"/>
      <c r="H56" s="8"/>
      <c r="I56" s="7"/>
      <c r="J56" s="9"/>
      <c r="K56" s="9"/>
      <c r="L56" s="7"/>
      <c r="M56" s="7"/>
      <c r="N56" s="7"/>
      <c r="O56" s="7"/>
      <c r="P56" s="7"/>
      <c r="Q56" s="7" t="s">
        <v>16</v>
      </c>
      <c r="R56" s="7">
        <v>0</v>
      </c>
    </row>
    <row r="57" spans="2:42" x14ac:dyDescent="0.25">
      <c r="F57" s="9"/>
      <c r="G57" s="12"/>
      <c r="H57" s="8"/>
      <c r="I57" s="9"/>
      <c r="J57" s="9"/>
      <c r="K57" s="9"/>
    </row>
    <row r="58" spans="2:42" ht="18" x14ac:dyDescent="0.25">
      <c r="B58" s="1" t="s">
        <v>40</v>
      </c>
    </row>
    <row r="59" spans="2:42" ht="18" x14ac:dyDescent="0.25">
      <c r="B59" s="1" t="s">
        <v>41</v>
      </c>
    </row>
    <row r="60" spans="2:42" x14ac:dyDescent="0.25">
      <c r="B60" s="2"/>
      <c r="C60" s="24" t="s">
        <v>42</v>
      </c>
      <c r="D60" s="25"/>
      <c r="E60" s="24" t="s">
        <v>43</v>
      </c>
      <c r="F60" s="25"/>
      <c r="G60" s="24" t="s">
        <v>44</v>
      </c>
      <c r="H60" s="25"/>
      <c r="I60" s="24" t="s">
        <v>45</v>
      </c>
      <c r="J60" s="25"/>
      <c r="K60" s="24" t="s">
        <v>46</v>
      </c>
      <c r="L60" s="25"/>
      <c r="M60" s="24" t="s">
        <v>6</v>
      </c>
      <c r="N60" s="25"/>
    </row>
    <row r="61" spans="2:42" x14ac:dyDescent="0.25">
      <c r="B61" s="3" t="s">
        <v>7</v>
      </c>
      <c r="C61" s="4">
        <v>0</v>
      </c>
      <c r="D61" s="5">
        <v>0</v>
      </c>
      <c r="E61" s="4">
        <v>0</v>
      </c>
      <c r="F61" s="5">
        <v>0</v>
      </c>
      <c r="G61" s="4">
        <v>0</v>
      </c>
      <c r="H61" s="5">
        <v>0</v>
      </c>
      <c r="I61" s="4">
        <v>0</v>
      </c>
      <c r="J61" s="5">
        <v>0</v>
      </c>
      <c r="K61" s="4">
        <v>0</v>
      </c>
      <c r="L61" s="5">
        <v>0</v>
      </c>
      <c r="M61" s="4">
        <v>0</v>
      </c>
      <c r="N61" s="5">
        <v>0</v>
      </c>
      <c r="P61" s="12" t="s">
        <v>91</v>
      </c>
      <c r="Q61" s="17">
        <f>_xlfn.CHISQ.TEST(T63:W68,AH63:AK68)</f>
        <v>2.7434477922853764E-2</v>
      </c>
      <c r="R61" s="19"/>
      <c r="S61" s="19" t="s">
        <v>92</v>
      </c>
      <c r="T61" s="19"/>
      <c r="U61" s="19"/>
      <c r="V61" s="19"/>
      <c r="W61" s="19"/>
      <c r="X61" s="19"/>
      <c r="Y61" s="19"/>
      <c r="Z61" s="20"/>
      <c r="AA61" s="19"/>
      <c r="AB61" s="19"/>
      <c r="AC61" s="19"/>
      <c r="AD61" s="19"/>
      <c r="AE61" s="19"/>
      <c r="AF61" s="19" t="s">
        <v>93</v>
      </c>
      <c r="AG61" s="21"/>
      <c r="AH61" s="21"/>
      <c r="AI61" s="21"/>
      <c r="AJ61" s="21"/>
      <c r="AK61" s="21"/>
      <c r="AL61" s="21"/>
      <c r="AM61" s="16"/>
    </row>
    <row r="62" spans="2:42" x14ac:dyDescent="0.25">
      <c r="B62" s="3" t="s">
        <v>8</v>
      </c>
      <c r="C62" s="4">
        <v>0.26190000000000002</v>
      </c>
      <c r="D62" s="5">
        <v>11</v>
      </c>
      <c r="E62" s="4">
        <v>0.52380000000000004</v>
      </c>
      <c r="F62" s="5">
        <v>22</v>
      </c>
      <c r="G62" s="4">
        <v>0.16669999999999999</v>
      </c>
      <c r="H62" s="5">
        <v>7</v>
      </c>
      <c r="I62" s="4">
        <v>4.7600000000000003E-2</v>
      </c>
      <c r="J62" s="5">
        <v>2</v>
      </c>
      <c r="K62" s="4">
        <v>0</v>
      </c>
      <c r="L62" s="5">
        <v>0</v>
      </c>
      <c r="M62" s="4">
        <v>0.1527</v>
      </c>
      <c r="N62" s="5">
        <v>42</v>
      </c>
      <c r="P62" s="12" t="s">
        <v>94</v>
      </c>
      <c r="Q62" s="8">
        <f>_xlfn.CHISQ.INV.RT(Q61,15)</f>
        <v>27.163195898760083</v>
      </c>
      <c r="R62" s="19"/>
      <c r="S62" s="19"/>
      <c r="T62" s="19"/>
      <c r="U62" s="19"/>
      <c r="V62" s="19"/>
      <c r="W62" s="19"/>
      <c r="X62" s="19"/>
      <c r="Y62" s="19"/>
      <c r="Z62" s="20"/>
      <c r="AA62" s="19"/>
      <c r="AB62" s="19"/>
      <c r="AC62" s="19"/>
      <c r="AD62" s="19"/>
      <c r="AE62" s="19"/>
      <c r="AF62" s="19"/>
      <c r="AG62" s="21"/>
      <c r="AH62" s="21"/>
      <c r="AI62" s="21"/>
      <c r="AJ62" s="21"/>
      <c r="AK62" s="21"/>
      <c r="AL62" s="21"/>
      <c r="AM62" s="16"/>
    </row>
    <row r="63" spans="2:42" x14ac:dyDescent="0.25">
      <c r="B63" s="3" t="s">
        <v>9</v>
      </c>
      <c r="C63" s="4">
        <v>0.5</v>
      </c>
      <c r="D63" s="5">
        <v>17</v>
      </c>
      <c r="E63" s="4">
        <v>0.35289999999999999</v>
      </c>
      <c r="F63" s="5">
        <v>12</v>
      </c>
      <c r="G63" s="4">
        <v>0.1176</v>
      </c>
      <c r="H63" s="5">
        <v>4</v>
      </c>
      <c r="I63" s="4">
        <v>2.9399999999999999E-2</v>
      </c>
      <c r="J63" s="5">
        <v>1</v>
      </c>
      <c r="K63" s="4">
        <v>0</v>
      </c>
      <c r="L63" s="5">
        <v>0</v>
      </c>
      <c r="M63" s="4">
        <v>0.1236</v>
      </c>
      <c r="N63" s="5">
        <v>34</v>
      </c>
      <c r="P63" s="12" t="s">
        <v>95</v>
      </c>
      <c r="Q63" s="22">
        <f>SQRT(Q62/(Z69*MIN(6-1,4-1)))</f>
        <v>0.18415103954836007</v>
      </c>
      <c r="R63" s="19"/>
      <c r="S63" s="19"/>
      <c r="T63" s="19">
        <f>D62</f>
        <v>11</v>
      </c>
      <c r="U63" s="19">
        <f>F62</f>
        <v>22</v>
      </c>
      <c r="V63" s="19">
        <f>H62</f>
        <v>7</v>
      </c>
      <c r="W63" s="19">
        <f>J62</f>
        <v>2</v>
      </c>
      <c r="X63" s="19"/>
      <c r="Y63" s="19"/>
      <c r="Z63" s="20">
        <f t="shared" ref="Z63:Z68" si="30">SUM(T63:Y63)</f>
        <v>42</v>
      </c>
      <c r="AA63" s="19"/>
      <c r="AB63" s="19"/>
      <c r="AC63" s="19"/>
      <c r="AD63" s="19"/>
      <c r="AE63" s="19"/>
      <c r="AF63" s="19"/>
      <c r="AG63" s="21"/>
      <c r="AH63" s="21">
        <f>$Z63*T69/$Z69</f>
        <v>9.7528089887640448</v>
      </c>
      <c r="AI63" s="21">
        <f>$Z63*U69/$Z69</f>
        <v>21.393258426966291</v>
      </c>
      <c r="AJ63" s="21">
        <f>$Z63*V69/$Z69</f>
        <v>10.067415730337078</v>
      </c>
      <c r="AK63" s="21">
        <f>$Z63*W69/$Z69</f>
        <v>0.7865168539325843</v>
      </c>
      <c r="AL63" s="21"/>
      <c r="AM63" s="16"/>
    </row>
    <row r="64" spans="2:42" x14ac:dyDescent="0.25">
      <c r="B64" s="3" t="s">
        <v>10</v>
      </c>
      <c r="C64" s="4">
        <v>0.15279999999999999</v>
      </c>
      <c r="D64" s="5">
        <v>11</v>
      </c>
      <c r="E64" s="4">
        <v>0.58329999999999993</v>
      </c>
      <c r="F64" s="5">
        <v>42</v>
      </c>
      <c r="G64" s="4">
        <v>0.26390000000000002</v>
      </c>
      <c r="H64" s="5">
        <v>19</v>
      </c>
      <c r="I64" s="4">
        <v>0</v>
      </c>
      <c r="J64" s="5">
        <v>0</v>
      </c>
      <c r="K64" s="4">
        <v>0</v>
      </c>
      <c r="L64" s="5">
        <v>0</v>
      </c>
      <c r="M64" s="4">
        <v>0.26179999999999998</v>
      </c>
      <c r="N64" s="5">
        <v>72</v>
      </c>
      <c r="P64" s="19"/>
      <c r="Q64" s="8" t="str">
        <f>IF(AND(Q63&gt;0,Q63&lt;=0.2),"Schwacher Zusammenhang",IF(AND(Q63&gt;0.2,Q63&lt;=0.6),"Mittlerer Zusammenhang",IF(Q63&gt;0.6,"Starker Zusammenhang","")))</f>
        <v>Schwacher Zusammenhang</v>
      </c>
      <c r="R64" s="5"/>
      <c r="S64" s="5"/>
      <c r="T64" s="19">
        <f t="shared" ref="T64:T68" si="31">D63</f>
        <v>17</v>
      </c>
      <c r="U64" s="19">
        <f t="shared" ref="U64:U68" si="32">F63</f>
        <v>12</v>
      </c>
      <c r="V64" s="19">
        <f t="shared" ref="V64:V68" si="33">H63</f>
        <v>4</v>
      </c>
      <c r="W64" s="19">
        <f t="shared" ref="W64:W68" si="34">J63</f>
        <v>1</v>
      </c>
      <c r="X64" s="19"/>
      <c r="Y64" s="19"/>
      <c r="Z64" s="20">
        <f t="shared" si="30"/>
        <v>34</v>
      </c>
      <c r="AA64" s="19"/>
      <c r="AB64" s="19"/>
      <c r="AC64" s="19"/>
      <c r="AD64" s="19"/>
      <c r="AE64" s="19"/>
      <c r="AF64" s="19"/>
      <c r="AG64" s="21"/>
      <c r="AH64" s="21">
        <f>$Z64*T69/$Z69</f>
        <v>7.8951310861423218</v>
      </c>
      <c r="AI64" s="21">
        <f>$Z64*U69/$Z69</f>
        <v>17.318352059925093</v>
      </c>
      <c r="AJ64" s="21">
        <f>$Z64*V69/$Z69</f>
        <v>8.1498127340823974</v>
      </c>
      <c r="AK64" s="21">
        <f>$Z64*W69/$Z69</f>
        <v>0.63670411985018727</v>
      </c>
      <c r="AL64" s="21"/>
      <c r="AM64" s="16"/>
    </row>
    <row r="65" spans="2:39" x14ac:dyDescent="0.25">
      <c r="B65" s="3" t="s">
        <v>11</v>
      </c>
      <c r="C65" s="4">
        <v>0.22500000000000001</v>
      </c>
      <c r="D65" s="5">
        <v>18</v>
      </c>
      <c r="E65" s="4">
        <v>0.46250000000000002</v>
      </c>
      <c r="F65" s="5">
        <v>37</v>
      </c>
      <c r="G65" s="4">
        <v>0.28749999999999998</v>
      </c>
      <c r="H65" s="5">
        <v>23</v>
      </c>
      <c r="I65" s="4">
        <v>2.5000000000000001E-2</v>
      </c>
      <c r="J65" s="5">
        <v>2</v>
      </c>
      <c r="K65" s="4">
        <v>0</v>
      </c>
      <c r="L65" s="5">
        <v>0</v>
      </c>
      <c r="M65" s="4">
        <v>0.29089999999999999</v>
      </c>
      <c r="N65" s="5">
        <v>80</v>
      </c>
      <c r="P65" s="16"/>
      <c r="Q65" s="16"/>
      <c r="R65" s="5"/>
      <c r="S65" s="5"/>
      <c r="T65" s="19">
        <f t="shared" si="31"/>
        <v>11</v>
      </c>
      <c r="U65" s="19">
        <f t="shared" si="32"/>
        <v>42</v>
      </c>
      <c r="V65" s="19">
        <f t="shared" si="33"/>
        <v>19</v>
      </c>
      <c r="W65" s="19">
        <f t="shared" si="34"/>
        <v>0</v>
      </c>
      <c r="X65" s="19"/>
      <c r="Y65" s="19"/>
      <c r="Z65" s="20">
        <f t="shared" si="30"/>
        <v>72</v>
      </c>
      <c r="AA65" s="16"/>
      <c r="AB65" s="16"/>
      <c r="AC65" s="16"/>
      <c r="AD65" s="16"/>
      <c r="AE65" s="16"/>
      <c r="AF65" s="16"/>
      <c r="AG65" s="21"/>
      <c r="AH65" s="21">
        <f>$Z65*T69/$Z69</f>
        <v>16.719101123595507</v>
      </c>
      <c r="AI65" s="21">
        <f>$Z65*U69/$Z69</f>
        <v>36.674157303370784</v>
      </c>
      <c r="AJ65" s="21">
        <f>$Z65*V69/$Z69</f>
        <v>17.258426966292134</v>
      </c>
      <c r="AK65" s="21">
        <f>$Z65*W69/$Z69</f>
        <v>1.348314606741573</v>
      </c>
      <c r="AL65" s="21"/>
      <c r="AM65" s="16"/>
    </row>
    <row r="66" spans="2:39" x14ac:dyDescent="0.25">
      <c r="B66" s="3" t="s">
        <v>12</v>
      </c>
      <c r="C66" s="4">
        <v>9.6799999999999997E-2</v>
      </c>
      <c r="D66" s="5">
        <v>3</v>
      </c>
      <c r="E66" s="4">
        <v>0.6129</v>
      </c>
      <c r="F66" s="5">
        <v>19</v>
      </c>
      <c r="G66" s="4">
        <v>0.2903</v>
      </c>
      <c r="H66" s="5">
        <v>9</v>
      </c>
      <c r="I66" s="4">
        <v>0</v>
      </c>
      <c r="J66" s="5">
        <v>0</v>
      </c>
      <c r="K66" s="4">
        <v>0</v>
      </c>
      <c r="L66" s="5">
        <v>0</v>
      </c>
      <c r="M66" s="4">
        <v>0.11269999999999999</v>
      </c>
      <c r="N66" s="5">
        <v>31</v>
      </c>
      <c r="P66" s="16"/>
      <c r="Q66" s="16"/>
      <c r="R66" s="5"/>
      <c r="S66" s="5"/>
      <c r="T66" s="19">
        <f t="shared" si="31"/>
        <v>18</v>
      </c>
      <c r="U66" s="19">
        <f t="shared" si="32"/>
        <v>37</v>
      </c>
      <c r="V66" s="19">
        <f t="shared" si="33"/>
        <v>23</v>
      </c>
      <c r="W66" s="19">
        <f t="shared" si="34"/>
        <v>2</v>
      </c>
      <c r="X66" s="19"/>
      <c r="Y66" s="19"/>
      <c r="Z66" s="20">
        <f t="shared" si="30"/>
        <v>80</v>
      </c>
      <c r="AA66" s="16"/>
      <c r="AB66" s="16"/>
      <c r="AC66" s="16"/>
      <c r="AD66" s="16"/>
      <c r="AE66" s="16"/>
      <c r="AF66" s="16"/>
      <c r="AG66" s="21"/>
      <c r="AH66" s="21">
        <f>$Z66*T69/$Z69</f>
        <v>18.576779026217228</v>
      </c>
      <c r="AI66" s="21">
        <f>$Z66*U69/$Z69</f>
        <v>40.749063670411985</v>
      </c>
      <c r="AJ66" s="21">
        <f>$Z66*V69/$Z69</f>
        <v>19.176029962546817</v>
      </c>
      <c r="AK66" s="21">
        <f>$Z66*W69/$Z69</f>
        <v>1.4981273408239701</v>
      </c>
      <c r="AL66" s="21"/>
      <c r="AM66" s="16"/>
    </row>
    <row r="67" spans="2:39" x14ac:dyDescent="0.25">
      <c r="B67" s="3" t="s">
        <v>13</v>
      </c>
      <c r="C67" s="4">
        <v>0.25</v>
      </c>
      <c r="D67" s="5">
        <v>2</v>
      </c>
      <c r="E67" s="4">
        <v>0.5</v>
      </c>
      <c r="F67" s="5">
        <v>4</v>
      </c>
      <c r="G67" s="4">
        <v>0.25</v>
      </c>
      <c r="H67" s="5">
        <v>2</v>
      </c>
      <c r="I67" s="4">
        <v>0</v>
      </c>
      <c r="J67" s="5">
        <v>0</v>
      </c>
      <c r="K67" s="4">
        <v>0</v>
      </c>
      <c r="L67" s="5">
        <v>0</v>
      </c>
      <c r="M67" s="4">
        <v>2.9100000000000001E-2</v>
      </c>
      <c r="N67" s="5">
        <v>8</v>
      </c>
      <c r="P67" s="16"/>
      <c r="Q67" s="16"/>
      <c r="R67" s="5"/>
      <c r="S67" s="5"/>
      <c r="T67" s="19">
        <f t="shared" si="31"/>
        <v>3</v>
      </c>
      <c r="U67" s="19">
        <f t="shared" si="32"/>
        <v>19</v>
      </c>
      <c r="V67" s="19">
        <f t="shared" si="33"/>
        <v>9</v>
      </c>
      <c r="W67" s="19">
        <f t="shared" si="34"/>
        <v>0</v>
      </c>
      <c r="X67" s="19"/>
      <c r="Y67" s="19"/>
      <c r="Z67" s="20">
        <f t="shared" si="30"/>
        <v>31</v>
      </c>
      <c r="AA67" s="16"/>
      <c r="AB67" s="16"/>
      <c r="AC67" s="16"/>
      <c r="AD67" s="16"/>
      <c r="AE67" s="16"/>
      <c r="AF67" s="16"/>
      <c r="AG67" s="21"/>
      <c r="AH67" s="21">
        <f>$Z67*T69/$Z69</f>
        <v>7.1985018726591763</v>
      </c>
      <c r="AI67" s="21">
        <f>$Z67*U69/$Z69</f>
        <v>15.790262172284644</v>
      </c>
      <c r="AJ67" s="21">
        <f>$Z67*V69/$Z69</f>
        <v>7.4307116104868918</v>
      </c>
      <c r="AK67" s="21">
        <f>$Z67*W69/$Z69</f>
        <v>0.58052434456928836</v>
      </c>
      <c r="AL67" s="21"/>
      <c r="AM67" s="16"/>
    </row>
    <row r="68" spans="2:39" x14ac:dyDescent="0.25">
      <c r="B68" s="3" t="s">
        <v>14</v>
      </c>
      <c r="C68" s="4">
        <v>0</v>
      </c>
      <c r="D68" s="5">
        <v>0</v>
      </c>
      <c r="E68" s="4">
        <v>0.5</v>
      </c>
      <c r="F68" s="5">
        <v>1</v>
      </c>
      <c r="G68" s="4">
        <v>0.5</v>
      </c>
      <c r="H68" s="5">
        <v>1</v>
      </c>
      <c r="I68" s="4">
        <v>0</v>
      </c>
      <c r="J68" s="5">
        <v>0</v>
      </c>
      <c r="K68" s="4">
        <v>0</v>
      </c>
      <c r="L68" s="5">
        <v>0</v>
      </c>
      <c r="M68" s="4">
        <v>7.3000000000000001E-3</v>
      </c>
      <c r="N68" s="5">
        <v>2</v>
      </c>
      <c r="P68" s="16"/>
      <c r="Q68" s="16"/>
      <c r="R68" s="5"/>
      <c r="S68" s="5"/>
      <c r="T68" s="19">
        <f t="shared" si="31"/>
        <v>2</v>
      </c>
      <c r="U68" s="19">
        <f t="shared" si="32"/>
        <v>4</v>
      </c>
      <c r="V68" s="19">
        <f t="shared" si="33"/>
        <v>2</v>
      </c>
      <c r="W68" s="19">
        <f t="shared" si="34"/>
        <v>0</v>
      </c>
      <c r="X68" s="19"/>
      <c r="Y68" s="19"/>
      <c r="Z68" s="20">
        <f t="shared" si="30"/>
        <v>8</v>
      </c>
      <c r="AA68" s="16"/>
      <c r="AB68" s="16"/>
      <c r="AC68" s="16"/>
      <c r="AD68" s="16"/>
      <c r="AE68" s="16"/>
      <c r="AF68" s="16"/>
      <c r="AG68" s="21"/>
      <c r="AH68" s="21">
        <f>$Z68*T69/$Z69</f>
        <v>1.8576779026217229</v>
      </c>
      <c r="AI68" s="21">
        <f>$Z68*U69/$Z69</f>
        <v>4.0749063670411987</v>
      </c>
      <c r="AJ68" s="21">
        <f>$Z68*V69/$Z69</f>
        <v>1.9176029962546817</v>
      </c>
      <c r="AK68" s="21">
        <f>$Z68*W69/$Z69</f>
        <v>0.14981273408239701</v>
      </c>
      <c r="AL68" s="21"/>
      <c r="AM68" s="16"/>
    </row>
    <row r="69" spans="2:39" x14ac:dyDescent="0.25">
      <c r="B69" s="3" t="s">
        <v>6</v>
      </c>
      <c r="C69" s="6">
        <v>0.22550000000000001</v>
      </c>
      <c r="D69" s="3">
        <v>62</v>
      </c>
      <c r="E69" s="6">
        <v>0.49819999999999998</v>
      </c>
      <c r="F69" s="3">
        <v>137</v>
      </c>
      <c r="G69" s="6">
        <v>0.2364</v>
      </c>
      <c r="H69" s="3">
        <v>65</v>
      </c>
      <c r="I69" s="6">
        <v>1.8200000000000001E-2</v>
      </c>
      <c r="J69" s="3">
        <v>5</v>
      </c>
      <c r="K69" s="6">
        <v>0</v>
      </c>
      <c r="L69" s="3">
        <v>0</v>
      </c>
      <c r="M69" s="6">
        <v>1</v>
      </c>
      <c r="N69" s="3">
        <v>275</v>
      </c>
      <c r="P69" s="16"/>
      <c r="Q69" s="16"/>
      <c r="R69" s="16"/>
      <c r="S69" s="16"/>
      <c r="T69" s="20">
        <f>SUM(T61:T68)</f>
        <v>62</v>
      </c>
      <c r="U69" s="20">
        <f t="shared" ref="U69" si="35">SUM(U61:U68)</f>
        <v>136</v>
      </c>
      <c r="V69" s="20">
        <f t="shared" ref="V69" si="36">SUM(V61:V68)</f>
        <v>64</v>
      </c>
      <c r="W69" s="20">
        <f t="shared" ref="W69" si="37">SUM(W61:W68)</f>
        <v>5</v>
      </c>
      <c r="X69" s="20"/>
      <c r="Y69" s="20"/>
      <c r="Z69" s="19">
        <f>SUM(Z61:Z68)</f>
        <v>267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</row>
    <row r="70" spans="2:39" x14ac:dyDescent="0.25">
      <c r="B70" s="8" t="s">
        <v>96</v>
      </c>
      <c r="C70" s="19"/>
      <c r="D70" s="18">
        <f>C69*4+E69*3+G69*2+I69*1+K69*0</f>
        <v>2.8875999999999999</v>
      </c>
      <c r="E70" s="17" t="s">
        <v>97</v>
      </c>
      <c r="F70" s="7"/>
      <c r="G70" s="7"/>
      <c r="H70" s="7"/>
      <c r="I70" s="7"/>
      <c r="J70" s="7"/>
      <c r="K70" s="7"/>
      <c r="L70" s="7"/>
      <c r="M70" s="7" t="s">
        <v>15</v>
      </c>
      <c r="N70" s="7">
        <v>275</v>
      </c>
    </row>
    <row r="71" spans="2:3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 t="s">
        <v>16</v>
      </c>
      <c r="N71" s="7">
        <v>0</v>
      </c>
    </row>
    <row r="73" spans="2:39" ht="18" x14ac:dyDescent="0.25">
      <c r="B73" s="1" t="s">
        <v>47</v>
      </c>
    </row>
    <row r="74" spans="2:39" x14ac:dyDescent="0.25">
      <c r="B74" s="2"/>
      <c r="C74" s="24" t="s">
        <v>42</v>
      </c>
      <c r="D74" s="25"/>
      <c r="E74" s="24" t="s">
        <v>43</v>
      </c>
      <c r="F74" s="25"/>
      <c r="G74" s="24" t="s">
        <v>44</v>
      </c>
      <c r="H74" s="25"/>
      <c r="I74" s="24" t="s">
        <v>45</v>
      </c>
      <c r="J74" s="25"/>
      <c r="K74" s="24" t="s">
        <v>46</v>
      </c>
      <c r="L74" s="25"/>
      <c r="M74" s="24" t="s">
        <v>6</v>
      </c>
      <c r="N74" s="25"/>
      <c r="Q74" s="5"/>
      <c r="R74" s="5"/>
      <c r="S74" s="5"/>
      <c r="T74" s="5"/>
    </row>
    <row r="75" spans="2:39" x14ac:dyDescent="0.25">
      <c r="B75" s="3" t="s">
        <v>7</v>
      </c>
      <c r="C75" s="4">
        <v>0</v>
      </c>
      <c r="D75" s="5">
        <v>0</v>
      </c>
      <c r="E75" s="4">
        <v>0</v>
      </c>
      <c r="F75" s="5">
        <v>0</v>
      </c>
      <c r="G75" s="4">
        <v>0</v>
      </c>
      <c r="H75" s="5">
        <v>0</v>
      </c>
      <c r="I75" s="4">
        <v>0</v>
      </c>
      <c r="J75" s="5">
        <v>0</v>
      </c>
      <c r="K75" s="4">
        <v>0</v>
      </c>
      <c r="L75" s="5">
        <v>0</v>
      </c>
      <c r="M75" s="4">
        <v>0</v>
      </c>
      <c r="N75" s="5">
        <v>0</v>
      </c>
      <c r="P75" s="12" t="s">
        <v>91</v>
      </c>
      <c r="Q75" s="17">
        <f>_xlfn.CHISQ.TEST(T77:W82,AH77:AK82)</f>
        <v>2.6967490075191336E-2</v>
      </c>
      <c r="R75" s="19"/>
      <c r="S75" s="19" t="s">
        <v>92</v>
      </c>
      <c r="T75" s="19"/>
      <c r="U75" s="19"/>
      <c r="V75" s="19"/>
      <c r="W75" s="19"/>
      <c r="X75" s="19"/>
      <c r="Y75" s="19"/>
      <c r="Z75" s="20"/>
      <c r="AA75" s="19"/>
      <c r="AB75" s="19"/>
      <c r="AC75" s="19"/>
      <c r="AD75" s="19"/>
      <c r="AE75" s="19"/>
      <c r="AF75" s="19" t="s">
        <v>93</v>
      </c>
      <c r="AG75" s="21"/>
      <c r="AH75" s="21"/>
      <c r="AI75" s="21"/>
      <c r="AJ75" s="21"/>
      <c r="AK75" s="21"/>
    </row>
    <row r="76" spans="2:39" x14ac:dyDescent="0.25">
      <c r="B76" s="3" t="s">
        <v>8</v>
      </c>
      <c r="C76" s="4">
        <v>0.54759999999999998</v>
      </c>
      <c r="D76" s="5">
        <v>23</v>
      </c>
      <c r="E76" s="4">
        <v>0.3095</v>
      </c>
      <c r="F76" s="5">
        <v>13</v>
      </c>
      <c r="G76" s="4">
        <v>0.1429</v>
      </c>
      <c r="H76" s="5">
        <v>6</v>
      </c>
      <c r="I76" s="4">
        <v>0</v>
      </c>
      <c r="J76" s="5">
        <v>0</v>
      </c>
      <c r="K76" s="4">
        <v>0</v>
      </c>
      <c r="L76" s="5">
        <v>0</v>
      </c>
      <c r="M76" s="4">
        <v>0.1527</v>
      </c>
      <c r="N76" s="5">
        <v>42</v>
      </c>
      <c r="P76" s="12" t="s">
        <v>94</v>
      </c>
      <c r="Q76" s="8">
        <f>_xlfn.CHISQ.INV.RT(Q75,15)</f>
        <v>27.223467213299408</v>
      </c>
      <c r="R76" s="19"/>
      <c r="S76" s="19"/>
      <c r="T76" s="19"/>
      <c r="U76" s="19"/>
      <c r="V76" s="19"/>
      <c r="W76" s="19"/>
      <c r="X76" s="19"/>
      <c r="Y76" s="19"/>
      <c r="Z76" s="20"/>
      <c r="AA76" s="19"/>
      <c r="AB76" s="19"/>
      <c r="AC76" s="19"/>
      <c r="AD76" s="19"/>
      <c r="AE76" s="19"/>
      <c r="AF76" s="19"/>
      <c r="AG76" s="21"/>
      <c r="AH76" s="21"/>
      <c r="AI76" s="21"/>
      <c r="AJ76" s="21"/>
      <c r="AK76" s="21"/>
    </row>
    <row r="77" spans="2:39" x14ac:dyDescent="0.25">
      <c r="B77" s="3" t="s">
        <v>9</v>
      </c>
      <c r="C77" s="4">
        <v>0.57140000000000002</v>
      </c>
      <c r="D77" s="5">
        <v>20</v>
      </c>
      <c r="E77" s="4">
        <v>0.37140000000000001</v>
      </c>
      <c r="F77" s="5">
        <v>13</v>
      </c>
      <c r="G77" s="4">
        <v>2.86E-2</v>
      </c>
      <c r="H77" s="5">
        <v>1</v>
      </c>
      <c r="I77" s="4">
        <v>2.86E-2</v>
      </c>
      <c r="J77" s="5">
        <v>1</v>
      </c>
      <c r="K77" s="4">
        <v>0</v>
      </c>
      <c r="L77" s="5">
        <v>0</v>
      </c>
      <c r="M77" s="4">
        <v>0.1273</v>
      </c>
      <c r="N77" s="5">
        <v>35</v>
      </c>
      <c r="P77" s="12" t="s">
        <v>95</v>
      </c>
      <c r="Q77" s="22">
        <f>SQRT(Q76/(Z83*MIN(6-1,4-1)))</f>
        <v>0.18298961589214158</v>
      </c>
      <c r="R77" s="19"/>
      <c r="S77" s="19"/>
      <c r="T77" s="19">
        <f>D76</f>
        <v>23</v>
      </c>
      <c r="U77" s="19">
        <f>F76</f>
        <v>13</v>
      </c>
      <c r="V77" s="19">
        <f>H76</f>
        <v>6</v>
      </c>
      <c r="W77" s="19">
        <f>J76</f>
        <v>0</v>
      </c>
      <c r="X77" s="19"/>
      <c r="Y77" s="19"/>
      <c r="Z77" s="20">
        <f t="shared" ref="Z77:Z82" si="38">SUM(T77:Y77)</f>
        <v>42</v>
      </c>
      <c r="AA77" s="19"/>
      <c r="AB77" s="19"/>
      <c r="AC77" s="19"/>
      <c r="AD77" s="19"/>
      <c r="AE77" s="19"/>
      <c r="AF77" s="19"/>
      <c r="AG77" s="21"/>
      <c r="AH77" s="21">
        <f>$Z77*T83/$Z83</f>
        <v>24.797047970479706</v>
      </c>
      <c r="AI77" s="21">
        <f>$Z77*U83/$Z83</f>
        <v>15.188191881918819</v>
      </c>
      <c r="AJ77" s="21">
        <f>$Z77*V83/$Z83</f>
        <v>1.8597785977859778</v>
      </c>
      <c r="AK77" s="21">
        <f>$Z77*W83/$Z83</f>
        <v>0.15498154981549817</v>
      </c>
    </row>
    <row r="78" spans="2:39" x14ac:dyDescent="0.25">
      <c r="B78" s="3" t="s">
        <v>10</v>
      </c>
      <c r="C78" s="4">
        <v>0.66220000000000001</v>
      </c>
      <c r="D78" s="5">
        <v>49</v>
      </c>
      <c r="E78" s="4">
        <v>0.31080000000000002</v>
      </c>
      <c r="F78" s="5">
        <v>23</v>
      </c>
      <c r="G78" s="4">
        <v>2.7E-2</v>
      </c>
      <c r="H78" s="5">
        <v>2</v>
      </c>
      <c r="I78" s="4">
        <v>0</v>
      </c>
      <c r="J78" s="5">
        <v>0</v>
      </c>
      <c r="K78" s="4">
        <v>0</v>
      </c>
      <c r="L78" s="5">
        <v>0</v>
      </c>
      <c r="M78" s="4">
        <v>0.26910000000000001</v>
      </c>
      <c r="N78" s="5">
        <v>74</v>
      </c>
      <c r="P78" s="19"/>
      <c r="Q78" s="8" t="str">
        <f>IF(AND(Q77&gt;0,Q77&lt;=0.2),"Schwacher Zusammenhang",IF(AND(Q77&gt;0.2,Q77&lt;=0.6),"Mittlerer Zusammenhang",IF(Q77&gt;0.6,"Starker Zusammenhang","")))</f>
        <v>Schwacher Zusammenhang</v>
      </c>
      <c r="R78" s="5"/>
      <c r="S78" s="5"/>
      <c r="T78" s="19">
        <f t="shared" ref="T78:T82" si="39">D77</f>
        <v>20</v>
      </c>
      <c r="U78" s="19">
        <f t="shared" ref="U78:U82" si="40">F77</f>
        <v>13</v>
      </c>
      <c r="V78" s="19">
        <f t="shared" ref="V78:V82" si="41">H77</f>
        <v>1</v>
      </c>
      <c r="W78" s="19">
        <f t="shared" ref="W78:W82" si="42">J77</f>
        <v>1</v>
      </c>
      <c r="X78" s="19"/>
      <c r="Y78" s="19"/>
      <c r="Z78" s="20">
        <f t="shared" si="38"/>
        <v>35</v>
      </c>
      <c r="AA78" s="19"/>
      <c r="AB78" s="19"/>
      <c r="AC78" s="19"/>
      <c r="AD78" s="19"/>
      <c r="AE78" s="19"/>
      <c r="AF78" s="19"/>
      <c r="AG78" s="21"/>
      <c r="AH78" s="21">
        <f>$Z78*T83/$Z83</f>
        <v>20.664206642066421</v>
      </c>
      <c r="AI78" s="21">
        <f>$Z78*U83/$Z83</f>
        <v>12.656826568265682</v>
      </c>
      <c r="AJ78" s="21">
        <f>$Z78*V83/$Z83</f>
        <v>1.5498154981549817</v>
      </c>
      <c r="AK78" s="21">
        <f>$Z78*W83/$Z83</f>
        <v>0.12915129151291513</v>
      </c>
    </row>
    <row r="79" spans="2:39" x14ac:dyDescent="0.25">
      <c r="B79" s="3" t="s">
        <v>11</v>
      </c>
      <c r="C79" s="4">
        <v>0.62029999999999996</v>
      </c>
      <c r="D79" s="5">
        <v>49</v>
      </c>
      <c r="E79" s="4">
        <v>0.36709999999999998</v>
      </c>
      <c r="F79" s="5">
        <v>29</v>
      </c>
      <c r="G79" s="4">
        <v>1.2699999999999999E-2</v>
      </c>
      <c r="H79" s="5">
        <v>1</v>
      </c>
      <c r="I79" s="4">
        <v>0</v>
      </c>
      <c r="J79" s="5">
        <v>0</v>
      </c>
      <c r="K79" s="4">
        <v>0</v>
      </c>
      <c r="L79" s="5">
        <v>0</v>
      </c>
      <c r="M79" s="4">
        <v>0.2873</v>
      </c>
      <c r="N79" s="5">
        <v>79</v>
      </c>
      <c r="P79" s="16"/>
      <c r="Q79" s="16"/>
      <c r="R79" s="5"/>
      <c r="S79" s="5"/>
      <c r="T79" s="19">
        <f t="shared" si="39"/>
        <v>49</v>
      </c>
      <c r="U79" s="19">
        <f t="shared" si="40"/>
        <v>23</v>
      </c>
      <c r="V79" s="19">
        <f t="shared" si="41"/>
        <v>2</v>
      </c>
      <c r="W79" s="19">
        <f t="shared" si="42"/>
        <v>0</v>
      </c>
      <c r="X79" s="19"/>
      <c r="Y79" s="19"/>
      <c r="Z79" s="20">
        <f t="shared" si="38"/>
        <v>74</v>
      </c>
      <c r="AA79" s="16"/>
      <c r="AB79" s="16"/>
      <c r="AC79" s="16"/>
      <c r="AD79" s="16"/>
      <c r="AE79" s="16"/>
      <c r="AF79" s="16"/>
      <c r="AG79" s="21"/>
      <c r="AH79" s="21">
        <f>$Z79*T83/$Z83</f>
        <v>43.690036900369002</v>
      </c>
      <c r="AI79" s="21">
        <f>$Z79*U83/$Z83</f>
        <v>26.760147601476014</v>
      </c>
      <c r="AJ79" s="21">
        <f>$Z79*V83/$Z83</f>
        <v>3.2767527675276753</v>
      </c>
      <c r="AK79" s="21">
        <f>$Z79*W83/$Z83</f>
        <v>0.27306273062730629</v>
      </c>
    </row>
    <row r="80" spans="2:39" x14ac:dyDescent="0.25">
      <c r="B80" s="3" t="s">
        <v>12</v>
      </c>
      <c r="C80" s="4">
        <v>0.40630000000000011</v>
      </c>
      <c r="D80" s="5">
        <v>13</v>
      </c>
      <c r="E80" s="4">
        <v>0.5625</v>
      </c>
      <c r="F80" s="5">
        <v>18</v>
      </c>
      <c r="G80" s="4">
        <v>3.1300000000000001E-2</v>
      </c>
      <c r="H80" s="5">
        <v>1</v>
      </c>
      <c r="I80" s="4">
        <v>0</v>
      </c>
      <c r="J80" s="5">
        <v>0</v>
      </c>
      <c r="K80" s="4">
        <v>0</v>
      </c>
      <c r="L80" s="5">
        <v>0</v>
      </c>
      <c r="M80" s="4">
        <v>0.1164</v>
      </c>
      <c r="N80" s="5">
        <v>32</v>
      </c>
      <c r="P80" s="16"/>
      <c r="Q80" s="16"/>
      <c r="R80" s="5"/>
      <c r="S80" s="5"/>
      <c r="T80" s="19">
        <f t="shared" si="39"/>
        <v>49</v>
      </c>
      <c r="U80" s="19">
        <f t="shared" si="40"/>
        <v>29</v>
      </c>
      <c r="V80" s="19">
        <f t="shared" si="41"/>
        <v>1</v>
      </c>
      <c r="W80" s="19">
        <f t="shared" si="42"/>
        <v>0</v>
      </c>
      <c r="X80" s="19"/>
      <c r="Y80" s="19"/>
      <c r="Z80" s="20">
        <f t="shared" si="38"/>
        <v>79</v>
      </c>
      <c r="AA80" s="16"/>
      <c r="AB80" s="16"/>
      <c r="AC80" s="16"/>
      <c r="AD80" s="16"/>
      <c r="AE80" s="16"/>
      <c r="AF80" s="16"/>
      <c r="AG80" s="21"/>
      <c r="AH80" s="21">
        <f>$Z80*T83/$Z83</f>
        <v>46.642066420664207</v>
      </c>
      <c r="AI80" s="21">
        <f>$Z80*U83/$Z83</f>
        <v>28.568265682656826</v>
      </c>
      <c r="AJ80" s="21">
        <f>$Z80*V83/$Z83</f>
        <v>3.4981549815498156</v>
      </c>
      <c r="AK80" s="21">
        <f>$Z80*W83/$Z83</f>
        <v>0.29151291512915128</v>
      </c>
    </row>
    <row r="81" spans="2:38" x14ac:dyDescent="0.25">
      <c r="B81" s="3" t="s">
        <v>13</v>
      </c>
      <c r="C81" s="4">
        <v>0.66670000000000007</v>
      </c>
      <c r="D81" s="5">
        <v>6</v>
      </c>
      <c r="E81" s="4">
        <v>0.22220000000000001</v>
      </c>
      <c r="F81" s="5">
        <v>2</v>
      </c>
      <c r="G81" s="4">
        <v>0.1111</v>
      </c>
      <c r="H81" s="5">
        <v>1</v>
      </c>
      <c r="I81" s="4">
        <v>0</v>
      </c>
      <c r="J81" s="5">
        <v>0</v>
      </c>
      <c r="K81" s="4">
        <v>0</v>
      </c>
      <c r="L81" s="5">
        <v>0</v>
      </c>
      <c r="M81" s="4">
        <v>3.27E-2</v>
      </c>
      <c r="N81" s="5">
        <v>9</v>
      </c>
      <c r="P81" s="16"/>
      <c r="Q81" s="16"/>
      <c r="R81" s="5"/>
      <c r="S81" s="5"/>
      <c r="T81" s="19">
        <f t="shared" si="39"/>
        <v>13</v>
      </c>
      <c r="U81" s="19">
        <f t="shared" si="40"/>
        <v>18</v>
      </c>
      <c r="V81" s="19">
        <f t="shared" si="41"/>
        <v>1</v>
      </c>
      <c r="W81" s="19">
        <f t="shared" si="42"/>
        <v>0</v>
      </c>
      <c r="X81" s="19"/>
      <c r="Y81" s="19"/>
      <c r="Z81" s="20">
        <f t="shared" si="38"/>
        <v>32</v>
      </c>
      <c r="AA81" s="16"/>
      <c r="AB81" s="16"/>
      <c r="AC81" s="16"/>
      <c r="AD81" s="16"/>
      <c r="AE81" s="16"/>
      <c r="AF81" s="16"/>
      <c r="AG81" s="21"/>
      <c r="AH81" s="21">
        <f>$Z81*T83/$Z83</f>
        <v>18.892988929889299</v>
      </c>
      <c r="AI81" s="21">
        <f>$Z81*U83/$Z83</f>
        <v>11.571955719557195</v>
      </c>
      <c r="AJ81" s="21">
        <f>$Z81*V83/$Z83</f>
        <v>1.4169741697416973</v>
      </c>
      <c r="AK81" s="21">
        <f>$Z81*W83/$Z83</f>
        <v>0.11808118081180811</v>
      </c>
    </row>
    <row r="82" spans="2:38" x14ac:dyDescent="0.25">
      <c r="B82" s="3" t="s">
        <v>14</v>
      </c>
      <c r="C82" s="4">
        <v>1</v>
      </c>
      <c r="D82" s="5">
        <v>2</v>
      </c>
      <c r="E82" s="4">
        <v>0</v>
      </c>
      <c r="F82" s="5">
        <v>0</v>
      </c>
      <c r="G82" s="4">
        <v>0</v>
      </c>
      <c r="H82" s="5">
        <v>0</v>
      </c>
      <c r="I82" s="4">
        <v>0</v>
      </c>
      <c r="J82" s="5">
        <v>0</v>
      </c>
      <c r="K82" s="4">
        <v>0</v>
      </c>
      <c r="L82" s="5">
        <v>0</v>
      </c>
      <c r="M82" s="4">
        <v>7.3000000000000001E-3</v>
      </c>
      <c r="N82" s="5">
        <v>2</v>
      </c>
      <c r="P82" s="16"/>
      <c r="Q82" s="16"/>
      <c r="R82" s="5"/>
      <c r="S82" s="5"/>
      <c r="T82" s="19">
        <f t="shared" si="39"/>
        <v>6</v>
      </c>
      <c r="U82" s="19">
        <f t="shared" si="40"/>
        <v>2</v>
      </c>
      <c r="V82" s="19">
        <f t="shared" si="41"/>
        <v>1</v>
      </c>
      <c r="W82" s="19">
        <f t="shared" si="42"/>
        <v>0</v>
      </c>
      <c r="X82" s="19"/>
      <c r="Y82" s="19"/>
      <c r="Z82" s="20">
        <f t="shared" si="38"/>
        <v>9</v>
      </c>
      <c r="AA82" s="16"/>
      <c r="AB82" s="16"/>
      <c r="AC82" s="16"/>
      <c r="AD82" s="16"/>
      <c r="AE82" s="16"/>
      <c r="AF82" s="16"/>
      <c r="AG82" s="21"/>
      <c r="AH82" s="21">
        <f>$Z82*T83/$Z83</f>
        <v>5.3136531365313653</v>
      </c>
      <c r="AI82" s="21">
        <f>$Z82*U83/$Z83</f>
        <v>3.2546125461254611</v>
      </c>
      <c r="AJ82" s="21">
        <f>$Z82*V83/$Z83</f>
        <v>0.39852398523985239</v>
      </c>
      <c r="AK82" s="21">
        <f>$Z82*W83/$Z83</f>
        <v>3.3210332103321034E-2</v>
      </c>
    </row>
    <row r="83" spans="2:38" x14ac:dyDescent="0.25">
      <c r="B83" s="3" t="s">
        <v>6</v>
      </c>
      <c r="C83" s="6">
        <v>0.58909999999999996</v>
      </c>
      <c r="D83" s="3">
        <v>162</v>
      </c>
      <c r="E83" s="6">
        <v>0.35639999999999999</v>
      </c>
      <c r="F83" s="3">
        <v>98</v>
      </c>
      <c r="G83" s="6">
        <v>4.36E-2</v>
      </c>
      <c r="H83" s="3">
        <v>12</v>
      </c>
      <c r="I83" s="6">
        <v>3.5999999999999999E-3</v>
      </c>
      <c r="J83" s="3">
        <v>1</v>
      </c>
      <c r="K83" s="6">
        <v>0</v>
      </c>
      <c r="L83" s="3">
        <v>0</v>
      </c>
      <c r="M83" s="6">
        <v>1</v>
      </c>
      <c r="N83" s="3">
        <v>275</v>
      </c>
      <c r="P83" s="16"/>
      <c r="Q83" s="16"/>
      <c r="R83" s="16"/>
      <c r="S83" s="16"/>
      <c r="T83" s="20">
        <f>SUM(T75:T82)</f>
        <v>160</v>
      </c>
      <c r="U83" s="20">
        <f t="shared" ref="U83" si="43">SUM(U75:U82)</f>
        <v>98</v>
      </c>
      <c r="V83" s="20">
        <f t="shared" ref="V83" si="44">SUM(V75:V82)</f>
        <v>12</v>
      </c>
      <c r="W83" s="20">
        <f t="shared" ref="W83" si="45">SUM(W75:W82)</f>
        <v>1</v>
      </c>
      <c r="X83" s="20"/>
      <c r="Y83" s="20"/>
      <c r="Z83" s="19">
        <f>SUM(Z75:Z82)</f>
        <v>271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4" spans="2:38" x14ac:dyDescent="0.25">
      <c r="B84" s="8" t="s">
        <v>96</v>
      </c>
      <c r="C84" s="19"/>
      <c r="D84" s="18">
        <f>C83*4+E83*3+G83*2+I83*1+K83*0</f>
        <v>3.5164</v>
      </c>
      <c r="E84" s="17" t="s">
        <v>97</v>
      </c>
      <c r="F84" s="7"/>
      <c r="G84" s="7"/>
      <c r="H84" s="7"/>
      <c r="I84" s="7"/>
      <c r="J84" s="7"/>
      <c r="K84" s="7"/>
      <c r="L84" s="7"/>
      <c r="M84" s="7" t="s">
        <v>15</v>
      </c>
      <c r="N84" s="7">
        <v>275</v>
      </c>
    </row>
    <row r="85" spans="2:38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 t="s">
        <v>16</v>
      </c>
      <c r="N85" s="7">
        <v>0</v>
      </c>
    </row>
    <row r="87" spans="2:38" ht="18" x14ac:dyDescent="0.25">
      <c r="B87" s="1" t="s">
        <v>48</v>
      </c>
    </row>
    <row r="88" spans="2:38" x14ac:dyDescent="0.25">
      <c r="B88" s="2"/>
      <c r="C88" s="24" t="s">
        <v>42</v>
      </c>
      <c r="D88" s="25"/>
      <c r="E88" s="24" t="s">
        <v>43</v>
      </c>
      <c r="F88" s="25"/>
      <c r="G88" s="24" t="s">
        <v>44</v>
      </c>
      <c r="H88" s="25"/>
      <c r="I88" s="24" t="s">
        <v>45</v>
      </c>
      <c r="J88" s="25"/>
      <c r="K88" s="24" t="s">
        <v>46</v>
      </c>
      <c r="L88" s="25"/>
      <c r="M88" s="24" t="s">
        <v>6</v>
      </c>
      <c r="N88" s="25"/>
    </row>
    <row r="89" spans="2:38" x14ac:dyDescent="0.25">
      <c r="B89" s="3" t="s">
        <v>7</v>
      </c>
      <c r="C89" s="4">
        <v>0</v>
      </c>
      <c r="D89" s="5">
        <v>0</v>
      </c>
      <c r="E89" s="4">
        <v>0</v>
      </c>
      <c r="F89" s="5">
        <v>0</v>
      </c>
      <c r="G89" s="4">
        <v>0</v>
      </c>
      <c r="H89" s="5">
        <v>0</v>
      </c>
      <c r="I89" s="4">
        <v>0</v>
      </c>
      <c r="J89" s="5">
        <v>0</v>
      </c>
      <c r="K89" s="4">
        <v>0</v>
      </c>
      <c r="L89" s="5">
        <v>0</v>
      </c>
      <c r="M89" s="4">
        <v>0</v>
      </c>
      <c r="N89" s="5">
        <v>0</v>
      </c>
      <c r="P89" s="12" t="s">
        <v>91</v>
      </c>
      <c r="Q89" s="17">
        <f>_xlfn.CHISQ.TEST(T90:X96,AH90:AL96)</f>
        <v>1.553043771966828E-5</v>
      </c>
      <c r="R89" s="19"/>
      <c r="S89" s="19" t="s">
        <v>92</v>
      </c>
      <c r="T89" s="19"/>
      <c r="U89" s="19"/>
      <c r="V89" s="19"/>
      <c r="W89" s="19"/>
      <c r="X89" s="19"/>
      <c r="Y89" s="19"/>
      <c r="Z89" s="20"/>
      <c r="AA89" s="19"/>
      <c r="AB89" s="19"/>
      <c r="AC89" s="19"/>
      <c r="AD89" s="19"/>
      <c r="AE89" s="19"/>
      <c r="AF89" s="19" t="s">
        <v>93</v>
      </c>
      <c r="AG89" s="21"/>
      <c r="AH89" s="21"/>
      <c r="AI89" s="21"/>
      <c r="AJ89" s="21"/>
      <c r="AK89" s="21"/>
      <c r="AL89" s="16"/>
    </row>
    <row r="90" spans="2:38" x14ac:dyDescent="0.25">
      <c r="B90" s="3" t="s">
        <v>8</v>
      </c>
      <c r="C90" s="4">
        <v>0.11899999999999999</v>
      </c>
      <c r="D90" s="5">
        <v>5</v>
      </c>
      <c r="E90" s="4">
        <v>0.35709999999999997</v>
      </c>
      <c r="F90" s="5">
        <v>15</v>
      </c>
      <c r="G90" s="4">
        <v>0.35709999999999997</v>
      </c>
      <c r="H90" s="5">
        <v>15</v>
      </c>
      <c r="I90" s="4">
        <v>0.16669999999999999</v>
      </c>
      <c r="J90" s="5">
        <v>7</v>
      </c>
      <c r="K90" s="4">
        <v>0</v>
      </c>
      <c r="L90" s="5">
        <v>0</v>
      </c>
      <c r="M90" s="4">
        <v>0.1527</v>
      </c>
      <c r="N90" s="5">
        <v>42</v>
      </c>
      <c r="P90" s="12" t="s">
        <v>94</v>
      </c>
      <c r="Q90" s="8">
        <f>_xlfn.CHISQ.INV.RT(Q89,24)</f>
        <v>64.276779859440865</v>
      </c>
      <c r="R90" s="19"/>
      <c r="S90" s="19"/>
      <c r="T90" s="19">
        <f t="shared" ref="T90:T96" si="46">D90</f>
        <v>5</v>
      </c>
      <c r="U90" s="19">
        <f t="shared" ref="U90:U96" si="47">F90</f>
        <v>15</v>
      </c>
      <c r="V90" s="19">
        <f t="shared" ref="V90:V96" si="48">H90</f>
        <v>15</v>
      </c>
      <c r="W90" s="19">
        <f t="shared" ref="W90:W96" si="49">J90</f>
        <v>7</v>
      </c>
      <c r="X90" s="19">
        <f t="shared" ref="X90:X96" si="50">L90</f>
        <v>0</v>
      </c>
      <c r="Y90" s="19"/>
      <c r="Z90" s="20">
        <f t="shared" ref="Z90:Z96" si="51">SUM(T90:Y90)</f>
        <v>42</v>
      </c>
      <c r="AA90" s="19"/>
      <c r="AB90" s="19"/>
      <c r="AC90" s="19"/>
      <c r="AD90" s="19"/>
      <c r="AE90" s="19"/>
      <c r="AF90" s="19"/>
      <c r="AG90" s="21"/>
      <c r="AH90" s="21">
        <f>$Z90*T97/$Z97</f>
        <v>16.861313868613138</v>
      </c>
      <c r="AI90" s="21">
        <f>$Z90*U97/$Z97</f>
        <v>16.248175182481752</v>
      </c>
      <c r="AJ90" s="21">
        <f>$Z90*V97/$Z97</f>
        <v>7.0510948905109485</v>
      </c>
      <c r="AK90" s="21">
        <f>$Z90*W97/$Z97</f>
        <v>1.6861313868613139</v>
      </c>
      <c r="AL90" s="21">
        <f>$Z90*X97/$Z97</f>
        <v>0.15328467153284672</v>
      </c>
    </row>
    <row r="91" spans="2:38" x14ac:dyDescent="0.25">
      <c r="B91" s="3" t="s">
        <v>9</v>
      </c>
      <c r="C91" s="4">
        <v>0.28570000000000001</v>
      </c>
      <c r="D91" s="5">
        <v>10</v>
      </c>
      <c r="E91" s="4">
        <v>0.45710000000000001</v>
      </c>
      <c r="F91" s="5">
        <v>16</v>
      </c>
      <c r="G91" s="4">
        <v>0.2286</v>
      </c>
      <c r="H91" s="5">
        <v>8</v>
      </c>
      <c r="I91" s="4">
        <v>2.86E-2</v>
      </c>
      <c r="J91" s="5">
        <v>1</v>
      </c>
      <c r="K91" s="4">
        <v>0</v>
      </c>
      <c r="L91" s="5">
        <v>0</v>
      </c>
      <c r="M91" s="4">
        <v>0.1273</v>
      </c>
      <c r="N91" s="5">
        <v>35</v>
      </c>
      <c r="P91" s="12" t="s">
        <v>95</v>
      </c>
      <c r="Q91" s="22">
        <f>SQRT(Q90/(Z97*MIN(7-1,5-1)))</f>
        <v>0.2421708011962726</v>
      </c>
      <c r="R91" s="19"/>
      <c r="S91" s="19"/>
      <c r="T91" s="19">
        <f t="shared" si="46"/>
        <v>10</v>
      </c>
      <c r="U91" s="19">
        <f t="shared" si="47"/>
        <v>16</v>
      </c>
      <c r="V91" s="19">
        <f t="shared" si="48"/>
        <v>8</v>
      </c>
      <c r="W91" s="19">
        <f t="shared" si="49"/>
        <v>1</v>
      </c>
      <c r="X91" s="19">
        <f t="shared" si="50"/>
        <v>0</v>
      </c>
      <c r="Y91" s="19"/>
      <c r="Z91" s="20">
        <f t="shared" si="51"/>
        <v>35</v>
      </c>
      <c r="AA91" s="19"/>
      <c r="AB91" s="19"/>
      <c r="AC91" s="19"/>
      <c r="AD91" s="19"/>
      <c r="AE91" s="19"/>
      <c r="AF91" s="19"/>
      <c r="AG91" s="21"/>
      <c r="AH91" s="21">
        <f>$Z91*T97/$Z97</f>
        <v>14.051094890510949</v>
      </c>
      <c r="AI91" s="21">
        <f>$Z91*U97/$Z97</f>
        <v>13.540145985401459</v>
      </c>
      <c r="AJ91" s="21">
        <f>$Z91*V97/$Z97</f>
        <v>5.8759124087591239</v>
      </c>
      <c r="AK91" s="21">
        <f>$Z91*W97/$Z97</f>
        <v>1.4051094890510949</v>
      </c>
      <c r="AL91" s="21">
        <f>$Z91*X97/$Z97</f>
        <v>0.12773722627737227</v>
      </c>
    </row>
    <row r="92" spans="2:38" x14ac:dyDescent="0.25">
      <c r="B92" s="3" t="s">
        <v>10</v>
      </c>
      <c r="C92" s="4">
        <v>0.39190000000000003</v>
      </c>
      <c r="D92" s="5">
        <v>29</v>
      </c>
      <c r="E92" s="4">
        <v>0.41889999999999999</v>
      </c>
      <c r="F92" s="5">
        <v>31</v>
      </c>
      <c r="G92" s="4">
        <v>0.1757</v>
      </c>
      <c r="H92" s="5">
        <v>13</v>
      </c>
      <c r="I92" s="4">
        <v>1.35E-2</v>
      </c>
      <c r="J92" s="5">
        <v>1</v>
      </c>
      <c r="K92" s="4">
        <v>0</v>
      </c>
      <c r="L92" s="5">
        <v>0</v>
      </c>
      <c r="M92" s="4">
        <v>0.26910000000000001</v>
      </c>
      <c r="N92" s="5">
        <v>74</v>
      </c>
      <c r="P92" s="19"/>
      <c r="Q92" s="8" t="str">
        <f>IF(AND(Q91&gt;0,Q91&lt;=0.2),"Schwacher Zusammenhang",IF(AND(Q91&gt;0.2,Q91&lt;=0.6),"Mittlerer Zusammenhang",IF(Q91&gt;0.6,"Starker Zusammenhang","")))</f>
        <v>Mittlerer Zusammenhang</v>
      </c>
      <c r="R92" s="5"/>
      <c r="S92" s="5"/>
      <c r="T92" s="19">
        <f t="shared" si="46"/>
        <v>29</v>
      </c>
      <c r="U92" s="19">
        <f t="shared" si="47"/>
        <v>31</v>
      </c>
      <c r="V92" s="19">
        <f t="shared" si="48"/>
        <v>13</v>
      </c>
      <c r="W92" s="19">
        <f t="shared" si="49"/>
        <v>1</v>
      </c>
      <c r="X92" s="19">
        <f t="shared" si="50"/>
        <v>0</v>
      </c>
      <c r="Y92" s="19"/>
      <c r="Z92" s="20">
        <f t="shared" si="51"/>
        <v>74</v>
      </c>
      <c r="AA92" s="19"/>
      <c r="AB92" s="19"/>
      <c r="AC92" s="19"/>
      <c r="AD92" s="19"/>
      <c r="AE92" s="19"/>
      <c r="AF92" s="19"/>
      <c r="AG92" s="21"/>
      <c r="AH92" s="21">
        <f>$Z92*T97/$Z97</f>
        <v>29.708029197080293</v>
      </c>
      <c r="AI92" s="21">
        <f>$Z92*U97/$Z97</f>
        <v>28.627737226277372</v>
      </c>
      <c r="AJ92" s="21">
        <f>$Z92*V97/$Z97</f>
        <v>12.423357664233576</v>
      </c>
      <c r="AK92" s="21">
        <f>$Z92*W97/$Z97</f>
        <v>2.9708029197080292</v>
      </c>
      <c r="AL92" s="21">
        <f>$Z92*X97/$Z97</f>
        <v>0.27007299270072993</v>
      </c>
    </row>
    <row r="93" spans="2:38" x14ac:dyDescent="0.25">
      <c r="B93" s="3" t="s">
        <v>11</v>
      </c>
      <c r="C93" s="4">
        <v>0.53749999999999998</v>
      </c>
      <c r="D93" s="5">
        <v>43</v>
      </c>
      <c r="E93" s="4">
        <v>0.375</v>
      </c>
      <c r="F93" s="5">
        <v>30</v>
      </c>
      <c r="G93" s="4">
        <v>7.4999999999999997E-2</v>
      </c>
      <c r="H93" s="5">
        <v>6</v>
      </c>
      <c r="I93" s="4">
        <v>1.2500000000000001E-2</v>
      </c>
      <c r="J93" s="5">
        <v>1</v>
      </c>
      <c r="K93" s="4">
        <v>0</v>
      </c>
      <c r="L93" s="5">
        <v>0</v>
      </c>
      <c r="M93" s="4">
        <v>0.29089999999999999</v>
      </c>
      <c r="N93" s="5">
        <v>80</v>
      </c>
      <c r="P93" s="16"/>
      <c r="Q93" s="16"/>
      <c r="R93" s="5"/>
      <c r="S93" s="5"/>
      <c r="T93" s="19">
        <f t="shared" si="46"/>
        <v>43</v>
      </c>
      <c r="U93" s="19">
        <f t="shared" si="47"/>
        <v>30</v>
      </c>
      <c r="V93" s="19">
        <f t="shared" si="48"/>
        <v>6</v>
      </c>
      <c r="W93" s="19">
        <f t="shared" si="49"/>
        <v>1</v>
      </c>
      <c r="X93" s="19">
        <f t="shared" si="50"/>
        <v>0</v>
      </c>
      <c r="Y93" s="19"/>
      <c r="Z93" s="20">
        <f t="shared" si="51"/>
        <v>80</v>
      </c>
      <c r="AA93" s="16"/>
      <c r="AB93" s="16"/>
      <c r="AC93" s="16"/>
      <c r="AD93" s="16"/>
      <c r="AE93" s="16"/>
      <c r="AF93" s="16"/>
      <c r="AG93" s="21"/>
      <c r="AH93" s="21">
        <f>$Z93*T97/$Z97</f>
        <v>32.116788321167881</v>
      </c>
      <c r="AI93" s="21">
        <f>$Z93*U97/$Z97</f>
        <v>30.948905109489051</v>
      </c>
      <c r="AJ93" s="21">
        <f>$Z93*V97/$Z97</f>
        <v>13.430656934306569</v>
      </c>
      <c r="AK93" s="21">
        <f>$Z93*W97/$Z97</f>
        <v>3.2116788321167884</v>
      </c>
      <c r="AL93" s="21">
        <f>$Z93*X97/$Z97</f>
        <v>0.29197080291970801</v>
      </c>
    </row>
    <row r="94" spans="2:38" x14ac:dyDescent="0.25">
      <c r="B94" s="3" t="s">
        <v>12</v>
      </c>
      <c r="C94" s="4">
        <v>0.53129999999999999</v>
      </c>
      <c r="D94" s="5">
        <v>17</v>
      </c>
      <c r="E94" s="4">
        <v>0.3125</v>
      </c>
      <c r="F94" s="5">
        <v>10</v>
      </c>
      <c r="G94" s="4">
        <v>0.125</v>
      </c>
      <c r="H94" s="5">
        <v>4</v>
      </c>
      <c r="I94" s="4">
        <v>0</v>
      </c>
      <c r="J94" s="5">
        <v>0</v>
      </c>
      <c r="K94" s="4">
        <v>3.1300000000000001E-2</v>
      </c>
      <c r="L94" s="5">
        <v>1</v>
      </c>
      <c r="M94" s="4">
        <v>0.1164</v>
      </c>
      <c r="N94" s="5">
        <v>32</v>
      </c>
      <c r="P94" s="16"/>
      <c r="Q94" s="16"/>
      <c r="R94" s="5"/>
      <c r="S94" s="5"/>
      <c r="T94" s="19">
        <f t="shared" si="46"/>
        <v>17</v>
      </c>
      <c r="U94" s="19">
        <f t="shared" si="47"/>
        <v>10</v>
      </c>
      <c r="V94" s="19">
        <f t="shared" si="48"/>
        <v>4</v>
      </c>
      <c r="W94" s="19">
        <f t="shared" si="49"/>
        <v>0</v>
      </c>
      <c r="X94" s="19">
        <f t="shared" si="50"/>
        <v>1</v>
      </c>
      <c r="Y94" s="19"/>
      <c r="Z94" s="20">
        <f t="shared" si="51"/>
        <v>32</v>
      </c>
      <c r="AA94" s="16"/>
      <c r="AB94" s="16"/>
      <c r="AC94" s="16"/>
      <c r="AD94" s="16"/>
      <c r="AE94" s="16"/>
      <c r="AF94" s="16"/>
      <c r="AG94" s="21"/>
      <c r="AH94" s="21">
        <f>$Z94*T97/$Z97</f>
        <v>12.846715328467154</v>
      </c>
      <c r="AI94" s="21">
        <f>$Z94*U97/$Z97</f>
        <v>12.379562043795621</v>
      </c>
      <c r="AJ94" s="21">
        <f>$Z94*V97/$Z97</f>
        <v>5.3722627737226274</v>
      </c>
      <c r="AK94" s="21">
        <f>$Z94*W97/$Z97</f>
        <v>1.2846715328467153</v>
      </c>
      <c r="AL94" s="21">
        <f>$Z94*X97/$Z97</f>
        <v>0.11678832116788321</v>
      </c>
    </row>
    <row r="95" spans="2:38" x14ac:dyDescent="0.25">
      <c r="B95" s="3" t="s">
        <v>13</v>
      </c>
      <c r="C95" s="4">
        <v>0.44440000000000002</v>
      </c>
      <c r="D95" s="5">
        <v>4</v>
      </c>
      <c r="E95" s="4">
        <v>0.44440000000000002</v>
      </c>
      <c r="F95" s="5">
        <v>4</v>
      </c>
      <c r="G95" s="4">
        <v>0</v>
      </c>
      <c r="H95" s="5">
        <v>0</v>
      </c>
      <c r="I95" s="4">
        <v>0.1111</v>
      </c>
      <c r="J95" s="5">
        <v>1</v>
      </c>
      <c r="K95" s="4">
        <v>0</v>
      </c>
      <c r="L95" s="5">
        <v>0</v>
      </c>
      <c r="M95" s="4">
        <v>3.27E-2</v>
      </c>
      <c r="N95" s="5">
        <v>9</v>
      </c>
      <c r="P95" s="16"/>
      <c r="Q95" s="16"/>
      <c r="R95" s="5"/>
      <c r="S95" s="5"/>
      <c r="T95" s="19">
        <f t="shared" si="46"/>
        <v>4</v>
      </c>
      <c r="U95" s="19">
        <f t="shared" si="47"/>
        <v>4</v>
      </c>
      <c r="V95" s="19">
        <f t="shared" si="48"/>
        <v>0</v>
      </c>
      <c r="W95" s="19">
        <f t="shared" si="49"/>
        <v>1</v>
      </c>
      <c r="X95" s="19">
        <f t="shared" si="50"/>
        <v>0</v>
      </c>
      <c r="Y95" s="19"/>
      <c r="Z95" s="20">
        <f t="shared" si="51"/>
        <v>9</v>
      </c>
      <c r="AA95" s="16"/>
      <c r="AB95" s="16"/>
      <c r="AC95" s="16"/>
      <c r="AD95" s="16"/>
      <c r="AE95" s="16"/>
      <c r="AF95" s="16"/>
      <c r="AG95" s="21"/>
      <c r="AH95" s="21">
        <f>$Z95*T97/$Z97</f>
        <v>3.613138686131387</v>
      </c>
      <c r="AI95" s="21">
        <f>$Z95*U97/$Z97</f>
        <v>3.4817518248175183</v>
      </c>
      <c r="AJ95" s="21">
        <f>$Z95*V97/$Z97</f>
        <v>1.5109489051094891</v>
      </c>
      <c r="AK95" s="21">
        <f>$Z95*W97/$Z97</f>
        <v>0.36131386861313869</v>
      </c>
      <c r="AL95" s="21">
        <f>$Z95*X97/$Z97</f>
        <v>3.2846715328467155E-2</v>
      </c>
    </row>
    <row r="96" spans="2:38" x14ac:dyDescent="0.25">
      <c r="B96" s="3" t="s">
        <v>14</v>
      </c>
      <c r="C96" s="4">
        <v>1</v>
      </c>
      <c r="D96" s="5">
        <v>2</v>
      </c>
      <c r="E96" s="4">
        <v>0</v>
      </c>
      <c r="F96" s="5">
        <v>0</v>
      </c>
      <c r="G96" s="4">
        <v>0</v>
      </c>
      <c r="H96" s="5">
        <v>0</v>
      </c>
      <c r="I96" s="4">
        <v>0</v>
      </c>
      <c r="J96" s="5">
        <v>0</v>
      </c>
      <c r="K96" s="4">
        <v>0</v>
      </c>
      <c r="L96" s="5">
        <v>0</v>
      </c>
      <c r="M96" s="4">
        <v>7.3000000000000001E-3</v>
      </c>
      <c r="N96" s="5">
        <v>2</v>
      </c>
      <c r="P96" s="16"/>
      <c r="Q96" s="16"/>
      <c r="R96" s="5"/>
      <c r="S96" s="5"/>
      <c r="T96" s="19">
        <f t="shared" si="46"/>
        <v>2</v>
      </c>
      <c r="U96" s="19">
        <f t="shared" si="47"/>
        <v>0</v>
      </c>
      <c r="V96" s="19">
        <f t="shared" si="48"/>
        <v>0</v>
      </c>
      <c r="W96" s="19">
        <f t="shared" si="49"/>
        <v>0</v>
      </c>
      <c r="X96" s="19">
        <f t="shared" si="50"/>
        <v>0</v>
      </c>
      <c r="Y96" s="19"/>
      <c r="Z96" s="20">
        <f t="shared" si="51"/>
        <v>2</v>
      </c>
      <c r="AA96" s="16"/>
      <c r="AB96" s="16"/>
      <c r="AC96" s="16"/>
      <c r="AD96" s="16"/>
      <c r="AE96" s="16"/>
      <c r="AF96" s="16"/>
      <c r="AG96" s="21"/>
      <c r="AH96" s="21">
        <f>$Z96*T97/$Z97</f>
        <v>0.8029197080291971</v>
      </c>
      <c r="AI96" s="21">
        <f>$Z96*U97/$Z97</f>
        <v>0.77372262773722633</v>
      </c>
      <c r="AJ96" s="21">
        <f>$Z96*V97/$Z97</f>
        <v>0.33576642335766421</v>
      </c>
      <c r="AK96" s="21">
        <f>$Z96*W97/$Z97</f>
        <v>8.0291970802919707E-2</v>
      </c>
      <c r="AL96" s="21">
        <f>$Z96*X97/$Z97</f>
        <v>7.2992700729927005E-3</v>
      </c>
    </row>
    <row r="97" spans="2:38" x14ac:dyDescent="0.25">
      <c r="B97" s="3" t="s">
        <v>6</v>
      </c>
      <c r="C97" s="6">
        <v>0.4</v>
      </c>
      <c r="D97" s="3">
        <v>110</v>
      </c>
      <c r="E97" s="6">
        <v>0.38550000000000001</v>
      </c>
      <c r="F97" s="3">
        <v>106</v>
      </c>
      <c r="G97" s="6">
        <v>0.1673</v>
      </c>
      <c r="H97" s="3">
        <v>46</v>
      </c>
      <c r="I97" s="6">
        <v>0.04</v>
      </c>
      <c r="J97" s="3">
        <v>11</v>
      </c>
      <c r="K97" s="6">
        <v>3.5999999999999999E-3</v>
      </c>
      <c r="L97" s="3">
        <v>1</v>
      </c>
      <c r="M97" s="6">
        <v>1</v>
      </c>
      <c r="N97" s="3">
        <v>275</v>
      </c>
      <c r="P97" s="16"/>
      <c r="Q97" s="16"/>
      <c r="R97" s="16"/>
      <c r="S97" s="16"/>
      <c r="T97" s="20">
        <f>SUM(T89:T96)</f>
        <v>110</v>
      </c>
      <c r="U97" s="20">
        <f t="shared" ref="U97:X97" si="52">SUM(U89:U96)</f>
        <v>106</v>
      </c>
      <c r="V97" s="20">
        <f t="shared" si="52"/>
        <v>46</v>
      </c>
      <c r="W97" s="20">
        <f t="shared" si="52"/>
        <v>11</v>
      </c>
      <c r="X97" s="20">
        <f t="shared" si="52"/>
        <v>1</v>
      </c>
      <c r="Y97" s="20"/>
      <c r="Z97" s="19">
        <f>SUM(Z89:Z96)</f>
        <v>274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spans="2:38" x14ac:dyDescent="0.25">
      <c r="B98" s="8" t="s">
        <v>96</v>
      </c>
      <c r="C98" s="19"/>
      <c r="D98" s="18">
        <f>C97*4+E97*3+G97*2+I97*1+K97*0</f>
        <v>3.1311</v>
      </c>
      <c r="E98" s="17" t="s">
        <v>97</v>
      </c>
      <c r="F98" s="7"/>
      <c r="G98" s="7"/>
      <c r="H98" s="10"/>
      <c r="I98" s="7"/>
      <c r="J98" s="12"/>
      <c r="K98" s="18"/>
      <c r="L98" s="7"/>
      <c r="M98" s="7" t="s">
        <v>15</v>
      </c>
      <c r="N98" s="7">
        <v>275</v>
      </c>
      <c r="P98" s="14" t="str">
        <f>IF(AND(K98&gt;0,K98&lt;=0.2),"Schwacher Zusammenhang",IF(AND(K98&gt;0.2,K98&lt;=0.6),"Mittlerer Zusammenhang",IF(K98&gt;0.6,"Starker Zusammenhang","")))</f>
        <v/>
      </c>
      <c r="Q98" s="5"/>
      <c r="R98" s="5"/>
      <c r="S98" s="5"/>
    </row>
    <row r="99" spans="2:38" x14ac:dyDescent="0.25">
      <c r="B99" s="7"/>
      <c r="C99" s="7"/>
      <c r="D99" s="7"/>
      <c r="E99" s="7"/>
      <c r="F99" s="15"/>
      <c r="G99" s="12"/>
      <c r="H99" s="8"/>
      <c r="I99" s="7"/>
      <c r="J99" s="15"/>
      <c r="K99" s="15"/>
      <c r="L99" s="7"/>
      <c r="M99" s="7" t="s">
        <v>16</v>
      </c>
      <c r="N99" s="7">
        <v>0</v>
      </c>
      <c r="P99" s="5"/>
      <c r="Q99" s="5"/>
      <c r="R99" s="5"/>
      <c r="S99" s="5"/>
    </row>
    <row r="100" spans="2:38" x14ac:dyDescent="0.25">
      <c r="F100" s="15"/>
      <c r="G100" s="12"/>
      <c r="H100" s="8"/>
      <c r="I100" s="15"/>
      <c r="J100" s="15"/>
      <c r="K100" s="15"/>
    </row>
    <row r="101" spans="2:38" ht="18" x14ac:dyDescent="0.25">
      <c r="B101" s="1" t="s">
        <v>49</v>
      </c>
    </row>
    <row r="102" spans="2:38" x14ac:dyDescent="0.25">
      <c r="B102" s="2"/>
      <c r="C102" s="24" t="s">
        <v>42</v>
      </c>
      <c r="D102" s="25"/>
      <c r="E102" s="24" t="s">
        <v>43</v>
      </c>
      <c r="F102" s="25"/>
      <c r="G102" s="24" t="s">
        <v>44</v>
      </c>
      <c r="H102" s="25"/>
      <c r="I102" s="24" t="s">
        <v>45</v>
      </c>
      <c r="J102" s="25"/>
      <c r="K102" s="24" t="s">
        <v>46</v>
      </c>
      <c r="L102" s="25"/>
      <c r="M102" s="24" t="s">
        <v>6</v>
      </c>
      <c r="N102" s="25"/>
    </row>
    <row r="103" spans="2:38" x14ac:dyDescent="0.25">
      <c r="B103" s="3" t="s">
        <v>7</v>
      </c>
      <c r="C103" s="4">
        <v>0</v>
      </c>
      <c r="D103" s="5">
        <v>0</v>
      </c>
      <c r="E103" s="4">
        <v>0</v>
      </c>
      <c r="F103" s="5">
        <v>0</v>
      </c>
      <c r="G103" s="4">
        <v>0</v>
      </c>
      <c r="H103" s="5">
        <v>0</v>
      </c>
      <c r="I103" s="4">
        <v>0</v>
      </c>
      <c r="J103" s="5">
        <v>0</v>
      </c>
      <c r="K103" s="4">
        <v>0</v>
      </c>
      <c r="L103" s="5">
        <v>0</v>
      </c>
      <c r="M103" s="4">
        <v>0</v>
      </c>
      <c r="N103" s="5">
        <v>0</v>
      </c>
      <c r="P103" s="12" t="s">
        <v>91</v>
      </c>
      <c r="Q103" s="17">
        <f>_xlfn.CHISQ.TEST(T104:X110,AH104:AL110)</f>
        <v>0.16085305425310692</v>
      </c>
      <c r="R103" s="19"/>
      <c r="S103" s="19" t="s">
        <v>92</v>
      </c>
      <c r="T103" s="19"/>
      <c r="U103" s="19"/>
      <c r="V103" s="19"/>
      <c r="W103" s="19"/>
      <c r="X103" s="19"/>
      <c r="Y103" s="19"/>
      <c r="Z103" s="20"/>
      <c r="AA103" s="19"/>
      <c r="AB103" s="19"/>
      <c r="AC103" s="19"/>
      <c r="AD103" s="19"/>
      <c r="AE103" s="19"/>
      <c r="AF103" s="19" t="s">
        <v>93</v>
      </c>
      <c r="AG103" s="21"/>
      <c r="AH103" s="21"/>
      <c r="AI103" s="21"/>
      <c r="AJ103" s="21"/>
      <c r="AK103" s="21"/>
      <c r="AL103" s="16"/>
    </row>
    <row r="104" spans="2:38" x14ac:dyDescent="0.25">
      <c r="B104" s="3" t="s">
        <v>8</v>
      </c>
      <c r="C104" s="4">
        <v>0.1429</v>
      </c>
      <c r="D104" s="5">
        <v>6</v>
      </c>
      <c r="E104" s="4">
        <v>0.23810000000000001</v>
      </c>
      <c r="F104" s="5">
        <v>10</v>
      </c>
      <c r="G104" s="4">
        <v>0.33329999999999999</v>
      </c>
      <c r="H104" s="5">
        <v>14</v>
      </c>
      <c r="I104" s="4">
        <v>0.1429</v>
      </c>
      <c r="J104" s="5">
        <v>6</v>
      </c>
      <c r="K104" s="4">
        <v>0.1429</v>
      </c>
      <c r="L104" s="5">
        <v>6</v>
      </c>
      <c r="M104" s="4">
        <v>0.1527</v>
      </c>
      <c r="N104" s="5">
        <v>42</v>
      </c>
      <c r="P104" s="12" t="s">
        <v>94</v>
      </c>
      <c r="Q104" s="8">
        <f>_xlfn.CHISQ.INV.RT(Q103,24)</f>
        <v>30.75902360921452</v>
      </c>
      <c r="R104" s="19"/>
      <c r="S104" s="19"/>
      <c r="T104" s="19">
        <f t="shared" ref="T104:T110" si="53">D104</f>
        <v>6</v>
      </c>
      <c r="U104" s="19">
        <f t="shared" ref="U104:U110" si="54">F104</f>
        <v>10</v>
      </c>
      <c r="V104" s="19">
        <f t="shared" ref="V104:V110" si="55">H104</f>
        <v>14</v>
      </c>
      <c r="W104" s="19">
        <f t="shared" ref="W104:W110" si="56">J104</f>
        <v>6</v>
      </c>
      <c r="X104" s="19">
        <f t="shared" ref="X104:X110" si="57">L104</f>
        <v>6</v>
      </c>
      <c r="Y104" s="19"/>
      <c r="Z104" s="20">
        <f t="shared" ref="Z104:Z110" si="58">SUM(T104:Y104)</f>
        <v>42</v>
      </c>
      <c r="AA104" s="19"/>
      <c r="AB104" s="19"/>
      <c r="AC104" s="19"/>
      <c r="AD104" s="19"/>
      <c r="AE104" s="19"/>
      <c r="AF104" s="19"/>
      <c r="AG104" s="21"/>
      <c r="AH104" s="21">
        <f>$Z104*T111/$Z111</f>
        <v>12.461538461538462</v>
      </c>
      <c r="AI104" s="21">
        <f>$Z104*U111/$Z111</f>
        <v>11.846153846153847</v>
      </c>
      <c r="AJ104" s="21">
        <f>$Z104*V111/$Z111</f>
        <v>9.8461538461538467</v>
      </c>
      <c r="AK104" s="21">
        <f>$Z104*W111/$Z111</f>
        <v>6.1538461538461542</v>
      </c>
      <c r="AL104" s="21">
        <f>$Z104*X111/$Z111</f>
        <v>1.6923076923076923</v>
      </c>
    </row>
    <row r="105" spans="2:38" x14ac:dyDescent="0.25">
      <c r="B105" s="3" t="s">
        <v>9</v>
      </c>
      <c r="C105" s="4">
        <v>0.2571</v>
      </c>
      <c r="D105" s="5">
        <v>9</v>
      </c>
      <c r="E105" s="4">
        <v>0.31430000000000002</v>
      </c>
      <c r="F105" s="5">
        <v>11</v>
      </c>
      <c r="G105" s="4">
        <v>0.2571</v>
      </c>
      <c r="H105" s="5">
        <v>9</v>
      </c>
      <c r="I105" s="4">
        <v>0.1714</v>
      </c>
      <c r="J105" s="5">
        <v>6</v>
      </c>
      <c r="K105" s="4">
        <v>0</v>
      </c>
      <c r="L105" s="5">
        <v>0</v>
      </c>
      <c r="M105" s="4">
        <v>0.1273</v>
      </c>
      <c r="N105" s="5">
        <v>35</v>
      </c>
      <c r="P105" s="12" t="s">
        <v>95</v>
      </c>
      <c r="Q105" s="22">
        <f>SQRT(Q104/(Z111*MIN(7-1,5-1)))</f>
        <v>0.16783207094516303</v>
      </c>
      <c r="R105" s="19"/>
      <c r="S105" s="19"/>
      <c r="T105" s="19">
        <f t="shared" si="53"/>
        <v>9</v>
      </c>
      <c r="U105" s="19">
        <f t="shared" si="54"/>
        <v>11</v>
      </c>
      <c r="V105" s="19">
        <f t="shared" si="55"/>
        <v>9</v>
      </c>
      <c r="W105" s="19">
        <f t="shared" si="56"/>
        <v>6</v>
      </c>
      <c r="X105" s="19">
        <f t="shared" si="57"/>
        <v>0</v>
      </c>
      <c r="Y105" s="19"/>
      <c r="Z105" s="20">
        <f t="shared" si="58"/>
        <v>35</v>
      </c>
      <c r="AA105" s="19"/>
      <c r="AB105" s="19"/>
      <c r="AC105" s="19"/>
      <c r="AD105" s="19"/>
      <c r="AE105" s="19"/>
      <c r="AF105" s="19"/>
      <c r="AG105" s="21"/>
      <c r="AH105" s="21">
        <f>$Z105*T111/$Z111</f>
        <v>10.384615384615385</v>
      </c>
      <c r="AI105" s="21">
        <f>$Z105*U111/$Z111</f>
        <v>9.8717948717948723</v>
      </c>
      <c r="AJ105" s="21">
        <f>$Z105*V111/$Z111</f>
        <v>8.2051282051282044</v>
      </c>
      <c r="AK105" s="21">
        <f>$Z105*W111/$Z111</f>
        <v>5.1282051282051286</v>
      </c>
      <c r="AL105" s="21">
        <f>$Z105*X111/$Z111</f>
        <v>1.4102564102564104</v>
      </c>
    </row>
    <row r="106" spans="2:38" x14ac:dyDescent="0.25">
      <c r="B106" s="3" t="s">
        <v>10</v>
      </c>
      <c r="C106" s="4">
        <v>0.34250000000000003</v>
      </c>
      <c r="D106" s="5">
        <v>25</v>
      </c>
      <c r="E106" s="4">
        <v>0.21920000000000001</v>
      </c>
      <c r="F106" s="5">
        <v>16</v>
      </c>
      <c r="G106" s="4">
        <v>0.21920000000000001</v>
      </c>
      <c r="H106" s="5">
        <v>16</v>
      </c>
      <c r="I106" s="4">
        <v>0.1918</v>
      </c>
      <c r="J106" s="5">
        <v>14</v>
      </c>
      <c r="K106" s="4">
        <v>2.7400000000000001E-2</v>
      </c>
      <c r="L106" s="5">
        <v>2</v>
      </c>
      <c r="M106" s="4">
        <v>0.26550000000000001</v>
      </c>
      <c r="N106" s="5">
        <v>73</v>
      </c>
      <c r="P106" s="19"/>
      <c r="Q106" s="8" t="str">
        <f>IF(AND(Q105&gt;0,Q105&lt;=0.2),"Schwacher Zusammenhang",IF(AND(Q105&gt;0.2,Q105&lt;=0.6),"Mittlerer Zusammenhang",IF(Q105&gt;0.6,"Starker Zusammenhang","")))</f>
        <v>Schwacher Zusammenhang</v>
      </c>
      <c r="R106" s="5"/>
      <c r="S106" s="5"/>
      <c r="T106" s="19">
        <f t="shared" si="53"/>
        <v>25</v>
      </c>
      <c r="U106" s="19">
        <f t="shared" si="54"/>
        <v>16</v>
      </c>
      <c r="V106" s="19">
        <f t="shared" si="55"/>
        <v>16</v>
      </c>
      <c r="W106" s="19">
        <f t="shared" si="56"/>
        <v>14</v>
      </c>
      <c r="X106" s="19">
        <f t="shared" si="57"/>
        <v>2</v>
      </c>
      <c r="Y106" s="19"/>
      <c r="Z106" s="20">
        <f t="shared" si="58"/>
        <v>73</v>
      </c>
      <c r="AA106" s="19"/>
      <c r="AB106" s="19"/>
      <c r="AC106" s="19"/>
      <c r="AD106" s="19"/>
      <c r="AE106" s="19"/>
      <c r="AF106" s="19"/>
      <c r="AG106" s="21"/>
      <c r="AH106" s="21">
        <f>$Z106*T111/$Z111</f>
        <v>21.659340659340661</v>
      </c>
      <c r="AI106" s="21">
        <f>$Z106*U111/$Z111</f>
        <v>20.589743589743591</v>
      </c>
      <c r="AJ106" s="21">
        <f>$Z106*V111/$Z111</f>
        <v>17.113553113553113</v>
      </c>
      <c r="AK106" s="21">
        <f>$Z106*W111/$Z111</f>
        <v>10.695970695970695</v>
      </c>
      <c r="AL106" s="21">
        <f>$Z106*X111/$Z111</f>
        <v>2.9413919413919416</v>
      </c>
    </row>
    <row r="107" spans="2:38" x14ac:dyDescent="0.25">
      <c r="B107" s="3" t="s">
        <v>11</v>
      </c>
      <c r="C107" s="4">
        <v>0.28399999999999997</v>
      </c>
      <c r="D107" s="5">
        <v>23</v>
      </c>
      <c r="E107" s="4">
        <v>0.35799999999999998</v>
      </c>
      <c r="F107" s="5">
        <v>29</v>
      </c>
      <c r="G107" s="4">
        <v>0.22220000000000001</v>
      </c>
      <c r="H107" s="5">
        <v>18</v>
      </c>
      <c r="I107" s="4">
        <v>0.1111</v>
      </c>
      <c r="J107" s="5">
        <v>9</v>
      </c>
      <c r="K107" s="4">
        <v>2.47E-2</v>
      </c>
      <c r="L107" s="5">
        <v>2</v>
      </c>
      <c r="M107" s="4">
        <v>0.29449999999999998</v>
      </c>
      <c r="N107" s="5">
        <v>81</v>
      </c>
      <c r="P107" s="16"/>
      <c r="Q107" s="16"/>
      <c r="R107" s="5"/>
      <c r="S107" s="5"/>
      <c r="T107" s="19">
        <f t="shared" si="53"/>
        <v>23</v>
      </c>
      <c r="U107" s="19">
        <f t="shared" si="54"/>
        <v>29</v>
      </c>
      <c r="V107" s="19">
        <f t="shared" si="55"/>
        <v>18</v>
      </c>
      <c r="W107" s="19">
        <f t="shared" si="56"/>
        <v>9</v>
      </c>
      <c r="X107" s="19">
        <f t="shared" si="57"/>
        <v>2</v>
      </c>
      <c r="Y107" s="19"/>
      <c r="Z107" s="20">
        <f t="shared" si="58"/>
        <v>81</v>
      </c>
      <c r="AA107" s="16"/>
      <c r="AB107" s="16"/>
      <c r="AC107" s="16"/>
      <c r="AD107" s="16"/>
      <c r="AE107" s="16"/>
      <c r="AF107" s="16"/>
      <c r="AG107" s="21"/>
      <c r="AH107" s="21">
        <f>$Z107*T111/$Z111</f>
        <v>24.032967032967033</v>
      </c>
      <c r="AI107" s="21">
        <f>$Z107*U111/$Z111</f>
        <v>22.846153846153847</v>
      </c>
      <c r="AJ107" s="21">
        <f>$Z107*V111/$Z111</f>
        <v>18.989010989010989</v>
      </c>
      <c r="AK107" s="21">
        <f>$Z107*W111/$Z111</f>
        <v>11.868131868131869</v>
      </c>
      <c r="AL107" s="21">
        <f>$Z107*X111/$Z111</f>
        <v>3.2637362637362637</v>
      </c>
    </row>
    <row r="108" spans="2:38" x14ac:dyDescent="0.25">
      <c r="B108" s="3" t="s">
        <v>12</v>
      </c>
      <c r="C108" s="4">
        <v>0.45159999999999989</v>
      </c>
      <c r="D108" s="5">
        <v>14</v>
      </c>
      <c r="E108" s="4">
        <v>0.2581</v>
      </c>
      <c r="F108" s="5">
        <v>8</v>
      </c>
      <c r="G108" s="4">
        <v>0.129</v>
      </c>
      <c r="H108" s="5">
        <v>4</v>
      </c>
      <c r="I108" s="4">
        <v>0.129</v>
      </c>
      <c r="J108" s="5">
        <v>4</v>
      </c>
      <c r="K108" s="4">
        <v>3.2300000000000002E-2</v>
      </c>
      <c r="L108" s="5">
        <v>1</v>
      </c>
      <c r="M108" s="4">
        <v>0.11269999999999999</v>
      </c>
      <c r="N108" s="5">
        <v>31</v>
      </c>
      <c r="P108" s="16"/>
      <c r="Q108" s="16"/>
      <c r="R108" s="5"/>
      <c r="S108" s="5"/>
      <c r="T108" s="19">
        <f t="shared" si="53"/>
        <v>14</v>
      </c>
      <c r="U108" s="19">
        <f t="shared" si="54"/>
        <v>8</v>
      </c>
      <c r="V108" s="19">
        <f t="shared" si="55"/>
        <v>4</v>
      </c>
      <c r="W108" s="19">
        <f t="shared" si="56"/>
        <v>4</v>
      </c>
      <c r="X108" s="19">
        <f t="shared" si="57"/>
        <v>1</v>
      </c>
      <c r="Y108" s="19"/>
      <c r="Z108" s="20">
        <f t="shared" si="58"/>
        <v>31</v>
      </c>
      <c r="AA108" s="16"/>
      <c r="AB108" s="16"/>
      <c r="AC108" s="16"/>
      <c r="AD108" s="16"/>
      <c r="AE108" s="16"/>
      <c r="AF108" s="16"/>
      <c r="AG108" s="21"/>
      <c r="AH108" s="21">
        <f>$Z108*T111/$Z111</f>
        <v>9.1978021978021971</v>
      </c>
      <c r="AI108" s="21">
        <f>$Z108*U111/$Z111</f>
        <v>8.7435897435897427</v>
      </c>
      <c r="AJ108" s="21">
        <f>$Z108*V111/$Z111</f>
        <v>7.2673992673992673</v>
      </c>
      <c r="AK108" s="21">
        <f>$Z108*W111/$Z111</f>
        <v>4.542124542124542</v>
      </c>
      <c r="AL108" s="21">
        <f>$Z108*X111/$Z111</f>
        <v>1.2490842490842491</v>
      </c>
    </row>
    <row r="109" spans="2:38" x14ac:dyDescent="0.25">
      <c r="B109" s="3" t="s">
        <v>13</v>
      </c>
      <c r="C109" s="4">
        <v>0.33329999999999999</v>
      </c>
      <c r="D109" s="5">
        <v>3</v>
      </c>
      <c r="E109" s="4">
        <v>0.22220000000000001</v>
      </c>
      <c r="F109" s="5">
        <v>2</v>
      </c>
      <c r="G109" s="4">
        <v>0.33329999999999999</v>
      </c>
      <c r="H109" s="5">
        <v>3</v>
      </c>
      <c r="I109" s="4">
        <v>0.1111</v>
      </c>
      <c r="J109" s="5">
        <v>1</v>
      </c>
      <c r="K109" s="4">
        <v>0</v>
      </c>
      <c r="L109" s="5">
        <v>0</v>
      </c>
      <c r="M109" s="4">
        <v>3.27E-2</v>
      </c>
      <c r="N109" s="5">
        <v>9</v>
      </c>
      <c r="P109" s="16"/>
      <c r="Q109" s="16"/>
      <c r="R109" s="5"/>
      <c r="S109" s="5"/>
      <c r="T109" s="19">
        <f t="shared" si="53"/>
        <v>3</v>
      </c>
      <c r="U109" s="19">
        <f t="shared" si="54"/>
        <v>2</v>
      </c>
      <c r="V109" s="19">
        <f t="shared" si="55"/>
        <v>3</v>
      </c>
      <c r="W109" s="19">
        <f t="shared" si="56"/>
        <v>1</v>
      </c>
      <c r="X109" s="19">
        <f t="shared" si="57"/>
        <v>0</v>
      </c>
      <c r="Y109" s="19"/>
      <c r="Z109" s="20">
        <f t="shared" si="58"/>
        <v>9</v>
      </c>
      <c r="AA109" s="16"/>
      <c r="AB109" s="16"/>
      <c r="AC109" s="16"/>
      <c r="AD109" s="16"/>
      <c r="AE109" s="16"/>
      <c r="AF109" s="16"/>
      <c r="AG109" s="21"/>
      <c r="AH109" s="21">
        <f>$Z109*T111/$Z111</f>
        <v>2.6703296703296702</v>
      </c>
      <c r="AI109" s="21">
        <f>$Z109*U111/$Z111</f>
        <v>2.5384615384615383</v>
      </c>
      <c r="AJ109" s="21">
        <f>$Z109*V111/$Z111</f>
        <v>2.1098901098901099</v>
      </c>
      <c r="AK109" s="21">
        <f>$Z109*W111/$Z111</f>
        <v>1.3186813186813187</v>
      </c>
      <c r="AL109" s="21">
        <f>$Z109*X111/$Z111</f>
        <v>0.36263736263736263</v>
      </c>
    </row>
    <row r="110" spans="2:38" x14ac:dyDescent="0.25">
      <c r="B110" s="3" t="s">
        <v>14</v>
      </c>
      <c r="C110" s="4">
        <v>0.5</v>
      </c>
      <c r="D110" s="5">
        <v>1</v>
      </c>
      <c r="E110" s="4">
        <v>0.5</v>
      </c>
      <c r="F110" s="5">
        <v>1</v>
      </c>
      <c r="G110" s="4">
        <v>0</v>
      </c>
      <c r="H110" s="5">
        <v>0</v>
      </c>
      <c r="I110" s="4">
        <v>0</v>
      </c>
      <c r="J110" s="5">
        <v>0</v>
      </c>
      <c r="K110" s="4">
        <v>0</v>
      </c>
      <c r="L110" s="5">
        <v>0</v>
      </c>
      <c r="M110" s="4">
        <v>7.3000000000000001E-3</v>
      </c>
      <c r="N110" s="5">
        <v>2</v>
      </c>
      <c r="P110" s="16"/>
      <c r="Q110" s="16"/>
      <c r="R110" s="5"/>
      <c r="S110" s="5"/>
      <c r="T110" s="19">
        <f t="shared" si="53"/>
        <v>1</v>
      </c>
      <c r="U110" s="19">
        <f t="shared" si="54"/>
        <v>1</v>
      </c>
      <c r="V110" s="19">
        <f t="shared" si="55"/>
        <v>0</v>
      </c>
      <c r="W110" s="19">
        <f t="shared" si="56"/>
        <v>0</v>
      </c>
      <c r="X110" s="19">
        <f t="shared" si="57"/>
        <v>0</v>
      </c>
      <c r="Y110" s="19"/>
      <c r="Z110" s="20">
        <f t="shared" si="58"/>
        <v>2</v>
      </c>
      <c r="AA110" s="16"/>
      <c r="AB110" s="16"/>
      <c r="AC110" s="16"/>
      <c r="AD110" s="16"/>
      <c r="AE110" s="16"/>
      <c r="AF110" s="16"/>
      <c r="AG110" s="21"/>
      <c r="AH110" s="21">
        <f>$Z110*T111/$Z111</f>
        <v>0.59340659340659341</v>
      </c>
      <c r="AI110" s="21">
        <f>$Z110*U111/$Z111</f>
        <v>0.5641025641025641</v>
      </c>
      <c r="AJ110" s="21">
        <f>$Z110*V111/$Z111</f>
        <v>0.46886446886446886</v>
      </c>
      <c r="AK110" s="21">
        <f>$Z110*W111/$Z111</f>
        <v>0.29304029304029305</v>
      </c>
      <c r="AL110" s="21">
        <f>$Z110*X111/$Z111</f>
        <v>8.0586080586080591E-2</v>
      </c>
    </row>
    <row r="111" spans="2:38" x14ac:dyDescent="0.25">
      <c r="B111" s="3" t="s">
        <v>6</v>
      </c>
      <c r="C111" s="6">
        <v>0.29449999999999998</v>
      </c>
      <c r="D111" s="3">
        <v>81</v>
      </c>
      <c r="E111" s="6">
        <v>0.28000000000000003</v>
      </c>
      <c r="F111" s="3">
        <v>77</v>
      </c>
      <c r="G111" s="6">
        <v>0.23269999999999999</v>
      </c>
      <c r="H111" s="3">
        <v>64</v>
      </c>
      <c r="I111" s="6">
        <v>0.14549999999999999</v>
      </c>
      <c r="J111" s="3">
        <v>40</v>
      </c>
      <c r="K111" s="6">
        <v>0.04</v>
      </c>
      <c r="L111" s="3">
        <v>11</v>
      </c>
      <c r="M111" s="6">
        <v>1</v>
      </c>
      <c r="N111" s="3">
        <v>275</v>
      </c>
      <c r="P111" s="16"/>
      <c r="Q111" s="16"/>
      <c r="R111" s="16"/>
      <c r="S111" s="16"/>
      <c r="T111" s="20">
        <f>SUM(T103:T110)</f>
        <v>81</v>
      </c>
      <c r="U111" s="20">
        <f t="shared" ref="U111" si="59">SUM(U103:U110)</f>
        <v>77</v>
      </c>
      <c r="V111" s="20">
        <f t="shared" ref="V111" si="60">SUM(V103:V110)</f>
        <v>64</v>
      </c>
      <c r="W111" s="20">
        <f t="shared" ref="W111" si="61">SUM(W103:W110)</f>
        <v>40</v>
      </c>
      <c r="X111" s="20">
        <f t="shared" ref="X111" si="62">SUM(X103:X110)</f>
        <v>11</v>
      </c>
      <c r="Y111" s="20"/>
      <c r="Z111" s="19">
        <f>SUM(Z103:Z110)</f>
        <v>273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spans="2:38" x14ac:dyDescent="0.25">
      <c r="B112" s="8" t="s">
        <v>96</v>
      </c>
      <c r="C112" s="19"/>
      <c r="D112" s="18">
        <f>C111*4+E111*3+G111*2+I111*1+K111*0</f>
        <v>2.6288999999999998</v>
      </c>
      <c r="E112" s="17" t="s">
        <v>97</v>
      </c>
      <c r="F112" s="7"/>
      <c r="G112" s="7"/>
      <c r="H112" s="7"/>
      <c r="I112" s="7"/>
      <c r="J112" s="7"/>
      <c r="K112" s="7"/>
      <c r="L112" s="7"/>
      <c r="M112" s="7" t="s">
        <v>15</v>
      </c>
      <c r="N112" s="7">
        <v>275</v>
      </c>
    </row>
    <row r="113" spans="2:38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 t="s">
        <v>16</v>
      </c>
      <c r="N113" s="7">
        <v>0</v>
      </c>
    </row>
    <row r="115" spans="2:38" ht="18" x14ac:dyDescent="0.25">
      <c r="B115" s="1" t="s">
        <v>50</v>
      </c>
    </row>
    <row r="116" spans="2:38" x14ac:dyDescent="0.25">
      <c r="B116" s="2"/>
      <c r="C116" s="24" t="s">
        <v>42</v>
      </c>
      <c r="D116" s="25"/>
      <c r="E116" s="24" t="s">
        <v>43</v>
      </c>
      <c r="F116" s="25"/>
      <c r="G116" s="24" t="s">
        <v>44</v>
      </c>
      <c r="H116" s="25"/>
      <c r="I116" s="24" t="s">
        <v>45</v>
      </c>
      <c r="J116" s="25"/>
      <c r="K116" s="24" t="s">
        <v>46</v>
      </c>
      <c r="L116" s="25"/>
      <c r="M116" s="24" t="s">
        <v>6</v>
      </c>
      <c r="N116" s="25"/>
    </row>
    <row r="117" spans="2:38" x14ac:dyDescent="0.25">
      <c r="B117" s="3" t="s">
        <v>7</v>
      </c>
      <c r="C117" s="4">
        <v>0</v>
      </c>
      <c r="D117" s="5">
        <v>0</v>
      </c>
      <c r="E117" s="4">
        <v>0</v>
      </c>
      <c r="F117" s="5">
        <v>0</v>
      </c>
      <c r="G117" s="4">
        <v>0</v>
      </c>
      <c r="H117" s="5">
        <v>0</v>
      </c>
      <c r="I117" s="4">
        <v>0</v>
      </c>
      <c r="J117" s="5">
        <v>0</v>
      </c>
      <c r="K117" s="4">
        <v>0</v>
      </c>
      <c r="L117" s="5">
        <v>0</v>
      </c>
      <c r="M117" s="4">
        <v>0</v>
      </c>
      <c r="N117" s="5">
        <v>0</v>
      </c>
      <c r="P117" s="12" t="s">
        <v>91</v>
      </c>
      <c r="Q117" s="17">
        <f>_xlfn.CHISQ.TEST(T118:X124,AH118:AL124)</f>
        <v>0.20629702732585384</v>
      </c>
      <c r="R117" s="19"/>
      <c r="S117" s="19" t="s">
        <v>92</v>
      </c>
      <c r="T117" s="19"/>
      <c r="U117" s="19"/>
      <c r="V117" s="19"/>
      <c r="W117" s="19"/>
      <c r="X117" s="19"/>
      <c r="Y117" s="19"/>
      <c r="Z117" s="20"/>
      <c r="AA117" s="19"/>
      <c r="AB117" s="19"/>
      <c r="AC117" s="19"/>
      <c r="AD117" s="19"/>
      <c r="AE117" s="19"/>
      <c r="AF117" s="19" t="s">
        <v>93</v>
      </c>
      <c r="AG117" s="21"/>
      <c r="AH117" s="21"/>
      <c r="AI117" s="21"/>
      <c r="AJ117" s="21"/>
      <c r="AK117" s="21"/>
      <c r="AL117" s="16"/>
    </row>
    <row r="118" spans="2:38" x14ac:dyDescent="0.25">
      <c r="B118" s="3" t="s">
        <v>8</v>
      </c>
      <c r="C118" s="4">
        <v>0.28570000000000001</v>
      </c>
      <c r="D118" s="5">
        <v>12</v>
      </c>
      <c r="E118" s="4">
        <v>0.21429999999999999</v>
      </c>
      <c r="F118" s="5">
        <v>9</v>
      </c>
      <c r="G118" s="4">
        <v>0.26190000000000002</v>
      </c>
      <c r="H118" s="5">
        <v>11</v>
      </c>
      <c r="I118" s="4">
        <v>0.16669999999999999</v>
      </c>
      <c r="J118" s="5">
        <v>7</v>
      </c>
      <c r="K118" s="4">
        <v>7.1399999999999991E-2</v>
      </c>
      <c r="L118" s="5">
        <v>3</v>
      </c>
      <c r="M118" s="4">
        <v>0.1527</v>
      </c>
      <c r="N118" s="5">
        <v>42</v>
      </c>
      <c r="P118" s="12" t="s">
        <v>94</v>
      </c>
      <c r="Q118" s="8">
        <f>_xlfn.CHISQ.INV.RT(Q117,24)</f>
        <v>29.376098091424151</v>
      </c>
      <c r="R118" s="19"/>
      <c r="S118" s="19"/>
      <c r="T118" s="19">
        <f t="shared" ref="T118:T124" si="63">D118</f>
        <v>12</v>
      </c>
      <c r="U118" s="19">
        <f t="shared" ref="U118:U124" si="64">F118</f>
        <v>9</v>
      </c>
      <c r="V118" s="19">
        <f t="shared" ref="V118:V124" si="65">H118</f>
        <v>11</v>
      </c>
      <c r="W118" s="19">
        <f t="shared" ref="W118:W124" si="66">J118</f>
        <v>7</v>
      </c>
      <c r="X118" s="19">
        <f t="shared" ref="X118:X124" si="67">L118</f>
        <v>3</v>
      </c>
      <c r="Y118" s="19"/>
      <c r="Z118" s="20">
        <f t="shared" ref="Z118:Z124" si="68">SUM(T118:Y118)</f>
        <v>42</v>
      </c>
      <c r="AA118" s="19"/>
      <c r="AB118" s="19"/>
      <c r="AC118" s="19"/>
      <c r="AD118" s="19"/>
      <c r="AE118" s="19"/>
      <c r="AF118" s="19"/>
      <c r="AG118" s="21"/>
      <c r="AH118" s="21">
        <f>$Z118*T125/$Z125</f>
        <v>17.258181818181818</v>
      </c>
      <c r="AI118" s="21">
        <f>$Z118*U125/$Z125</f>
        <v>11.76</v>
      </c>
      <c r="AJ118" s="21">
        <f>$Z118*V125/$Z125</f>
        <v>8.4</v>
      </c>
      <c r="AK118" s="21">
        <f>$Z118*W125/$Z125</f>
        <v>2.1381818181818182</v>
      </c>
      <c r="AL118" s="21">
        <f>$Z118*X125/$Z125</f>
        <v>2.4436363636363638</v>
      </c>
    </row>
    <row r="119" spans="2:38" x14ac:dyDescent="0.25">
      <c r="B119" s="3" t="s">
        <v>9</v>
      </c>
      <c r="C119" s="4">
        <v>0.48570000000000002</v>
      </c>
      <c r="D119" s="5">
        <v>17</v>
      </c>
      <c r="E119" s="4">
        <v>0.28570000000000001</v>
      </c>
      <c r="F119" s="5">
        <v>10</v>
      </c>
      <c r="G119" s="4">
        <v>0.1714</v>
      </c>
      <c r="H119" s="5">
        <v>6</v>
      </c>
      <c r="I119" s="4">
        <v>2.86E-2</v>
      </c>
      <c r="J119" s="5">
        <v>1</v>
      </c>
      <c r="K119" s="4">
        <v>2.86E-2</v>
      </c>
      <c r="L119" s="5">
        <v>1</v>
      </c>
      <c r="M119" s="4">
        <v>0.1273</v>
      </c>
      <c r="N119" s="5">
        <v>35</v>
      </c>
      <c r="P119" s="12" t="s">
        <v>95</v>
      </c>
      <c r="Q119" s="22">
        <f>SQRT(Q118/(Z125*MIN(7-1,5-1)))</f>
        <v>0.16341830900935336</v>
      </c>
      <c r="R119" s="19"/>
      <c r="S119" s="19"/>
      <c r="T119" s="19">
        <f t="shared" si="63"/>
        <v>17</v>
      </c>
      <c r="U119" s="19">
        <f t="shared" si="64"/>
        <v>10</v>
      </c>
      <c r="V119" s="19">
        <f t="shared" si="65"/>
        <v>6</v>
      </c>
      <c r="W119" s="19">
        <f t="shared" si="66"/>
        <v>1</v>
      </c>
      <c r="X119" s="19">
        <f t="shared" si="67"/>
        <v>1</v>
      </c>
      <c r="Y119" s="19"/>
      <c r="Z119" s="20">
        <f t="shared" si="68"/>
        <v>35</v>
      </c>
      <c r="AA119" s="19"/>
      <c r="AB119" s="19"/>
      <c r="AC119" s="19"/>
      <c r="AD119" s="19"/>
      <c r="AE119" s="19"/>
      <c r="AF119" s="19"/>
      <c r="AG119" s="21"/>
      <c r="AH119" s="21">
        <f>$Z119*T125/$Z125</f>
        <v>14.381818181818181</v>
      </c>
      <c r="AI119" s="21">
        <f>$Z119*U125/$Z125</f>
        <v>9.8000000000000007</v>
      </c>
      <c r="AJ119" s="21">
        <f>$Z119*V125/$Z125</f>
        <v>7</v>
      </c>
      <c r="AK119" s="21">
        <f>$Z119*W125/$Z125</f>
        <v>1.7818181818181817</v>
      </c>
      <c r="AL119" s="21">
        <f>$Z119*X125/$Z125</f>
        <v>2.0363636363636362</v>
      </c>
    </row>
    <row r="120" spans="2:38" x14ac:dyDescent="0.25">
      <c r="B120" s="3" t="s">
        <v>10</v>
      </c>
      <c r="C120" s="4">
        <v>0.44590000000000002</v>
      </c>
      <c r="D120" s="5">
        <v>33</v>
      </c>
      <c r="E120" s="4">
        <v>0.25679999999999997</v>
      </c>
      <c r="F120" s="5">
        <v>19</v>
      </c>
      <c r="G120" s="4">
        <v>0.16220000000000001</v>
      </c>
      <c r="H120" s="5">
        <v>12</v>
      </c>
      <c r="I120" s="4">
        <v>5.4100000000000002E-2</v>
      </c>
      <c r="J120" s="5">
        <v>4</v>
      </c>
      <c r="K120" s="4">
        <v>8.1099999999999992E-2</v>
      </c>
      <c r="L120" s="5">
        <v>6</v>
      </c>
      <c r="M120" s="4">
        <v>0.26910000000000001</v>
      </c>
      <c r="N120" s="5">
        <v>74</v>
      </c>
      <c r="P120" s="19"/>
      <c r="Q120" s="8" t="str">
        <f>IF(AND(Q119&gt;0,Q119&lt;=0.2),"Schwacher Zusammenhang",IF(AND(Q119&gt;0.2,Q119&lt;=0.6),"Mittlerer Zusammenhang",IF(Q119&gt;0.6,"Starker Zusammenhang","")))</f>
        <v>Schwacher Zusammenhang</v>
      </c>
      <c r="R120" s="5"/>
      <c r="S120" s="5"/>
      <c r="T120" s="19">
        <f t="shared" si="63"/>
        <v>33</v>
      </c>
      <c r="U120" s="19">
        <f t="shared" si="64"/>
        <v>19</v>
      </c>
      <c r="V120" s="19">
        <f t="shared" si="65"/>
        <v>12</v>
      </c>
      <c r="W120" s="19">
        <f t="shared" si="66"/>
        <v>4</v>
      </c>
      <c r="X120" s="19">
        <f t="shared" si="67"/>
        <v>6</v>
      </c>
      <c r="Y120" s="19"/>
      <c r="Z120" s="20">
        <f t="shared" si="68"/>
        <v>74</v>
      </c>
      <c r="AA120" s="19"/>
      <c r="AB120" s="19"/>
      <c r="AC120" s="19"/>
      <c r="AD120" s="19"/>
      <c r="AE120" s="19"/>
      <c r="AF120" s="19"/>
      <c r="AG120" s="21"/>
      <c r="AH120" s="21">
        <f>$Z120*T125/$Z125</f>
        <v>30.407272727272726</v>
      </c>
      <c r="AI120" s="21">
        <f>$Z120*U125/$Z125</f>
        <v>20.72</v>
      </c>
      <c r="AJ120" s="21">
        <f>$Z120*V125/$Z125</f>
        <v>14.8</v>
      </c>
      <c r="AK120" s="21">
        <f>$Z120*W125/$Z125</f>
        <v>3.7672727272727271</v>
      </c>
      <c r="AL120" s="21">
        <f>$Z120*X125/$Z125</f>
        <v>4.3054545454545456</v>
      </c>
    </row>
    <row r="121" spans="2:38" x14ac:dyDescent="0.25">
      <c r="B121" s="3" t="s">
        <v>11</v>
      </c>
      <c r="C121" s="4">
        <v>0.35799999999999998</v>
      </c>
      <c r="D121" s="5">
        <v>29</v>
      </c>
      <c r="E121" s="4">
        <v>0.30859999999999999</v>
      </c>
      <c r="F121" s="5">
        <v>25</v>
      </c>
      <c r="G121" s="4">
        <v>0.2346</v>
      </c>
      <c r="H121" s="5">
        <v>19</v>
      </c>
      <c r="I121" s="4">
        <v>2.47E-2</v>
      </c>
      <c r="J121" s="5">
        <v>2</v>
      </c>
      <c r="K121" s="4">
        <v>7.4099999999999999E-2</v>
      </c>
      <c r="L121" s="5">
        <v>6</v>
      </c>
      <c r="M121" s="4">
        <v>0.29449999999999998</v>
      </c>
      <c r="N121" s="5">
        <v>81</v>
      </c>
      <c r="P121" s="16"/>
      <c r="Q121" s="16"/>
      <c r="R121" s="5"/>
      <c r="S121" s="5"/>
      <c r="T121" s="19">
        <f t="shared" si="63"/>
        <v>29</v>
      </c>
      <c r="U121" s="19">
        <f t="shared" si="64"/>
        <v>25</v>
      </c>
      <c r="V121" s="19">
        <f t="shared" si="65"/>
        <v>19</v>
      </c>
      <c r="W121" s="19">
        <f t="shared" si="66"/>
        <v>2</v>
      </c>
      <c r="X121" s="19">
        <f t="shared" si="67"/>
        <v>6</v>
      </c>
      <c r="Y121" s="19"/>
      <c r="Z121" s="20">
        <f t="shared" si="68"/>
        <v>81</v>
      </c>
      <c r="AA121" s="16"/>
      <c r="AB121" s="16"/>
      <c r="AC121" s="16"/>
      <c r="AD121" s="16"/>
      <c r="AE121" s="16"/>
      <c r="AF121" s="16"/>
      <c r="AG121" s="21"/>
      <c r="AH121" s="21">
        <f>$Z121*T125/$Z125</f>
        <v>33.283636363636361</v>
      </c>
      <c r="AI121" s="21">
        <f>$Z121*U125/$Z125</f>
        <v>22.68</v>
      </c>
      <c r="AJ121" s="21">
        <f>$Z121*V125/$Z125</f>
        <v>16.2</v>
      </c>
      <c r="AK121" s="21">
        <f>$Z121*W125/$Z125</f>
        <v>4.123636363636364</v>
      </c>
      <c r="AL121" s="21">
        <f>$Z121*X125/$Z125</f>
        <v>4.7127272727272729</v>
      </c>
    </row>
    <row r="122" spans="2:38" x14ac:dyDescent="0.25">
      <c r="B122" s="3" t="s">
        <v>12</v>
      </c>
      <c r="C122" s="4">
        <v>0.5</v>
      </c>
      <c r="D122" s="5">
        <v>16</v>
      </c>
      <c r="E122" s="4">
        <v>0.3125</v>
      </c>
      <c r="F122" s="5">
        <v>10</v>
      </c>
      <c r="G122" s="4">
        <v>0.1875</v>
      </c>
      <c r="H122" s="5">
        <v>6</v>
      </c>
      <c r="I122" s="4">
        <v>0</v>
      </c>
      <c r="J122" s="5">
        <v>0</v>
      </c>
      <c r="K122" s="4">
        <v>0</v>
      </c>
      <c r="L122" s="5">
        <v>0</v>
      </c>
      <c r="M122" s="4">
        <v>0.1164</v>
      </c>
      <c r="N122" s="5">
        <v>32</v>
      </c>
      <c r="P122" s="16"/>
      <c r="Q122" s="16"/>
      <c r="R122" s="5"/>
      <c r="S122" s="5"/>
      <c r="T122" s="19">
        <f t="shared" si="63"/>
        <v>16</v>
      </c>
      <c r="U122" s="19">
        <f t="shared" si="64"/>
        <v>10</v>
      </c>
      <c r="V122" s="19">
        <f t="shared" si="65"/>
        <v>6</v>
      </c>
      <c r="W122" s="19">
        <f t="shared" si="66"/>
        <v>0</v>
      </c>
      <c r="X122" s="19">
        <f t="shared" si="67"/>
        <v>0</v>
      </c>
      <c r="Y122" s="19"/>
      <c r="Z122" s="20">
        <f t="shared" si="68"/>
        <v>32</v>
      </c>
      <c r="AA122" s="16"/>
      <c r="AB122" s="16"/>
      <c r="AC122" s="16"/>
      <c r="AD122" s="16"/>
      <c r="AE122" s="16"/>
      <c r="AF122" s="16"/>
      <c r="AG122" s="21"/>
      <c r="AH122" s="21">
        <f>$Z122*T125/$Z125</f>
        <v>13.149090909090908</v>
      </c>
      <c r="AI122" s="21">
        <f>$Z122*U125/$Z125</f>
        <v>8.9600000000000009</v>
      </c>
      <c r="AJ122" s="21">
        <f>$Z122*V125/$Z125</f>
        <v>6.4</v>
      </c>
      <c r="AK122" s="21">
        <f>$Z122*W125/$Z125</f>
        <v>1.6290909090909091</v>
      </c>
      <c r="AL122" s="21">
        <f>$Z122*X125/$Z125</f>
        <v>1.8618181818181818</v>
      </c>
    </row>
    <row r="123" spans="2:38" x14ac:dyDescent="0.25">
      <c r="B123" s="3" t="s">
        <v>13</v>
      </c>
      <c r="C123" s="4">
        <v>0.44440000000000002</v>
      </c>
      <c r="D123" s="5">
        <v>4</v>
      </c>
      <c r="E123" s="4">
        <v>0.44440000000000002</v>
      </c>
      <c r="F123" s="5">
        <v>4</v>
      </c>
      <c r="G123" s="4">
        <v>0.1111</v>
      </c>
      <c r="H123" s="5">
        <v>1</v>
      </c>
      <c r="I123" s="4">
        <v>0</v>
      </c>
      <c r="J123" s="5">
        <v>0</v>
      </c>
      <c r="K123" s="4">
        <v>0</v>
      </c>
      <c r="L123" s="5">
        <v>0</v>
      </c>
      <c r="M123" s="4">
        <v>3.27E-2</v>
      </c>
      <c r="N123" s="5">
        <v>9</v>
      </c>
      <c r="P123" s="16"/>
      <c r="Q123" s="16"/>
      <c r="R123" s="5"/>
      <c r="S123" s="5"/>
      <c r="T123" s="19">
        <f t="shared" si="63"/>
        <v>4</v>
      </c>
      <c r="U123" s="19">
        <f t="shared" si="64"/>
        <v>4</v>
      </c>
      <c r="V123" s="19">
        <f t="shared" si="65"/>
        <v>1</v>
      </c>
      <c r="W123" s="19">
        <f t="shared" si="66"/>
        <v>0</v>
      </c>
      <c r="X123" s="19">
        <f t="shared" si="67"/>
        <v>0</v>
      </c>
      <c r="Y123" s="19"/>
      <c r="Z123" s="20">
        <f t="shared" si="68"/>
        <v>9</v>
      </c>
      <c r="AA123" s="16"/>
      <c r="AB123" s="16"/>
      <c r="AC123" s="16"/>
      <c r="AD123" s="16"/>
      <c r="AE123" s="16"/>
      <c r="AF123" s="16"/>
      <c r="AG123" s="21"/>
      <c r="AH123" s="21">
        <f>$Z123*T125/$Z125</f>
        <v>3.6981818181818182</v>
      </c>
      <c r="AI123" s="21">
        <f>$Z123*U125/$Z125</f>
        <v>2.52</v>
      </c>
      <c r="AJ123" s="21">
        <f>$Z123*V125/$Z125</f>
        <v>1.8</v>
      </c>
      <c r="AK123" s="21">
        <f>$Z123*W125/$Z125</f>
        <v>0.45818181818181819</v>
      </c>
      <c r="AL123" s="21">
        <f>$Z123*X125/$Z125</f>
        <v>0.52363636363636368</v>
      </c>
    </row>
    <row r="124" spans="2:38" x14ac:dyDescent="0.25">
      <c r="B124" s="3" t="s">
        <v>14</v>
      </c>
      <c r="C124" s="4">
        <v>1</v>
      </c>
      <c r="D124" s="5">
        <v>2</v>
      </c>
      <c r="E124" s="4">
        <v>0</v>
      </c>
      <c r="F124" s="5">
        <v>0</v>
      </c>
      <c r="G124" s="4">
        <v>0</v>
      </c>
      <c r="H124" s="5">
        <v>0</v>
      </c>
      <c r="I124" s="4">
        <v>0</v>
      </c>
      <c r="J124" s="5">
        <v>0</v>
      </c>
      <c r="K124" s="4">
        <v>0</v>
      </c>
      <c r="L124" s="5">
        <v>0</v>
      </c>
      <c r="M124" s="4">
        <v>7.3000000000000001E-3</v>
      </c>
      <c r="N124" s="5">
        <v>2</v>
      </c>
      <c r="P124" s="16"/>
      <c r="Q124" s="16"/>
      <c r="R124" s="5"/>
      <c r="S124" s="5"/>
      <c r="T124" s="19">
        <f t="shared" si="63"/>
        <v>2</v>
      </c>
      <c r="U124" s="19">
        <f t="shared" si="64"/>
        <v>0</v>
      </c>
      <c r="V124" s="19">
        <f t="shared" si="65"/>
        <v>0</v>
      </c>
      <c r="W124" s="19">
        <f t="shared" si="66"/>
        <v>0</v>
      </c>
      <c r="X124" s="19">
        <f t="shared" si="67"/>
        <v>0</v>
      </c>
      <c r="Y124" s="19"/>
      <c r="Z124" s="20">
        <f t="shared" si="68"/>
        <v>2</v>
      </c>
      <c r="AA124" s="16"/>
      <c r="AB124" s="16"/>
      <c r="AC124" s="16"/>
      <c r="AD124" s="16"/>
      <c r="AE124" s="16"/>
      <c r="AF124" s="16"/>
      <c r="AG124" s="21"/>
      <c r="AH124" s="21">
        <f>$Z124*T125/$Z125</f>
        <v>0.82181818181818178</v>
      </c>
      <c r="AI124" s="21">
        <f>$Z124*U125/$Z125</f>
        <v>0.56000000000000005</v>
      </c>
      <c r="AJ124" s="21">
        <f>$Z124*V125/$Z125</f>
        <v>0.4</v>
      </c>
      <c r="AK124" s="21">
        <f>$Z124*W125/$Z125</f>
        <v>0.10181818181818182</v>
      </c>
      <c r="AL124" s="21">
        <f>$Z124*X125/$Z125</f>
        <v>0.11636363636363636</v>
      </c>
    </row>
    <row r="125" spans="2:38" x14ac:dyDescent="0.25">
      <c r="B125" s="3" t="s">
        <v>6</v>
      </c>
      <c r="C125" s="6">
        <v>0.41089999999999999</v>
      </c>
      <c r="D125" s="3">
        <v>113</v>
      </c>
      <c r="E125" s="6">
        <v>0.28000000000000003</v>
      </c>
      <c r="F125" s="3">
        <v>77</v>
      </c>
      <c r="G125" s="6">
        <v>0.2</v>
      </c>
      <c r="H125" s="3">
        <v>55</v>
      </c>
      <c r="I125" s="6">
        <v>5.0900000000000001E-2</v>
      </c>
      <c r="J125" s="3">
        <v>14</v>
      </c>
      <c r="K125" s="6">
        <v>5.8200000000000002E-2</v>
      </c>
      <c r="L125" s="3">
        <v>16</v>
      </c>
      <c r="M125" s="6">
        <v>1</v>
      </c>
      <c r="N125" s="3">
        <v>275</v>
      </c>
      <c r="P125" s="16"/>
      <c r="Q125" s="16"/>
      <c r="R125" s="16"/>
      <c r="S125" s="16"/>
      <c r="T125" s="20">
        <f>SUM(T117:T124)</f>
        <v>113</v>
      </c>
      <c r="U125" s="20">
        <f t="shared" ref="U125" si="69">SUM(U117:U124)</f>
        <v>77</v>
      </c>
      <c r="V125" s="20">
        <f t="shared" ref="V125" si="70">SUM(V117:V124)</f>
        <v>55</v>
      </c>
      <c r="W125" s="20">
        <f t="shared" ref="W125" si="71">SUM(W117:W124)</f>
        <v>14</v>
      </c>
      <c r="X125" s="20">
        <f t="shared" ref="X125" si="72">SUM(X117:X124)</f>
        <v>16</v>
      </c>
      <c r="Y125" s="20"/>
      <c r="Z125" s="19">
        <f>SUM(Z117:Z124)</f>
        <v>275</v>
      </c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spans="2:38" x14ac:dyDescent="0.25">
      <c r="B126" s="8" t="s">
        <v>96</v>
      </c>
      <c r="C126" s="19"/>
      <c r="D126" s="18">
        <f>C125*4+E125*3+G125*2+I125*1+K125*0</f>
        <v>2.9344999999999999</v>
      </c>
      <c r="E126" s="17" t="s">
        <v>97</v>
      </c>
      <c r="F126" s="7"/>
      <c r="G126" s="7"/>
      <c r="H126" s="7"/>
      <c r="I126" s="7"/>
      <c r="J126" s="7"/>
      <c r="K126" s="7"/>
      <c r="L126" s="7"/>
      <c r="M126" s="7" t="s">
        <v>15</v>
      </c>
      <c r="N126" s="7">
        <v>275</v>
      </c>
    </row>
    <row r="127" spans="2:38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 t="s">
        <v>16</v>
      </c>
      <c r="N127" s="7">
        <v>0</v>
      </c>
    </row>
    <row r="129" spans="2:38" ht="18" x14ac:dyDescent="0.25">
      <c r="B129" s="1" t="s">
        <v>51</v>
      </c>
    </row>
    <row r="130" spans="2:38" x14ac:dyDescent="0.25">
      <c r="B130" s="2"/>
      <c r="C130" s="24" t="s">
        <v>42</v>
      </c>
      <c r="D130" s="25"/>
      <c r="E130" s="24" t="s">
        <v>43</v>
      </c>
      <c r="F130" s="25"/>
      <c r="G130" s="24" t="s">
        <v>44</v>
      </c>
      <c r="H130" s="25"/>
      <c r="I130" s="24" t="s">
        <v>45</v>
      </c>
      <c r="J130" s="25"/>
      <c r="K130" s="24" t="s">
        <v>46</v>
      </c>
      <c r="L130" s="25"/>
      <c r="M130" s="24" t="s">
        <v>6</v>
      </c>
      <c r="N130" s="25"/>
    </row>
    <row r="131" spans="2:38" x14ac:dyDescent="0.25">
      <c r="B131" s="3" t="s">
        <v>7</v>
      </c>
      <c r="C131" s="4">
        <v>0</v>
      </c>
      <c r="D131" s="5">
        <v>0</v>
      </c>
      <c r="E131" s="4">
        <v>0</v>
      </c>
      <c r="F131" s="5">
        <v>0</v>
      </c>
      <c r="G131" s="4">
        <v>0</v>
      </c>
      <c r="H131" s="5">
        <v>0</v>
      </c>
      <c r="I131" s="4">
        <v>0</v>
      </c>
      <c r="J131" s="5">
        <v>0</v>
      </c>
      <c r="K131" s="4">
        <v>0</v>
      </c>
      <c r="L131" s="5">
        <v>0</v>
      </c>
      <c r="M131" s="4">
        <v>0</v>
      </c>
      <c r="N131" s="5">
        <v>0</v>
      </c>
      <c r="P131" s="12" t="s">
        <v>91</v>
      </c>
      <c r="Q131" s="17">
        <f>_xlfn.CHISQ.TEST(T132:X138,AH132:AL138)</f>
        <v>0.27056246672617212</v>
      </c>
      <c r="R131" s="19"/>
      <c r="S131" s="19" t="s">
        <v>92</v>
      </c>
      <c r="T131" s="19"/>
      <c r="U131" s="19"/>
      <c r="V131" s="19"/>
      <c r="W131" s="19"/>
      <c r="X131" s="19"/>
      <c r="Y131" s="19"/>
      <c r="Z131" s="20"/>
      <c r="AA131" s="19"/>
      <c r="AB131" s="19"/>
      <c r="AC131" s="19"/>
      <c r="AD131" s="19"/>
      <c r="AE131" s="19"/>
      <c r="AF131" s="19" t="s">
        <v>93</v>
      </c>
      <c r="AG131" s="21"/>
      <c r="AH131" s="21"/>
      <c r="AI131" s="21"/>
      <c r="AJ131" s="21"/>
      <c r="AK131" s="21"/>
      <c r="AL131" s="16"/>
    </row>
    <row r="132" spans="2:38" x14ac:dyDescent="0.25">
      <c r="B132" s="3" t="s">
        <v>8</v>
      </c>
      <c r="C132" s="4">
        <v>0.1905</v>
      </c>
      <c r="D132" s="5">
        <v>8</v>
      </c>
      <c r="E132" s="4">
        <v>0.54759999999999998</v>
      </c>
      <c r="F132" s="5">
        <v>23</v>
      </c>
      <c r="G132" s="4">
        <v>0.21429999999999999</v>
      </c>
      <c r="H132" s="5">
        <v>9</v>
      </c>
      <c r="I132" s="4">
        <v>2.3800000000000002E-2</v>
      </c>
      <c r="J132" s="5">
        <v>1</v>
      </c>
      <c r="K132" s="4">
        <v>2.3800000000000002E-2</v>
      </c>
      <c r="L132" s="5">
        <v>1</v>
      </c>
      <c r="M132" s="4">
        <v>0.1527</v>
      </c>
      <c r="N132" s="5">
        <v>42</v>
      </c>
      <c r="P132" s="12" t="s">
        <v>94</v>
      </c>
      <c r="Q132" s="8">
        <f>_xlfn.CHISQ.INV.RT(Q131,24)</f>
        <v>27.753769558814945</v>
      </c>
      <c r="R132" s="19"/>
      <c r="S132" s="19"/>
      <c r="T132" s="19">
        <f t="shared" ref="T132:T138" si="73">D132</f>
        <v>8</v>
      </c>
      <c r="U132" s="19">
        <f t="shared" ref="U132:U138" si="74">F132</f>
        <v>23</v>
      </c>
      <c r="V132" s="19">
        <f t="shared" ref="V132:V138" si="75">H132</f>
        <v>9</v>
      </c>
      <c r="W132" s="19">
        <f t="shared" ref="W132:W138" si="76">J132</f>
        <v>1</v>
      </c>
      <c r="X132" s="19">
        <f t="shared" ref="X132:X138" si="77">L132</f>
        <v>1</v>
      </c>
      <c r="Y132" s="19"/>
      <c r="Z132" s="20">
        <f t="shared" ref="Z132:Z138" si="78">SUM(T132:Y132)</f>
        <v>42</v>
      </c>
      <c r="AA132" s="19"/>
      <c r="AB132" s="19"/>
      <c r="AC132" s="19"/>
      <c r="AD132" s="19"/>
      <c r="AE132" s="19"/>
      <c r="AF132" s="19"/>
      <c r="AG132" s="21"/>
      <c r="AH132" s="21">
        <f>$Z132*T139/$Z139</f>
        <v>8.7054545454545451</v>
      </c>
      <c r="AI132" s="21">
        <f>$Z132*U139/$Z139</f>
        <v>20.16</v>
      </c>
      <c r="AJ132" s="21">
        <f>$Z132*V139/$Z139</f>
        <v>9.163636363636364</v>
      </c>
      <c r="AK132" s="21">
        <f>$Z132*W139/$Z139</f>
        <v>2.749090909090909</v>
      </c>
      <c r="AL132" s="21">
        <f>$Z132*X139/$Z139</f>
        <v>1.2218181818181819</v>
      </c>
    </row>
    <row r="133" spans="2:38" x14ac:dyDescent="0.25">
      <c r="B133" s="3" t="s">
        <v>9</v>
      </c>
      <c r="C133" s="4">
        <v>0.2</v>
      </c>
      <c r="D133" s="5">
        <v>7</v>
      </c>
      <c r="E133" s="4">
        <v>0.54289999999999994</v>
      </c>
      <c r="F133" s="5">
        <v>19</v>
      </c>
      <c r="G133" s="4">
        <v>0.1714</v>
      </c>
      <c r="H133" s="5">
        <v>6</v>
      </c>
      <c r="I133" s="4">
        <v>5.7099999999999998E-2</v>
      </c>
      <c r="J133" s="5">
        <v>2</v>
      </c>
      <c r="K133" s="4">
        <v>2.86E-2</v>
      </c>
      <c r="L133" s="5">
        <v>1</v>
      </c>
      <c r="M133" s="4">
        <v>0.1273</v>
      </c>
      <c r="N133" s="5">
        <v>35</v>
      </c>
      <c r="P133" s="12" t="s">
        <v>95</v>
      </c>
      <c r="Q133" s="22">
        <f>SQRT(Q132/(Z139*MIN(7-1,5-1)))</f>
        <v>0.15884174388026176</v>
      </c>
      <c r="R133" s="19"/>
      <c r="S133" s="19"/>
      <c r="T133" s="19">
        <f t="shared" si="73"/>
        <v>7</v>
      </c>
      <c r="U133" s="19">
        <f t="shared" si="74"/>
        <v>19</v>
      </c>
      <c r="V133" s="19">
        <f t="shared" si="75"/>
        <v>6</v>
      </c>
      <c r="W133" s="19">
        <f t="shared" si="76"/>
        <v>2</v>
      </c>
      <c r="X133" s="19">
        <f t="shared" si="77"/>
        <v>1</v>
      </c>
      <c r="Y133" s="19"/>
      <c r="Z133" s="20">
        <f t="shared" si="78"/>
        <v>35</v>
      </c>
      <c r="AA133" s="19"/>
      <c r="AB133" s="19"/>
      <c r="AC133" s="19"/>
      <c r="AD133" s="19"/>
      <c r="AE133" s="19"/>
      <c r="AF133" s="19"/>
      <c r="AG133" s="21"/>
      <c r="AH133" s="21">
        <f>$Z133*T139/$Z139</f>
        <v>7.2545454545454549</v>
      </c>
      <c r="AI133" s="21">
        <f>$Z133*U139/$Z139</f>
        <v>16.8</v>
      </c>
      <c r="AJ133" s="21">
        <f>$Z133*V139/$Z139</f>
        <v>7.6363636363636367</v>
      </c>
      <c r="AK133" s="21">
        <f>$Z133*W139/$Z139</f>
        <v>2.290909090909091</v>
      </c>
      <c r="AL133" s="21">
        <f>$Z133*X139/$Z139</f>
        <v>1.0181818181818181</v>
      </c>
    </row>
    <row r="134" spans="2:38" x14ac:dyDescent="0.25">
      <c r="B134" s="3" t="s">
        <v>10</v>
      </c>
      <c r="C134" s="4">
        <v>0.2162</v>
      </c>
      <c r="D134" s="5">
        <v>16</v>
      </c>
      <c r="E134" s="4">
        <v>0.55409999999999993</v>
      </c>
      <c r="F134" s="5">
        <v>41</v>
      </c>
      <c r="G134" s="4">
        <v>0.16220000000000001</v>
      </c>
      <c r="H134" s="5">
        <v>12</v>
      </c>
      <c r="I134" s="4">
        <v>4.0500000000000001E-2</v>
      </c>
      <c r="J134" s="5">
        <v>3</v>
      </c>
      <c r="K134" s="4">
        <v>2.7E-2</v>
      </c>
      <c r="L134" s="5">
        <v>2</v>
      </c>
      <c r="M134" s="4">
        <v>0.26910000000000001</v>
      </c>
      <c r="N134" s="5">
        <v>74</v>
      </c>
      <c r="P134" s="19"/>
      <c r="Q134" s="8" t="str">
        <f>IF(AND(Q133&gt;0,Q133&lt;=0.2),"Schwacher Zusammenhang",IF(AND(Q133&gt;0.2,Q133&lt;=0.6),"Mittlerer Zusammenhang",IF(Q133&gt;0.6,"Starker Zusammenhang","")))</f>
        <v>Schwacher Zusammenhang</v>
      </c>
      <c r="R134" s="5"/>
      <c r="S134" s="5"/>
      <c r="T134" s="19">
        <f t="shared" si="73"/>
        <v>16</v>
      </c>
      <c r="U134" s="19">
        <f t="shared" si="74"/>
        <v>41</v>
      </c>
      <c r="V134" s="19">
        <f t="shared" si="75"/>
        <v>12</v>
      </c>
      <c r="W134" s="19">
        <f t="shared" si="76"/>
        <v>3</v>
      </c>
      <c r="X134" s="19">
        <f t="shared" si="77"/>
        <v>2</v>
      </c>
      <c r="Y134" s="19"/>
      <c r="Z134" s="20">
        <f t="shared" si="78"/>
        <v>74</v>
      </c>
      <c r="AA134" s="19"/>
      <c r="AB134" s="19"/>
      <c r="AC134" s="19"/>
      <c r="AD134" s="19"/>
      <c r="AE134" s="19"/>
      <c r="AF134" s="19"/>
      <c r="AG134" s="21"/>
      <c r="AH134" s="21">
        <f>$Z134*T139/$Z139</f>
        <v>15.338181818181818</v>
      </c>
      <c r="AI134" s="21">
        <f>$Z134*U139/$Z139</f>
        <v>35.520000000000003</v>
      </c>
      <c r="AJ134" s="21">
        <f>$Z134*V139/$Z139</f>
        <v>16.145454545454545</v>
      </c>
      <c r="AK134" s="21">
        <f>$Z134*W139/$Z139</f>
        <v>4.8436363636363637</v>
      </c>
      <c r="AL134" s="21">
        <f>$Z134*X139/$Z139</f>
        <v>2.1527272727272728</v>
      </c>
    </row>
    <row r="135" spans="2:38" x14ac:dyDescent="0.25">
      <c r="B135" s="3" t="s">
        <v>11</v>
      </c>
      <c r="C135" s="4">
        <v>0.22220000000000001</v>
      </c>
      <c r="D135" s="5">
        <v>18</v>
      </c>
      <c r="E135" s="4">
        <v>0.39510000000000001</v>
      </c>
      <c r="F135" s="5">
        <v>32</v>
      </c>
      <c r="G135" s="4">
        <v>0.24690000000000001</v>
      </c>
      <c r="H135" s="5">
        <v>20</v>
      </c>
      <c r="I135" s="4">
        <v>0.1358</v>
      </c>
      <c r="J135" s="5">
        <v>11</v>
      </c>
      <c r="K135" s="4">
        <v>0</v>
      </c>
      <c r="L135" s="5">
        <v>0</v>
      </c>
      <c r="M135" s="4">
        <v>0.29449999999999998</v>
      </c>
      <c r="N135" s="5">
        <v>81</v>
      </c>
      <c r="P135" s="16"/>
      <c r="Q135" s="16"/>
      <c r="R135" s="5"/>
      <c r="S135" s="5"/>
      <c r="T135" s="19">
        <f t="shared" si="73"/>
        <v>18</v>
      </c>
      <c r="U135" s="19">
        <f t="shared" si="74"/>
        <v>32</v>
      </c>
      <c r="V135" s="19">
        <f t="shared" si="75"/>
        <v>20</v>
      </c>
      <c r="W135" s="19">
        <f t="shared" si="76"/>
        <v>11</v>
      </c>
      <c r="X135" s="19">
        <f t="shared" si="77"/>
        <v>0</v>
      </c>
      <c r="Y135" s="19"/>
      <c r="Z135" s="20">
        <f t="shared" si="78"/>
        <v>81</v>
      </c>
      <c r="AA135" s="16"/>
      <c r="AB135" s="16"/>
      <c r="AC135" s="16"/>
      <c r="AD135" s="16"/>
      <c r="AE135" s="16"/>
      <c r="AF135" s="16"/>
      <c r="AG135" s="21"/>
      <c r="AH135" s="21">
        <f>$Z135*T139/$Z139</f>
        <v>16.789090909090909</v>
      </c>
      <c r="AI135" s="21">
        <f>$Z135*U139/$Z139</f>
        <v>38.880000000000003</v>
      </c>
      <c r="AJ135" s="21">
        <f>$Z135*V139/$Z139</f>
        <v>17.672727272727272</v>
      </c>
      <c r="AK135" s="21">
        <f>$Z135*W139/$Z139</f>
        <v>5.3018181818181818</v>
      </c>
      <c r="AL135" s="21">
        <f>$Z135*X139/$Z139</f>
        <v>2.3563636363636364</v>
      </c>
    </row>
    <row r="136" spans="2:38" x14ac:dyDescent="0.25">
      <c r="B136" s="3" t="s">
        <v>12</v>
      </c>
      <c r="C136" s="4">
        <v>0.21879999999999999</v>
      </c>
      <c r="D136" s="5">
        <v>7</v>
      </c>
      <c r="E136" s="4">
        <v>0.40630000000000011</v>
      </c>
      <c r="F136" s="5">
        <v>13</v>
      </c>
      <c r="G136" s="4">
        <v>0.28129999999999999</v>
      </c>
      <c r="H136" s="5">
        <v>9</v>
      </c>
      <c r="I136" s="4">
        <v>0</v>
      </c>
      <c r="J136" s="5">
        <v>0</v>
      </c>
      <c r="K136" s="4">
        <v>9.3800000000000008E-2</v>
      </c>
      <c r="L136" s="5">
        <v>3</v>
      </c>
      <c r="M136" s="4">
        <v>0.1164</v>
      </c>
      <c r="N136" s="5">
        <v>32</v>
      </c>
      <c r="P136" s="16"/>
      <c r="Q136" s="16"/>
      <c r="R136" s="5"/>
      <c r="S136" s="5"/>
      <c r="T136" s="19">
        <f t="shared" si="73"/>
        <v>7</v>
      </c>
      <c r="U136" s="19">
        <f t="shared" si="74"/>
        <v>13</v>
      </c>
      <c r="V136" s="19">
        <f t="shared" si="75"/>
        <v>9</v>
      </c>
      <c r="W136" s="19">
        <f t="shared" si="76"/>
        <v>0</v>
      </c>
      <c r="X136" s="19">
        <f t="shared" si="77"/>
        <v>3</v>
      </c>
      <c r="Y136" s="19"/>
      <c r="Z136" s="20">
        <f t="shared" si="78"/>
        <v>32</v>
      </c>
      <c r="AA136" s="16"/>
      <c r="AB136" s="16"/>
      <c r="AC136" s="16"/>
      <c r="AD136" s="16"/>
      <c r="AE136" s="16"/>
      <c r="AF136" s="16"/>
      <c r="AG136" s="21"/>
      <c r="AH136" s="21">
        <f>$Z136*T139/$Z139</f>
        <v>6.6327272727272728</v>
      </c>
      <c r="AI136" s="21">
        <f>$Z136*U139/$Z139</f>
        <v>15.36</v>
      </c>
      <c r="AJ136" s="21">
        <f>$Z136*V139/$Z139</f>
        <v>6.9818181818181815</v>
      </c>
      <c r="AK136" s="21">
        <f>$Z136*W139/$Z139</f>
        <v>2.0945454545454547</v>
      </c>
      <c r="AL136" s="21">
        <f>$Z136*X139/$Z139</f>
        <v>0.93090909090909091</v>
      </c>
    </row>
    <row r="137" spans="2:38" x14ac:dyDescent="0.25">
      <c r="B137" s="3" t="s">
        <v>13</v>
      </c>
      <c r="C137" s="4">
        <v>0.1111</v>
      </c>
      <c r="D137" s="5">
        <v>1</v>
      </c>
      <c r="E137" s="4">
        <v>0.33329999999999999</v>
      </c>
      <c r="F137" s="5">
        <v>3</v>
      </c>
      <c r="G137" s="4">
        <v>0.33329999999999999</v>
      </c>
      <c r="H137" s="5">
        <v>3</v>
      </c>
      <c r="I137" s="4">
        <v>0.1111</v>
      </c>
      <c r="J137" s="5">
        <v>1</v>
      </c>
      <c r="K137" s="4">
        <v>0.1111</v>
      </c>
      <c r="L137" s="5">
        <v>1</v>
      </c>
      <c r="M137" s="4">
        <v>3.27E-2</v>
      </c>
      <c r="N137" s="5">
        <v>9</v>
      </c>
      <c r="P137" s="16"/>
      <c r="Q137" s="16"/>
      <c r="R137" s="5"/>
      <c r="S137" s="5"/>
      <c r="T137" s="19">
        <f t="shared" si="73"/>
        <v>1</v>
      </c>
      <c r="U137" s="19">
        <f t="shared" si="74"/>
        <v>3</v>
      </c>
      <c r="V137" s="19">
        <f t="shared" si="75"/>
        <v>3</v>
      </c>
      <c r="W137" s="19">
        <f t="shared" si="76"/>
        <v>1</v>
      </c>
      <c r="X137" s="19">
        <f t="shared" si="77"/>
        <v>1</v>
      </c>
      <c r="Y137" s="19"/>
      <c r="Z137" s="20">
        <f t="shared" si="78"/>
        <v>9</v>
      </c>
      <c r="AA137" s="16"/>
      <c r="AB137" s="16"/>
      <c r="AC137" s="16"/>
      <c r="AD137" s="16"/>
      <c r="AE137" s="16"/>
      <c r="AF137" s="16"/>
      <c r="AG137" s="21"/>
      <c r="AH137" s="21">
        <f>$Z137*T139/$Z139</f>
        <v>1.8654545454545455</v>
      </c>
      <c r="AI137" s="21">
        <f>$Z137*U139/$Z139</f>
        <v>4.32</v>
      </c>
      <c r="AJ137" s="21">
        <f>$Z137*V139/$Z139</f>
        <v>1.9636363636363636</v>
      </c>
      <c r="AK137" s="21">
        <f>$Z137*W139/$Z139</f>
        <v>0.58909090909090911</v>
      </c>
      <c r="AL137" s="21">
        <f>$Z137*X139/$Z139</f>
        <v>0.26181818181818184</v>
      </c>
    </row>
    <row r="138" spans="2:38" x14ac:dyDescent="0.25">
      <c r="B138" s="3" t="s">
        <v>14</v>
      </c>
      <c r="C138" s="4">
        <v>0</v>
      </c>
      <c r="D138" s="5">
        <v>0</v>
      </c>
      <c r="E138" s="4">
        <v>0.5</v>
      </c>
      <c r="F138" s="5">
        <v>1</v>
      </c>
      <c r="G138" s="4">
        <v>0.5</v>
      </c>
      <c r="H138" s="5">
        <v>1</v>
      </c>
      <c r="I138" s="4">
        <v>0</v>
      </c>
      <c r="J138" s="5">
        <v>0</v>
      </c>
      <c r="K138" s="4">
        <v>0</v>
      </c>
      <c r="L138" s="5">
        <v>0</v>
      </c>
      <c r="M138" s="4">
        <v>7.3000000000000001E-3</v>
      </c>
      <c r="N138" s="5">
        <v>2</v>
      </c>
      <c r="P138" s="16"/>
      <c r="Q138" s="16"/>
      <c r="R138" s="5"/>
      <c r="S138" s="5"/>
      <c r="T138" s="19">
        <f t="shared" si="73"/>
        <v>0</v>
      </c>
      <c r="U138" s="19">
        <f t="shared" si="74"/>
        <v>1</v>
      </c>
      <c r="V138" s="19">
        <f t="shared" si="75"/>
        <v>1</v>
      </c>
      <c r="W138" s="19">
        <f t="shared" si="76"/>
        <v>0</v>
      </c>
      <c r="X138" s="19">
        <f t="shared" si="77"/>
        <v>0</v>
      </c>
      <c r="Y138" s="19"/>
      <c r="Z138" s="20">
        <f t="shared" si="78"/>
        <v>2</v>
      </c>
      <c r="AA138" s="16"/>
      <c r="AB138" s="16"/>
      <c r="AC138" s="16"/>
      <c r="AD138" s="16"/>
      <c r="AE138" s="16"/>
      <c r="AF138" s="16"/>
      <c r="AG138" s="21"/>
      <c r="AH138" s="21">
        <f>$Z138*T139/$Z139</f>
        <v>0.41454545454545455</v>
      </c>
      <c r="AI138" s="21">
        <f>$Z138*U139/$Z139</f>
        <v>0.96</v>
      </c>
      <c r="AJ138" s="21">
        <f>$Z138*V139/$Z139</f>
        <v>0.43636363636363634</v>
      </c>
      <c r="AK138" s="21">
        <f>$Z138*W139/$Z139</f>
        <v>0.13090909090909092</v>
      </c>
      <c r="AL138" s="21">
        <f>$Z138*X139/$Z139</f>
        <v>5.8181818181818182E-2</v>
      </c>
    </row>
    <row r="139" spans="2:38" x14ac:dyDescent="0.25">
      <c r="B139" s="3" t="s">
        <v>6</v>
      </c>
      <c r="C139" s="6">
        <v>0.20730000000000001</v>
      </c>
      <c r="D139" s="3">
        <v>57</v>
      </c>
      <c r="E139" s="6">
        <v>0.48</v>
      </c>
      <c r="F139" s="3">
        <v>132</v>
      </c>
      <c r="G139" s="6">
        <v>0.21820000000000001</v>
      </c>
      <c r="H139" s="3">
        <v>60</v>
      </c>
      <c r="I139" s="6">
        <v>6.5500000000000003E-2</v>
      </c>
      <c r="J139" s="3">
        <v>18</v>
      </c>
      <c r="K139" s="6">
        <v>2.9100000000000001E-2</v>
      </c>
      <c r="L139" s="3">
        <v>8</v>
      </c>
      <c r="M139" s="6">
        <v>1</v>
      </c>
      <c r="N139" s="3">
        <v>275</v>
      </c>
      <c r="P139" s="16"/>
      <c r="Q139" s="16"/>
      <c r="R139" s="16"/>
      <c r="S139" s="16"/>
      <c r="T139" s="20">
        <f>SUM(T131:T138)</f>
        <v>57</v>
      </c>
      <c r="U139" s="20">
        <f t="shared" ref="U139" si="79">SUM(U131:U138)</f>
        <v>132</v>
      </c>
      <c r="V139" s="20">
        <f t="shared" ref="V139" si="80">SUM(V131:V138)</f>
        <v>60</v>
      </c>
      <c r="W139" s="20">
        <f t="shared" ref="W139" si="81">SUM(W131:W138)</f>
        <v>18</v>
      </c>
      <c r="X139" s="20">
        <f t="shared" ref="X139" si="82">SUM(X131:X138)</f>
        <v>8</v>
      </c>
      <c r="Y139" s="20"/>
      <c r="Z139" s="19">
        <f>SUM(Z131:Z138)</f>
        <v>275</v>
      </c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 spans="2:38" x14ac:dyDescent="0.25">
      <c r="B140" s="8" t="s">
        <v>96</v>
      </c>
      <c r="C140" s="19"/>
      <c r="D140" s="18">
        <f>C139*4+E139*3+G139*2+I139*1+K139*0</f>
        <v>2.7711000000000001</v>
      </c>
      <c r="E140" s="17" t="s">
        <v>97</v>
      </c>
      <c r="F140" s="7"/>
      <c r="G140" s="7"/>
      <c r="H140" s="7"/>
      <c r="I140" s="7"/>
      <c r="J140" s="7"/>
      <c r="K140" s="7"/>
      <c r="L140" s="7"/>
      <c r="M140" s="7" t="s">
        <v>15</v>
      </c>
      <c r="N140" s="7">
        <v>275</v>
      </c>
    </row>
    <row r="141" spans="2:38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 t="s">
        <v>16</v>
      </c>
      <c r="N141" s="7">
        <v>0</v>
      </c>
    </row>
    <row r="143" spans="2:38" ht="18" x14ac:dyDescent="0.25">
      <c r="B143" s="1" t="s">
        <v>52</v>
      </c>
    </row>
    <row r="144" spans="2:38" x14ac:dyDescent="0.25">
      <c r="B144" s="2"/>
      <c r="C144" s="24" t="s">
        <v>42</v>
      </c>
      <c r="D144" s="25"/>
      <c r="E144" s="24" t="s">
        <v>43</v>
      </c>
      <c r="F144" s="25"/>
      <c r="G144" s="24" t="s">
        <v>44</v>
      </c>
      <c r="H144" s="25"/>
      <c r="I144" s="24" t="s">
        <v>45</v>
      </c>
      <c r="J144" s="25"/>
      <c r="K144" s="24" t="s">
        <v>46</v>
      </c>
      <c r="L144" s="25"/>
      <c r="M144" s="24" t="s">
        <v>6</v>
      </c>
      <c r="N144" s="25"/>
    </row>
    <row r="145" spans="2:38" x14ac:dyDescent="0.25">
      <c r="B145" s="3" t="s">
        <v>7</v>
      </c>
      <c r="C145" s="4">
        <v>0</v>
      </c>
      <c r="D145" s="5">
        <v>0</v>
      </c>
      <c r="E145" s="4">
        <v>0</v>
      </c>
      <c r="F145" s="5">
        <v>0</v>
      </c>
      <c r="G145" s="4">
        <v>0</v>
      </c>
      <c r="H145" s="5">
        <v>0</v>
      </c>
      <c r="I145" s="4">
        <v>0</v>
      </c>
      <c r="J145" s="5">
        <v>0</v>
      </c>
      <c r="K145" s="4">
        <v>0</v>
      </c>
      <c r="L145" s="5">
        <v>0</v>
      </c>
      <c r="M145" s="4">
        <v>0</v>
      </c>
      <c r="N145" s="5">
        <v>0</v>
      </c>
      <c r="P145" s="12" t="s">
        <v>91</v>
      </c>
      <c r="Q145" s="17">
        <f>_xlfn.CHISQ.TEST(T146:X152,AH146:AL152)</f>
        <v>2.5046502292068507E-2</v>
      </c>
      <c r="R145" s="19"/>
      <c r="S145" s="19" t="s">
        <v>92</v>
      </c>
      <c r="T145" s="19"/>
      <c r="U145" s="19"/>
      <c r="V145" s="19"/>
      <c r="W145" s="19"/>
      <c r="X145" s="19"/>
      <c r="Y145" s="19"/>
      <c r="Z145" s="20"/>
      <c r="AA145" s="19"/>
      <c r="AB145" s="19"/>
      <c r="AC145" s="19"/>
      <c r="AD145" s="19"/>
      <c r="AE145" s="19"/>
      <c r="AF145" s="19" t="s">
        <v>93</v>
      </c>
      <c r="AG145" s="21"/>
      <c r="AH145" s="21"/>
      <c r="AI145" s="21"/>
      <c r="AJ145" s="21"/>
      <c r="AK145" s="21"/>
      <c r="AL145" s="16"/>
    </row>
    <row r="146" spans="2:38" x14ac:dyDescent="0.25">
      <c r="B146" s="3" t="s">
        <v>8</v>
      </c>
      <c r="C146" s="4">
        <v>0.2195</v>
      </c>
      <c r="D146" s="5">
        <v>9</v>
      </c>
      <c r="E146" s="4">
        <v>0.31709999999999999</v>
      </c>
      <c r="F146" s="5">
        <v>13</v>
      </c>
      <c r="G146" s="4">
        <v>0.26829999999999998</v>
      </c>
      <c r="H146" s="5">
        <v>11</v>
      </c>
      <c r="I146" s="4">
        <v>0.14630000000000001</v>
      </c>
      <c r="J146" s="5">
        <v>6</v>
      </c>
      <c r="K146" s="4">
        <v>4.8800000000000003E-2</v>
      </c>
      <c r="L146" s="5">
        <v>2</v>
      </c>
      <c r="M146" s="4">
        <v>0.14910000000000001</v>
      </c>
      <c r="N146" s="5">
        <v>41</v>
      </c>
      <c r="P146" s="12" t="s">
        <v>94</v>
      </c>
      <c r="Q146" s="8">
        <f>_xlfn.CHISQ.INV.RT(Q145,24)</f>
        <v>39.356450537362392</v>
      </c>
      <c r="R146" s="19"/>
      <c r="S146" s="19"/>
      <c r="T146" s="19">
        <f t="shared" ref="T146:T152" si="83">D146</f>
        <v>9</v>
      </c>
      <c r="U146" s="19">
        <f t="shared" ref="U146:U152" si="84">F146</f>
        <v>13</v>
      </c>
      <c r="V146" s="19">
        <f t="shared" ref="V146:V152" si="85">H146</f>
        <v>11</v>
      </c>
      <c r="W146" s="19">
        <f t="shared" ref="W146:W152" si="86">J146</f>
        <v>6</v>
      </c>
      <c r="X146" s="19">
        <f t="shared" ref="X146:X152" si="87">L146</f>
        <v>2</v>
      </c>
      <c r="Y146" s="19"/>
      <c r="Z146" s="20">
        <f t="shared" ref="Z146:Z152" si="88">SUM(T146:Y146)</f>
        <v>41</v>
      </c>
      <c r="AA146" s="19"/>
      <c r="AB146" s="19"/>
      <c r="AC146" s="19"/>
      <c r="AD146" s="19"/>
      <c r="AE146" s="19"/>
      <c r="AF146" s="19"/>
      <c r="AG146" s="21"/>
      <c r="AH146" s="21">
        <f>$Z146*T153/$Z153</f>
        <v>7.1824817518248176</v>
      </c>
      <c r="AI146" s="21">
        <f>$Z146*U153/$Z153</f>
        <v>14.664233576642335</v>
      </c>
      <c r="AJ146" s="21">
        <f>$Z146*V153/$Z153</f>
        <v>12.41970802919708</v>
      </c>
      <c r="AK146" s="21">
        <f>$Z146*W153/$Z153</f>
        <v>4.1897810218978107</v>
      </c>
      <c r="AL146" s="21">
        <f>$Z146*X153/$Z153</f>
        <v>2.5437956204379564</v>
      </c>
    </row>
    <row r="147" spans="2:38" x14ac:dyDescent="0.25">
      <c r="B147" s="3" t="s">
        <v>9</v>
      </c>
      <c r="C147" s="4">
        <v>0.28570000000000001</v>
      </c>
      <c r="D147" s="5">
        <v>10</v>
      </c>
      <c r="E147" s="4">
        <v>0.31430000000000002</v>
      </c>
      <c r="F147" s="5">
        <v>11</v>
      </c>
      <c r="G147" s="4">
        <v>0.2</v>
      </c>
      <c r="H147" s="5">
        <v>7</v>
      </c>
      <c r="I147" s="4">
        <v>0.1429</v>
      </c>
      <c r="J147" s="5">
        <v>5</v>
      </c>
      <c r="K147" s="4">
        <v>5.7099999999999998E-2</v>
      </c>
      <c r="L147" s="5">
        <v>2</v>
      </c>
      <c r="M147" s="4">
        <v>0.1273</v>
      </c>
      <c r="N147" s="5">
        <v>35</v>
      </c>
      <c r="P147" s="12" t="s">
        <v>95</v>
      </c>
      <c r="Q147" s="22">
        <f>SQRT(Q146/(Z153*MIN(7-1,5-1)))</f>
        <v>0.18949715089764108</v>
      </c>
      <c r="R147" s="19"/>
      <c r="S147" s="19"/>
      <c r="T147" s="19">
        <f t="shared" si="83"/>
        <v>10</v>
      </c>
      <c r="U147" s="19">
        <f t="shared" si="84"/>
        <v>11</v>
      </c>
      <c r="V147" s="19">
        <f t="shared" si="85"/>
        <v>7</v>
      </c>
      <c r="W147" s="19">
        <f t="shared" si="86"/>
        <v>5</v>
      </c>
      <c r="X147" s="19">
        <f t="shared" si="87"/>
        <v>2</v>
      </c>
      <c r="Y147" s="19"/>
      <c r="Z147" s="20">
        <f t="shared" si="88"/>
        <v>35</v>
      </c>
      <c r="AA147" s="19"/>
      <c r="AB147" s="19"/>
      <c r="AC147" s="19"/>
      <c r="AD147" s="19"/>
      <c r="AE147" s="19"/>
      <c r="AF147" s="19"/>
      <c r="AG147" s="21"/>
      <c r="AH147" s="21">
        <f>$Z147*T153/$Z153</f>
        <v>6.1313868613138682</v>
      </c>
      <c r="AI147" s="21">
        <f>$Z147*U153/$Z153</f>
        <v>12.518248175182482</v>
      </c>
      <c r="AJ147" s="21">
        <f>$Z147*V153/$Z153</f>
        <v>10.602189781021897</v>
      </c>
      <c r="AK147" s="21">
        <f>$Z147*W153/$Z153</f>
        <v>3.5766423357664232</v>
      </c>
      <c r="AL147" s="21">
        <f>$Z147*X153/$Z153</f>
        <v>2.1715328467153285</v>
      </c>
    </row>
    <row r="148" spans="2:38" x14ac:dyDescent="0.25">
      <c r="B148" s="3" t="s">
        <v>10</v>
      </c>
      <c r="C148" s="4">
        <v>0.1351</v>
      </c>
      <c r="D148" s="5">
        <v>10</v>
      </c>
      <c r="E148" s="4">
        <v>0.43240000000000001</v>
      </c>
      <c r="F148" s="5">
        <v>32</v>
      </c>
      <c r="G148" s="4">
        <v>0.33779999999999999</v>
      </c>
      <c r="H148" s="5">
        <v>25</v>
      </c>
      <c r="I148" s="4">
        <v>8.1099999999999992E-2</v>
      </c>
      <c r="J148" s="5">
        <v>6</v>
      </c>
      <c r="K148" s="4">
        <v>1.35E-2</v>
      </c>
      <c r="L148" s="5">
        <v>1</v>
      </c>
      <c r="M148" s="4">
        <v>0.26910000000000001</v>
      </c>
      <c r="N148" s="5">
        <v>74</v>
      </c>
      <c r="P148" s="19"/>
      <c r="Q148" s="8" t="str">
        <f>IF(AND(Q147&gt;0,Q147&lt;=0.2),"Schwacher Zusammenhang",IF(AND(Q147&gt;0.2,Q147&lt;=0.6),"Mittlerer Zusammenhang",IF(Q147&gt;0.6,"Starker Zusammenhang","")))</f>
        <v>Schwacher Zusammenhang</v>
      </c>
      <c r="R148" s="5"/>
      <c r="S148" s="5"/>
      <c r="T148" s="19">
        <f t="shared" si="83"/>
        <v>10</v>
      </c>
      <c r="U148" s="19">
        <f t="shared" si="84"/>
        <v>32</v>
      </c>
      <c r="V148" s="19">
        <f t="shared" si="85"/>
        <v>25</v>
      </c>
      <c r="W148" s="19">
        <f t="shared" si="86"/>
        <v>6</v>
      </c>
      <c r="X148" s="19">
        <f t="shared" si="87"/>
        <v>1</v>
      </c>
      <c r="Y148" s="19"/>
      <c r="Z148" s="20">
        <f t="shared" si="88"/>
        <v>74</v>
      </c>
      <c r="AA148" s="19"/>
      <c r="AB148" s="19"/>
      <c r="AC148" s="19"/>
      <c r="AD148" s="19"/>
      <c r="AE148" s="19"/>
      <c r="AF148" s="19"/>
      <c r="AG148" s="21"/>
      <c r="AH148" s="21">
        <f>$Z148*T153/$Z153</f>
        <v>12.963503649635037</v>
      </c>
      <c r="AI148" s="21">
        <f>$Z148*U153/$Z153</f>
        <v>26.467153284671532</v>
      </c>
      <c r="AJ148" s="21">
        <f>$Z148*V153/$Z153</f>
        <v>22.416058394160583</v>
      </c>
      <c r="AK148" s="21">
        <f>$Z148*W153/$Z153</f>
        <v>7.562043795620438</v>
      </c>
      <c r="AL148" s="21">
        <f>$Z148*X153/$Z153</f>
        <v>4.5912408759124084</v>
      </c>
    </row>
    <row r="149" spans="2:38" x14ac:dyDescent="0.25">
      <c r="B149" s="3" t="s">
        <v>11</v>
      </c>
      <c r="C149" s="4">
        <v>0.14810000000000001</v>
      </c>
      <c r="D149" s="5">
        <v>12</v>
      </c>
      <c r="E149" s="4">
        <v>0.38269999999999998</v>
      </c>
      <c r="F149" s="5">
        <v>31</v>
      </c>
      <c r="G149" s="4">
        <v>0.29630000000000001</v>
      </c>
      <c r="H149" s="5">
        <v>24</v>
      </c>
      <c r="I149" s="4">
        <v>0.1111</v>
      </c>
      <c r="J149" s="5">
        <v>9</v>
      </c>
      <c r="K149" s="4">
        <v>6.1699999999999998E-2</v>
      </c>
      <c r="L149" s="5">
        <v>5</v>
      </c>
      <c r="M149" s="4">
        <v>0.29449999999999998</v>
      </c>
      <c r="N149" s="5">
        <v>81</v>
      </c>
      <c r="P149" s="16"/>
      <c r="Q149" s="16"/>
      <c r="R149" s="5"/>
      <c r="S149" s="5"/>
      <c r="T149" s="19">
        <f t="shared" si="83"/>
        <v>12</v>
      </c>
      <c r="U149" s="19">
        <f t="shared" si="84"/>
        <v>31</v>
      </c>
      <c r="V149" s="19">
        <f t="shared" si="85"/>
        <v>24</v>
      </c>
      <c r="W149" s="19">
        <f t="shared" si="86"/>
        <v>9</v>
      </c>
      <c r="X149" s="19">
        <f t="shared" si="87"/>
        <v>5</v>
      </c>
      <c r="Y149" s="19"/>
      <c r="Z149" s="20">
        <f t="shared" si="88"/>
        <v>81</v>
      </c>
      <c r="AA149" s="16"/>
      <c r="AB149" s="16"/>
      <c r="AC149" s="16"/>
      <c r="AD149" s="16"/>
      <c r="AE149" s="16"/>
      <c r="AF149" s="16"/>
      <c r="AG149" s="21"/>
      <c r="AH149" s="21">
        <f>$Z149*T153/$Z153</f>
        <v>14.18978102189781</v>
      </c>
      <c r="AI149" s="21">
        <f>$Z149*U153/$Z153</f>
        <v>28.970802919708028</v>
      </c>
      <c r="AJ149" s="21">
        <f>$Z149*V153/$Z153</f>
        <v>24.536496350364963</v>
      </c>
      <c r="AK149" s="21">
        <f>$Z149*W153/$Z153</f>
        <v>8.2773722627737225</v>
      </c>
      <c r="AL149" s="21">
        <f>$Z149*X153/$Z153</f>
        <v>5.0255474452554747</v>
      </c>
    </row>
    <row r="150" spans="2:38" x14ac:dyDescent="0.25">
      <c r="B150" s="3" t="s">
        <v>12</v>
      </c>
      <c r="C150" s="4">
        <v>0.15629999999999999</v>
      </c>
      <c r="D150" s="5">
        <v>5</v>
      </c>
      <c r="E150" s="4">
        <v>0.25</v>
      </c>
      <c r="F150" s="5">
        <v>8</v>
      </c>
      <c r="G150" s="4">
        <v>0.40630000000000011</v>
      </c>
      <c r="H150" s="5">
        <v>13</v>
      </c>
      <c r="I150" s="4">
        <v>6.25E-2</v>
      </c>
      <c r="J150" s="5">
        <v>2</v>
      </c>
      <c r="K150" s="4">
        <v>0.125</v>
      </c>
      <c r="L150" s="5">
        <v>4</v>
      </c>
      <c r="M150" s="4">
        <v>0.1164</v>
      </c>
      <c r="N150" s="5">
        <v>32</v>
      </c>
      <c r="P150" s="16"/>
      <c r="Q150" s="16"/>
      <c r="R150" s="5"/>
      <c r="S150" s="5"/>
      <c r="T150" s="19">
        <f t="shared" si="83"/>
        <v>5</v>
      </c>
      <c r="U150" s="19">
        <f t="shared" si="84"/>
        <v>8</v>
      </c>
      <c r="V150" s="19">
        <f t="shared" si="85"/>
        <v>13</v>
      </c>
      <c r="W150" s="19">
        <f t="shared" si="86"/>
        <v>2</v>
      </c>
      <c r="X150" s="19">
        <f t="shared" si="87"/>
        <v>4</v>
      </c>
      <c r="Y150" s="19"/>
      <c r="Z150" s="20">
        <f t="shared" si="88"/>
        <v>32</v>
      </c>
      <c r="AA150" s="16"/>
      <c r="AB150" s="16"/>
      <c r="AC150" s="16"/>
      <c r="AD150" s="16"/>
      <c r="AE150" s="16"/>
      <c r="AF150" s="16"/>
      <c r="AG150" s="21"/>
      <c r="AH150" s="21">
        <f>$Z150*T153/$Z153</f>
        <v>5.6058394160583944</v>
      </c>
      <c r="AI150" s="21">
        <f>$Z150*U153/$Z153</f>
        <v>11.445255474452555</v>
      </c>
      <c r="AJ150" s="21">
        <f>$Z150*V153/$Z153</f>
        <v>9.6934306569343072</v>
      </c>
      <c r="AK150" s="21">
        <f>$Z150*W153/$Z153</f>
        <v>3.2700729927007299</v>
      </c>
      <c r="AL150" s="21">
        <f>$Z150*X153/$Z153</f>
        <v>1.9854014598540146</v>
      </c>
    </row>
    <row r="151" spans="2:38" x14ac:dyDescent="0.25">
      <c r="B151" s="3" t="s">
        <v>13</v>
      </c>
      <c r="C151" s="4">
        <v>0</v>
      </c>
      <c r="D151" s="5">
        <v>0</v>
      </c>
      <c r="E151" s="4">
        <v>0.33329999999999999</v>
      </c>
      <c r="F151" s="5">
        <v>3</v>
      </c>
      <c r="G151" s="4">
        <v>0.33329999999999999</v>
      </c>
      <c r="H151" s="5">
        <v>3</v>
      </c>
      <c r="I151" s="4">
        <v>0</v>
      </c>
      <c r="J151" s="5">
        <v>0</v>
      </c>
      <c r="K151" s="4">
        <v>0.33329999999999999</v>
      </c>
      <c r="L151" s="5">
        <v>3</v>
      </c>
      <c r="M151" s="4">
        <v>3.27E-2</v>
      </c>
      <c r="N151" s="5">
        <v>9</v>
      </c>
      <c r="P151" s="16"/>
      <c r="Q151" s="16"/>
      <c r="R151" s="5"/>
      <c r="S151" s="5"/>
      <c r="T151" s="19">
        <f t="shared" si="83"/>
        <v>0</v>
      </c>
      <c r="U151" s="19">
        <f t="shared" si="84"/>
        <v>3</v>
      </c>
      <c r="V151" s="19">
        <f t="shared" si="85"/>
        <v>3</v>
      </c>
      <c r="W151" s="19">
        <f t="shared" si="86"/>
        <v>0</v>
      </c>
      <c r="X151" s="19">
        <f t="shared" si="87"/>
        <v>3</v>
      </c>
      <c r="Y151" s="19"/>
      <c r="Z151" s="20">
        <f t="shared" si="88"/>
        <v>9</v>
      </c>
      <c r="AA151" s="16"/>
      <c r="AB151" s="16"/>
      <c r="AC151" s="16"/>
      <c r="AD151" s="16"/>
      <c r="AE151" s="16"/>
      <c r="AF151" s="16"/>
      <c r="AG151" s="21"/>
      <c r="AH151" s="21">
        <f>$Z151*T153/$Z153</f>
        <v>1.5766423357664234</v>
      </c>
      <c r="AI151" s="21">
        <f>$Z151*U153/$Z153</f>
        <v>3.218978102189781</v>
      </c>
      <c r="AJ151" s="21">
        <f>$Z151*V153/$Z153</f>
        <v>2.7262773722627736</v>
      </c>
      <c r="AK151" s="21">
        <f>$Z151*W153/$Z153</f>
        <v>0.91970802919708028</v>
      </c>
      <c r="AL151" s="21">
        <f>$Z151*X153/$Z153</f>
        <v>0.55839416058394165</v>
      </c>
    </row>
    <row r="152" spans="2:38" x14ac:dyDescent="0.25">
      <c r="B152" s="3" t="s">
        <v>14</v>
      </c>
      <c r="C152" s="4">
        <v>1</v>
      </c>
      <c r="D152" s="5">
        <v>2</v>
      </c>
      <c r="E152" s="4">
        <v>0</v>
      </c>
      <c r="F152" s="5">
        <v>0</v>
      </c>
      <c r="G152" s="4">
        <v>0</v>
      </c>
      <c r="H152" s="5">
        <v>0</v>
      </c>
      <c r="I152" s="4">
        <v>0</v>
      </c>
      <c r="J152" s="5">
        <v>0</v>
      </c>
      <c r="K152" s="4">
        <v>0</v>
      </c>
      <c r="L152" s="5">
        <v>0</v>
      </c>
      <c r="M152" s="4">
        <v>7.3000000000000001E-3</v>
      </c>
      <c r="N152" s="5">
        <v>2</v>
      </c>
      <c r="P152" s="16"/>
      <c r="Q152" s="16"/>
      <c r="R152" s="5"/>
      <c r="S152" s="5"/>
      <c r="T152" s="19">
        <f t="shared" si="83"/>
        <v>2</v>
      </c>
      <c r="U152" s="19">
        <f t="shared" si="84"/>
        <v>0</v>
      </c>
      <c r="V152" s="19">
        <f t="shared" si="85"/>
        <v>0</v>
      </c>
      <c r="W152" s="19">
        <f t="shared" si="86"/>
        <v>0</v>
      </c>
      <c r="X152" s="19">
        <f t="shared" si="87"/>
        <v>0</v>
      </c>
      <c r="Y152" s="19"/>
      <c r="Z152" s="20">
        <f t="shared" si="88"/>
        <v>2</v>
      </c>
      <c r="AA152" s="16"/>
      <c r="AB152" s="16"/>
      <c r="AC152" s="16"/>
      <c r="AD152" s="16"/>
      <c r="AE152" s="16"/>
      <c r="AF152" s="16"/>
      <c r="AG152" s="21"/>
      <c r="AH152" s="21">
        <f>$Z152*T153/$Z153</f>
        <v>0.35036496350364965</v>
      </c>
      <c r="AI152" s="21">
        <f>$Z152*U153/$Z153</f>
        <v>0.71532846715328469</v>
      </c>
      <c r="AJ152" s="21">
        <f>$Z152*V153/$Z153</f>
        <v>0.6058394160583942</v>
      </c>
      <c r="AK152" s="21">
        <f>$Z152*W153/$Z153</f>
        <v>0.20437956204379562</v>
      </c>
      <c r="AL152" s="21">
        <f>$Z152*X153/$Z153</f>
        <v>0.12408759124087591</v>
      </c>
    </row>
    <row r="153" spans="2:38" x14ac:dyDescent="0.25">
      <c r="B153" s="3" t="s">
        <v>6</v>
      </c>
      <c r="C153" s="6">
        <v>0.17449999999999999</v>
      </c>
      <c r="D153" s="3">
        <v>48</v>
      </c>
      <c r="E153" s="6">
        <v>0.35639999999999999</v>
      </c>
      <c r="F153" s="3">
        <v>98</v>
      </c>
      <c r="G153" s="6">
        <v>0.30180000000000001</v>
      </c>
      <c r="H153" s="3">
        <v>83</v>
      </c>
      <c r="I153" s="6">
        <v>0.1018</v>
      </c>
      <c r="J153" s="3">
        <v>28</v>
      </c>
      <c r="K153" s="6">
        <v>6.1799999999999987E-2</v>
      </c>
      <c r="L153" s="3">
        <v>17</v>
      </c>
      <c r="M153" s="6">
        <v>1</v>
      </c>
      <c r="N153" s="3">
        <v>275</v>
      </c>
      <c r="P153" s="16"/>
      <c r="Q153" s="16"/>
      <c r="R153" s="16"/>
      <c r="S153" s="16"/>
      <c r="T153" s="20">
        <f>SUM(T145:T152)</f>
        <v>48</v>
      </c>
      <c r="U153" s="20">
        <f t="shared" ref="U153" si="89">SUM(U145:U152)</f>
        <v>98</v>
      </c>
      <c r="V153" s="20">
        <f t="shared" ref="V153" si="90">SUM(V145:V152)</f>
        <v>83</v>
      </c>
      <c r="W153" s="20">
        <f t="shared" ref="W153" si="91">SUM(W145:W152)</f>
        <v>28</v>
      </c>
      <c r="X153" s="20">
        <f t="shared" ref="X153" si="92">SUM(X145:X152)</f>
        <v>17</v>
      </c>
      <c r="Y153" s="20"/>
      <c r="Z153" s="19">
        <f>SUM(Z145:Z152)</f>
        <v>274</v>
      </c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 spans="2:38" x14ac:dyDescent="0.25">
      <c r="B154" s="8" t="s">
        <v>96</v>
      </c>
      <c r="C154" s="19"/>
      <c r="D154" s="18">
        <f>C153*4+E153*3+G153*2+I153*1+K153*0</f>
        <v>2.4725999999999999</v>
      </c>
      <c r="E154" s="17" t="s">
        <v>97</v>
      </c>
      <c r="F154" s="7"/>
      <c r="G154" s="7"/>
      <c r="H154" s="7"/>
      <c r="I154" s="7"/>
      <c r="J154" s="7"/>
      <c r="K154" s="7"/>
      <c r="L154" s="7"/>
      <c r="M154" s="7" t="s">
        <v>15</v>
      </c>
      <c r="N154" s="7">
        <v>275</v>
      </c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16</v>
      </c>
      <c r="N155" s="7">
        <v>0</v>
      </c>
    </row>
    <row r="157" spans="2:38" ht="18" x14ac:dyDescent="0.25">
      <c r="B157" s="1" t="s">
        <v>53</v>
      </c>
    </row>
    <row r="158" spans="2:38" x14ac:dyDescent="0.25">
      <c r="B158" s="2"/>
      <c r="C158" s="24" t="s">
        <v>42</v>
      </c>
      <c r="D158" s="25"/>
      <c r="E158" s="24" t="s">
        <v>43</v>
      </c>
      <c r="F158" s="25"/>
      <c r="G158" s="24" t="s">
        <v>44</v>
      </c>
      <c r="H158" s="25"/>
      <c r="I158" s="24" t="s">
        <v>45</v>
      </c>
      <c r="J158" s="25"/>
      <c r="K158" s="24" t="s">
        <v>46</v>
      </c>
      <c r="L158" s="25"/>
      <c r="M158" s="24" t="s">
        <v>6</v>
      </c>
      <c r="N158" s="25"/>
    </row>
    <row r="159" spans="2:38" x14ac:dyDescent="0.25">
      <c r="B159" s="3" t="s">
        <v>7</v>
      </c>
      <c r="C159" s="4">
        <v>0</v>
      </c>
      <c r="D159" s="5">
        <v>0</v>
      </c>
      <c r="E159" s="4">
        <v>0</v>
      </c>
      <c r="F159" s="5">
        <v>0</v>
      </c>
      <c r="G159" s="4">
        <v>0</v>
      </c>
      <c r="H159" s="5">
        <v>0</v>
      </c>
      <c r="I159" s="4">
        <v>0</v>
      </c>
      <c r="J159" s="5">
        <v>0</v>
      </c>
      <c r="K159" s="4">
        <v>0</v>
      </c>
      <c r="L159" s="5">
        <v>0</v>
      </c>
      <c r="M159" s="4">
        <v>0</v>
      </c>
      <c r="N159" s="5">
        <v>0</v>
      </c>
      <c r="P159" s="12" t="s">
        <v>91</v>
      </c>
      <c r="Q159" s="17">
        <f>_xlfn.CHISQ.TEST(T160:X166,AH160:AL166)</f>
        <v>0.87394075938868887</v>
      </c>
      <c r="R159" s="19"/>
      <c r="S159" s="19" t="s">
        <v>92</v>
      </c>
      <c r="T159" s="19"/>
      <c r="U159" s="19"/>
      <c r="V159" s="19"/>
      <c r="W159" s="19"/>
      <c r="X159" s="19"/>
      <c r="Y159" s="19"/>
      <c r="Z159" s="20"/>
      <c r="AA159" s="19"/>
      <c r="AB159" s="19"/>
      <c r="AC159" s="19"/>
      <c r="AD159" s="19"/>
      <c r="AE159" s="19"/>
      <c r="AF159" s="19" t="s">
        <v>93</v>
      </c>
      <c r="AG159" s="21"/>
      <c r="AH159" s="21"/>
      <c r="AI159" s="21"/>
      <c r="AJ159" s="21"/>
      <c r="AK159" s="21"/>
      <c r="AL159" s="16"/>
    </row>
    <row r="160" spans="2:38" x14ac:dyDescent="0.25">
      <c r="B160" s="3" t="s">
        <v>8</v>
      </c>
      <c r="C160" s="4">
        <v>0.23810000000000001</v>
      </c>
      <c r="D160" s="5">
        <v>10</v>
      </c>
      <c r="E160" s="4">
        <v>0.38100000000000001</v>
      </c>
      <c r="F160" s="5">
        <v>16</v>
      </c>
      <c r="G160" s="4">
        <v>0.3095</v>
      </c>
      <c r="H160" s="5">
        <v>13</v>
      </c>
      <c r="I160" s="4">
        <v>7.1399999999999991E-2</v>
      </c>
      <c r="J160" s="5">
        <v>3</v>
      </c>
      <c r="K160" s="4">
        <v>0</v>
      </c>
      <c r="L160" s="5">
        <v>0</v>
      </c>
      <c r="M160" s="4">
        <v>0.1527</v>
      </c>
      <c r="N160" s="5">
        <v>42</v>
      </c>
      <c r="P160" s="12" t="s">
        <v>94</v>
      </c>
      <c r="Q160" s="8">
        <f>_xlfn.CHISQ.INV.RT(Q159,24)</f>
        <v>16.3782768418301</v>
      </c>
      <c r="R160" s="19"/>
      <c r="S160" s="19"/>
      <c r="T160" s="19">
        <f t="shared" ref="T160:T166" si="93">D160</f>
        <v>10</v>
      </c>
      <c r="U160" s="19">
        <f t="shared" ref="U160:U166" si="94">F160</f>
        <v>16</v>
      </c>
      <c r="V160" s="19">
        <f t="shared" ref="V160:V166" si="95">H160</f>
        <v>13</v>
      </c>
      <c r="W160" s="19">
        <f t="shared" ref="W160:W166" si="96">J160</f>
        <v>3</v>
      </c>
      <c r="X160" s="19">
        <f t="shared" ref="X160:X166" si="97">L160</f>
        <v>0</v>
      </c>
      <c r="Y160" s="19"/>
      <c r="Z160" s="20">
        <f t="shared" ref="Z160:Z166" si="98">SUM(T160:Y160)</f>
        <v>42</v>
      </c>
      <c r="AA160" s="19"/>
      <c r="AB160" s="19"/>
      <c r="AC160" s="19"/>
      <c r="AD160" s="19"/>
      <c r="AE160" s="19"/>
      <c r="AF160" s="19"/>
      <c r="AG160" s="21"/>
      <c r="AH160" s="21">
        <f>$Z160*T167/$Z167</f>
        <v>10.270072992700729</v>
      </c>
      <c r="AI160" s="21">
        <f>$Z160*U167/$Z167</f>
        <v>19.773722627737225</v>
      </c>
      <c r="AJ160" s="21">
        <f>$Z160*V167/$Z167</f>
        <v>9.8102189781021902</v>
      </c>
      <c r="AK160" s="21">
        <f>$Z160*W167/$Z167</f>
        <v>1.5328467153284671</v>
      </c>
      <c r="AL160" s="21">
        <f>$Z160*X167/$Z167</f>
        <v>0.61313868613138689</v>
      </c>
    </row>
    <row r="161" spans="2:38" x14ac:dyDescent="0.25">
      <c r="B161" s="3" t="s">
        <v>9</v>
      </c>
      <c r="C161" s="4">
        <v>0.2286</v>
      </c>
      <c r="D161" s="5">
        <v>8</v>
      </c>
      <c r="E161" s="4">
        <v>0.6</v>
      </c>
      <c r="F161" s="5">
        <v>21</v>
      </c>
      <c r="G161" s="4">
        <v>0.1429</v>
      </c>
      <c r="H161" s="5">
        <v>5</v>
      </c>
      <c r="I161" s="4">
        <v>0</v>
      </c>
      <c r="J161" s="5">
        <v>0</v>
      </c>
      <c r="K161" s="4">
        <v>2.86E-2</v>
      </c>
      <c r="L161" s="5">
        <v>1</v>
      </c>
      <c r="M161" s="4">
        <v>0.1273</v>
      </c>
      <c r="N161" s="5">
        <v>35</v>
      </c>
      <c r="P161" s="12" t="s">
        <v>95</v>
      </c>
      <c r="Q161" s="22">
        <f>SQRT(Q160/(Z167*MIN(7-1,5-1)))</f>
        <v>0.12224435876491391</v>
      </c>
      <c r="R161" s="19"/>
      <c r="S161" s="19"/>
      <c r="T161" s="19">
        <f t="shared" si="93"/>
        <v>8</v>
      </c>
      <c r="U161" s="19">
        <f t="shared" si="94"/>
        <v>21</v>
      </c>
      <c r="V161" s="19">
        <f t="shared" si="95"/>
        <v>5</v>
      </c>
      <c r="W161" s="19">
        <f t="shared" si="96"/>
        <v>0</v>
      </c>
      <c r="X161" s="19">
        <f t="shared" si="97"/>
        <v>1</v>
      </c>
      <c r="Y161" s="19"/>
      <c r="Z161" s="20">
        <f t="shared" si="98"/>
        <v>35</v>
      </c>
      <c r="AA161" s="19"/>
      <c r="AB161" s="19"/>
      <c r="AC161" s="19"/>
      <c r="AD161" s="19"/>
      <c r="AE161" s="19"/>
      <c r="AF161" s="19"/>
      <c r="AG161" s="21"/>
      <c r="AH161" s="21">
        <f>$Z161*T167/$Z167</f>
        <v>8.5583941605839424</v>
      </c>
      <c r="AI161" s="21">
        <f>$Z161*U167/$Z167</f>
        <v>16.478102189781023</v>
      </c>
      <c r="AJ161" s="21">
        <f>$Z161*V167/$Z167</f>
        <v>8.1751824817518255</v>
      </c>
      <c r="AK161" s="21">
        <f>$Z161*W167/$Z167</f>
        <v>1.2773722627737227</v>
      </c>
      <c r="AL161" s="21">
        <f>$Z161*X167/$Z167</f>
        <v>0.51094890510948909</v>
      </c>
    </row>
    <row r="162" spans="2:38" x14ac:dyDescent="0.25">
      <c r="B162" s="3" t="s">
        <v>10</v>
      </c>
      <c r="C162" s="4">
        <v>0.24660000000000001</v>
      </c>
      <c r="D162" s="5">
        <v>18</v>
      </c>
      <c r="E162" s="4">
        <v>0.4521</v>
      </c>
      <c r="F162" s="5">
        <v>33</v>
      </c>
      <c r="G162" s="4">
        <v>0.24660000000000001</v>
      </c>
      <c r="H162" s="5">
        <v>18</v>
      </c>
      <c r="I162" s="4">
        <v>4.1099999999999998E-2</v>
      </c>
      <c r="J162" s="5">
        <v>3</v>
      </c>
      <c r="K162" s="4">
        <v>1.37E-2</v>
      </c>
      <c r="L162" s="5">
        <v>1</v>
      </c>
      <c r="M162" s="4">
        <v>0.26550000000000001</v>
      </c>
      <c r="N162" s="5">
        <v>73</v>
      </c>
      <c r="P162" s="19"/>
      <c r="Q162" s="8" t="str">
        <f>IF(AND(Q161&gt;0,Q161&lt;=0.2),"Schwacher Zusammenhang",IF(AND(Q161&gt;0.2,Q161&lt;=0.6),"Mittlerer Zusammenhang",IF(Q161&gt;0.6,"Starker Zusammenhang","")))</f>
        <v>Schwacher Zusammenhang</v>
      </c>
      <c r="R162" s="5"/>
      <c r="S162" s="5"/>
      <c r="T162" s="19">
        <f t="shared" si="93"/>
        <v>18</v>
      </c>
      <c r="U162" s="19">
        <f t="shared" si="94"/>
        <v>33</v>
      </c>
      <c r="V162" s="19">
        <f t="shared" si="95"/>
        <v>18</v>
      </c>
      <c r="W162" s="19">
        <f t="shared" si="96"/>
        <v>3</v>
      </c>
      <c r="X162" s="19">
        <f t="shared" si="97"/>
        <v>1</v>
      </c>
      <c r="Y162" s="19"/>
      <c r="Z162" s="20">
        <f t="shared" si="98"/>
        <v>73</v>
      </c>
      <c r="AA162" s="19"/>
      <c r="AB162" s="19"/>
      <c r="AC162" s="19"/>
      <c r="AD162" s="19"/>
      <c r="AE162" s="19"/>
      <c r="AF162" s="19"/>
      <c r="AG162" s="21"/>
      <c r="AH162" s="21">
        <f>$Z162*T167/$Z167</f>
        <v>17.850364963503651</v>
      </c>
      <c r="AI162" s="21">
        <f>$Z162*U167/$Z167</f>
        <v>34.368613138686129</v>
      </c>
      <c r="AJ162" s="21">
        <f>$Z162*V167/$Z167</f>
        <v>17.051094890510949</v>
      </c>
      <c r="AK162" s="21">
        <f>$Z162*W167/$Z167</f>
        <v>2.664233576642336</v>
      </c>
      <c r="AL162" s="21">
        <f>$Z162*X167/$Z167</f>
        <v>1.0656934306569343</v>
      </c>
    </row>
    <row r="163" spans="2:38" x14ac:dyDescent="0.25">
      <c r="B163" s="3" t="s">
        <v>11</v>
      </c>
      <c r="C163" s="4">
        <v>0.22220000000000001</v>
      </c>
      <c r="D163" s="5">
        <v>18</v>
      </c>
      <c r="E163" s="4">
        <v>0.45679999999999998</v>
      </c>
      <c r="F163" s="5">
        <v>37</v>
      </c>
      <c r="G163" s="4">
        <v>0.27160000000000001</v>
      </c>
      <c r="H163" s="5">
        <v>22</v>
      </c>
      <c r="I163" s="4">
        <v>3.7000000000000012E-2</v>
      </c>
      <c r="J163" s="5">
        <v>3</v>
      </c>
      <c r="K163" s="4">
        <v>1.23E-2</v>
      </c>
      <c r="L163" s="5">
        <v>1</v>
      </c>
      <c r="M163" s="4">
        <v>0.29449999999999998</v>
      </c>
      <c r="N163" s="5">
        <v>81</v>
      </c>
      <c r="P163" s="16"/>
      <c r="Q163" s="16"/>
      <c r="R163" s="5"/>
      <c r="S163" s="5"/>
      <c r="T163" s="19">
        <f t="shared" si="93"/>
        <v>18</v>
      </c>
      <c r="U163" s="19">
        <f t="shared" si="94"/>
        <v>37</v>
      </c>
      <c r="V163" s="19">
        <f t="shared" si="95"/>
        <v>22</v>
      </c>
      <c r="W163" s="19">
        <f t="shared" si="96"/>
        <v>3</v>
      </c>
      <c r="X163" s="19">
        <f t="shared" si="97"/>
        <v>1</v>
      </c>
      <c r="Y163" s="19"/>
      <c r="Z163" s="20">
        <f t="shared" si="98"/>
        <v>81</v>
      </c>
      <c r="AA163" s="16"/>
      <c r="AB163" s="16"/>
      <c r="AC163" s="16"/>
      <c r="AD163" s="16"/>
      <c r="AE163" s="16"/>
      <c r="AF163" s="16"/>
      <c r="AG163" s="21"/>
      <c r="AH163" s="21">
        <f>$Z163*T167/$Z167</f>
        <v>19.806569343065693</v>
      </c>
      <c r="AI163" s="21">
        <f>$Z163*U167/$Z167</f>
        <v>38.135036496350367</v>
      </c>
      <c r="AJ163" s="21">
        <f>$Z163*V167/$Z167</f>
        <v>18.919708029197082</v>
      </c>
      <c r="AK163" s="21">
        <f>$Z163*W167/$Z167</f>
        <v>2.9562043795620436</v>
      </c>
      <c r="AL163" s="21">
        <f>$Z163*X167/$Z167</f>
        <v>1.1824817518248176</v>
      </c>
    </row>
    <row r="164" spans="2:38" x14ac:dyDescent="0.25">
      <c r="B164" s="3" t="s">
        <v>12</v>
      </c>
      <c r="C164" s="4">
        <v>0.28129999999999999</v>
      </c>
      <c r="D164" s="5">
        <v>9</v>
      </c>
      <c r="E164" s="4">
        <v>0.5</v>
      </c>
      <c r="F164" s="5">
        <v>16</v>
      </c>
      <c r="G164" s="4">
        <v>0.15629999999999999</v>
      </c>
      <c r="H164" s="5">
        <v>5</v>
      </c>
      <c r="I164" s="4">
        <v>3.1300000000000001E-2</v>
      </c>
      <c r="J164" s="5">
        <v>1</v>
      </c>
      <c r="K164" s="4">
        <v>3.1300000000000001E-2</v>
      </c>
      <c r="L164" s="5">
        <v>1</v>
      </c>
      <c r="M164" s="4">
        <v>0.1164</v>
      </c>
      <c r="N164" s="5">
        <v>32</v>
      </c>
      <c r="P164" s="16"/>
      <c r="Q164" s="16"/>
      <c r="R164" s="5"/>
      <c r="S164" s="5"/>
      <c r="T164" s="19">
        <f t="shared" si="93"/>
        <v>9</v>
      </c>
      <c r="U164" s="19">
        <f t="shared" si="94"/>
        <v>16</v>
      </c>
      <c r="V164" s="19">
        <f t="shared" si="95"/>
        <v>5</v>
      </c>
      <c r="W164" s="19">
        <f t="shared" si="96"/>
        <v>1</v>
      </c>
      <c r="X164" s="19">
        <f t="shared" si="97"/>
        <v>1</v>
      </c>
      <c r="Y164" s="19"/>
      <c r="Z164" s="20">
        <f t="shared" si="98"/>
        <v>32</v>
      </c>
      <c r="AA164" s="16"/>
      <c r="AB164" s="16"/>
      <c r="AC164" s="16"/>
      <c r="AD164" s="16"/>
      <c r="AE164" s="16"/>
      <c r="AF164" s="16"/>
      <c r="AG164" s="21"/>
      <c r="AH164" s="21">
        <f>$Z164*T167/$Z167</f>
        <v>7.8248175182481754</v>
      </c>
      <c r="AI164" s="21">
        <f>$Z164*U167/$Z167</f>
        <v>15.065693430656934</v>
      </c>
      <c r="AJ164" s="21">
        <f>$Z164*V167/$Z167</f>
        <v>7.4744525547445253</v>
      </c>
      <c r="AK164" s="21">
        <f>$Z164*W167/$Z167</f>
        <v>1.167883211678832</v>
      </c>
      <c r="AL164" s="21">
        <f>$Z164*X167/$Z167</f>
        <v>0.46715328467153283</v>
      </c>
    </row>
    <row r="165" spans="2:38" x14ac:dyDescent="0.25">
      <c r="B165" s="3" t="s">
        <v>13</v>
      </c>
      <c r="C165" s="4">
        <v>0.33329999999999999</v>
      </c>
      <c r="D165" s="5">
        <v>3</v>
      </c>
      <c r="E165" s="4">
        <v>0.66670000000000007</v>
      </c>
      <c r="F165" s="5">
        <v>6</v>
      </c>
      <c r="G165" s="4">
        <v>0</v>
      </c>
      <c r="H165" s="5">
        <v>0</v>
      </c>
      <c r="I165" s="4">
        <v>0</v>
      </c>
      <c r="J165" s="5">
        <v>0</v>
      </c>
      <c r="K165" s="4">
        <v>0</v>
      </c>
      <c r="L165" s="5">
        <v>0</v>
      </c>
      <c r="M165" s="4">
        <v>3.27E-2</v>
      </c>
      <c r="N165" s="5">
        <v>9</v>
      </c>
      <c r="P165" s="16"/>
      <c r="Q165" s="16"/>
      <c r="R165" s="5"/>
      <c r="S165" s="5"/>
      <c r="T165" s="19">
        <f t="shared" si="93"/>
        <v>3</v>
      </c>
      <c r="U165" s="19">
        <f t="shared" si="94"/>
        <v>6</v>
      </c>
      <c r="V165" s="19">
        <f t="shared" si="95"/>
        <v>0</v>
      </c>
      <c r="W165" s="19">
        <f t="shared" si="96"/>
        <v>0</v>
      </c>
      <c r="X165" s="19">
        <f t="shared" si="97"/>
        <v>0</v>
      </c>
      <c r="Y165" s="19"/>
      <c r="Z165" s="20">
        <f t="shared" si="98"/>
        <v>9</v>
      </c>
      <c r="AA165" s="16"/>
      <c r="AB165" s="16"/>
      <c r="AC165" s="16"/>
      <c r="AD165" s="16"/>
      <c r="AE165" s="16"/>
      <c r="AF165" s="16"/>
      <c r="AG165" s="21"/>
      <c r="AH165" s="21">
        <f>$Z165*T167/$Z167</f>
        <v>2.2007299270072993</v>
      </c>
      <c r="AI165" s="21">
        <f>$Z165*U167/$Z167</f>
        <v>4.2372262773722627</v>
      </c>
      <c r="AJ165" s="21">
        <f>$Z165*V167/$Z167</f>
        <v>2.1021897810218979</v>
      </c>
      <c r="AK165" s="21">
        <f>$Z165*W167/$Z167</f>
        <v>0.32846715328467152</v>
      </c>
      <c r="AL165" s="21">
        <f>$Z165*X167/$Z167</f>
        <v>0.13138686131386862</v>
      </c>
    </row>
    <row r="166" spans="2:38" x14ac:dyDescent="0.25">
      <c r="B166" s="3" t="s">
        <v>14</v>
      </c>
      <c r="C166" s="4">
        <v>0.5</v>
      </c>
      <c r="D166" s="5">
        <v>1</v>
      </c>
      <c r="E166" s="4">
        <v>0</v>
      </c>
      <c r="F166" s="5">
        <v>0</v>
      </c>
      <c r="G166" s="4">
        <v>0.5</v>
      </c>
      <c r="H166" s="5">
        <v>1</v>
      </c>
      <c r="I166" s="4">
        <v>0</v>
      </c>
      <c r="J166" s="5">
        <v>0</v>
      </c>
      <c r="K166" s="4">
        <v>0</v>
      </c>
      <c r="L166" s="5">
        <v>0</v>
      </c>
      <c r="M166" s="4">
        <v>7.3000000000000001E-3</v>
      </c>
      <c r="N166" s="5">
        <v>2</v>
      </c>
      <c r="P166" s="16"/>
      <c r="Q166" s="16"/>
      <c r="R166" s="5"/>
      <c r="S166" s="5"/>
      <c r="T166" s="19">
        <f t="shared" si="93"/>
        <v>1</v>
      </c>
      <c r="U166" s="19">
        <f t="shared" si="94"/>
        <v>0</v>
      </c>
      <c r="V166" s="19">
        <f t="shared" si="95"/>
        <v>1</v>
      </c>
      <c r="W166" s="19">
        <f t="shared" si="96"/>
        <v>0</v>
      </c>
      <c r="X166" s="19">
        <f t="shared" si="97"/>
        <v>0</v>
      </c>
      <c r="Y166" s="19"/>
      <c r="Z166" s="20">
        <f t="shared" si="98"/>
        <v>2</v>
      </c>
      <c r="AA166" s="16"/>
      <c r="AB166" s="16"/>
      <c r="AC166" s="16"/>
      <c r="AD166" s="16"/>
      <c r="AE166" s="16"/>
      <c r="AF166" s="16"/>
      <c r="AG166" s="21"/>
      <c r="AH166" s="21">
        <f>$Z166*T167/$Z167</f>
        <v>0.48905109489051096</v>
      </c>
      <c r="AI166" s="21">
        <f>$Z166*U167/$Z167</f>
        <v>0.94160583941605835</v>
      </c>
      <c r="AJ166" s="21">
        <f>$Z166*V167/$Z167</f>
        <v>0.46715328467153283</v>
      </c>
      <c r="AK166" s="21">
        <f>$Z166*W167/$Z167</f>
        <v>7.2992700729927001E-2</v>
      </c>
      <c r="AL166" s="21">
        <f>$Z166*X167/$Z167</f>
        <v>2.9197080291970802E-2</v>
      </c>
    </row>
    <row r="167" spans="2:38" x14ac:dyDescent="0.25">
      <c r="B167" s="3" t="s">
        <v>6</v>
      </c>
      <c r="C167" s="6">
        <v>0.24360000000000001</v>
      </c>
      <c r="D167" s="3">
        <v>67</v>
      </c>
      <c r="E167" s="6">
        <v>0.46910000000000002</v>
      </c>
      <c r="F167" s="3">
        <v>129</v>
      </c>
      <c r="G167" s="6">
        <v>0.23269999999999999</v>
      </c>
      <c r="H167" s="3">
        <v>64</v>
      </c>
      <c r="I167" s="6">
        <v>3.6400000000000002E-2</v>
      </c>
      <c r="J167" s="3">
        <v>10</v>
      </c>
      <c r="K167" s="6">
        <v>1.4500000000000001E-2</v>
      </c>
      <c r="L167" s="3">
        <v>4</v>
      </c>
      <c r="M167" s="6">
        <v>1</v>
      </c>
      <c r="N167" s="3">
        <v>275</v>
      </c>
      <c r="P167" s="16"/>
      <c r="Q167" s="16"/>
      <c r="R167" s="16"/>
      <c r="S167" s="16"/>
      <c r="T167" s="20">
        <f>SUM(T159:T166)</f>
        <v>67</v>
      </c>
      <c r="U167" s="20">
        <f t="shared" ref="U167" si="99">SUM(U159:U166)</f>
        <v>129</v>
      </c>
      <c r="V167" s="20">
        <f t="shared" ref="V167" si="100">SUM(V159:V166)</f>
        <v>64</v>
      </c>
      <c r="W167" s="20">
        <f t="shared" ref="W167" si="101">SUM(W159:W166)</f>
        <v>10</v>
      </c>
      <c r="X167" s="20">
        <f t="shared" ref="X167" si="102">SUM(X159:X166)</f>
        <v>4</v>
      </c>
      <c r="Y167" s="20"/>
      <c r="Z167" s="19">
        <f>SUM(Z159:Z166)</f>
        <v>274</v>
      </c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</row>
    <row r="168" spans="2:38" x14ac:dyDescent="0.25">
      <c r="B168" s="8" t="s">
        <v>96</v>
      </c>
      <c r="C168" s="19"/>
      <c r="D168" s="18">
        <f>C167*4+E167*3+G167*2+I167*1+K167*0</f>
        <v>2.8834999999999997</v>
      </c>
      <c r="E168" s="17" t="s">
        <v>97</v>
      </c>
      <c r="F168" s="7"/>
      <c r="G168" s="7"/>
      <c r="H168" s="7"/>
      <c r="I168" s="7"/>
      <c r="J168" s="7"/>
      <c r="K168" s="7"/>
      <c r="L168" s="7"/>
      <c r="M168" s="7" t="s">
        <v>15</v>
      </c>
      <c r="N168" s="7">
        <v>275</v>
      </c>
    </row>
    <row r="169" spans="2:38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 t="s">
        <v>16</v>
      </c>
      <c r="N169" s="7">
        <v>0</v>
      </c>
    </row>
    <row r="171" spans="2:38" ht="18" x14ac:dyDescent="0.25">
      <c r="B171" s="1" t="s">
        <v>54</v>
      </c>
    </row>
    <row r="172" spans="2:38" ht="18" x14ac:dyDescent="0.25">
      <c r="B172" s="1" t="s">
        <v>55</v>
      </c>
    </row>
    <row r="173" spans="2:38" x14ac:dyDescent="0.25">
      <c r="B173" s="2"/>
      <c r="C173" s="24" t="s">
        <v>42</v>
      </c>
      <c r="D173" s="25"/>
      <c r="E173" s="24" t="s">
        <v>43</v>
      </c>
      <c r="F173" s="25"/>
      <c r="G173" s="24" t="s">
        <v>44</v>
      </c>
      <c r="H173" s="25"/>
      <c r="I173" s="24" t="s">
        <v>45</v>
      </c>
      <c r="J173" s="25"/>
      <c r="K173" s="24" t="s">
        <v>46</v>
      </c>
      <c r="L173" s="25"/>
      <c r="M173" s="24" t="s">
        <v>6</v>
      </c>
      <c r="N173" s="25"/>
    </row>
    <row r="174" spans="2:38" x14ac:dyDescent="0.25">
      <c r="B174" s="3" t="s">
        <v>7</v>
      </c>
      <c r="C174" s="4">
        <v>0</v>
      </c>
      <c r="D174" s="5">
        <v>0</v>
      </c>
      <c r="E174" s="4">
        <v>0</v>
      </c>
      <c r="F174" s="5">
        <v>0</v>
      </c>
      <c r="G174" s="4">
        <v>0</v>
      </c>
      <c r="H174" s="5">
        <v>0</v>
      </c>
      <c r="I174" s="4">
        <v>0</v>
      </c>
      <c r="J174" s="5">
        <v>0</v>
      </c>
      <c r="K174" s="4">
        <v>0</v>
      </c>
      <c r="L174" s="5">
        <v>0</v>
      </c>
      <c r="M174" s="4">
        <v>0</v>
      </c>
      <c r="N174" s="5">
        <v>0</v>
      </c>
      <c r="P174" s="12" t="s">
        <v>91</v>
      </c>
      <c r="Q174" s="17">
        <f>_xlfn.CHISQ.TEST(T175:X181,AH175:AL181)</f>
        <v>0.5634967593047725</v>
      </c>
      <c r="R174" s="19"/>
      <c r="S174" s="19" t="s">
        <v>92</v>
      </c>
      <c r="T174" s="19"/>
      <c r="U174" s="19"/>
      <c r="V174" s="19"/>
      <c r="W174" s="19"/>
      <c r="X174" s="19"/>
      <c r="Y174" s="19"/>
      <c r="Z174" s="20"/>
      <c r="AA174" s="19"/>
      <c r="AB174" s="19"/>
      <c r="AC174" s="19"/>
      <c r="AD174" s="19"/>
      <c r="AE174" s="19"/>
      <c r="AF174" s="19" t="s">
        <v>93</v>
      </c>
      <c r="AG174" s="21"/>
      <c r="AH174" s="21"/>
      <c r="AI174" s="21"/>
      <c r="AJ174" s="21"/>
      <c r="AK174" s="21"/>
      <c r="AL174" s="16"/>
    </row>
    <row r="175" spans="2:38" x14ac:dyDescent="0.25">
      <c r="B175" s="3" t="s">
        <v>8</v>
      </c>
      <c r="C175" s="4">
        <v>0.16669999999999999</v>
      </c>
      <c r="D175" s="5">
        <v>7</v>
      </c>
      <c r="E175" s="4">
        <v>0.40479999999999999</v>
      </c>
      <c r="F175" s="5">
        <v>17</v>
      </c>
      <c r="G175" s="4">
        <v>0.21429999999999999</v>
      </c>
      <c r="H175" s="5">
        <v>9</v>
      </c>
      <c r="I175" s="4">
        <v>0.11899999999999999</v>
      </c>
      <c r="J175" s="5">
        <v>5</v>
      </c>
      <c r="K175" s="4">
        <v>9.5199999999999993E-2</v>
      </c>
      <c r="L175" s="5">
        <v>4</v>
      </c>
      <c r="M175" s="4">
        <v>0.15329999999999999</v>
      </c>
      <c r="N175" s="5">
        <v>42</v>
      </c>
      <c r="P175" s="12" t="s">
        <v>94</v>
      </c>
      <c r="Q175" s="8">
        <f>_xlfn.CHISQ.INV.RT(Q174,24)</f>
        <v>22.264272190208342</v>
      </c>
      <c r="R175" s="19"/>
      <c r="S175" s="19"/>
      <c r="T175" s="19">
        <f t="shared" ref="T175:T181" si="103">D175</f>
        <v>7</v>
      </c>
      <c r="U175" s="19">
        <f t="shared" ref="U175:U181" si="104">F175</f>
        <v>17</v>
      </c>
      <c r="V175" s="19">
        <f t="shared" ref="V175:V181" si="105">H175</f>
        <v>9</v>
      </c>
      <c r="W175" s="19">
        <f t="shared" ref="W175:W181" si="106">J175</f>
        <v>5</v>
      </c>
      <c r="X175" s="19">
        <f t="shared" ref="X175:X181" si="107">L175</f>
        <v>4</v>
      </c>
      <c r="Y175" s="19"/>
      <c r="Z175" s="20">
        <f t="shared" ref="Z175:Z181" si="108">SUM(T175:Y175)</f>
        <v>42</v>
      </c>
      <c r="AA175" s="19"/>
      <c r="AB175" s="19"/>
      <c r="AC175" s="19"/>
      <c r="AD175" s="19"/>
      <c r="AE175" s="19"/>
      <c r="AF175" s="19"/>
      <c r="AG175" s="21"/>
      <c r="AH175" s="21">
        <f>$Z175*T182/$Z182</f>
        <v>7.5384615384615383</v>
      </c>
      <c r="AI175" s="21">
        <f>$Z175*U182/$Z182</f>
        <v>18.46153846153846</v>
      </c>
      <c r="AJ175" s="21">
        <f>$Z175*V182/$Z182</f>
        <v>8.615384615384615</v>
      </c>
      <c r="AK175" s="21">
        <f>$Z175*W182/$Z182</f>
        <v>5.2307692307692308</v>
      </c>
      <c r="AL175" s="21">
        <f>$Z175*X182/$Z182</f>
        <v>2.1538461538461537</v>
      </c>
    </row>
    <row r="176" spans="2:38" x14ac:dyDescent="0.25">
      <c r="B176" s="3" t="s">
        <v>9</v>
      </c>
      <c r="C176" s="4">
        <v>0.14710000000000001</v>
      </c>
      <c r="D176" s="5">
        <v>5</v>
      </c>
      <c r="E176" s="4">
        <v>0.55880000000000007</v>
      </c>
      <c r="F176" s="5">
        <v>19</v>
      </c>
      <c r="G176" s="4">
        <v>0.1176</v>
      </c>
      <c r="H176" s="5">
        <v>4</v>
      </c>
      <c r="I176" s="4">
        <v>0.1176</v>
      </c>
      <c r="J176" s="5">
        <v>4</v>
      </c>
      <c r="K176" s="4">
        <v>5.8799999999999998E-2</v>
      </c>
      <c r="L176" s="5">
        <v>2</v>
      </c>
      <c r="M176" s="4">
        <v>0.1241</v>
      </c>
      <c r="N176" s="5">
        <v>34</v>
      </c>
      <c r="P176" s="12" t="s">
        <v>95</v>
      </c>
      <c r="Q176" s="22">
        <f>SQRT(Q175/(Z182*MIN(7-1,5-1)))</f>
        <v>0.14278840165332385</v>
      </c>
      <c r="R176" s="19"/>
      <c r="S176" s="19"/>
      <c r="T176" s="19">
        <f t="shared" si="103"/>
        <v>5</v>
      </c>
      <c r="U176" s="19">
        <f t="shared" si="104"/>
        <v>19</v>
      </c>
      <c r="V176" s="19">
        <f t="shared" si="105"/>
        <v>4</v>
      </c>
      <c r="W176" s="19">
        <f t="shared" si="106"/>
        <v>4</v>
      </c>
      <c r="X176" s="19">
        <f t="shared" si="107"/>
        <v>2</v>
      </c>
      <c r="Y176" s="19"/>
      <c r="Z176" s="20">
        <f t="shared" si="108"/>
        <v>34</v>
      </c>
      <c r="AA176" s="19"/>
      <c r="AB176" s="19"/>
      <c r="AC176" s="19"/>
      <c r="AD176" s="19"/>
      <c r="AE176" s="19"/>
      <c r="AF176" s="19"/>
      <c r="AG176" s="21"/>
      <c r="AH176" s="21">
        <f>$Z176*T182/$Z182</f>
        <v>6.1025641025641022</v>
      </c>
      <c r="AI176" s="21">
        <f>$Z176*U182/$Z182</f>
        <v>14.945054945054945</v>
      </c>
      <c r="AJ176" s="21">
        <f>$Z176*V182/$Z182</f>
        <v>6.9743589743589745</v>
      </c>
      <c r="AK176" s="21">
        <f>$Z176*W182/$Z182</f>
        <v>4.2344322344322345</v>
      </c>
      <c r="AL176" s="21">
        <f>$Z176*X182/$Z182</f>
        <v>1.7435897435897436</v>
      </c>
    </row>
    <row r="177" spans="2:38" x14ac:dyDescent="0.25">
      <c r="B177" s="3" t="s">
        <v>10</v>
      </c>
      <c r="C177" s="4">
        <v>0.13700000000000001</v>
      </c>
      <c r="D177" s="5">
        <v>10</v>
      </c>
      <c r="E177" s="4">
        <v>0.47949999999999998</v>
      </c>
      <c r="F177" s="5">
        <v>35</v>
      </c>
      <c r="G177" s="4">
        <v>0.20549999999999999</v>
      </c>
      <c r="H177" s="5">
        <v>15</v>
      </c>
      <c r="I177" s="4">
        <v>0.1096</v>
      </c>
      <c r="J177" s="5">
        <v>8</v>
      </c>
      <c r="K177" s="4">
        <v>6.8499999999999991E-2</v>
      </c>
      <c r="L177" s="5">
        <v>5</v>
      </c>
      <c r="M177" s="4">
        <v>0.26640000000000003</v>
      </c>
      <c r="N177" s="5">
        <v>73</v>
      </c>
      <c r="P177" s="19"/>
      <c r="Q177" s="8" t="str">
        <f>IF(AND(Q176&gt;0,Q176&lt;=0.2),"Schwacher Zusammenhang",IF(AND(Q176&gt;0.2,Q176&lt;=0.6),"Mittlerer Zusammenhang",IF(Q176&gt;0.6,"Starker Zusammenhang","")))</f>
        <v>Schwacher Zusammenhang</v>
      </c>
      <c r="R177" s="5"/>
      <c r="S177" s="5"/>
      <c r="T177" s="19">
        <f t="shared" si="103"/>
        <v>10</v>
      </c>
      <c r="U177" s="19">
        <f t="shared" si="104"/>
        <v>35</v>
      </c>
      <c r="V177" s="19">
        <f t="shared" si="105"/>
        <v>15</v>
      </c>
      <c r="W177" s="19">
        <f t="shared" si="106"/>
        <v>8</v>
      </c>
      <c r="X177" s="19">
        <f t="shared" si="107"/>
        <v>5</v>
      </c>
      <c r="Y177" s="19"/>
      <c r="Z177" s="20">
        <f t="shared" si="108"/>
        <v>73</v>
      </c>
      <c r="AA177" s="19"/>
      <c r="AB177" s="19"/>
      <c r="AC177" s="19"/>
      <c r="AD177" s="19"/>
      <c r="AE177" s="19"/>
      <c r="AF177" s="19"/>
      <c r="AG177" s="21"/>
      <c r="AH177" s="21">
        <f>$Z177*T182/$Z182</f>
        <v>13.102564102564102</v>
      </c>
      <c r="AI177" s="21">
        <f>$Z177*U182/$Z182</f>
        <v>32.087912087912088</v>
      </c>
      <c r="AJ177" s="21">
        <f>$Z177*V182/$Z182</f>
        <v>14.974358974358974</v>
      </c>
      <c r="AK177" s="21">
        <f>$Z177*W182/$Z182</f>
        <v>9.0915750915750912</v>
      </c>
      <c r="AL177" s="21">
        <f>$Z177*X182/$Z182</f>
        <v>3.7435897435897436</v>
      </c>
    </row>
    <row r="178" spans="2:38" x14ac:dyDescent="0.25">
      <c r="B178" s="3" t="s">
        <v>11</v>
      </c>
      <c r="C178" s="4">
        <v>0.22220000000000001</v>
      </c>
      <c r="D178" s="5">
        <v>18</v>
      </c>
      <c r="E178" s="4">
        <v>0.40739999999999998</v>
      </c>
      <c r="F178" s="5">
        <v>33</v>
      </c>
      <c r="G178" s="4">
        <v>0.1852</v>
      </c>
      <c r="H178" s="5">
        <v>15</v>
      </c>
      <c r="I178" s="4">
        <v>0.1605</v>
      </c>
      <c r="J178" s="5">
        <v>13</v>
      </c>
      <c r="K178" s="4">
        <v>2.47E-2</v>
      </c>
      <c r="L178" s="5">
        <v>2</v>
      </c>
      <c r="M178" s="4">
        <v>0.29559999999999997</v>
      </c>
      <c r="N178" s="5">
        <v>81</v>
      </c>
      <c r="P178" s="16"/>
      <c r="Q178" s="16"/>
      <c r="R178" s="5"/>
      <c r="S178" s="5"/>
      <c r="T178" s="19">
        <f t="shared" si="103"/>
        <v>18</v>
      </c>
      <c r="U178" s="19">
        <f t="shared" si="104"/>
        <v>33</v>
      </c>
      <c r="V178" s="19">
        <f t="shared" si="105"/>
        <v>15</v>
      </c>
      <c r="W178" s="19">
        <f t="shared" si="106"/>
        <v>13</v>
      </c>
      <c r="X178" s="19">
        <f t="shared" si="107"/>
        <v>2</v>
      </c>
      <c r="Y178" s="19"/>
      <c r="Z178" s="20">
        <f t="shared" si="108"/>
        <v>81</v>
      </c>
      <c r="AA178" s="16"/>
      <c r="AB178" s="16"/>
      <c r="AC178" s="16"/>
      <c r="AD178" s="16"/>
      <c r="AE178" s="16"/>
      <c r="AF178" s="16"/>
      <c r="AG178" s="21"/>
      <c r="AH178" s="21">
        <f>$Z178*T182/$Z182</f>
        <v>14.538461538461538</v>
      </c>
      <c r="AI178" s="21">
        <f>$Z178*U182/$Z182</f>
        <v>35.604395604395606</v>
      </c>
      <c r="AJ178" s="21">
        <f>$Z178*V182/$Z182</f>
        <v>16.615384615384617</v>
      </c>
      <c r="AK178" s="21">
        <f>$Z178*W182/$Z182</f>
        <v>10.087912087912088</v>
      </c>
      <c r="AL178" s="21">
        <f>$Z178*X182/$Z182</f>
        <v>4.1538461538461542</v>
      </c>
    </row>
    <row r="179" spans="2:38" x14ac:dyDescent="0.25">
      <c r="B179" s="3" t="s">
        <v>12</v>
      </c>
      <c r="C179" s="4">
        <v>0.25</v>
      </c>
      <c r="D179" s="5">
        <v>8</v>
      </c>
      <c r="E179" s="4">
        <v>0.25</v>
      </c>
      <c r="F179" s="5">
        <v>8</v>
      </c>
      <c r="G179" s="4">
        <v>0.375</v>
      </c>
      <c r="H179" s="5">
        <v>12</v>
      </c>
      <c r="I179" s="4">
        <v>9.3800000000000008E-2</v>
      </c>
      <c r="J179" s="5">
        <v>3</v>
      </c>
      <c r="K179" s="4">
        <v>3.1300000000000001E-2</v>
      </c>
      <c r="L179" s="5">
        <v>1</v>
      </c>
      <c r="M179" s="4">
        <v>0.1168</v>
      </c>
      <c r="N179" s="5">
        <v>32</v>
      </c>
      <c r="P179" s="16"/>
      <c r="Q179" s="16"/>
      <c r="R179" s="5"/>
      <c r="S179" s="5"/>
      <c r="T179" s="19">
        <f t="shared" si="103"/>
        <v>8</v>
      </c>
      <c r="U179" s="19">
        <f t="shared" si="104"/>
        <v>8</v>
      </c>
      <c r="V179" s="19">
        <f t="shared" si="105"/>
        <v>12</v>
      </c>
      <c r="W179" s="19">
        <f t="shared" si="106"/>
        <v>3</v>
      </c>
      <c r="X179" s="19">
        <f t="shared" si="107"/>
        <v>1</v>
      </c>
      <c r="Y179" s="19"/>
      <c r="Z179" s="20">
        <f t="shared" si="108"/>
        <v>32</v>
      </c>
      <c r="AA179" s="16"/>
      <c r="AB179" s="16"/>
      <c r="AC179" s="16"/>
      <c r="AD179" s="16"/>
      <c r="AE179" s="16"/>
      <c r="AF179" s="16"/>
      <c r="AG179" s="21"/>
      <c r="AH179" s="21">
        <f>$Z179*T182/$Z182</f>
        <v>5.7435897435897436</v>
      </c>
      <c r="AI179" s="21">
        <f>$Z179*U182/$Z182</f>
        <v>14.065934065934066</v>
      </c>
      <c r="AJ179" s="21">
        <f>$Z179*V182/$Z182</f>
        <v>6.5641025641025639</v>
      </c>
      <c r="AK179" s="21">
        <f>$Z179*W182/$Z182</f>
        <v>3.9853479853479854</v>
      </c>
      <c r="AL179" s="21">
        <f>$Z179*X182/$Z182</f>
        <v>1.641025641025641</v>
      </c>
    </row>
    <row r="180" spans="2:38" x14ac:dyDescent="0.25">
      <c r="B180" s="3" t="s">
        <v>13</v>
      </c>
      <c r="C180" s="4">
        <v>0.1111</v>
      </c>
      <c r="D180" s="5">
        <v>1</v>
      </c>
      <c r="E180" s="4">
        <v>0.66670000000000007</v>
      </c>
      <c r="F180" s="5">
        <v>6</v>
      </c>
      <c r="G180" s="4">
        <v>0.1111</v>
      </c>
      <c r="H180" s="5">
        <v>1</v>
      </c>
      <c r="I180" s="4">
        <v>0.1111</v>
      </c>
      <c r="J180" s="5">
        <v>1</v>
      </c>
      <c r="K180" s="4">
        <v>0</v>
      </c>
      <c r="L180" s="5">
        <v>0</v>
      </c>
      <c r="M180" s="4">
        <v>3.2800000000000003E-2</v>
      </c>
      <c r="N180" s="5">
        <v>9</v>
      </c>
      <c r="P180" s="16"/>
      <c r="Q180" s="16"/>
      <c r="R180" s="5"/>
      <c r="S180" s="5"/>
      <c r="T180" s="19">
        <f t="shared" si="103"/>
        <v>1</v>
      </c>
      <c r="U180" s="19">
        <f t="shared" si="104"/>
        <v>6</v>
      </c>
      <c r="V180" s="19">
        <f t="shared" si="105"/>
        <v>1</v>
      </c>
      <c r="W180" s="19">
        <f t="shared" si="106"/>
        <v>1</v>
      </c>
      <c r="X180" s="19">
        <f t="shared" si="107"/>
        <v>0</v>
      </c>
      <c r="Y180" s="19"/>
      <c r="Z180" s="20">
        <f t="shared" si="108"/>
        <v>9</v>
      </c>
      <c r="AA180" s="16"/>
      <c r="AB180" s="16"/>
      <c r="AC180" s="16"/>
      <c r="AD180" s="16"/>
      <c r="AE180" s="16"/>
      <c r="AF180" s="16"/>
      <c r="AG180" s="21"/>
      <c r="AH180" s="21">
        <f>$Z180*T182/$Z182</f>
        <v>1.6153846153846154</v>
      </c>
      <c r="AI180" s="21">
        <f>$Z180*U182/$Z182</f>
        <v>3.9560439560439562</v>
      </c>
      <c r="AJ180" s="21">
        <f>$Z180*V182/$Z182</f>
        <v>1.8461538461538463</v>
      </c>
      <c r="AK180" s="21">
        <f>$Z180*W182/$Z182</f>
        <v>1.1208791208791209</v>
      </c>
      <c r="AL180" s="21">
        <f>$Z180*X182/$Z182</f>
        <v>0.46153846153846156</v>
      </c>
    </row>
    <row r="181" spans="2:38" x14ac:dyDescent="0.25">
      <c r="B181" s="3" t="s">
        <v>14</v>
      </c>
      <c r="C181" s="4">
        <v>0</v>
      </c>
      <c r="D181" s="5">
        <v>0</v>
      </c>
      <c r="E181" s="4">
        <v>1</v>
      </c>
      <c r="F181" s="5">
        <v>2</v>
      </c>
      <c r="G181" s="4">
        <v>0</v>
      </c>
      <c r="H181" s="5">
        <v>0</v>
      </c>
      <c r="I181" s="4">
        <v>0</v>
      </c>
      <c r="J181" s="5">
        <v>0</v>
      </c>
      <c r="K181" s="4">
        <v>0</v>
      </c>
      <c r="L181" s="5">
        <v>0</v>
      </c>
      <c r="M181" s="4">
        <v>7.3000000000000001E-3</v>
      </c>
      <c r="N181" s="5">
        <v>2</v>
      </c>
      <c r="P181" s="16"/>
      <c r="Q181" s="16"/>
      <c r="R181" s="5"/>
      <c r="S181" s="5"/>
      <c r="T181" s="19">
        <f t="shared" si="103"/>
        <v>0</v>
      </c>
      <c r="U181" s="19">
        <f t="shared" si="104"/>
        <v>2</v>
      </c>
      <c r="V181" s="19">
        <f t="shared" si="105"/>
        <v>0</v>
      </c>
      <c r="W181" s="19">
        <f t="shared" si="106"/>
        <v>0</v>
      </c>
      <c r="X181" s="19">
        <f t="shared" si="107"/>
        <v>0</v>
      </c>
      <c r="Y181" s="19"/>
      <c r="Z181" s="20">
        <f t="shared" si="108"/>
        <v>2</v>
      </c>
      <c r="AA181" s="16"/>
      <c r="AB181" s="16"/>
      <c r="AC181" s="16"/>
      <c r="AD181" s="16"/>
      <c r="AE181" s="16"/>
      <c r="AF181" s="16"/>
      <c r="AG181" s="21"/>
      <c r="AH181" s="21">
        <f>$Z181*T182/$Z182</f>
        <v>0.35897435897435898</v>
      </c>
      <c r="AI181" s="21">
        <f>$Z181*U182/$Z182</f>
        <v>0.87912087912087911</v>
      </c>
      <c r="AJ181" s="21">
        <f>$Z181*V182/$Z182</f>
        <v>0.41025641025641024</v>
      </c>
      <c r="AK181" s="21">
        <f>$Z181*W182/$Z182</f>
        <v>0.24908424908424909</v>
      </c>
      <c r="AL181" s="21">
        <f>$Z181*X182/$Z182</f>
        <v>0.10256410256410256</v>
      </c>
    </row>
    <row r="182" spans="2:38" x14ac:dyDescent="0.25">
      <c r="B182" s="3" t="s">
        <v>6</v>
      </c>
      <c r="C182" s="6">
        <v>0.17879999999999999</v>
      </c>
      <c r="D182" s="3">
        <v>49</v>
      </c>
      <c r="E182" s="6">
        <v>0.43799999999999989</v>
      </c>
      <c r="F182" s="3">
        <v>120</v>
      </c>
      <c r="G182" s="6">
        <v>0.2044</v>
      </c>
      <c r="H182" s="3">
        <v>56</v>
      </c>
      <c r="I182" s="6">
        <v>0.1241</v>
      </c>
      <c r="J182" s="3">
        <v>34</v>
      </c>
      <c r="K182" s="6">
        <v>5.1100000000000013E-2</v>
      </c>
      <c r="L182" s="3">
        <v>14</v>
      </c>
      <c r="M182" s="6">
        <v>1</v>
      </c>
      <c r="N182" s="3">
        <v>274</v>
      </c>
      <c r="P182" s="16"/>
      <c r="Q182" s="16"/>
      <c r="R182" s="16"/>
      <c r="S182" s="16"/>
      <c r="T182" s="20">
        <f>SUM(T174:T181)</f>
        <v>49</v>
      </c>
      <c r="U182" s="20">
        <f t="shared" ref="U182" si="109">SUM(U174:U181)</f>
        <v>120</v>
      </c>
      <c r="V182" s="20">
        <f t="shared" ref="V182" si="110">SUM(V174:V181)</f>
        <v>56</v>
      </c>
      <c r="W182" s="20">
        <f t="shared" ref="W182" si="111">SUM(W174:W181)</f>
        <v>34</v>
      </c>
      <c r="X182" s="20">
        <f t="shared" ref="X182" si="112">SUM(X174:X181)</f>
        <v>14</v>
      </c>
      <c r="Y182" s="20"/>
      <c r="Z182" s="19">
        <f>SUM(Z174:Z181)</f>
        <v>273</v>
      </c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</row>
    <row r="183" spans="2:38" x14ac:dyDescent="0.25">
      <c r="B183" s="8" t="s">
        <v>96</v>
      </c>
      <c r="C183" s="19"/>
      <c r="D183" s="18">
        <f>C182*4+E182*3+G182*2+I182*1+K182*0</f>
        <v>2.5620999999999992</v>
      </c>
      <c r="E183" s="17" t="s">
        <v>97</v>
      </c>
      <c r="F183" s="7"/>
      <c r="G183" s="7"/>
      <c r="H183" s="7"/>
      <c r="I183" s="7"/>
      <c r="J183" s="7"/>
      <c r="K183" s="7"/>
      <c r="L183" s="7"/>
      <c r="M183" s="7" t="s">
        <v>15</v>
      </c>
      <c r="N183" s="7">
        <v>274</v>
      </c>
    </row>
    <row r="184" spans="2:38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 t="s">
        <v>16</v>
      </c>
      <c r="N184" s="7">
        <v>1</v>
      </c>
    </row>
    <row r="186" spans="2:38" ht="18" x14ac:dyDescent="0.25">
      <c r="B186" s="1" t="s">
        <v>56</v>
      </c>
    </row>
    <row r="187" spans="2:38" x14ac:dyDescent="0.25">
      <c r="B187" s="2"/>
      <c r="C187" s="24" t="s">
        <v>42</v>
      </c>
      <c r="D187" s="25"/>
      <c r="E187" s="24" t="s">
        <v>43</v>
      </c>
      <c r="F187" s="25"/>
      <c r="G187" s="24" t="s">
        <v>44</v>
      </c>
      <c r="H187" s="25"/>
      <c r="I187" s="24" t="s">
        <v>45</v>
      </c>
      <c r="J187" s="25"/>
      <c r="K187" s="24" t="s">
        <v>46</v>
      </c>
      <c r="L187" s="25"/>
      <c r="M187" s="24" t="s">
        <v>6</v>
      </c>
      <c r="N187" s="25"/>
    </row>
    <row r="188" spans="2:38" x14ac:dyDescent="0.25">
      <c r="B188" s="3" t="s">
        <v>7</v>
      </c>
      <c r="C188" s="4">
        <v>0</v>
      </c>
      <c r="D188" s="5">
        <v>0</v>
      </c>
      <c r="E188" s="4">
        <v>0</v>
      </c>
      <c r="F188" s="5">
        <v>0</v>
      </c>
      <c r="G188" s="4">
        <v>0</v>
      </c>
      <c r="H188" s="5">
        <v>0</v>
      </c>
      <c r="I188" s="4">
        <v>0</v>
      </c>
      <c r="J188" s="5">
        <v>0</v>
      </c>
      <c r="K188" s="4">
        <v>0</v>
      </c>
      <c r="L188" s="5">
        <v>0</v>
      </c>
      <c r="M188" s="4">
        <v>0</v>
      </c>
      <c r="N188" s="5">
        <v>0</v>
      </c>
      <c r="P188" s="12" t="s">
        <v>91</v>
      </c>
      <c r="Q188" s="17">
        <f>_xlfn.CHISQ.TEST(T189:X195,AH189:AL195)</f>
        <v>0.42065135628363781</v>
      </c>
      <c r="R188" s="19"/>
      <c r="S188" s="19" t="s">
        <v>92</v>
      </c>
      <c r="T188" s="19"/>
      <c r="U188" s="19"/>
      <c r="V188" s="19"/>
      <c r="W188" s="19"/>
      <c r="X188" s="19"/>
      <c r="Y188" s="19"/>
      <c r="Z188" s="20"/>
      <c r="AA188" s="19"/>
      <c r="AB188" s="19"/>
      <c r="AC188" s="19"/>
      <c r="AD188" s="19"/>
      <c r="AE188" s="19"/>
      <c r="AF188" s="19" t="s">
        <v>93</v>
      </c>
      <c r="AG188" s="21"/>
      <c r="AH188" s="21"/>
      <c r="AI188" s="21"/>
      <c r="AJ188" s="21"/>
      <c r="AK188" s="21"/>
      <c r="AL188" s="16"/>
    </row>
    <row r="189" spans="2:38" x14ac:dyDescent="0.25">
      <c r="B189" s="3" t="s">
        <v>8</v>
      </c>
      <c r="C189" s="4">
        <v>7.1399999999999991E-2</v>
      </c>
      <c r="D189" s="5">
        <v>3</v>
      </c>
      <c r="E189" s="4">
        <v>9.5199999999999993E-2</v>
      </c>
      <c r="F189" s="5">
        <v>4</v>
      </c>
      <c r="G189" s="4">
        <v>0.1429</v>
      </c>
      <c r="H189" s="5">
        <v>6</v>
      </c>
      <c r="I189" s="4">
        <v>0.1905</v>
      </c>
      <c r="J189" s="5">
        <v>8</v>
      </c>
      <c r="K189" s="4">
        <v>0.5</v>
      </c>
      <c r="L189" s="5">
        <v>21</v>
      </c>
      <c r="M189" s="4">
        <v>0.15329999999999999</v>
      </c>
      <c r="N189" s="5">
        <v>42</v>
      </c>
      <c r="P189" s="12" t="s">
        <v>94</v>
      </c>
      <c r="Q189" s="8">
        <f>_xlfn.CHISQ.INV.RT(Q188,24)</f>
        <v>24.728156360746684</v>
      </c>
      <c r="R189" s="19"/>
      <c r="S189" s="19"/>
      <c r="T189" s="19">
        <f t="shared" ref="T189:T195" si="113">D189</f>
        <v>3</v>
      </c>
      <c r="U189" s="19">
        <f t="shared" ref="U189:U195" si="114">F189</f>
        <v>4</v>
      </c>
      <c r="V189" s="19">
        <f t="shared" ref="V189:V195" si="115">H189</f>
        <v>6</v>
      </c>
      <c r="W189" s="19">
        <f t="shared" ref="W189:W195" si="116">J189</f>
        <v>8</v>
      </c>
      <c r="X189" s="19">
        <f t="shared" ref="X189:X195" si="117">L189</f>
        <v>21</v>
      </c>
      <c r="Y189" s="19"/>
      <c r="Z189" s="20">
        <f t="shared" ref="Z189:Z195" si="118">SUM(T189:Y189)</f>
        <v>42</v>
      </c>
      <c r="AA189" s="19"/>
      <c r="AB189" s="19"/>
      <c r="AC189" s="19"/>
      <c r="AD189" s="19"/>
      <c r="AE189" s="19"/>
      <c r="AF189" s="19"/>
      <c r="AG189" s="21"/>
      <c r="AH189" s="21">
        <f>$Z189*T196/$Z196</f>
        <v>0.61764705882352944</v>
      </c>
      <c r="AI189" s="21">
        <f>$Z189*U196/$Z196</f>
        <v>2.4705882352941178</v>
      </c>
      <c r="AJ189" s="21">
        <f>$Z189*V196/$Z196</f>
        <v>5.25</v>
      </c>
      <c r="AK189" s="21">
        <f>$Z189*W196/$Z196</f>
        <v>8.3382352941176467</v>
      </c>
      <c r="AL189" s="21">
        <f>$Z189*X196/$Z196</f>
        <v>25.323529411764707</v>
      </c>
    </row>
    <row r="190" spans="2:38" x14ac:dyDescent="0.25">
      <c r="B190" s="3" t="s">
        <v>9</v>
      </c>
      <c r="C190" s="4">
        <v>0</v>
      </c>
      <c r="D190" s="5">
        <v>0</v>
      </c>
      <c r="E190" s="4">
        <v>0.1176</v>
      </c>
      <c r="F190" s="5">
        <v>4</v>
      </c>
      <c r="G190" s="4">
        <v>0.14710000000000001</v>
      </c>
      <c r="H190" s="5">
        <v>5</v>
      </c>
      <c r="I190" s="4">
        <v>0.29409999999999997</v>
      </c>
      <c r="J190" s="5">
        <v>10</v>
      </c>
      <c r="K190" s="4">
        <v>0.44119999999999998</v>
      </c>
      <c r="L190" s="5">
        <v>15</v>
      </c>
      <c r="M190" s="4">
        <v>0.1241</v>
      </c>
      <c r="N190" s="5">
        <v>34</v>
      </c>
      <c r="P190" s="12" t="s">
        <v>95</v>
      </c>
      <c r="Q190" s="22">
        <f>SQRT(Q189/(Z196*MIN(7-1,5-1)))</f>
        <v>0.15075836590515357</v>
      </c>
      <c r="R190" s="19"/>
      <c r="S190" s="19"/>
      <c r="T190" s="19">
        <f t="shared" si="113"/>
        <v>0</v>
      </c>
      <c r="U190" s="19">
        <f t="shared" si="114"/>
        <v>4</v>
      </c>
      <c r="V190" s="19">
        <f t="shared" si="115"/>
        <v>5</v>
      </c>
      <c r="W190" s="19">
        <f t="shared" si="116"/>
        <v>10</v>
      </c>
      <c r="X190" s="19">
        <f t="shared" si="117"/>
        <v>15</v>
      </c>
      <c r="Y190" s="19"/>
      <c r="Z190" s="20">
        <f t="shared" si="118"/>
        <v>34</v>
      </c>
      <c r="AA190" s="19"/>
      <c r="AB190" s="19"/>
      <c r="AC190" s="19"/>
      <c r="AD190" s="19"/>
      <c r="AE190" s="19"/>
      <c r="AF190" s="19"/>
      <c r="AG190" s="21"/>
      <c r="AH190" s="21">
        <f>$Z190*T196/$Z196</f>
        <v>0.5</v>
      </c>
      <c r="AI190" s="21">
        <f>$Z190*U196/$Z196</f>
        <v>2</v>
      </c>
      <c r="AJ190" s="21">
        <f>$Z190*V196/$Z196</f>
        <v>4.25</v>
      </c>
      <c r="AK190" s="21">
        <f>$Z190*W196/$Z196</f>
        <v>6.75</v>
      </c>
      <c r="AL190" s="21">
        <f>$Z190*X196/$Z196</f>
        <v>20.5</v>
      </c>
    </row>
    <row r="191" spans="2:38" x14ac:dyDescent="0.25">
      <c r="B191" s="3" t="s">
        <v>10</v>
      </c>
      <c r="C191" s="4">
        <v>1.37E-2</v>
      </c>
      <c r="D191" s="5">
        <v>1</v>
      </c>
      <c r="E191" s="4">
        <v>4.1099999999999998E-2</v>
      </c>
      <c r="F191" s="5">
        <v>3</v>
      </c>
      <c r="G191" s="4">
        <v>0.1096</v>
      </c>
      <c r="H191" s="5">
        <v>8</v>
      </c>
      <c r="I191" s="4">
        <v>0.1918</v>
      </c>
      <c r="J191" s="5">
        <v>14</v>
      </c>
      <c r="K191" s="4">
        <v>0.64379999999999993</v>
      </c>
      <c r="L191" s="5">
        <v>47</v>
      </c>
      <c r="M191" s="4">
        <v>0.26640000000000003</v>
      </c>
      <c r="N191" s="5">
        <v>73</v>
      </c>
      <c r="P191" s="19"/>
      <c r="Q191" s="8" t="str">
        <f>IF(AND(Q190&gt;0,Q190&lt;=0.2),"Schwacher Zusammenhang",IF(AND(Q190&gt;0.2,Q190&lt;=0.6),"Mittlerer Zusammenhang",IF(Q190&gt;0.6,"Starker Zusammenhang","")))</f>
        <v>Schwacher Zusammenhang</v>
      </c>
      <c r="R191" s="5"/>
      <c r="S191" s="5"/>
      <c r="T191" s="19">
        <f t="shared" si="113"/>
        <v>1</v>
      </c>
      <c r="U191" s="19">
        <f t="shared" si="114"/>
        <v>3</v>
      </c>
      <c r="V191" s="19">
        <f t="shared" si="115"/>
        <v>8</v>
      </c>
      <c r="W191" s="19">
        <f t="shared" si="116"/>
        <v>14</v>
      </c>
      <c r="X191" s="19">
        <f t="shared" si="117"/>
        <v>47</v>
      </c>
      <c r="Y191" s="19"/>
      <c r="Z191" s="20">
        <f t="shared" si="118"/>
        <v>73</v>
      </c>
      <c r="AA191" s="19"/>
      <c r="AB191" s="19"/>
      <c r="AC191" s="19"/>
      <c r="AD191" s="19"/>
      <c r="AE191" s="19"/>
      <c r="AF191" s="19"/>
      <c r="AG191" s="21"/>
      <c r="AH191" s="21">
        <f>$Z191*T196/$Z196</f>
        <v>1.0735294117647058</v>
      </c>
      <c r="AI191" s="21">
        <f>$Z191*U196/$Z196</f>
        <v>4.2941176470588234</v>
      </c>
      <c r="AJ191" s="21">
        <f>$Z191*V196/$Z196</f>
        <v>9.125</v>
      </c>
      <c r="AK191" s="21">
        <f>$Z191*W196/$Z196</f>
        <v>14.492647058823529</v>
      </c>
      <c r="AL191" s="21">
        <f>$Z191*X196/$Z196</f>
        <v>44.014705882352942</v>
      </c>
    </row>
    <row r="192" spans="2:38" x14ac:dyDescent="0.25">
      <c r="B192" s="3" t="s">
        <v>11</v>
      </c>
      <c r="C192" s="4">
        <v>0</v>
      </c>
      <c r="D192" s="5">
        <v>0</v>
      </c>
      <c r="E192" s="4">
        <v>3.7499999999999999E-2</v>
      </c>
      <c r="F192" s="5">
        <v>3</v>
      </c>
      <c r="G192" s="4">
        <v>0.13750000000000001</v>
      </c>
      <c r="H192" s="5">
        <v>11</v>
      </c>
      <c r="I192" s="4">
        <v>0.2</v>
      </c>
      <c r="J192" s="5">
        <v>16</v>
      </c>
      <c r="K192" s="4">
        <v>0.625</v>
      </c>
      <c r="L192" s="5">
        <v>50</v>
      </c>
      <c r="M192" s="4">
        <v>0.29199999999999998</v>
      </c>
      <c r="N192" s="5">
        <v>80</v>
      </c>
      <c r="P192" s="16"/>
      <c r="Q192" s="16"/>
      <c r="R192" s="5"/>
      <c r="S192" s="5"/>
      <c r="T192" s="19">
        <f t="shared" si="113"/>
        <v>0</v>
      </c>
      <c r="U192" s="19">
        <f t="shared" si="114"/>
        <v>3</v>
      </c>
      <c r="V192" s="19">
        <f t="shared" si="115"/>
        <v>11</v>
      </c>
      <c r="W192" s="19">
        <f t="shared" si="116"/>
        <v>16</v>
      </c>
      <c r="X192" s="19">
        <f t="shared" si="117"/>
        <v>50</v>
      </c>
      <c r="Y192" s="19"/>
      <c r="Z192" s="20">
        <f t="shared" si="118"/>
        <v>80</v>
      </c>
      <c r="AA192" s="16"/>
      <c r="AB192" s="16"/>
      <c r="AC192" s="16"/>
      <c r="AD192" s="16"/>
      <c r="AE192" s="16"/>
      <c r="AF192" s="16"/>
      <c r="AG192" s="21"/>
      <c r="AH192" s="21">
        <f>$Z192*T196/$Z196</f>
        <v>1.1764705882352942</v>
      </c>
      <c r="AI192" s="21">
        <f>$Z192*U196/$Z196</f>
        <v>4.7058823529411766</v>
      </c>
      <c r="AJ192" s="21">
        <f>$Z192*V196/$Z196</f>
        <v>10</v>
      </c>
      <c r="AK192" s="21">
        <f>$Z192*W196/$Z196</f>
        <v>15.882352941176471</v>
      </c>
      <c r="AL192" s="21">
        <f>$Z192*X196/$Z196</f>
        <v>48.235294117647058</v>
      </c>
    </row>
    <row r="193" spans="2:38" x14ac:dyDescent="0.25">
      <c r="B193" s="3" t="s">
        <v>12</v>
      </c>
      <c r="C193" s="4">
        <v>0</v>
      </c>
      <c r="D193" s="5">
        <v>0</v>
      </c>
      <c r="E193" s="4">
        <v>3.1300000000000001E-2</v>
      </c>
      <c r="F193" s="5">
        <v>1</v>
      </c>
      <c r="G193" s="4">
        <v>0.125</v>
      </c>
      <c r="H193" s="5">
        <v>4</v>
      </c>
      <c r="I193" s="4">
        <v>0.15629999999999999</v>
      </c>
      <c r="J193" s="5">
        <v>5</v>
      </c>
      <c r="K193" s="4">
        <v>0.6875</v>
      </c>
      <c r="L193" s="5">
        <v>22</v>
      </c>
      <c r="M193" s="4">
        <v>0.1168</v>
      </c>
      <c r="N193" s="5">
        <v>32</v>
      </c>
      <c r="P193" s="16"/>
      <c r="Q193" s="16"/>
      <c r="R193" s="5"/>
      <c r="S193" s="5"/>
      <c r="T193" s="19">
        <f t="shared" si="113"/>
        <v>0</v>
      </c>
      <c r="U193" s="19">
        <f t="shared" si="114"/>
        <v>1</v>
      </c>
      <c r="V193" s="19">
        <f t="shared" si="115"/>
        <v>4</v>
      </c>
      <c r="W193" s="19">
        <f t="shared" si="116"/>
        <v>5</v>
      </c>
      <c r="X193" s="19">
        <f t="shared" si="117"/>
        <v>22</v>
      </c>
      <c r="Y193" s="19"/>
      <c r="Z193" s="20">
        <f t="shared" si="118"/>
        <v>32</v>
      </c>
      <c r="AA193" s="16"/>
      <c r="AB193" s="16"/>
      <c r="AC193" s="16"/>
      <c r="AD193" s="16"/>
      <c r="AE193" s="16"/>
      <c r="AF193" s="16"/>
      <c r="AG193" s="21"/>
      <c r="AH193" s="21">
        <f>$Z193*T196/$Z196</f>
        <v>0.47058823529411764</v>
      </c>
      <c r="AI193" s="21">
        <f>$Z193*U196/$Z196</f>
        <v>1.8823529411764706</v>
      </c>
      <c r="AJ193" s="21">
        <f>$Z193*V196/$Z196</f>
        <v>4</v>
      </c>
      <c r="AK193" s="21">
        <f>$Z193*W196/$Z196</f>
        <v>6.3529411764705879</v>
      </c>
      <c r="AL193" s="21">
        <f>$Z193*X196/$Z196</f>
        <v>19.294117647058822</v>
      </c>
    </row>
    <row r="194" spans="2:38" x14ac:dyDescent="0.25">
      <c r="B194" s="3" t="s">
        <v>13</v>
      </c>
      <c r="C194" s="4">
        <v>0</v>
      </c>
      <c r="D194" s="5">
        <v>0</v>
      </c>
      <c r="E194" s="4">
        <v>0.1111</v>
      </c>
      <c r="F194" s="5">
        <v>1</v>
      </c>
      <c r="G194" s="4">
        <v>0</v>
      </c>
      <c r="H194" s="5">
        <v>0</v>
      </c>
      <c r="I194" s="4">
        <v>0.1111</v>
      </c>
      <c r="J194" s="5">
        <v>1</v>
      </c>
      <c r="K194" s="4">
        <v>0.77780000000000005</v>
      </c>
      <c r="L194" s="5">
        <v>7</v>
      </c>
      <c r="M194" s="4">
        <v>3.2800000000000003E-2</v>
      </c>
      <c r="N194" s="5">
        <v>9</v>
      </c>
      <c r="P194" s="16"/>
      <c r="Q194" s="16"/>
      <c r="R194" s="5"/>
      <c r="S194" s="5"/>
      <c r="T194" s="19">
        <f t="shared" si="113"/>
        <v>0</v>
      </c>
      <c r="U194" s="19">
        <f t="shared" si="114"/>
        <v>1</v>
      </c>
      <c r="V194" s="19">
        <f t="shared" si="115"/>
        <v>0</v>
      </c>
      <c r="W194" s="19">
        <f t="shared" si="116"/>
        <v>1</v>
      </c>
      <c r="X194" s="19">
        <f t="shared" si="117"/>
        <v>7</v>
      </c>
      <c r="Y194" s="19"/>
      <c r="Z194" s="20">
        <f t="shared" si="118"/>
        <v>9</v>
      </c>
      <c r="AA194" s="16"/>
      <c r="AB194" s="16"/>
      <c r="AC194" s="16"/>
      <c r="AD194" s="16"/>
      <c r="AE194" s="16"/>
      <c r="AF194" s="16"/>
      <c r="AG194" s="21"/>
      <c r="AH194" s="21">
        <f>$Z194*T196/$Z196</f>
        <v>0.13235294117647059</v>
      </c>
      <c r="AI194" s="21">
        <f>$Z194*U196/$Z196</f>
        <v>0.52941176470588236</v>
      </c>
      <c r="AJ194" s="21">
        <f>$Z194*V196/$Z196</f>
        <v>1.125</v>
      </c>
      <c r="AK194" s="21">
        <f>$Z194*W196/$Z196</f>
        <v>1.786764705882353</v>
      </c>
      <c r="AL194" s="21">
        <f>$Z194*X196/$Z196</f>
        <v>5.4264705882352944</v>
      </c>
    </row>
    <row r="195" spans="2:38" x14ac:dyDescent="0.25">
      <c r="B195" s="3" t="s">
        <v>14</v>
      </c>
      <c r="C195" s="4">
        <v>0</v>
      </c>
      <c r="D195" s="5">
        <v>0</v>
      </c>
      <c r="E195" s="4">
        <v>0</v>
      </c>
      <c r="F195" s="5">
        <v>0</v>
      </c>
      <c r="G195" s="4">
        <v>0</v>
      </c>
      <c r="H195" s="5">
        <v>0</v>
      </c>
      <c r="I195" s="4">
        <v>0</v>
      </c>
      <c r="J195" s="5">
        <v>0</v>
      </c>
      <c r="K195" s="4">
        <v>1</v>
      </c>
      <c r="L195" s="5">
        <v>2</v>
      </c>
      <c r="M195" s="4">
        <v>7.3000000000000001E-3</v>
      </c>
      <c r="N195" s="5">
        <v>2</v>
      </c>
      <c r="P195" s="16"/>
      <c r="Q195" s="16"/>
      <c r="R195" s="5"/>
      <c r="S195" s="5"/>
      <c r="T195" s="19">
        <f t="shared" si="113"/>
        <v>0</v>
      </c>
      <c r="U195" s="19">
        <f t="shared" si="114"/>
        <v>0</v>
      </c>
      <c r="V195" s="19">
        <f t="shared" si="115"/>
        <v>0</v>
      </c>
      <c r="W195" s="19">
        <f t="shared" si="116"/>
        <v>0</v>
      </c>
      <c r="X195" s="19">
        <f t="shared" si="117"/>
        <v>2</v>
      </c>
      <c r="Y195" s="19"/>
      <c r="Z195" s="20">
        <f t="shared" si="118"/>
        <v>2</v>
      </c>
      <c r="AA195" s="16"/>
      <c r="AB195" s="16"/>
      <c r="AC195" s="16"/>
      <c r="AD195" s="16"/>
      <c r="AE195" s="16"/>
      <c r="AF195" s="16"/>
      <c r="AG195" s="21"/>
      <c r="AH195" s="21">
        <f>$Z195*T196/$Z196</f>
        <v>2.9411764705882353E-2</v>
      </c>
      <c r="AI195" s="21">
        <f>$Z195*U196/$Z196</f>
        <v>0.11764705882352941</v>
      </c>
      <c r="AJ195" s="21">
        <f>$Z195*V196/$Z196</f>
        <v>0.25</v>
      </c>
      <c r="AK195" s="21">
        <f>$Z195*W196/$Z196</f>
        <v>0.39705882352941174</v>
      </c>
      <c r="AL195" s="21">
        <f>$Z195*X196/$Z196</f>
        <v>1.2058823529411764</v>
      </c>
    </row>
    <row r="196" spans="2:38" x14ac:dyDescent="0.25">
      <c r="B196" s="3" t="s">
        <v>6</v>
      </c>
      <c r="C196" s="6">
        <v>1.46E-2</v>
      </c>
      <c r="D196" s="3">
        <v>4</v>
      </c>
      <c r="E196" s="6">
        <v>5.8400000000000001E-2</v>
      </c>
      <c r="F196" s="3">
        <v>16</v>
      </c>
      <c r="G196" s="6">
        <v>0.1241</v>
      </c>
      <c r="H196" s="3">
        <v>34</v>
      </c>
      <c r="I196" s="6">
        <v>0.1971</v>
      </c>
      <c r="J196" s="3">
        <v>54</v>
      </c>
      <c r="K196" s="6">
        <v>0.59850000000000003</v>
      </c>
      <c r="L196" s="3">
        <v>164</v>
      </c>
      <c r="M196" s="6">
        <v>1</v>
      </c>
      <c r="N196" s="3">
        <v>274</v>
      </c>
      <c r="P196" s="16"/>
      <c r="Q196" s="16"/>
      <c r="R196" s="16"/>
      <c r="S196" s="16"/>
      <c r="T196" s="20">
        <f>SUM(T188:T195)</f>
        <v>4</v>
      </c>
      <c r="U196" s="20">
        <f t="shared" ref="U196" si="119">SUM(U188:U195)</f>
        <v>16</v>
      </c>
      <c r="V196" s="20">
        <f t="shared" ref="V196" si="120">SUM(V188:V195)</f>
        <v>34</v>
      </c>
      <c r="W196" s="20">
        <f t="shared" ref="W196" si="121">SUM(W188:W195)</f>
        <v>54</v>
      </c>
      <c r="X196" s="20">
        <f t="shared" ref="X196" si="122">SUM(X188:X195)</f>
        <v>164</v>
      </c>
      <c r="Y196" s="20"/>
      <c r="Z196" s="19">
        <f>SUM(Z188:Z195)</f>
        <v>272</v>
      </c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</row>
    <row r="197" spans="2:38" x14ac:dyDescent="0.25">
      <c r="B197" s="8" t="s">
        <v>96</v>
      </c>
      <c r="C197" s="19"/>
      <c r="D197" s="18">
        <f>C196*4+E196*3+G196*2+I196*1+K196*0</f>
        <v>0.67890000000000006</v>
      </c>
      <c r="E197" s="17" t="s">
        <v>97</v>
      </c>
      <c r="F197" s="7"/>
      <c r="G197" s="7"/>
      <c r="H197" s="7"/>
      <c r="I197" s="7"/>
      <c r="J197" s="7"/>
      <c r="K197" s="7"/>
      <c r="L197" s="7"/>
      <c r="M197" s="7" t="s">
        <v>15</v>
      </c>
      <c r="N197" s="7">
        <v>274</v>
      </c>
    </row>
    <row r="198" spans="2:38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 t="s">
        <v>16</v>
      </c>
      <c r="N198" s="7">
        <v>1</v>
      </c>
    </row>
    <row r="200" spans="2:38" ht="18" x14ac:dyDescent="0.25">
      <c r="B200" s="1" t="s">
        <v>57</v>
      </c>
    </row>
    <row r="201" spans="2:38" x14ac:dyDescent="0.25">
      <c r="B201" s="2"/>
      <c r="C201" s="24" t="s">
        <v>42</v>
      </c>
      <c r="D201" s="25"/>
      <c r="E201" s="24" t="s">
        <v>43</v>
      </c>
      <c r="F201" s="25"/>
      <c r="G201" s="24" t="s">
        <v>44</v>
      </c>
      <c r="H201" s="25"/>
      <c r="I201" s="24" t="s">
        <v>45</v>
      </c>
      <c r="J201" s="25"/>
      <c r="K201" s="24" t="s">
        <v>46</v>
      </c>
      <c r="L201" s="25"/>
      <c r="M201" s="24" t="s">
        <v>6</v>
      </c>
      <c r="N201" s="25"/>
    </row>
    <row r="202" spans="2:38" x14ac:dyDescent="0.25">
      <c r="B202" s="3" t="s">
        <v>7</v>
      </c>
      <c r="C202" s="4">
        <v>0</v>
      </c>
      <c r="D202" s="5">
        <v>0</v>
      </c>
      <c r="E202" s="4">
        <v>0</v>
      </c>
      <c r="F202" s="5">
        <v>0</v>
      </c>
      <c r="G202" s="4">
        <v>0</v>
      </c>
      <c r="H202" s="5">
        <v>0</v>
      </c>
      <c r="I202" s="4">
        <v>0</v>
      </c>
      <c r="J202" s="5">
        <v>0</v>
      </c>
      <c r="K202" s="4">
        <v>0</v>
      </c>
      <c r="L202" s="5">
        <v>0</v>
      </c>
      <c r="M202" s="4">
        <v>0</v>
      </c>
      <c r="N202" s="5">
        <v>0</v>
      </c>
      <c r="P202" s="12" t="s">
        <v>91</v>
      </c>
      <c r="Q202" s="17">
        <f>_xlfn.CHISQ.TEST(T203:X209,AH203:AL209)</f>
        <v>0.3630468796592391</v>
      </c>
      <c r="R202" s="19"/>
      <c r="S202" s="19" t="s">
        <v>92</v>
      </c>
      <c r="T202" s="19"/>
      <c r="U202" s="19"/>
      <c r="V202" s="19"/>
      <c r="W202" s="19"/>
      <c r="X202" s="19"/>
      <c r="Y202" s="19"/>
      <c r="Z202" s="20"/>
      <c r="AA202" s="19"/>
      <c r="AB202" s="19"/>
      <c r="AC202" s="19"/>
      <c r="AD202" s="19"/>
      <c r="AE202" s="19"/>
      <c r="AF202" s="19" t="s">
        <v>93</v>
      </c>
      <c r="AG202" s="21"/>
      <c r="AH202" s="21"/>
      <c r="AI202" s="21"/>
      <c r="AJ202" s="21"/>
      <c r="AK202" s="21"/>
      <c r="AL202" s="16"/>
    </row>
    <row r="203" spans="2:38" x14ac:dyDescent="0.25">
      <c r="B203" s="3" t="s">
        <v>8</v>
      </c>
      <c r="C203" s="4">
        <v>0.11899999999999999</v>
      </c>
      <c r="D203" s="5">
        <v>5</v>
      </c>
      <c r="E203" s="4">
        <v>0.23810000000000001</v>
      </c>
      <c r="F203" s="5">
        <v>10</v>
      </c>
      <c r="G203" s="4">
        <v>0.38100000000000001</v>
      </c>
      <c r="H203" s="5">
        <v>16</v>
      </c>
      <c r="I203" s="4">
        <v>0.16669999999999999</v>
      </c>
      <c r="J203" s="5">
        <v>7</v>
      </c>
      <c r="K203" s="4">
        <v>9.5199999999999993E-2</v>
      </c>
      <c r="L203" s="5">
        <v>4</v>
      </c>
      <c r="M203" s="4">
        <v>0.15329999999999999</v>
      </c>
      <c r="N203" s="5">
        <v>42</v>
      </c>
      <c r="P203" s="12" t="s">
        <v>94</v>
      </c>
      <c r="Q203" s="8">
        <f>_xlfn.CHISQ.INV.RT(Q202,24)</f>
        <v>25.806673801548389</v>
      </c>
      <c r="R203" s="19"/>
      <c r="S203" s="19"/>
      <c r="T203" s="19">
        <f t="shared" ref="T203:T209" si="123">D203</f>
        <v>5</v>
      </c>
      <c r="U203" s="19">
        <f t="shared" ref="U203:U209" si="124">F203</f>
        <v>10</v>
      </c>
      <c r="V203" s="19">
        <f t="shared" ref="V203:V209" si="125">H203</f>
        <v>16</v>
      </c>
      <c r="W203" s="19">
        <f t="shared" ref="W203:W209" si="126">J203</f>
        <v>7</v>
      </c>
      <c r="X203" s="19">
        <f t="shared" ref="X203:X209" si="127">L203</f>
        <v>4</v>
      </c>
      <c r="Y203" s="19"/>
      <c r="Z203" s="20">
        <f t="shared" ref="Z203:Z209" si="128">SUM(T203:Y203)</f>
        <v>42</v>
      </c>
      <c r="AA203" s="19"/>
      <c r="AB203" s="19"/>
      <c r="AC203" s="19"/>
      <c r="AD203" s="19"/>
      <c r="AE203" s="19"/>
      <c r="AF203" s="19"/>
      <c r="AG203" s="21"/>
      <c r="AH203" s="21">
        <f>$Z203*T210/$Z210</f>
        <v>2.8</v>
      </c>
      <c r="AI203" s="21">
        <f>$Z203*U210/$Z210</f>
        <v>12.28888888888889</v>
      </c>
      <c r="AJ203" s="21">
        <f>$Z203*V210/$Z210</f>
        <v>14.466666666666667</v>
      </c>
      <c r="AK203" s="21">
        <f>$Z203*W210/$Z210</f>
        <v>8.7111111111111104</v>
      </c>
      <c r="AL203" s="21">
        <f>$Z203*X210/$Z210</f>
        <v>3.7333333333333334</v>
      </c>
    </row>
    <row r="204" spans="2:38" x14ac:dyDescent="0.25">
      <c r="B204" s="3" t="s">
        <v>9</v>
      </c>
      <c r="C204" s="4">
        <v>2.9399999999999999E-2</v>
      </c>
      <c r="D204" s="5">
        <v>1</v>
      </c>
      <c r="E204" s="4">
        <v>0.35289999999999999</v>
      </c>
      <c r="F204" s="5">
        <v>12</v>
      </c>
      <c r="G204" s="4">
        <v>0.14710000000000001</v>
      </c>
      <c r="H204" s="5">
        <v>5</v>
      </c>
      <c r="I204" s="4">
        <v>0.35289999999999999</v>
      </c>
      <c r="J204" s="5">
        <v>12</v>
      </c>
      <c r="K204" s="4">
        <v>0.1176</v>
      </c>
      <c r="L204" s="5">
        <v>4</v>
      </c>
      <c r="M204" s="4">
        <v>0.1241</v>
      </c>
      <c r="N204" s="5">
        <v>34</v>
      </c>
      <c r="P204" s="12" t="s">
        <v>95</v>
      </c>
      <c r="Q204" s="22">
        <f>SQRT(Q203/(Z210*MIN(7-1,5-1)))</f>
        <v>0.1545802973692541</v>
      </c>
      <c r="R204" s="19"/>
      <c r="S204" s="19"/>
      <c r="T204" s="19">
        <f t="shared" si="123"/>
        <v>1</v>
      </c>
      <c r="U204" s="19">
        <f t="shared" si="124"/>
        <v>12</v>
      </c>
      <c r="V204" s="19">
        <f t="shared" si="125"/>
        <v>5</v>
      </c>
      <c r="W204" s="19">
        <f t="shared" si="126"/>
        <v>12</v>
      </c>
      <c r="X204" s="19">
        <f t="shared" si="127"/>
        <v>4</v>
      </c>
      <c r="Y204" s="19"/>
      <c r="Z204" s="20">
        <f t="shared" si="128"/>
        <v>34</v>
      </c>
      <c r="AA204" s="19"/>
      <c r="AB204" s="19"/>
      <c r="AC204" s="19"/>
      <c r="AD204" s="19"/>
      <c r="AE204" s="19"/>
      <c r="AF204" s="19"/>
      <c r="AG204" s="21"/>
      <c r="AH204" s="21">
        <f>$Z204*T210/$Z210</f>
        <v>2.2666666666666666</v>
      </c>
      <c r="AI204" s="21">
        <f>$Z204*U210/$Z210</f>
        <v>9.9481481481481477</v>
      </c>
      <c r="AJ204" s="21">
        <f>$Z204*V210/$Z210</f>
        <v>11.71111111111111</v>
      </c>
      <c r="AK204" s="21">
        <f>$Z204*W210/$Z210</f>
        <v>7.0518518518518523</v>
      </c>
      <c r="AL204" s="21">
        <f>$Z204*X210/$Z210</f>
        <v>3.0222222222222221</v>
      </c>
    </row>
    <row r="205" spans="2:38" x14ac:dyDescent="0.25">
      <c r="B205" s="3" t="s">
        <v>10</v>
      </c>
      <c r="C205" s="4">
        <v>4.1099999999999998E-2</v>
      </c>
      <c r="D205" s="5">
        <v>3</v>
      </c>
      <c r="E205" s="4">
        <v>0.34250000000000003</v>
      </c>
      <c r="F205" s="5">
        <v>25</v>
      </c>
      <c r="G205" s="4">
        <v>0.36990000000000001</v>
      </c>
      <c r="H205" s="5">
        <v>27</v>
      </c>
      <c r="I205" s="4">
        <v>0.17810000000000001</v>
      </c>
      <c r="J205" s="5">
        <v>13</v>
      </c>
      <c r="K205" s="4">
        <v>6.8499999999999991E-2</v>
      </c>
      <c r="L205" s="5">
        <v>5</v>
      </c>
      <c r="M205" s="4">
        <v>0.26640000000000003</v>
      </c>
      <c r="N205" s="5">
        <v>73</v>
      </c>
      <c r="P205" s="19"/>
      <c r="Q205" s="8" t="str">
        <f>IF(AND(Q204&gt;0,Q204&lt;=0.2),"Schwacher Zusammenhang",IF(AND(Q204&gt;0.2,Q204&lt;=0.6),"Mittlerer Zusammenhang",IF(Q204&gt;0.6,"Starker Zusammenhang","")))</f>
        <v>Schwacher Zusammenhang</v>
      </c>
      <c r="R205" s="5"/>
      <c r="S205" s="5"/>
      <c r="T205" s="19">
        <f t="shared" si="123"/>
        <v>3</v>
      </c>
      <c r="U205" s="19">
        <f t="shared" si="124"/>
        <v>25</v>
      </c>
      <c r="V205" s="19">
        <f t="shared" si="125"/>
        <v>27</v>
      </c>
      <c r="W205" s="19">
        <f t="shared" si="126"/>
        <v>13</v>
      </c>
      <c r="X205" s="19">
        <f t="shared" si="127"/>
        <v>5</v>
      </c>
      <c r="Y205" s="19"/>
      <c r="Z205" s="20">
        <f t="shared" si="128"/>
        <v>73</v>
      </c>
      <c r="AA205" s="19"/>
      <c r="AB205" s="19"/>
      <c r="AC205" s="19"/>
      <c r="AD205" s="19"/>
      <c r="AE205" s="19"/>
      <c r="AF205" s="19"/>
      <c r="AG205" s="21"/>
      <c r="AH205" s="21">
        <f>$Z205*T210/$Z210</f>
        <v>4.8666666666666663</v>
      </c>
      <c r="AI205" s="21">
        <f>$Z205*U210/$Z210</f>
        <v>21.359259259259261</v>
      </c>
      <c r="AJ205" s="21">
        <f>$Z205*V210/$Z210</f>
        <v>25.144444444444446</v>
      </c>
      <c r="AK205" s="21">
        <f>$Z205*W210/$Z210</f>
        <v>15.140740740740741</v>
      </c>
      <c r="AL205" s="21">
        <f>$Z205*X210/$Z210</f>
        <v>6.4888888888888889</v>
      </c>
    </row>
    <row r="206" spans="2:38" x14ac:dyDescent="0.25">
      <c r="B206" s="3" t="s">
        <v>11</v>
      </c>
      <c r="C206" s="4">
        <v>0.1026</v>
      </c>
      <c r="D206" s="5">
        <v>8</v>
      </c>
      <c r="E206" s="4">
        <v>0.23080000000000001</v>
      </c>
      <c r="F206" s="5">
        <v>18</v>
      </c>
      <c r="G206" s="4">
        <v>0.35899999999999999</v>
      </c>
      <c r="H206" s="5">
        <v>28</v>
      </c>
      <c r="I206" s="4">
        <v>0.1923</v>
      </c>
      <c r="J206" s="5">
        <v>15</v>
      </c>
      <c r="K206" s="4">
        <v>0.1154</v>
      </c>
      <c r="L206" s="5">
        <v>9</v>
      </c>
      <c r="M206" s="4">
        <v>0.28470000000000001</v>
      </c>
      <c r="N206" s="5">
        <v>78</v>
      </c>
      <c r="P206" s="16"/>
      <c r="Q206" s="16"/>
      <c r="R206" s="5"/>
      <c r="S206" s="5"/>
      <c r="T206" s="19">
        <f t="shared" si="123"/>
        <v>8</v>
      </c>
      <c r="U206" s="19">
        <f t="shared" si="124"/>
        <v>18</v>
      </c>
      <c r="V206" s="19">
        <f t="shared" si="125"/>
        <v>28</v>
      </c>
      <c r="W206" s="19">
        <f t="shared" si="126"/>
        <v>15</v>
      </c>
      <c r="X206" s="19">
        <f t="shared" si="127"/>
        <v>9</v>
      </c>
      <c r="Y206" s="19"/>
      <c r="Z206" s="20">
        <f t="shared" si="128"/>
        <v>78</v>
      </c>
      <c r="AA206" s="16"/>
      <c r="AB206" s="16"/>
      <c r="AC206" s="16"/>
      <c r="AD206" s="16"/>
      <c r="AE206" s="16"/>
      <c r="AF206" s="16"/>
      <c r="AG206" s="21"/>
      <c r="AH206" s="21">
        <f>$Z206*T210/$Z210</f>
        <v>5.2</v>
      </c>
      <c r="AI206" s="21">
        <f>$Z206*U210/$Z210</f>
        <v>22.822222222222223</v>
      </c>
      <c r="AJ206" s="21">
        <f>$Z206*V210/$Z210</f>
        <v>26.866666666666667</v>
      </c>
      <c r="AK206" s="21">
        <f>$Z206*W210/$Z210</f>
        <v>16.177777777777777</v>
      </c>
      <c r="AL206" s="21">
        <f>$Z206*X210/$Z210</f>
        <v>6.9333333333333336</v>
      </c>
    </row>
    <row r="207" spans="2:38" x14ac:dyDescent="0.25">
      <c r="B207" s="3" t="s">
        <v>12</v>
      </c>
      <c r="C207" s="4">
        <v>3.1300000000000001E-2</v>
      </c>
      <c r="D207" s="5">
        <v>1</v>
      </c>
      <c r="E207" s="4">
        <v>0.28129999999999999</v>
      </c>
      <c r="F207" s="5">
        <v>9</v>
      </c>
      <c r="G207" s="4">
        <v>0.40630000000000011</v>
      </c>
      <c r="H207" s="5">
        <v>13</v>
      </c>
      <c r="I207" s="4">
        <v>0.21879999999999999</v>
      </c>
      <c r="J207" s="5">
        <v>7</v>
      </c>
      <c r="K207" s="4">
        <v>6.25E-2</v>
      </c>
      <c r="L207" s="5">
        <v>2</v>
      </c>
      <c r="M207" s="4">
        <v>0.1168</v>
      </c>
      <c r="N207" s="5">
        <v>32</v>
      </c>
      <c r="P207" s="16"/>
      <c r="Q207" s="16"/>
      <c r="R207" s="5"/>
      <c r="S207" s="5"/>
      <c r="T207" s="19">
        <f t="shared" si="123"/>
        <v>1</v>
      </c>
      <c r="U207" s="19">
        <f t="shared" si="124"/>
        <v>9</v>
      </c>
      <c r="V207" s="19">
        <f t="shared" si="125"/>
        <v>13</v>
      </c>
      <c r="W207" s="19">
        <f t="shared" si="126"/>
        <v>7</v>
      </c>
      <c r="X207" s="19">
        <f t="shared" si="127"/>
        <v>2</v>
      </c>
      <c r="Y207" s="19"/>
      <c r="Z207" s="20">
        <f t="shared" si="128"/>
        <v>32</v>
      </c>
      <c r="AA207" s="16"/>
      <c r="AB207" s="16"/>
      <c r="AC207" s="16"/>
      <c r="AD207" s="16"/>
      <c r="AE207" s="16"/>
      <c r="AF207" s="16"/>
      <c r="AG207" s="21"/>
      <c r="AH207" s="21">
        <f>$Z207*T210/$Z210</f>
        <v>2.1333333333333333</v>
      </c>
      <c r="AI207" s="21">
        <f>$Z207*U210/$Z210</f>
        <v>9.3629629629629623</v>
      </c>
      <c r="AJ207" s="21">
        <f>$Z207*V210/$Z210</f>
        <v>11.022222222222222</v>
      </c>
      <c r="AK207" s="21">
        <f>$Z207*W210/$Z210</f>
        <v>6.6370370370370368</v>
      </c>
      <c r="AL207" s="21">
        <f>$Z207*X210/$Z210</f>
        <v>2.8444444444444446</v>
      </c>
    </row>
    <row r="208" spans="2:38" x14ac:dyDescent="0.25">
      <c r="B208" s="3" t="s">
        <v>13</v>
      </c>
      <c r="C208" s="4">
        <v>0</v>
      </c>
      <c r="D208" s="5">
        <v>0</v>
      </c>
      <c r="E208" s="4">
        <v>0.55559999999999998</v>
      </c>
      <c r="F208" s="5">
        <v>5</v>
      </c>
      <c r="G208" s="4">
        <v>0.22220000000000001</v>
      </c>
      <c r="H208" s="5">
        <v>2</v>
      </c>
      <c r="I208" s="4">
        <v>0.22220000000000001</v>
      </c>
      <c r="J208" s="5">
        <v>2</v>
      </c>
      <c r="K208" s="4">
        <v>0</v>
      </c>
      <c r="L208" s="5">
        <v>0</v>
      </c>
      <c r="M208" s="4">
        <v>3.2800000000000003E-2</v>
      </c>
      <c r="N208" s="5">
        <v>9</v>
      </c>
      <c r="P208" s="16"/>
      <c r="Q208" s="16"/>
      <c r="R208" s="5"/>
      <c r="S208" s="5"/>
      <c r="T208" s="19">
        <f t="shared" si="123"/>
        <v>0</v>
      </c>
      <c r="U208" s="19">
        <f t="shared" si="124"/>
        <v>5</v>
      </c>
      <c r="V208" s="19">
        <f t="shared" si="125"/>
        <v>2</v>
      </c>
      <c r="W208" s="19">
        <f t="shared" si="126"/>
        <v>2</v>
      </c>
      <c r="X208" s="19">
        <f t="shared" si="127"/>
        <v>0</v>
      </c>
      <c r="Y208" s="19"/>
      <c r="Z208" s="20">
        <f t="shared" si="128"/>
        <v>9</v>
      </c>
      <c r="AA208" s="16"/>
      <c r="AB208" s="16"/>
      <c r="AC208" s="16"/>
      <c r="AD208" s="16"/>
      <c r="AE208" s="16"/>
      <c r="AF208" s="16"/>
      <c r="AG208" s="21"/>
      <c r="AH208" s="21">
        <f>$Z208*T210/$Z210</f>
        <v>0.6</v>
      </c>
      <c r="AI208" s="21">
        <f>$Z208*U210/$Z210</f>
        <v>2.6333333333333333</v>
      </c>
      <c r="AJ208" s="21">
        <f>$Z208*V210/$Z210</f>
        <v>3.1</v>
      </c>
      <c r="AK208" s="21">
        <f>$Z208*W210/$Z210</f>
        <v>1.8666666666666667</v>
      </c>
      <c r="AL208" s="21">
        <f>$Z208*X210/$Z210</f>
        <v>0.8</v>
      </c>
    </row>
    <row r="209" spans="2:38" x14ac:dyDescent="0.25">
      <c r="B209" s="3" t="s">
        <v>14</v>
      </c>
      <c r="C209" s="4">
        <v>0</v>
      </c>
      <c r="D209" s="5">
        <v>0</v>
      </c>
      <c r="E209" s="4">
        <v>0</v>
      </c>
      <c r="F209" s="5">
        <v>0</v>
      </c>
      <c r="G209" s="4">
        <v>1</v>
      </c>
      <c r="H209" s="5">
        <v>2</v>
      </c>
      <c r="I209" s="4">
        <v>0</v>
      </c>
      <c r="J209" s="5">
        <v>0</v>
      </c>
      <c r="K209" s="4">
        <v>0</v>
      </c>
      <c r="L209" s="5">
        <v>0</v>
      </c>
      <c r="M209" s="4">
        <v>7.3000000000000001E-3</v>
      </c>
      <c r="N209" s="5">
        <v>2</v>
      </c>
      <c r="P209" s="16"/>
      <c r="Q209" s="16"/>
      <c r="R209" s="5"/>
      <c r="S209" s="5"/>
      <c r="T209" s="19">
        <f t="shared" si="123"/>
        <v>0</v>
      </c>
      <c r="U209" s="19">
        <f t="shared" si="124"/>
        <v>0</v>
      </c>
      <c r="V209" s="19">
        <f t="shared" si="125"/>
        <v>2</v>
      </c>
      <c r="W209" s="19">
        <f t="shared" si="126"/>
        <v>0</v>
      </c>
      <c r="X209" s="19">
        <f t="shared" si="127"/>
        <v>0</v>
      </c>
      <c r="Y209" s="19"/>
      <c r="Z209" s="20">
        <f t="shared" si="128"/>
        <v>2</v>
      </c>
      <c r="AA209" s="16"/>
      <c r="AB209" s="16"/>
      <c r="AC209" s="16"/>
      <c r="AD209" s="16"/>
      <c r="AE209" s="16"/>
      <c r="AF209" s="16"/>
      <c r="AG209" s="21"/>
      <c r="AH209" s="21">
        <f>$Z209*T210/$Z210</f>
        <v>0.13333333333333333</v>
      </c>
      <c r="AI209" s="21">
        <f>$Z209*U210/$Z210</f>
        <v>0.58518518518518514</v>
      </c>
      <c r="AJ209" s="21">
        <f>$Z209*V210/$Z210</f>
        <v>0.68888888888888888</v>
      </c>
      <c r="AK209" s="21">
        <f>$Z209*W210/$Z210</f>
        <v>0.4148148148148148</v>
      </c>
      <c r="AL209" s="21">
        <f>$Z209*X210/$Z210</f>
        <v>0.17777777777777778</v>
      </c>
    </row>
    <row r="210" spans="2:38" x14ac:dyDescent="0.25">
      <c r="B210" s="3" t="s">
        <v>6</v>
      </c>
      <c r="C210" s="6">
        <v>6.5700000000000008E-2</v>
      </c>
      <c r="D210" s="3">
        <v>18</v>
      </c>
      <c r="E210" s="6">
        <v>0.2883</v>
      </c>
      <c r="F210" s="3">
        <v>79</v>
      </c>
      <c r="G210" s="6">
        <v>0.33939999999999998</v>
      </c>
      <c r="H210" s="3">
        <v>93</v>
      </c>
      <c r="I210" s="6">
        <v>0.2044</v>
      </c>
      <c r="J210" s="3">
        <v>56</v>
      </c>
      <c r="K210" s="6">
        <v>8.7599999999999997E-2</v>
      </c>
      <c r="L210" s="3">
        <v>24</v>
      </c>
      <c r="M210" s="6">
        <v>1</v>
      </c>
      <c r="N210" s="3">
        <v>274</v>
      </c>
      <c r="P210" s="16"/>
      <c r="Q210" s="16"/>
      <c r="R210" s="16"/>
      <c r="S210" s="16"/>
      <c r="T210" s="20">
        <f>SUM(T202:T209)</f>
        <v>18</v>
      </c>
      <c r="U210" s="20">
        <f t="shared" ref="U210" si="129">SUM(U202:U209)</f>
        <v>79</v>
      </c>
      <c r="V210" s="20">
        <f t="shared" ref="V210" si="130">SUM(V202:V209)</f>
        <v>93</v>
      </c>
      <c r="W210" s="20">
        <f t="shared" ref="W210" si="131">SUM(W202:W209)</f>
        <v>56</v>
      </c>
      <c r="X210" s="20">
        <f t="shared" ref="X210" si="132">SUM(X202:X209)</f>
        <v>24</v>
      </c>
      <c r="Y210" s="20"/>
      <c r="Z210" s="19">
        <f>SUM(Z202:Z209)</f>
        <v>270</v>
      </c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</row>
    <row r="211" spans="2:38" x14ac:dyDescent="0.25">
      <c r="B211" s="8" t="s">
        <v>96</v>
      </c>
      <c r="C211" s="19"/>
      <c r="D211" s="18">
        <f>C210*4+E210*3+G210*2+I210*1+K210*0</f>
        <v>2.0108999999999999</v>
      </c>
      <c r="E211" s="17" t="s">
        <v>97</v>
      </c>
      <c r="F211" s="7"/>
      <c r="G211" s="7"/>
      <c r="H211" s="7"/>
      <c r="I211" s="7"/>
      <c r="J211" s="7"/>
      <c r="K211" s="7"/>
      <c r="L211" s="7"/>
      <c r="M211" s="7" t="s">
        <v>15</v>
      </c>
      <c r="N211" s="7">
        <v>274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16</v>
      </c>
      <c r="N212" s="7">
        <v>1</v>
      </c>
    </row>
    <row r="214" spans="2:38" ht="18" x14ac:dyDescent="0.25">
      <c r="B214" s="1" t="s">
        <v>58</v>
      </c>
    </row>
    <row r="215" spans="2:38" x14ac:dyDescent="0.25">
      <c r="B215" s="2"/>
      <c r="C215" s="24" t="s">
        <v>42</v>
      </c>
      <c r="D215" s="25"/>
      <c r="E215" s="24" t="s">
        <v>43</v>
      </c>
      <c r="F215" s="25"/>
      <c r="G215" s="24" t="s">
        <v>44</v>
      </c>
      <c r="H215" s="25"/>
      <c r="I215" s="24" t="s">
        <v>45</v>
      </c>
      <c r="J215" s="25"/>
      <c r="K215" s="24" t="s">
        <v>46</v>
      </c>
      <c r="L215" s="25"/>
      <c r="M215" s="24" t="s">
        <v>6</v>
      </c>
      <c r="N215" s="25"/>
    </row>
    <row r="216" spans="2:38" x14ac:dyDescent="0.25">
      <c r="B216" s="3" t="s">
        <v>7</v>
      </c>
      <c r="C216" s="4">
        <v>0</v>
      </c>
      <c r="D216" s="5">
        <v>0</v>
      </c>
      <c r="E216" s="4">
        <v>0</v>
      </c>
      <c r="F216" s="5">
        <v>0</v>
      </c>
      <c r="G216" s="4">
        <v>0</v>
      </c>
      <c r="H216" s="5">
        <v>0</v>
      </c>
      <c r="I216" s="4">
        <v>0</v>
      </c>
      <c r="J216" s="5">
        <v>0</v>
      </c>
      <c r="K216" s="4">
        <v>0</v>
      </c>
      <c r="L216" s="5">
        <v>0</v>
      </c>
      <c r="M216" s="4">
        <v>0</v>
      </c>
      <c r="N216" s="5">
        <v>0</v>
      </c>
      <c r="P216" s="12" t="s">
        <v>91</v>
      </c>
      <c r="Q216" s="17">
        <f>_xlfn.CHISQ.TEST(T217:X223,AH217:AL223)</f>
        <v>0.48959840937332277</v>
      </c>
      <c r="R216" s="19"/>
      <c r="S216" s="19" t="s">
        <v>92</v>
      </c>
      <c r="T216" s="19"/>
      <c r="U216" s="19"/>
      <c r="V216" s="19"/>
      <c r="W216" s="19"/>
      <c r="X216" s="19"/>
      <c r="Y216" s="19"/>
      <c r="Z216" s="20"/>
      <c r="AA216" s="19"/>
      <c r="AB216" s="19"/>
      <c r="AC216" s="19"/>
      <c r="AD216" s="19"/>
      <c r="AE216" s="19"/>
      <c r="AF216" s="19" t="s">
        <v>93</v>
      </c>
      <c r="AG216" s="21"/>
      <c r="AH216" s="21"/>
      <c r="AI216" s="21"/>
      <c r="AJ216" s="21"/>
      <c r="AK216" s="21"/>
      <c r="AL216" s="16"/>
    </row>
    <row r="217" spans="2:38" x14ac:dyDescent="0.25">
      <c r="B217" s="3" t="s">
        <v>8</v>
      </c>
      <c r="C217" s="4">
        <v>9.5199999999999993E-2</v>
      </c>
      <c r="D217" s="5">
        <v>4</v>
      </c>
      <c r="E217" s="4">
        <v>0.16669999999999999</v>
      </c>
      <c r="F217" s="5">
        <v>7</v>
      </c>
      <c r="G217" s="4">
        <v>0.3095</v>
      </c>
      <c r="H217" s="5">
        <v>13</v>
      </c>
      <c r="I217" s="4">
        <v>0.16669999999999999</v>
      </c>
      <c r="J217" s="5">
        <v>7</v>
      </c>
      <c r="K217" s="4">
        <v>0.26190000000000002</v>
      </c>
      <c r="L217" s="5">
        <v>11</v>
      </c>
      <c r="M217" s="4">
        <v>0.15329999999999999</v>
      </c>
      <c r="N217" s="5">
        <v>42</v>
      </c>
      <c r="P217" s="12" t="s">
        <v>94</v>
      </c>
      <c r="Q217" s="8">
        <f>_xlfn.CHISQ.INV.RT(Q216,24)</f>
        <v>23.51489674621741</v>
      </c>
      <c r="R217" s="19"/>
      <c r="S217" s="19"/>
      <c r="T217" s="19">
        <f t="shared" ref="T217:T223" si="133">D217</f>
        <v>4</v>
      </c>
      <c r="U217" s="19">
        <f t="shared" ref="U217:U223" si="134">F217</f>
        <v>7</v>
      </c>
      <c r="V217" s="19">
        <f t="shared" ref="V217:V223" si="135">H217</f>
        <v>13</v>
      </c>
      <c r="W217" s="19">
        <f t="shared" ref="W217:W223" si="136">J217</f>
        <v>7</v>
      </c>
      <c r="X217" s="19">
        <f t="shared" ref="X217:X223" si="137">L217</f>
        <v>11</v>
      </c>
      <c r="Y217" s="19"/>
      <c r="Z217" s="20">
        <f t="shared" ref="Z217:Z223" si="138">SUM(T217:Y217)</f>
        <v>42</v>
      </c>
      <c r="AA217" s="19"/>
      <c r="AB217" s="19"/>
      <c r="AC217" s="19"/>
      <c r="AD217" s="19"/>
      <c r="AE217" s="19"/>
      <c r="AF217" s="19"/>
      <c r="AG217" s="21"/>
      <c r="AH217" s="21">
        <f>$Z217*T224/$Z224</f>
        <v>2.4797047970479706</v>
      </c>
      <c r="AI217" s="21">
        <f>$Z217*U224/$Z224</f>
        <v>6.9741697416974171</v>
      </c>
      <c r="AJ217" s="21">
        <f>$Z217*V224/$Z224</f>
        <v>10.383763837638377</v>
      </c>
      <c r="AK217" s="21">
        <f>$Z217*W224/$Z224</f>
        <v>11.313653136531366</v>
      </c>
      <c r="AL217" s="21">
        <f>$Z217*X224/$Z224</f>
        <v>10.84870848708487</v>
      </c>
    </row>
    <row r="218" spans="2:38" x14ac:dyDescent="0.25">
      <c r="B218" s="3" t="s">
        <v>9</v>
      </c>
      <c r="C218" s="4">
        <v>0</v>
      </c>
      <c r="D218" s="5">
        <v>0</v>
      </c>
      <c r="E218" s="4">
        <v>0.14710000000000001</v>
      </c>
      <c r="F218" s="5">
        <v>5</v>
      </c>
      <c r="G218" s="4">
        <v>0.1176</v>
      </c>
      <c r="H218" s="5">
        <v>4</v>
      </c>
      <c r="I218" s="4">
        <v>0.38240000000000002</v>
      </c>
      <c r="J218" s="5">
        <v>13</v>
      </c>
      <c r="K218" s="4">
        <v>0.35289999999999999</v>
      </c>
      <c r="L218" s="5">
        <v>12</v>
      </c>
      <c r="M218" s="4">
        <v>0.1241</v>
      </c>
      <c r="N218" s="5">
        <v>34</v>
      </c>
      <c r="P218" s="12" t="s">
        <v>95</v>
      </c>
      <c r="Q218" s="22">
        <f>SQRT(Q217/(Z224*MIN(7-1,5-1)))</f>
        <v>0.14728444987668357</v>
      </c>
      <c r="R218" s="19"/>
      <c r="S218" s="19"/>
      <c r="T218" s="19">
        <f t="shared" si="133"/>
        <v>0</v>
      </c>
      <c r="U218" s="19">
        <f t="shared" si="134"/>
        <v>5</v>
      </c>
      <c r="V218" s="19">
        <f t="shared" si="135"/>
        <v>4</v>
      </c>
      <c r="W218" s="19">
        <f t="shared" si="136"/>
        <v>13</v>
      </c>
      <c r="X218" s="19">
        <f t="shared" si="137"/>
        <v>12</v>
      </c>
      <c r="Y218" s="19"/>
      <c r="Z218" s="20">
        <f t="shared" si="138"/>
        <v>34</v>
      </c>
      <c r="AA218" s="19"/>
      <c r="AB218" s="19"/>
      <c r="AC218" s="19"/>
      <c r="AD218" s="19"/>
      <c r="AE218" s="19"/>
      <c r="AF218" s="19"/>
      <c r="AG218" s="21"/>
      <c r="AH218" s="21">
        <f>$Z218*T224/$Z224</f>
        <v>2.0073800738007379</v>
      </c>
      <c r="AI218" s="21">
        <f>$Z218*U224/$Z224</f>
        <v>5.645756457564576</v>
      </c>
      <c r="AJ218" s="21">
        <f>$Z218*V224/$Z224</f>
        <v>8.4059040590405907</v>
      </c>
      <c r="AK218" s="21">
        <f>$Z218*W224/$Z224</f>
        <v>9.158671586715867</v>
      </c>
      <c r="AL218" s="21">
        <f>$Z218*X224/$Z224</f>
        <v>8.782287822878228</v>
      </c>
    </row>
    <row r="219" spans="2:38" x14ac:dyDescent="0.25">
      <c r="B219" s="3" t="s">
        <v>10</v>
      </c>
      <c r="C219" s="4">
        <v>6.7599999999999993E-2</v>
      </c>
      <c r="D219" s="5">
        <v>5</v>
      </c>
      <c r="E219" s="4">
        <v>0.16220000000000001</v>
      </c>
      <c r="F219" s="5">
        <v>12</v>
      </c>
      <c r="G219" s="4">
        <v>0.2838</v>
      </c>
      <c r="H219" s="5">
        <v>21</v>
      </c>
      <c r="I219" s="4">
        <v>0.2162</v>
      </c>
      <c r="J219" s="5">
        <v>16</v>
      </c>
      <c r="K219" s="4">
        <v>0.27029999999999998</v>
      </c>
      <c r="L219" s="5">
        <v>20</v>
      </c>
      <c r="M219" s="4">
        <v>0.27010000000000001</v>
      </c>
      <c r="N219" s="5">
        <v>74</v>
      </c>
      <c r="P219" s="19"/>
      <c r="Q219" s="8" t="str">
        <f>IF(AND(Q218&gt;0,Q218&lt;=0.2),"Schwacher Zusammenhang",IF(AND(Q218&gt;0.2,Q218&lt;=0.6),"Mittlerer Zusammenhang",IF(Q218&gt;0.6,"Starker Zusammenhang","")))</f>
        <v>Schwacher Zusammenhang</v>
      </c>
      <c r="R219" s="5"/>
      <c r="S219" s="5"/>
      <c r="T219" s="19">
        <f t="shared" si="133"/>
        <v>5</v>
      </c>
      <c r="U219" s="19">
        <f t="shared" si="134"/>
        <v>12</v>
      </c>
      <c r="V219" s="19">
        <f t="shared" si="135"/>
        <v>21</v>
      </c>
      <c r="W219" s="19">
        <f t="shared" si="136"/>
        <v>16</v>
      </c>
      <c r="X219" s="19">
        <f t="shared" si="137"/>
        <v>20</v>
      </c>
      <c r="Y219" s="19"/>
      <c r="Z219" s="20">
        <f t="shared" si="138"/>
        <v>74</v>
      </c>
      <c r="AA219" s="19"/>
      <c r="AB219" s="19"/>
      <c r="AC219" s="19"/>
      <c r="AD219" s="19"/>
      <c r="AE219" s="19"/>
      <c r="AF219" s="19"/>
      <c r="AG219" s="21"/>
      <c r="AH219" s="21">
        <f>$Z219*T224/$Z224</f>
        <v>4.3690036900369007</v>
      </c>
      <c r="AI219" s="21">
        <f>$Z219*U224/$Z224</f>
        <v>12.287822878228782</v>
      </c>
      <c r="AJ219" s="21">
        <f>$Z219*V224/$Z224</f>
        <v>18.29520295202952</v>
      </c>
      <c r="AK219" s="21">
        <f>$Z219*W224/$Z224</f>
        <v>19.933579335793358</v>
      </c>
      <c r="AL219" s="21">
        <f>$Z219*X224/$Z224</f>
        <v>19.11439114391144</v>
      </c>
    </row>
    <row r="220" spans="2:38" x14ac:dyDescent="0.25">
      <c r="B220" s="3" t="s">
        <v>11</v>
      </c>
      <c r="C220" s="4">
        <v>3.7999999999999999E-2</v>
      </c>
      <c r="D220" s="5">
        <v>3</v>
      </c>
      <c r="E220" s="4">
        <v>0.1646</v>
      </c>
      <c r="F220" s="5">
        <v>13</v>
      </c>
      <c r="G220" s="4">
        <v>0.2278</v>
      </c>
      <c r="H220" s="5">
        <v>18</v>
      </c>
      <c r="I220" s="4">
        <v>0.34179999999999999</v>
      </c>
      <c r="J220" s="5">
        <v>27</v>
      </c>
      <c r="K220" s="4">
        <v>0.2278</v>
      </c>
      <c r="L220" s="5">
        <v>18</v>
      </c>
      <c r="M220" s="4">
        <v>0.2883</v>
      </c>
      <c r="N220" s="5">
        <v>79</v>
      </c>
      <c r="P220" s="16"/>
      <c r="Q220" s="16"/>
      <c r="R220" s="5"/>
      <c r="S220" s="5"/>
      <c r="T220" s="19">
        <f t="shared" si="133"/>
        <v>3</v>
      </c>
      <c r="U220" s="19">
        <f t="shared" si="134"/>
        <v>13</v>
      </c>
      <c r="V220" s="19">
        <f t="shared" si="135"/>
        <v>18</v>
      </c>
      <c r="W220" s="19">
        <f t="shared" si="136"/>
        <v>27</v>
      </c>
      <c r="X220" s="19">
        <f t="shared" si="137"/>
        <v>18</v>
      </c>
      <c r="Y220" s="19"/>
      <c r="Z220" s="20">
        <f t="shared" si="138"/>
        <v>79</v>
      </c>
      <c r="AA220" s="16"/>
      <c r="AB220" s="16"/>
      <c r="AC220" s="16"/>
      <c r="AD220" s="16"/>
      <c r="AE220" s="16"/>
      <c r="AF220" s="16"/>
      <c r="AG220" s="21"/>
      <c r="AH220" s="21">
        <f>$Z220*T224/$Z224</f>
        <v>4.6642066420664205</v>
      </c>
      <c r="AI220" s="21">
        <f>$Z220*U224/$Z224</f>
        <v>13.118081180811808</v>
      </c>
      <c r="AJ220" s="21">
        <f>$Z220*V224/$Z224</f>
        <v>19.531365313653136</v>
      </c>
      <c r="AK220" s="21">
        <f>$Z220*W224/$Z224</f>
        <v>21.280442804428045</v>
      </c>
      <c r="AL220" s="21">
        <f>$Z220*X224/$Z224</f>
        <v>20.405904059040591</v>
      </c>
    </row>
    <row r="221" spans="2:38" x14ac:dyDescent="0.25">
      <c r="B221" s="3" t="s">
        <v>12</v>
      </c>
      <c r="C221" s="4">
        <v>6.4500000000000002E-2</v>
      </c>
      <c r="D221" s="5">
        <v>2</v>
      </c>
      <c r="E221" s="4">
        <v>0.19350000000000001</v>
      </c>
      <c r="F221" s="5">
        <v>6</v>
      </c>
      <c r="G221" s="4">
        <v>0.3226</v>
      </c>
      <c r="H221" s="5">
        <v>10</v>
      </c>
      <c r="I221" s="4">
        <v>0.19350000000000001</v>
      </c>
      <c r="J221" s="5">
        <v>6</v>
      </c>
      <c r="K221" s="4">
        <v>0.2258</v>
      </c>
      <c r="L221" s="5">
        <v>7</v>
      </c>
      <c r="M221" s="4">
        <v>0.11310000000000001</v>
      </c>
      <c r="N221" s="5">
        <v>31</v>
      </c>
      <c r="P221" s="16"/>
      <c r="Q221" s="16"/>
      <c r="R221" s="5"/>
      <c r="S221" s="5"/>
      <c r="T221" s="19">
        <f t="shared" si="133"/>
        <v>2</v>
      </c>
      <c r="U221" s="19">
        <f t="shared" si="134"/>
        <v>6</v>
      </c>
      <c r="V221" s="19">
        <f t="shared" si="135"/>
        <v>10</v>
      </c>
      <c r="W221" s="19">
        <f t="shared" si="136"/>
        <v>6</v>
      </c>
      <c r="X221" s="19">
        <f t="shared" si="137"/>
        <v>7</v>
      </c>
      <c r="Y221" s="19"/>
      <c r="Z221" s="20">
        <f t="shared" si="138"/>
        <v>31</v>
      </c>
      <c r="AA221" s="16"/>
      <c r="AB221" s="16"/>
      <c r="AC221" s="16"/>
      <c r="AD221" s="16"/>
      <c r="AE221" s="16"/>
      <c r="AF221" s="16"/>
      <c r="AG221" s="21"/>
      <c r="AH221" s="21">
        <f>$Z221*T224/$Z224</f>
        <v>1.8302583025830259</v>
      </c>
      <c r="AI221" s="21">
        <f>$Z221*U224/$Z224</f>
        <v>5.1476014760147599</v>
      </c>
      <c r="AJ221" s="21">
        <f>$Z221*V224/$Z224</f>
        <v>7.6642066420664205</v>
      </c>
      <c r="AK221" s="21">
        <f>$Z221*W224/$Z224</f>
        <v>8.3505535055350553</v>
      </c>
      <c r="AL221" s="21">
        <f>$Z221*X224/$Z224</f>
        <v>8.0073800738007375</v>
      </c>
    </row>
    <row r="222" spans="2:38" x14ac:dyDescent="0.25">
      <c r="B222" s="3" t="s">
        <v>13</v>
      </c>
      <c r="C222" s="4">
        <v>0.22220000000000001</v>
      </c>
      <c r="D222" s="5">
        <v>2</v>
      </c>
      <c r="E222" s="4">
        <v>0.22220000000000001</v>
      </c>
      <c r="F222" s="5">
        <v>2</v>
      </c>
      <c r="G222" s="4">
        <v>0.1111</v>
      </c>
      <c r="H222" s="5">
        <v>1</v>
      </c>
      <c r="I222" s="4">
        <v>0.33329999999999999</v>
      </c>
      <c r="J222" s="5">
        <v>3</v>
      </c>
      <c r="K222" s="4">
        <v>0.1111</v>
      </c>
      <c r="L222" s="5">
        <v>1</v>
      </c>
      <c r="M222" s="4">
        <v>3.2800000000000003E-2</v>
      </c>
      <c r="N222" s="5">
        <v>9</v>
      </c>
      <c r="P222" s="16"/>
      <c r="Q222" s="16"/>
      <c r="R222" s="5"/>
      <c r="S222" s="5"/>
      <c r="T222" s="19">
        <f t="shared" si="133"/>
        <v>2</v>
      </c>
      <c r="U222" s="19">
        <f t="shared" si="134"/>
        <v>2</v>
      </c>
      <c r="V222" s="19">
        <f t="shared" si="135"/>
        <v>1</v>
      </c>
      <c r="W222" s="19">
        <f t="shared" si="136"/>
        <v>3</v>
      </c>
      <c r="X222" s="19">
        <f t="shared" si="137"/>
        <v>1</v>
      </c>
      <c r="Y222" s="19"/>
      <c r="Z222" s="20">
        <f t="shared" si="138"/>
        <v>9</v>
      </c>
      <c r="AA222" s="16"/>
      <c r="AB222" s="16"/>
      <c r="AC222" s="16"/>
      <c r="AD222" s="16"/>
      <c r="AE222" s="16"/>
      <c r="AF222" s="16"/>
      <c r="AG222" s="21"/>
      <c r="AH222" s="21">
        <f>$Z222*T224/$Z224</f>
        <v>0.53136531365313655</v>
      </c>
      <c r="AI222" s="21">
        <f>$Z222*U224/$Z224</f>
        <v>1.4944649446494465</v>
      </c>
      <c r="AJ222" s="21">
        <f>$Z222*V224/$Z224</f>
        <v>2.2250922509225091</v>
      </c>
      <c r="AK222" s="21">
        <f>$Z222*W224/$Z224</f>
        <v>2.4243542435424352</v>
      </c>
      <c r="AL222" s="21">
        <f>$Z222*X224/$Z224</f>
        <v>2.3247232472324724</v>
      </c>
    </row>
    <row r="223" spans="2:38" x14ac:dyDescent="0.25">
      <c r="B223" s="3" t="s">
        <v>14</v>
      </c>
      <c r="C223" s="4">
        <v>0</v>
      </c>
      <c r="D223" s="5">
        <v>0</v>
      </c>
      <c r="E223" s="4">
        <v>0</v>
      </c>
      <c r="F223" s="5">
        <v>0</v>
      </c>
      <c r="G223" s="4">
        <v>0</v>
      </c>
      <c r="H223" s="5">
        <v>0</v>
      </c>
      <c r="I223" s="4">
        <v>0.5</v>
      </c>
      <c r="J223" s="5">
        <v>1</v>
      </c>
      <c r="K223" s="4">
        <v>0.5</v>
      </c>
      <c r="L223" s="5">
        <v>1</v>
      </c>
      <c r="M223" s="4">
        <v>7.3000000000000001E-3</v>
      </c>
      <c r="N223" s="5">
        <v>2</v>
      </c>
      <c r="P223" s="16"/>
      <c r="Q223" s="16"/>
      <c r="R223" s="5"/>
      <c r="S223" s="5"/>
      <c r="T223" s="19">
        <f t="shared" si="133"/>
        <v>0</v>
      </c>
      <c r="U223" s="19">
        <f t="shared" si="134"/>
        <v>0</v>
      </c>
      <c r="V223" s="19">
        <f t="shared" si="135"/>
        <v>0</v>
      </c>
      <c r="W223" s="19">
        <f t="shared" si="136"/>
        <v>1</v>
      </c>
      <c r="X223" s="19">
        <f t="shared" si="137"/>
        <v>1</v>
      </c>
      <c r="Y223" s="19"/>
      <c r="Z223" s="20">
        <f t="shared" si="138"/>
        <v>2</v>
      </c>
      <c r="AA223" s="16"/>
      <c r="AB223" s="16"/>
      <c r="AC223" s="16"/>
      <c r="AD223" s="16"/>
      <c r="AE223" s="16"/>
      <c r="AF223" s="16"/>
      <c r="AG223" s="21"/>
      <c r="AH223" s="21">
        <f>$Z223*T224/$Z224</f>
        <v>0.11808118081180811</v>
      </c>
      <c r="AI223" s="21">
        <f>$Z223*U224/$Z224</f>
        <v>0.33210332103321033</v>
      </c>
      <c r="AJ223" s="21">
        <f>$Z223*V224/$Z224</f>
        <v>0.49446494464944651</v>
      </c>
      <c r="AK223" s="21">
        <f>$Z223*W224/$Z224</f>
        <v>0.53874538745387457</v>
      </c>
      <c r="AL223" s="21">
        <f>$Z223*X224/$Z224</f>
        <v>0.51660516605166051</v>
      </c>
    </row>
    <row r="224" spans="2:38" x14ac:dyDescent="0.25">
      <c r="B224" s="3" t="s">
        <v>6</v>
      </c>
      <c r="C224" s="6">
        <v>5.8400000000000001E-2</v>
      </c>
      <c r="D224" s="3">
        <v>16</v>
      </c>
      <c r="E224" s="6">
        <v>0.16420000000000001</v>
      </c>
      <c r="F224" s="3">
        <v>45</v>
      </c>
      <c r="G224" s="6">
        <v>0.2445</v>
      </c>
      <c r="H224" s="3">
        <v>67</v>
      </c>
      <c r="I224" s="6">
        <v>0.26640000000000003</v>
      </c>
      <c r="J224" s="3">
        <v>73</v>
      </c>
      <c r="K224" s="6">
        <v>0.2555</v>
      </c>
      <c r="L224" s="3">
        <v>70</v>
      </c>
      <c r="M224" s="6">
        <v>1</v>
      </c>
      <c r="N224" s="3">
        <v>274</v>
      </c>
      <c r="P224" s="16"/>
      <c r="Q224" s="16"/>
      <c r="R224" s="16"/>
      <c r="S224" s="16"/>
      <c r="T224" s="20">
        <f>SUM(T216:T223)</f>
        <v>16</v>
      </c>
      <c r="U224" s="20">
        <f t="shared" ref="U224" si="139">SUM(U216:U223)</f>
        <v>45</v>
      </c>
      <c r="V224" s="20">
        <f t="shared" ref="V224" si="140">SUM(V216:V223)</f>
        <v>67</v>
      </c>
      <c r="W224" s="20">
        <f t="shared" ref="W224" si="141">SUM(W216:W223)</f>
        <v>73</v>
      </c>
      <c r="X224" s="20">
        <f t="shared" ref="X224" si="142">SUM(X216:X223)</f>
        <v>70</v>
      </c>
      <c r="Y224" s="20"/>
      <c r="Z224" s="19">
        <f>SUM(Z216:Z223)</f>
        <v>271</v>
      </c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</row>
    <row r="225" spans="2:38" x14ac:dyDescent="0.25">
      <c r="B225" s="8" t="s">
        <v>96</v>
      </c>
      <c r="C225" s="19"/>
      <c r="D225" s="18">
        <f>C224*4+E224*3+G224*2+I224*1+K224*0</f>
        <v>1.4816</v>
      </c>
      <c r="E225" s="17" t="s">
        <v>97</v>
      </c>
      <c r="F225" s="7"/>
      <c r="G225" s="7"/>
      <c r="H225" s="7"/>
      <c r="I225" s="7"/>
      <c r="J225" s="7"/>
      <c r="K225" s="7"/>
      <c r="L225" s="7"/>
      <c r="M225" s="7" t="s">
        <v>15</v>
      </c>
      <c r="N225" s="7">
        <v>274</v>
      </c>
    </row>
    <row r="226" spans="2:38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 t="s">
        <v>16</v>
      </c>
      <c r="N226" s="7">
        <v>1</v>
      </c>
    </row>
    <row r="228" spans="2:38" ht="18" x14ac:dyDescent="0.25">
      <c r="B228" s="1" t="s">
        <v>59</v>
      </c>
    </row>
    <row r="229" spans="2:38" ht="18" x14ac:dyDescent="0.25">
      <c r="B229" s="1" t="s">
        <v>60</v>
      </c>
    </row>
    <row r="230" spans="2:38" x14ac:dyDescent="0.25">
      <c r="B230" s="2"/>
      <c r="C230" s="24" t="s">
        <v>42</v>
      </c>
      <c r="D230" s="25"/>
      <c r="E230" s="24" t="s">
        <v>43</v>
      </c>
      <c r="F230" s="25"/>
      <c r="G230" s="24" t="s">
        <v>44</v>
      </c>
      <c r="H230" s="25"/>
      <c r="I230" s="24" t="s">
        <v>45</v>
      </c>
      <c r="J230" s="25"/>
      <c r="K230" s="24" t="s">
        <v>46</v>
      </c>
      <c r="L230" s="25"/>
      <c r="M230" s="24" t="s">
        <v>6</v>
      </c>
      <c r="N230" s="25"/>
    </row>
    <row r="231" spans="2:38" x14ac:dyDescent="0.25">
      <c r="B231" s="3" t="s">
        <v>7</v>
      </c>
      <c r="C231" s="4">
        <v>0</v>
      </c>
      <c r="D231" s="5">
        <v>0</v>
      </c>
      <c r="E231" s="4">
        <v>0</v>
      </c>
      <c r="F231" s="5">
        <v>0</v>
      </c>
      <c r="G231" s="4">
        <v>0</v>
      </c>
      <c r="H231" s="5">
        <v>0</v>
      </c>
      <c r="I231" s="4">
        <v>0</v>
      </c>
      <c r="J231" s="5">
        <v>0</v>
      </c>
      <c r="K231" s="4">
        <v>0</v>
      </c>
      <c r="L231" s="5">
        <v>0</v>
      </c>
      <c r="M231" s="4">
        <v>0</v>
      </c>
      <c r="N231" s="5">
        <v>0</v>
      </c>
      <c r="P231" s="12" t="s">
        <v>91</v>
      </c>
      <c r="Q231" s="17">
        <f>_xlfn.CHISQ.TEST(T232:X238,AH232:AL238)</f>
        <v>0.62487427786086758</v>
      </c>
      <c r="R231" s="19"/>
      <c r="S231" s="19" t="s">
        <v>92</v>
      </c>
      <c r="T231" s="19"/>
      <c r="U231" s="19"/>
      <c r="V231" s="19"/>
      <c r="W231" s="19"/>
      <c r="X231" s="19"/>
      <c r="Y231" s="19"/>
      <c r="Z231" s="20"/>
      <c r="AA231" s="19"/>
      <c r="AB231" s="19"/>
      <c r="AC231" s="19"/>
      <c r="AD231" s="19"/>
      <c r="AE231" s="19"/>
      <c r="AF231" s="19" t="s">
        <v>93</v>
      </c>
      <c r="AG231" s="21"/>
      <c r="AH231" s="21"/>
      <c r="AI231" s="21"/>
      <c r="AJ231" s="21"/>
      <c r="AK231" s="21"/>
      <c r="AL231" s="16"/>
    </row>
    <row r="232" spans="2:38" x14ac:dyDescent="0.25">
      <c r="B232" s="3" t="s">
        <v>8</v>
      </c>
      <c r="C232" s="4">
        <v>0.11899999999999999</v>
      </c>
      <c r="D232" s="5">
        <v>5</v>
      </c>
      <c r="E232" s="4">
        <v>0.23810000000000001</v>
      </c>
      <c r="F232" s="5">
        <v>10</v>
      </c>
      <c r="G232" s="4">
        <v>0.16669999999999999</v>
      </c>
      <c r="H232" s="5">
        <v>7</v>
      </c>
      <c r="I232" s="4">
        <v>0.26190000000000002</v>
      </c>
      <c r="J232" s="5">
        <v>11</v>
      </c>
      <c r="K232" s="4">
        <v>0.21429999999999999</v>
      </c>
      <c r="L232" s="5">
        <v>9</v>
      </c>
      <c r="M232" s="4">
        <v>0.15329999999999999</v>
      </c>
      <c r="N232" s="5">
        <v>42</v>
      </c>
      <c r="P232" s="12" t="s">
        <v>94</v>
      </c>
      <c r="Q232" s="8">
        <f>_xlfn.CHISQ.INV.RT(Q231,24)</f>
        <v>21.234186676920146</v>
      </c>
      <c r="R232" s="19"/>
      <c r="S232" s="19"/>
      <c r="T232" s="19">
        <f t="shared" ref="T232:T238" si="143">D232</f>
        <v>5</v>
      </c>
      <c r="U232" s="19">
        <f t="shared" ref="U232:U238" si="144">F232</f>
        <v>10</v>
      </c>
      <c r="V232" s="19">
        <f t="shared" ref="V232:V238" si="145">H232</f>
        <v>7</v>
      </c>
      <c r="W232" s="19">
        <f t="shared" ref="W232:W238" si="146">J232</f>
        <v>11</v>
      </c>
      <c r="X232" s="19">
        <f t="shared" ref="X232:X238" si="147">L232</f>
        <v>9</v>
      </c>
      <c r="Y232" s="19"/>
      <c r="Z232" s="20">
        <f t="shared" ref="Z232:Z238" si="148">SUM(T232:Y232)</f>
        <v>42</v>
      </c>
      <c r="AA232" s="19"/>
      <c r="AB232" s="19"/>
      <c r="AC232" s="19"/>
      <c r="AD232" s="19"/>
      <c r="AE232" s="19"/>
      <c r="AF232" s="19"/>
      <c r="AG232" s="21"/>
      <c r="AH232" s="21">
        <f>$Z232*T239/$Z239</f>
        <v>2.2992700729927007</v>
      </c>
      <c r="AI232" s="21">
        <f>$Z232*U239/$Z239</f>
        <v>8.4306569343065689</v>
      </c>
      <c r="AJ232" s="21">
        <f>$Z232*V239/$Z239</f>
        <v>11.18978102189781</v>
      </c>
      <c r="AK232" s="21">
        <f>$Z232*W239/$Z239</f>
        <v>9.1970802919708028</v>
      </c>
      <c r="AL232" s="21">
        <f>$Z232*X239/$Z239</f>
        <v>10.883211678832117</v>
      </c>
    </row>
    <row r="233" spans="2:38" x14ac:dyDescent="0.25">
      <c r="B233" s="3" t="s">
        <v>9</v>
      </c>
      <c r="C233" s="4">
        <v>5.8799999999999998E-2</v>
      </c>
      <c r="D233" s="5">
        <v>2</v>
      </c>
      <c r="E233" s="4">
        <v>0.29409999999999997</v>
      </c>
      <c r="F233" s="5">
        <v>10</v>
      </c>
      <c r="G233" s="4">
        <v>0.26469999999999999</v>
      </c>
      <c r="H233" s="5">
        <v>9</v>
      </c>
      <c r="I233" s="4">
        <v>0.2059</v>
      </c>
      <c r="J233" s="5">
        <v>7</v>
      </c>
      <c r="K233" s="4">
        <v>0.17649999999999999</v>
      </c>
      <c r="L233" s="5">
        <v>6</v>
      </c>
      <c r="M233" s="4">
        <v>0.1241</v>
      </c>
      <c r="N233" s="5">
        <v>34</v>
      </c>
      <c r="P233" s="12" t="s">
        <v>95</v>
      </c>
      <c r="Q233" s="22">
        <f>SQRT(Q232/(Z239*MIN(7-1,5-1)))</f>
        <v>0.13919144340403236</v>
      </c>
      <c r="R233" s="19"/>
      <c r="S233" s="19"/>
      <c r="T233" s="19">
        <f t="shared" si="143"/>
        <v>2</v>
      </c>
      <c r="U233" s="19">
        <f t="shared" si="144"/>
        <v>10</v>
      </c>
      <c r="V233" s="19">
        <f t="shared" si="145"/>
        <v>9</v>
      </c>
      <c r="W233" s="19">
        <f t="shared" si="146"/>
        <v>7</v>
      </c>
      <c r="X233" s="19">
        <f t="shared" si="147"/>
        <v>6</v>
      </c>
      <c r="Y233" s="19"/>
      <c r="Z233" s="20">
        <f t="shared" si="148"/>
        <v>34</v>
      </c>
      <c r="AA233" s="19"/>
      <c r="AB233" s="19"/>
      <c r="AC233" s="19"/>
      <c r="AD233" s="19"/>
      <c r="AE233" s="19"/>
      <c r="AF233" s="19"/>
      <c r="AG233" s="21"/>
      <c r="AH233" s="21">
        <f>$Z233*T239/$Z239</f>
        <v>1.8613138686131387</v>
      </c>
      <c r="AI233" s="21">
        <f>$Z233*U239/$Z239</f>
        <v>6.8248175182481754</v>
      </c>
      <c r="AJ233" s="21">
        <f>$Z233*V239/$Z239</f>
        <v>9.0583941605839424</v>
      </c>
      <c r="AK233" s="21">
        <f>$Z233*W239/$Z239</f>
        <v>7.445255474452555</v>
      </c>
      <c r="AL233" s="21">
        <f>$Z233*X239/$Z239</f>
        <v>8.8102189781021902</v>
      </c>
    </row>
    <row r="234" spans="2:38" x14ac:dyDescent="0.25">
      <c r="B234" s="3" t="s">
        <v>10</v>
      </c>
      <c r="C234" s="4">
        <v>2.7E-2</v>
      </c>
      <c r="D234" s="5">
        <v>2</v>
      </c>
      <c r="E234" s="4">
        <v>0.18920000000000001</v>
      </c>
      <c r="F234" s="5">
        <v>14</v>
      </c>
      <c r="G234" s="4">
        <v>0.32429999999999998</v>
      </c>
      <c r="H234" s="5">
        <v>24</v>
      </c>
      <c r="I234" s="4">
        <v>0.16220000000000001</v>
      </c>
      <c r="J234" s="5">
        <v>12</v>
      </c>
      <c r="K234" s="4">
        <v>0.29730000000000001</v>
      </c>
      <c r="L234" s="5">
        <v>22</v>
      </c>
      <c r="M234" s="4">
        <v>0.27010000000000001</v>
      </c>
      <c r="N234" s="5">
        <v>74</v>
      </c>
      <c r="P234" s="19"/>
      <c r="Q234" s="8" t="str">
        <f>IF(AND(Q233&gt;0,Q233&lt;=0.2),"Schwacher Zusammenhang",IF(AND(Q233&gt;0.2,Q233&lt;=0.6),"Mittlerer Zusammenhang",IF(Q233&gt;0.6,"Starker Zusammenhang","")))</f>
        <v>Schwacher Zusammenhang</v>
      </c>
      <c r="R234" s="5"/>
      <c r="S234" s="5"/>
      <c r="T234" s="19">
        <f t="shared" si="143"/>
        <v>2</v>
      </c>
      <c r="U234" s="19">
        <f t="shared" si="144"/>
        <v>14</v>
      </c>
      <c r="V234" s="19">
        <f t="shared" si="145"/>
        <v>24</v>
      </c>
      <c r="W234" s="19">
        <f t="shared" si="146"/>
        <v>12</v>
      </c>
      <c r="X234" s="19">
        <f t="shared" si="147"/>
        <v>22</v>
      </c>
      <c r="Y234" s="19"/>
      <c r="Z234" s="20">
        <f t="shared" si="148"/>
        <v>74</v>
      </c>
      <c r="AA234" s="19"/>
      <c r="AB234" s="19"/>
      <c r="AC234" s="19"/>
      <c r="AD234" s="19"/>
      <c r="AE234" s="19"/>
      <c r="AF234" s="19"/>
      <c r="AG234" s="21"/>
      <c r="AH234" s="21">
        <f>$Z234*T239/$Z239</f>
        <v>4.0510948905109485</v>
      </c>
      <c r="AI234" s="21">
        <f>$Z234*U239/$Z239</f>
        <v>14.854014598540147</v>
      </c>
      <c r="AJ234" s="21">
        <f>$Z234*V239/$Z239</f>
        <v>19.715328467153284</v>
      </c>
      <c r="AK234" s="21">
        <f>$Z234*W239/$Z239</f>
        <v>16.204379562043794</v>
      </c>
      <c r="AL234" s="21">
        <f>$Z234*X239/$Z239</f>
        <v>19.175182481751825</v>
      </c>
    </row>
    <row r="235" spans="2:38" x14ac:dyDescent="0.25">
      <c r="B235" s="3" t="s">
        <v>11</v>
      </c>
      <c r="C235" s="4">
        <v>4.9400000000000013E-2</v>
      </c>
      <c r="D235" s="5">
        <v>4</v>
      </c>
      <c r="E235" s="4">
        <v>0.1358</v>
      </c>
      <c r="F235" s="5">
        <v>11</v>
      </c>
      <c r="G235" s="4">
        <v>0.28399999999999997</v>
      </c>
      <c r="H235" s="5">
        <v>23</v>
      </c>
      <c r="I235" s="4">
        <v>0.24690000000000001</v>
      </c>
      <c r="J235" s="5">
        <v>20</v>
      </c>
      <c r="K235" s="4">
        <v>0.28399999999999997</v>
      </c>
      <c r="L235" s="5">
        <v>23</v>
      </c>
      <c r="M235" s="4">
        <v>0.29559999999999997</v>
      </c>
      <c r="N235" s="5">
        <v>81</v>
      </c>
      <c r="P235" s="16"/>
      <c r="Q235" s="16"/>
      <c r="R235" s="5"/>
      <c r="S235" s="5"/>
      <c r="T235" s="19">
        <f t="shared" si="143"/>
        <v>4</v>
      </c>
      <c r="U235" s="19">
        <f t="shared" si="144"/>
        <v>11</v>
      </c>
      <c r="V235" s="19">
        <f t="shared" si="145"/>
        <v>23</v>
      </c>
      <c r="W235" s="19">
        <f t="shared" si="146"/>
        <v>20</v>
      </c>
      <c r="X235" s="19">
        <f t="shared" si="147"/>
        <v>23</v>
      </c>
      <c r="Y235" s="19"/>
      <c r="Z235" s="20">
        <f t="shared" si="148"/>
        <v>81</v>
      </c>
      <c r="AA235" s="16"/>
      <c r="AB235" s="16"/>
      <c r="AC235" s="16"/>
      <c r="AD235" s="16"/>
      <c r="AE235" s="16"/>
      <c r="AF235" s="16"/>
      <c r="AG235" s="21"/>
      <c r="AH235" s="21">
        <f>$Z235*T239/$Z239</f>
        <v>4.4343065693430654</v>
      </c>
      <c r="AI235" s="21">
        <f>$Z235*U239/$Z239</f>
        <v>16.259124087591243</v>
      </c>
      <c r="AJ235" s="21">
        <f>$Z235*V239/$Z239</f>
        <v>21.580291970802918</v>
      </c>
      <c r="AK235" s="21">
        <f>$Z235*W239/$Z239</f>
        <v>17.737226277372262</v>
      </c>
      <c r="AL235" s="21">
        <f>$Z235*X239/$Z239</f>
        <v>20.98905109489051</v>
      </c>
    </row>
    <row r="236" spans="2:38" x14ac:dyDescent="0.25">
      <c r="B236" s="3" t="s">
        <v>12</v>
      </c>
      <c r="C236" s="4">
        <v>3.1300000000000001E-2</v>
      </c>
      <c r="D236" s="5">
        <v>1</v>
      </c>
      <c r="E236" s="4">
        <v>0.1875</v>
      </c>
      <c r="F236" s="5">
        <v>6</v>
      </c>
      <c r="G236" s="4">
        <v>0.28129999999999999</v>
      </c>
      <c r="H236" s="5">
        <v>9</v>
      </c>
      <c r="I236" s="4">
        <v>0.25</v>
      </c>
      <c r="J236" s="5">
        <v>8</v>
      </c>
      <c r="K236" s="4">
        <v>0.25</v>
      </c>
      <c r="L236" s="5">
        <v>8</v>
      </c>
      <c r="M236" s="4">
        <v>0.1168</v>
      </c>
      <c r="N236" s="5">
        <v>32</v>
      </c>
      <c r="P236" s="16"/>
      <c r="Q236" s="16"/>
      <c r="R236" s="5"/>
      <c r="S236" s="5"/>
      <c r="T236" s="19">
        <f t="shared" si="143"/>
        <v>1</v>
      </c>
      <c r="U236" s="19">
        <f t="shared" si="144"/>
        <v>6</v>
      </c>
      <c r="V236" s="19">
        <f t="shared" si="145"/>
        <v>9</v>
      </c>
      <c r="W236" s="19">
        <f t="shared" si="146"/>
        <v>8</v>
      </c>
      <c r="X236" s="19">
        <f t="shared" si="147"/>
        <v>8</v>
      </c>
      <c r="Y236" s="19"/>
      <c r="Z236" s="20">
        <f t="shared" si="148"/>
        <v>32</v>
      </c>
      <c r="AA236" s="16"/>
      <c r="AB236" s="16"/>
      <c r="AC236" s="16"/>
      <c r="AD236" s="16"/>
      <c r="AE236" s="16"/>
      <c r="AF236" s="16"/>
      <c r="AG236" s="21"/>
      <c r="AH236" s="21">
        <f>$Z236*T239/$Z239</f>
        <v>1.7518248175182483</v>
      </c>
      <c r="AI236" s="21">
        <f>$Z236*U239/$Z239</f>
        <v>6.4233576642335768</v>
      </c>
      <c r="AJ236" s="21">
        <f>$Z236*V239/$Z239</f>
        <v>8.5255474452554747</v>
      </c>
      <c r="AK236" s="21">
        <f>$Z236*W239/$Z239</f>
        <v>7.007299270072993</v>
      </c>
      <c r="AL236" s="21">
        <f>$Z236*X239/$Z239</f>
        <v>8.2919708029197086</v>
      </c>
    </row>
    <row r="237" spans="2:38" x14ac:dyDescent="0.25">
      <c r="B237" s="3" t="s">
        <v>13</v>
      </c>
      <c r="C237" s="4">
        <v>0.1111</v>
      </c>
      <c r="D237" s="5">
        <v>1</v>
      </c>
      <c r="E237" s="4">
        <v>0.44440000000000002</v>
      </c>
      <c r="F237" s="5">
        <v>4</v>
      </c>
      <c r="G237" s="4">
        <v>0.1111</v>
      </c>
      <c r="H237" s="5">
        <v>1</v>
      </c>
      <c r="I237" s="4">
        <v>0.1111</v>
      </c>
      <c r="J237" s="5">
        <v>1</v>
      </c>
      <c r="K237" s="4">
        <v>0.22220000000000001</v>
      </c>
      <c r="L237" s="5">
        <v>2</v>
      </c>
      <c r="M237" s="4">
        <v>3.2800000000000003E-2</v>
      </c>
      <c r="N237" s="5">
        <v>9</v>
      </c>
      <c r="P237" s="16"/>
      <c r="Q237" s="16"/>
      <c r="R237" s="5"/>
      <c r="S237" s="5"/>
      <c r="T237" s="19">
        <f t="shared" si="143"/>
        <v>1</v>
      </c>
      <c r="U237" s="19">
        <f t="shared" si="144"/>
        <v>4</v>
      </c>
      <c r="V237" s="19">
        <f t="shared" si="145"/>
        <v>1</v>
      </c>
      <c r="W237" s="19">
        <f t="shared" si="146"/>
        <v>1</v>
      </c>
      <c r="X237" s="19">
        <f t="shared" si="147"/>
        <v>2</v>
      </c>
      <c r="Y237" s="19"/>
      <c r="Z237" s="20">
        <f t="shared" si="148"/>
        <v>9</v>
      </c>
      <c r="AA237" s="16"/>
      <c r="AB237" s="16"/>
      <c r="AC237" s="16"/>
      <c r="AD237" s="16"/>
      <c r="AE237" s="16"/>
      <c r="AF237" s="16"/>
      <c r="AG237" s="21"/>
      <c r="AH237" s="21">
        <f>$Z237*T239/$Z239</f>
        <v>0.49270072992700731</v>
      </c>
      <c r="AI237" s="21">
        <f>$Z237*U239/$Z239</f>
        <v>1.8065693430656935</v>
      </c>
      <c r="AJ237" s="21">
        <f>$Z237*V239/$Z239</f>
        <v>2.3978102189781021</v>
      </c>
      <c r="AK237" s="21">
        <f>$Z237*W239/$Z239</f>
        <v>1.9708029197080292</v>
      </c>
      <c r="AL237" s="21">
        <f>$Z237*X239/$Z239</f>
        <v>2.332116788321168</v>
      </c>
    </row>
    <row r="238" spans="2:38" x14ac:dyDescent="0.25">
      <c r="B238" s="3" t="s">
        <v>14</v>
      </c>
      <c r="C238" s="4">
        <v>0</v>
      </c>
      <c r="D238" s="5">
        <v>0</v>
      </c>
      <c r="E238" s="4">
        <v>0</v>
      </c>
      <c r="F238" s="5">
        <v>0</v>
      </c>
      <c r="G238" s="4">
        <v>0</v>
      </c>
      <c r="H238" s="5">
        <v>0</v>
      </c>
      <c r="I238" s="4">
        <v>0.5</v>
      </c>
      <c r="J238" s="5">
        <v>1</v>
      </c>
      <c r="K238" s="4">
        <v>0.5</v>
      </c>
      <c r="L238" s="5">
        <v>1</v>
      </c>
      <c r="M238" s="4">
        <v>7.3000000000000001E-3</v>
      </c>
      <c r="N238" s="5">
        <v>2</v>
      </c>
      <c r="P238" s="16"/>
      <c r="Q238" s="16"/>
      <c r="R238" s="5"/>
      <c r="S238" s="5"/>
      <c r="T238" s="19">
        <f t="shared" si="143"/>
        <v>0</v>
      </c>
      <c r="U238" s="19">
        <f t="shared" si="144"/>
        <v>0</v>
      </c>
      <c r="V238" s="19">
        <f t="shared" si="145"/>
        <v>0</v>
      </c>
      <c r="W238" s="19">
        <f t="shared" si="146"/>
        <v>1</v>
      </c>
      <c r="X238" s="19">
        <f t="shared" si="147"/>
        <v>1</v>
      </c>
      <c r="Y238" s="19"/>
      <c r="Z238" s="20">
        <f t="shared" si="148"/>
        <v>2</v>
      </c>
      <c r="AA238" s="16"/>
      <c r="AB238" s="16"/>
      <c r="AC238" s="16"/>
      <c r="AD238" s="16"/>
      <c r="AE238" s="16"/>
      <c r="AF238" s="16"/>
      <c r="AG238" s="21"/>
      <c r="AH238" s="21">
        <f>$Z238*T239/$Z239</f>
        <v>0.10948905109489052</v>
      </c>
      <c r="AI238" s="21">
        <f>$Z238*U239/$Z239</f>
        <v>0.40145985401459855</v>
      </c>
      <c r="AJ238" s="21">
        <f>$Z238*V239/$Z239</f>
        <v>0.53284671532846717</v>
      </c>
      <c r="AK238" s="21">
        <f>$Z238*W239/$Z239</f>
        <v>0.43795620437956206</v>
      </c>
      <c r="AL238" s="21">
        <f>$Z238*X239/$Z239</f>
        <v>0.51824817518248179</v>
      </c>
    </row>
    <row r="239" spans="2:38" x14ac:dyDescent="0.25">
      <c r="B239" s="3" t="s">
        <v>6</v>
      </c>
      <c r="C239" s="6">
        <v>5.4699999999999999E-2</v>
      </c>
      <c r="D239" s="3">
        <v>15</v>
      </c>
      <c r="E239" s="6">
        <v>0.20069999999999999</v>
      </c>
      <c r="F239" s="3">
        <v>55</v>
      </c>
      <c r="G239" s="6">
        <v>0.26640000000000003</v>
      </c>
      <c r="H239" s="3">
        <v>73</v>
      </c>
      <c r="I239" s="6">
        <v>0.219</v>
      </c>
      <c r="J239" s="3">
        <v>60</v>
      </c>
      <c r="K239" s="6">
        <v>0.2591</v>
      </c>
      <c r="L239" s="3">
        <v>71</v>
      </c>
      <c r="M239" s="6">
        <v>1</v>
      </c>
      <c r="N239" s="3">
        <v>274</v>
      </c>
      <c r="P239" s="16"/>
      <c r="Q239" s="16"/>
      <c r="R239" s="16"/>
      <c r="S239" s="16"/>
      <c r="T239" s="20">
        <f>SUM(T231:T238)</f>
        <v>15</v>
      </c>
      <c r="U239" s="20">
        <f t="shared" ref="U239" si="149">SUM(U231:U238)</f>
        <v>55</v>
      </c>
      <c r="V239" s="20">
        <f t="shared" ref="V239" si="150">SUM(V231:V238)</f>
        <v>73</v>
      </c>
      <c r="W239" s="20">
        <f t="shared" ref="W239" si="151">SUM(W231:W238)</f>
        <v>60</v>
      </c>
      <c r="X239" s="20">
        <f t="shared" ref="X239" si="152">SUM(X231:X238)</f>
        <v>71</v>
      </c>
      <c r="Y239" s="20"/>
      <c r="Z239" s="19">
        <f>SUM(Z231:Z238)</f>
        <v>274</v>
      </c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 spans="2:38" x14ac:dyDescent="0.25">
      <c r="B240" s="8" t="s">
        <v>96</v>
      </c>
      <c r="C240" s="19"/>
      <c r="D240" s="18">
        <f>C239*4+E239*3+G239*2+I239*1+K239*0</f>
        <v>1.5727</v>
      </c>
      <c r="E240" s="17" t="s">
        <v>97</v>
      </c>
      <c r="F240" s="7"/>
      <c r="G240" s="7"/>
      <c r="H240" s="7"/>
      <c r="I240" s="7"/>
      <c r="J240" s="7"/>
      <c r="K240" s="7"/>
      <c r="L240" s="7"/>
      <c r="M240" s="7" t="s">
        <v>15</v>
      </c>
      <c r="N240" s="7">
        <v>274</v>
      </c>
    </row>
    <row r="241" spans="2:38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 t="s">
        <v>16</v>
      </c>
      <c r="N241" s="7">
        <v>1</v>
      </c>
    </row>
    <row r="243" spans="2:38" ht="18" x14ac:dyDescent="0.25">
      <c r="B243" s="1" t="s">
        <v>61</v>
      </c>
    </row>
    <row r="244" spans="2:38" x14ac:dyDescent="0.25">
      <c r="B244" s="2"/>
      <c r="C244" s="24" t="s">
        <v>42</v>
      </c>
      <c r="D244" s="25"/>
      <c r="E244" s="24" t="s">
        <v>43</v>
      </c>
      <c r="F244" s="25"/>
      <c r="G244" s="24" t="s">
        <v>44</v>
      </c>
      <c r="H244" s="25"/>
      <c r="I244" s="24" t="s">
        <v>45</v>
      </c>
      <c r="J244" s="25"/>
      <c r="K244" s="24" t="s">
        <v>46</v>
      </c>
      <c r="L244" s="25"/>
      <c r="M244" s="24" t="s">
        <v>6</v>
      </c>
      <c r="N244" s="25"/>
    </row>
    <row r="245" spans="2:38" x14ac:dyDescent="0.25">
      <c r="B245" s="3" t="s">
        <v>7</v>
      </c>
      <c r="C245" s="4">
        <v>0</v>
      </c>
      <c r="D245" s="5">
        <v>0</v>
      </c>
      <c r="E245" s="4">
        <v>0</v>
      </c>
      <c r="F245" s="5">
        <v>0</v>
      </c>
      <c r="G245" s="4">
        <v>0</v>
      </c>
      <c r="H245" s="5">
        <v>0</v>
      </c>
      <c r="I245" s="4">
        <v>0</v>
      </c>
      <c r="J245" s="5">
        <v>0</v>
      </c>
      <c r="K245" s="4">
        <v>0</v>
      </c>
      <c r="L245" s="5">
        <v>0</v>
      </c>
      <c r="M245" s="4">
        <v>0</v>
      </c>
      <c r="N245" s="5">
        <v>0</v>
      </c>
      <c r="P245" s="12" t="s">
        <v>91</v>
      </c>
      <c r="Q245" s="17">
        <f>_xlfn.CHISQ.TEST(T246:X252,AH246:AL252)</f>
        <v>8.2347985436090954E-2</v>
      </c>
      <c r="R245" s="19"/>
      <c r="S245" s="19" t="s">
        <v>92</v>
      </c>
      <c r="T245" s="19"/>
      <c r="U245" s="19"/>
      <c r="V245" s="19"/>
      <c r="W245" s="19"/>
      <c r="X245" s="19"/>
      <c r="Y245" s="19"/>
      <c r="Z245" s="20"/>
      <c r="AA245" s="19"/>
      <c r="AB245" s="19"/>
      <c r="AC245" s="19"/>
      <c r="AD245" s="19"/>
      <c r="AE245" s="19"/>
      <c r="AF245" s="19" t="s">
        <v>93</v>
      </c>
      <c r="AG245" s="21"/>
      <c r="AH245" s="21"/>
      <c r="AI245" s="21"/>
      <c r="AJ245" s="21"/>
      <c r="AK245" s="21"/>
      <c r="AL245" s="16"/>
    </row>
    <row r="246" spans="2:38" x14ac:dyDescent="0.25">
      <c r="B246" s="3" t="s">
        <v>8</v>
      </c>
      <c r="C246" s="4">
        <v>0</v>
      </c>
      <c r="D246" s="5">
        <v>0</v>
      </c>
      <c r="E246" s="4">
        <v>7.1399999999999991E-2</v>
      </c>
      <c r="F246" s="5">
        <v>3</v>
      </c>
      <c r="G246" s="4">
        <v>9.5199999999999993E-2</v>
      </c>
      <c r="H246" s="5">
        <v>4</v>
      </c>
      <c r="I246" s="4">
        <v>0.1429</v>
      </c>
      <c r="J246" s="5">
        <v>6</v>
      </c>
      <c r="K246" s="4">
        <v>0.6905</v>
      </c>
      <c r="L246" s="5">
        <v>29</v>
      </c>
      <c r="M246" s="4">
        <v>0.15329999999999999</v>
      </c>
      <c r="N246" s="5">
        <v>42</v>
      </c>
      <c r="P246" s="12" t="s">
        <v>94</v>
      </c>
      <c r="Q246" s="8">
        <f>_xlfn.CHISQ.INV.RT(Q245,24)</f>
        <v>34.132133431924828</v>
      </c>
      <c r="R246" s="19"/>
      <c r="S246" s="19"/>
      <c r="T246" s="19">
        <f t="shared" ref="T246:T252" si="153">D246</f>
        <v>0</v>
      </c>
      <c r="U246" s="19">
        <f t="shared" ref="U246:U252" si="154">F246</f>
        <v>3</v>
      </c>
      <c r="V246" s="19">
        <f t="shared" ref="V246:V252" si="155">H246</f>
        <v>4</v>
      </c>
      <c r="W246" s="19">
        <f t="shared" ref="W246:W252" si="156">J246</f>
        <v>6</v>
      </c>
      <c r="X246" s="19">
        <f t="shared" ref="X246:X252" si="157">L246</f>
        <v>29</v>
      </c>
      <c r="Y246" s="19"/>
      <c r="Z246" s="20">
        <f t="shared" ref="Z246:Z252" si="158">SUM(T246:Y246)</f>
        <v>42</v>
      </c>
      <c r="AA246" s="19"/>
      <c r="AB246" s="19"/>
      <c r="AC246" s="19"/>
      <c r="AD246" s="19"/>
      <c r="AE246" s="19"/>
      <c r="AF246" s="19"/>
      <c r="AG246" s="21"/>
      <c r="AH246" s="21">
        <f>$Z246*T253/$Z253</f>
        <v>0.30656934306569344</v>
      </c>
      <c r="AI246" s="21">
        <f>$Z246*U253/$Z253</f>
        <v>1.3795620437956204</v>
      </c>
      <c r="AJ246" s="21">
        <f>$Z246*V253/$Z253</f>
        <v>6.437956204379562</v>
      </c>
      <c r="AK246" s="21">
        <f>$Z246*W253/$Z253</f>
        <v>8.2773722627737225</v>
      </c>
      <c r="AL246" s="21">
        <f>$Z246*X253/$Z253</f>
        <v>25.598540145985403</v>
      </c>
    </row>
    <row r="247" spans="2:38" x14ac:dyDescent="0.25">
      <c r="B247" s="3" t="s">
        <v>9</v>
      </c>
      <c r="C247" s="4">
        <v>0</v>
      </c>
      <c r="D247" s="5">
        <v>0</v>
      </c>
      <c r="E247" s="4">
        <v>0</v>
      </c>
      <c r="F247" s="5">
        <v>0</v>
      </c>
      <c r="G247" s="4">
        <v>0.1176</v>
      </c>
      <c r="H247" s="5">
        <v>4</v>
      </c>
      <c r="I247" s="4">
        <v>0.2059</v>
      </c>
      <c r="J247" s="5">
        <v>7</v>
      </c>
      <c r="K247" s="4">
        <v>0.6765000000000001</v>
      </c>
      <c r="L247" s="5">
        <v>23</v>
      </c>
      <c r="M247" s="4">
        <v>0.1241</v>
      </c>
      <c r="N247" s="5">
        <v>34</v>
      </c>
      <c r="P247" s="12" t="s">
        <v>95</v>
      </c>
      <c r="Q247" s="22">
        <f>SQRT(Q246/(Z253*MIN(7-1,5-1)))</f>
        <v>0.17647225705725056</v>
      </c>
      <c r="R247" s="19"/>
      <c r="S247" s="19"/>
      <c r="T247" s="19">
        <f t="shared" si="153"/>
        <v>0</v>
      </c>
      <c r="U247" s="19">
        <f t="shared" si="154"/>
        <v>0</v>
      </c>
      <c r="V247" s="19">
        <f t="shared" si="155"/>
        <v>4</v>
      </c>
      <c r="W247" s="19">
        <f t="shared" si="156"/>
        <v>7</v>
      </c>
      <c r="X247" s="19">
        <f t="shared" si="157"/>
        <v>23</v>
      </c>
      <c r="Y247" s="19"/>
      <c r="Z247" s="20">
        <f t="shared" si="158"/>
        <v>34</v>
      </c>
      <c r="AA247" s="19"/>
      <c r="AB247" s="19"/>
      <c r="AC247" s="19"/>
      <c r="AD247" s="19"/>
      <c r="AE247" s="19"/>
      <c r="AF247" s="19"/>
      <c r="AG247" s="21"/>
      <c r="AH247" s="21">
        <f>$Z247*T253/$Z253</f>
        <v>0.24817518248175183</v>
      </c>
      <c r="AI247" s="21">
        <f>$Z247*U253/$Z253</f>
        <v>1.1167883211678833</v>
      </c>
      <c r="AJ247" s="21">
        <f>$Z247*V253/$Z253</f>
        <v>5.211678832116788</v>
      </c>
      <c r="AK247" s="21">
        <f>$Z247*W253/$Z253</f>
        <v>6.7007299270072993</v>
      </c>
      <c r="AL247" s="21">
        <f>$Z247*X253/$Z253</f>
        <v>20.722627737226276</v>
      </c>
    </row>
    <row r="248" spans="2:38" x14ac:dyDescent="0.25">
      <c r="B248" s="3" t="s">
        <v>10</v>
      </c>
      <c r="C248" s="4">
        <v>1.35E-2</v>
      </c>
      <c r="D248" s="5">
        <v>1</v>
      </c>
      <c r="E248" s="4">
        <v>0</v>
      </c>
      <c r="F248" s="5">
        <v>0</v>
      </c>
      <c r="G248" s="4">
        <v>0.16220000000000001</v>
      </c>
      <c r="H248" s="5">
        <v>12</v>
      </c>
      <c r="I248" s="4">
        <v>0.1757</v>
      </c>
      <c r="J248" s="5">
        <v>13</v>
      </c>
      <c r="K248" s="4">
        <v>0.64859999999999995</v>
      </c>
      <c r="L248" s="5">
        <v>48</v>
      </c>
      <c r="M248" s="4">
        <v>0.27010000000000001</v>
      </c>
      <c r="N248" s="5">
        <v>74</v>
      </c>
      <c r="P248" s="19"/>
      <c r="Q248" s="8" t="str">
        <f>IF(AND(Q247&gt;0,Q247&lt;=0.2),"Schwacher Zusammenhang",IF(AND(Q247&gt;0.2,Q247&lt;=0.6),"Mittlerer Zusammenhang",IF(Q247&gt;0.6,"Starker Zusammenhang","")))</f>
        <v>Schwacher Zusammenhang</v>
      </c>
      <c r="R248" s="5"/>
      <c r="S248" s="5"/>
      <c r="T248" s="19">
        <f t="shared" si="153"/>
        <v>1</v>
      </c>
      <c r="U248" s="19">
        <f t="shared" si="154"/>
        <v>0</v>
      </c>
      <c r="V248" s="19">
        <f t="shared" si="155"/>
        <v>12</v>
      </c>
      <c r="W248" s="19">
        <f t="shared" si="156"/>
        <v>13</v>
      </c>
      <c r="X248" s="19">
        <f t="shared" si="157"/>
        <v>48</v>
      </c>
      <c r="Y248" s="19"/>
      <c r="Z248" s="20">
        <f t="shared" si="158"/>
        <v>74</v>
      </c>
      <c r="AA248" s="19"/>
      <c r="AB248" s="19"/>
      <c r="AC248" s="19"/>
      <c r="AD248" s="19"/>
      <c r="AE248" s="19"/>
      <c r="AF248" s="19"/>
      <c r="AG248" s="21"/>
      <c r="AH248" s="21">
        <f>$Z248*T253/$Z253</f>
        <v>0.54014598540145986</v>
      </c>
      <c r="AI248" s="21">
        <f>$Z248*U253/$Z253</f>
        <v>2.4306569343065694</v>
      </c>
      <c r="AJ248" s="21">
        <f>$Z248*V253/$Z253</f>
        <v>11.343065693430656</v>
      </c>
      <c r="AK248" s="21">
        <f>$Z248*W253/$Z253</f>
        <v>14.583941605839415</v>
      </c>
      <c r="AL248" s="21">
        <f>$Z248*X253/$Z253</f>
        <v>45.102189781021899</v>
      </c>
    </row>
    <row r="249" spans="2:38" x14ac:dyDescent="0.25">
      <c r="B249" s="3" t="s">
        <v>11</v>
      </c>
      <c r="C249" s="4">
        <v>0</v>
      </c>
      <c r="D249" s="5">
        <v>0</v>
      </c>
      <c r="E249" s="4">
        <v>6.1699999999999998E-2</v>
      </c>
      <c r="F249" s="5">
        <v>5</v>
      </c>
      <c r="G249" s="4">
        <v>0.1358</v>
      </c>
      <c r="H249" s="5">
        <v>11</v>
      </c>
      <c r="I249" s="4">
        <v>0.24690000000000001</v>
      </c>
      <c r="J249" s="5">
        <v>20</v>
      </c>
      <c r="K249" s="4">
        <v>0.55559999999999998</v>
      </c>
      <c r="L249" s="5">
        <v>45</v>
      </c>
      <c r="M249" s="4">
        <v>0.29559999999999997</v>
      </c>
      <c r="N249" s="5">
        <v>81</v>
      </c>
      <c r="P249" s="16"/>
      <c r="Q249" s="16"/>
      <c r="R249" s="5"/>
      <c r="S249" s="5"/>
      <c r="T249" s="19">
        <f t="shared" si="153"/>
        <v>0</v>
      </c>
      <c r="U249" s="19">
        <f t="shared" si="154"/>
        <v>5</v>
      </c>
      <c r="V249" s="19">
        <f t="shared" si="155"/>
        <v>11</v>
      </c>
      <c r="W249" s="19">
        <f t="shared" si="156"/>
        <v>20</v>
      </c>
      <c r="X249" s="19">
        <f t="shared" si="157"/>
        <v>45</v>
      </c>
      <c r="Y249" s="19"/>
      <c r="Z249" s="20">
        <f t="shared" si="158"/>
        <v>81</v>
      </c>
      <c r="AA249" s="16"/>
      <c r="AB249" s="16"/>
      <c r="AC249" s="16"/>
      <c r="AD249" s="16"/>
      <c r="AE249" s="16"/>
      <c r="AF249" s="16"/>
      <c r="AG249" s="21"/>
      <c r="AH249" s="21">
        <f>$Z249*T253/$Z253</f>
        <v>0.59124087591240881</v>
      </c>
      <c r="AI249" s="21">
        <f>$Z249*U253/$Z253</f>
        <v>2.6605839416058394</v>
      </c>
      <c r="AJ249" s="21">
        <f>$Z249*V253/$Z253</f>
        <v>12.416058394160585</v>
      </c>
      <c r="AK249" s="21">
        <f>$Z249*W253/$Z253</f>
        <v>15.963503649635037</v>
      </c>
      <c r="AL249" s="21">
        <f>$Z249*X253/$Z253</f>
        <v>49.368613138686129</v>
      </c>
    </row>
    <row r="250" spans="2:38" x14ac:dyDescent="0.25">
      <c r="B250" s="3" t="s">
        <v>12</v>
      </c>
      <c r="C250" s="4">
        <v>0</v>
      </c>
      <c r="D250" s="5">
        <v>0</v>
      </c>
      <c r="E250" s="4">
        <v>3.1300000000000001E-2</v>
      </c>
      <c r="F250" s="5">
        <v>1</v>
      </c>
      <c r="G250" s="4">
        <v>0.25</v>
      </c>
      <c r="H250" s="5">
        <v>8</v>
      </c>
      <c r="I250" s="4">
        <v>0.15629999999999999</v>
      </c>
      <c r="J250" s="5">
        <v>5</v>
      </c>
      <c r="K250" s="4">
        <v>0.5625</v>
      </c>
      <c r="L250" s="5">
        <v>18</v>
      </c>
      <c r="M250" s="4">
        <v>0.1168</v>
      </c>
      <c r="N250" s="5">
        <v>32</v>
      </c>
      <c r="P250" s="16"/>
      <c r="Q250" s="16"/>
      <c r="R250" s="5"/>
      <c r="S250" s="5"/>
      <c r="T250" s="19">
        <f t="shared" si="153"/>
        <v>0</v>
      </c>
      <c r="U250" s="19">
        <f t="shared" si="154"/>
        <v>1</v>
      </c>
      <c r="V250" s="19">
        <f t="shared" si="155"/>
        <v>8</v>
      </c>
      <c r="W250" s="19">
        <f t="shared" si="156"/>
        <v>5</v>
      </c>
      <c r="X250" s="19">
        <f t="shared" si="157"/>
        <v>18</v>
      </c>
      <c r="Y250" s="19"/>
      <c r="Z250" s="20">
        <f t="shared" si="158"/>
        <v>32</v>
      </c>
      <c r="AA250" s="16"/>
      <c r="AB250" s="16"/>
      <c r="AC250" s="16"/>
      <c r="AD250" s="16"/>
      <c r="AE250" s="16"/>
      <c r="AF250" s="16"/>
      <c r="AG250" s="21"/>
      <c r="AH250" s="21">
        <f>$Z250*T253/$Z253</f>
        <v>0.23357664233576642</v>
      </c>
      <c r="AI250" s="21">
        <f>$Z250*U253/$Z253</f>
        <v>1.051094890510949</v>
      </c>
      <c r="AJ250" s="21">
        <f>$Z250*V253/$Z253</f>
        <v>4.9051094890510951</v>
      </c>
      <c r="AK250" s="21">
        <f>$Z250*W253/$Z253</f>
        <v>6.3065693430656937</v>
      </c>
      <c r="AL250" s="21">
        <f>$Z250*X253/$Z253</f>
        <v>19.503649635036496</v>
      </c>
    </row>
    <row r="251" spans="2:38" x14ac:dyDescent="0.25">
      <c r="B251" s="3" t="s">
        <v>13</v>
      </c>
      <c r="C251" s="4">
        <v>0.1111</v>
      </c>
      <c r="D251" s="5">
        <v>1</v>
      </c>
      <c r="E251" s="4">
        <v>0</v>
      </c>
      <c r="F251" s="5">
        <v>0</v>
      </c>
      <c r="G251" s="4">
        <v>0.33329999999999999</v>
      </c>
      <c r="H251" s="5">
        <v>3</v>
      </c>
      <c r="I251" s="4">
        <v>0.22220000000000001</v>
      </c>
      <c r="J251" s="5">
        <v>2</v>
      </c>
      <c r="K251" s="4">
        <v>0.33329999999999999</v>
      </c>
      <c r="L251" s="5">
        <v>3</v>
      </c>
      <c r="M251" s="4">
        <v>3.2800000000000003E-2</v>
      </c>
      <c r="N251" s="5">
        <v>9</v>
      </c>
      <c r="P251" s="16"/>
      <c r="Q251" s="16"/>
      <c r="R251" s="5"/>
      <c r="S251" s="5"/>
      <c r="T251" s="19">
        <f t="shared" si="153"/>
        <v>1</v>
      </c>
      <c r="U251" s="19">
        <f t="shared" si="154"/>
        <v>0</v>
      </c>
      <c r="V251" s="19">
        <f t="shared" si="155"/>
        <v>3</v>
      </c>
      <c r="W251" s="19">
        <f t="shared" si="156"/>
        <v>2</v>
      </c>
      <c r="X251" s="19">
        <f t="shared" si="157"/>
        <v>3</v>
      </c>
      <c r="Y251" s="19"/>
      <c r="Z251" s="20">
        <f t="shared" si="158"/>
        <v>9</v>
      </c>
      <c r="AA251" s="16"/>
      <c r="AB251" s="16"/>
      <c r="AC251" s="16"/>
      <c r="AD251" s="16"/>
      <c r="AE251" s="16"/>
      <c r="AF251" s="16"/>
      <c r="AG251" s="21"/>
      <c r="AH251" s="21">
        <f>$Z251*T253/$Z253</f>
        <v>6.569343065693431E-2</v>
      </c>
      <c r="AI251" s="21">
        <f>$Z251*U253/$Z253</f>
        <v>0.29562043795620441</v>
      </c>
      <c r="AJ251" s="21">
        <f>$Z251*V253/$Z253</f>
        <v>1.3795620437956204</v>
      </c>
      <c r="AK251" s="21">
        <f>$Z251*W253/$Z253</f>
        <v>1.7737226277372262</v>
      </c>
      <c r="AL251" s="21">
        <f>$Z251*X253/$Z253</f>
        <v>5.4854014598540148</v>
      </c>
    </row>
    <row r="252" spans="2:38" x14ac:dyDescent="0.25">
      <c r="B252" s="3" t="s">
        <v>14</v>
      </c>
      <c r="C252" s="4">
        <v>0</v>
      </c>
      <c r="D252" s="5">
        <v>0</v>
      </c>
      <c r="E252" s="4">
        <v>0</v>
      </c>
      <c r="F252" s="5">
        <v>0</v>
      </c>
      <c r="G252" s="4">
        <v>0</v>
      </c>
      <c r="H252" s="5">
        <v>0</v>
      </c>
      <c r="I252" s="4">
        <v>0.5</v>
      </c>
      <c r="J252" s="5">
        <v>1</v>
      </c>
      <c r="K252" s="4">
        <v>0.5</v>
      </c>
      <c r="L252" s="5">
        <v>1</v>
      </c>
      <c r="M252" s="4">
        <v>7.3000000000000001E-3</v>
      </c>
      <c r="N252" s="5">
        <v>2</v>
      </c>
      <c r="P252" s="16"/>
      <c r="Q252" s="16"/>
      <c r="R252" s="5"/>
      <c r="S252" s="5"/>
      <c r="T252" s="19">
        <f t="shared" si="153"/>
        <v>0</v>
      </c>
      <c r="U252" s="19">
        <f t="shared" si="154"/>
        <v>0</v>
      </c>
      <c r="V252" s="19">
        <f t="shared" si="155"/>
        <v>0</v>
      </c>
      <c r="W252" s="19">
        <f t="shared" si="156"/>
        <v>1</v>
      </c>
      <c r="X252" s="19">
        <f t="shared" si="157"/>
        <v>1</v>
      </c>
      <c r="Y252" s="19"/>
      <c r="Z252" s="20">
        <f t="shared" si="158"/>
        <v>2</v>
      </c>
      <c r="AA252" s="16"/>
      <c r="AB252" s="16"/>
      <c r="AC252" s="16"/>
      <c r="AD252" s="16"/>
      <c r="AE252" s="16"/>
      <c r="AF252" s="16"/>
      <c r="AG252" s="21"/>
      <c r="AH252" s="21">
        <f>$Z252*T253/$Z253</f>
        <v>1.4598540145985401E-2</v>
      </c>
      <c r="AI252" s="21">
        <f>$Z252*U253/$Z253</f>
        <v>6.569343065693431E-2</v>
      </c>
      <c r="AJ252" s="21">
        <f>$Z252*V253/$Z253</f>
        <v>0.30656934306569344</v>
      </c>
      <c r="AK252" s="21">
        <f>$Z252*W253/$Z253</f>
        <v>0.39416058394160586</v>
      </c>
      <c r="AL252" s="21">
        <f>$Z252*X253/$Z253</f>
        <v>1.218978102189781</v>
      </c>
    </row>
    <row r="253" spans="2:38" x14ac:dyDescent="0.25">
      <c r="B253" s="3" t="s">
        <v>6</v>
      </c>
      <c r="C253" s="6">
        <v>7.3000000000000001E-3</v>
      </c>
      <c r="D253" s="3">
        <v>2</v>
      </c>
      <c r="E253" s="6">
        <v>3.2800000000000003E-2</v>
      </c>
      <c r="F253" s="3">
        <v>9</v>
      </c>
      <c r="G253" s="6">
        <v>0.15329999999999999</v>
      </c>
      <c r="H253" s="3">
        <v>42</v>
      </c>
      <c r="I253" s="6">
        <v>0.1971</v>
      </c>
      <c r="J253" s="3">
        <v>54</v>
      </c>
      <c r="K253" s="6">
        <v>0.60950000000000004</v>
      </c>
      <c r="L253" s="3">
        <v>167</v>
      </c>
      <c r="M253" s="6">
        <v>1</v>
      </c>
      <c r="N253" s="3">
        <v>274</v>
      </c>
      <c r="P253" s="16"/>
      <c r="Q253" s="16"/>
      <c r="R253" s="16"/>
      <c r="S253" s="16"/>
      <c r="T253" s="20">
        <f>SUM(T245:T252)</f>
        <v>2</v>
      </c>
      <c r="U253" s="20">
        <f t="shared" ref="U253" si="159">SUM(U245:U252)</f>
        <v>9</v>
      </c>
      <c r="V253" s="20">
        <f t="shared" ref="V253" si="160">SUM(V245:V252)</f>
        <v>42</v>
      </c>
      <c r="W253" s="20">
        <f t="shared" ref="W253" si="161">SUM(W245:W252)</f>
        <v>54</v>
      </c>
      <c r="X253" s="20">
        <f t="shared" ref="X253" si="162">SUM(X245:X252)</f>
        <v>167</v>
      </c>
      <c r="Y253" s="20"/>
      <c r="Z253" s="19">
        <f>SUM(Z245:Z252)</f>
        <v>274</v>
      </c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</row>
    <row r="254" spans="2:38" x14ac:dyDescent="0.25">
      <c r="B254" s="8" t="s">
        <v>96</v>
      </c>
      <c r="C254" s="19"/>
      <c r="D254" s="18">
        <f>C253*4+E253*3+G253*2+I253*1+K253*0</f>
        <v>0.63129999999999997</v>
      </c>
      <c r="E254" s="17" t="s">
        <v>97</v>
      </c>
      <c r="F254" s="7"/>
      <c r="G254" s="7"/>
      <c r="H254" s="7"/>
      <c r="I254" s="7"/>
      <c r="J254" s="7"/>
      <c r="K254" s="7"/>
      <c r="L254" s="7"/>
      <c r="M254" s="7" t="s">
        <v>15</v>
      </c>
      <c r="N254" s="7">
        <v>274</v>
      </c>
    </row>
    <row r="255" spans="2:38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 t="s">
        <v>16</v>
      </c>
      <c r="N255" s="7">
        <v>1</v>
      </c>
    </row>
    <row r="257" spans="2:38" ht="18" x14ac:dyDescent="0.25">
      <c r="B257" s="1" t="s">
        <v>62</v>
      </c>
    </row>
    <row r="258" spans="2:38" x14ac:dyDescent="0.25">
      <c r="B258" s="2"/>
      <c r="C258" s="24" t="s">
        <v>42</v>
      </c>
      <c r="D258" s="25"/>
      <c r="E258" s="24" t="s">
        <v>43</v>
      </c>
      <c r="F258" s="25"/>
      <c r="G258" s="24" t="s">
        <v>44</v>
      </c>
      <c r="H258" s="25"/>
      <c r="I258" s="24" t="s">
        <v>45</v>
      </c>
      <c r="J258" s="25"/>
      <c r="K258" s="24" t="s">
        <v>46</v>
      </c>
      <c r="L258" s="25"/>
      <c r="M258" s="24" t="s">
        <v>6</v>
      </c>
      <c r="N258" s="25"/>
    </row>
    <row r="259" spans="2:38" x14ac:dyDescent="0.25">
      <c r="B259" s="3" t="s">
        <v>7</v>
      </c>
      <c r="C259" s="4">
        <v>0</v>
      </c>
      <c r="D259" s="5">
        <v>0</v>
      </c>
      <c r="E259" s="4">
        <v>0</v>
      </c>
      <c r="F259" s="5">
        <v>0</v>
      </c>
      <c r="G259" s="4">
        <v>0</v>
      </c>
      <c r="H259" s="5">
        <v>0</v>
      </c>
      <c r="I259" s="4">
        <v>0</v>
      </c>
      <c r="J259" s="5">
        <v>0</v>
      </c>
      <c r="K259" s="4">
        <v>0</v>
      </c>
      <c r="L259" s="5">
        <v>0</v>
      </c>
      <c r="M259" s="4">
        <v>0</v>
      </c>
      <c r="N259" s="5">
        <v>0</v>
      </c>
      <c r="P259" s="12" t="s">
        <v>91</v>
      </c>
      <c r="Q259" s="17">
        <f>_xlfn.CHISQ.TEST(T260:X266,AH260:AL266)</f>
        <v>5.5770694280544326E-2</v>
      </c>
      <c r="R259" s="19"/>
      <c r="S259" s="19" t="s">
        <v>92</v>
      </c>
      <c r="T259" s="19"/>
      <c r="U259" s="19"/>
      <c r="V259" s="19"/>
      <c r="W259" s="19"/>
      <c r="X259" s="19"/>
      <c r="Y259" s="19"/>
      <c r="Z259" s="20"/>
      <c r="AA259" s="19"/>
      <c r="AB259" s="19"/>
      <c r="AC259" s="19"/>
      <c r="AD259" s="19"/>
      <c r="AE259" s="19"/>
      <c r="AF259" s="19" t="s">
        <v>93</v>
      </c>
      <c r="AG259" s="21"/>
      <c r="AH259" s="21"/>
      <c r="AI259" s="21"/>
      <c r="AJ259" s="21"/>
      <c r="AK259" s="21"/>
      <c r="AL259" s="16"/>
    </row>
    <row r="260" spans="2:38" x14ac:dyDescent="0.25">
      <c r="B260" s="3" t="s">
        <v>8</v>
      </c>
      <c r="C260" s="4">
        <v>7.1399999999999991E-2</v>
      </c>
      <c r="D260" s="5">
        <v>3</v>
      </c>
      <c r="E260" s="4">
        <v>0.21429999999999999</v>
      </c>
      <c r="F260" s="5">
        <v>9</v>
      </c>
      <c r="G260" s="4">
        <v>0.1905</v>
      </c>
      <c r="H260" s="5">
        <v>8</v>
      </c>
      <c r="I260" s="4">
        <v>0.23810000000000001</v>
      </c>
      <c r="J260" s="5">
        <v>10</v>
      </c>
      <c r="K260" s="4">
        <v>0.28570000000000001</v>
      </c>
      <c r="L260" s="5">
        <v>12</v>
      </c>
      <c r="M260" s="4">
        <v>0.15329999999999999</v>
      </c>
      <c r="N260" s="5">
        <v>42</v>
      </c>
      <c r="P260" s="12" t="s">
        <v>94</v>
      </c>
      <c r="Q260" s="8">
        <f>_xlfn.CHISQ.INV.RT(Q259,24)</f>
        <v>35.92845798914842</v>
      </c>
      <c r="R260" s="19"/>
      <c r="S260" s="19"/>
      <c r="T260" s="19">
        <f t="shared" ref="T260:T266" si="163">D260</f>
        <v>3</v>
      </c>
      <c r="U260" s="19">
        <f t="shared" ref="U260:U266" si="164">F260</f>
        <v>9</v>
      </c>
      <c r="V260" s="19">
        <f t="shared" ref="V260:V266" si="165">H260</f>
        <v>8</v>
      </c>
      <c r="W260" s="19">
        <f t="shared" ref="W260:W266" si="166">J260</f>
        <v>10</v>
      </c>
      <c r="X260" s="19">
        <f t="shared" ref="X260:X266" si="167">L260</f>
        <v>12</v>
      </c>
      <c r="Y260" s="19"/>
      <c r="Z260" s="20">
        <f t="shared" ref="Z260:Z266" si="168">SUM(T260:Y260)</f>
        <v>42</v>
      </c>
      <c r="AA260" s="19"/>
      <c r="AB260" s="19"/>
      <c r="AC260" s="19"/>
      <c r="AD260" s="19"/>
      <c r="AE260" s="19"/>
      <c r="AF260" s="19"/>
      <c r="AG260" s="21"/>
      <c r="AH260" s="21">
        <f>$Z260*T267/$Z267</f>
        <v>3.3722627737226278</v>
      </c>
      <c r="AI260" s="21">
        <f>$Z260*U267/$Z267</f>
        <v>10.270072992700729</v>
      </c>
      <c r="AJ260" s="21">
        <f>$Z260*V267/$Z267</f>
        <v>9.0437956204379564</v>
      </c>
      <c r="AK260" s="21">
        <f>$Z260*W267/$Z267</f>
        <v>6.5912408759124084</v>
      </c>
      <c r="AL260" s="21">
        <f>$Z260*X267/$Z267</f>
        <v>12.722627737226277</v>
      </c>
    </row>
    <row r="261" spans="2:38" x14ac:dyDescent="0.25">
      <c r="B261" s="3" t="s">
        <v>9</v>
      </c>
      <c r="C261" s="4">
        <v>8.8200000000000001E-2</v>
      </c>
      <c r="D261" s="5">
        <v>3</v>
      </c>
      <c r="E261" s="4">
        <v>0.26469999999999999</v>
      </c>
      <c r="F261" s="5">
        <v>9</v>
      </c>
      <c r="G261" s="4">
        <v>0.14710000000000001</v>
      </c>
      <c r="H261" s="5">
        <v>5</v>
      </c>
      <c r="I261" s="4">
        <v>0.2059</v>
      </c>
      <c r="J261" s="5">
        <v>7</v>
      </c>
      <c r="K261" s="4">
        <v>0.29409999999999997</v>
      </c>
      <c r="L261" s="5">
        <v>10</v>
      </c>
      <c r="M261" s="4">
        <v>0.1241</v>
      </c>
      <c r="N261" s="5">
        <v>34</v>
      </c>
      <c r="P261" s="12" t="s">
        <v>95</v>
      </c>
      <c r="Q261" s="22">
        <f>SQRT(Q260/(Z267*MIN(7-1,5-1)))</f>
        <v>0.18105645465191464</v>
      </c>
      <c r="R261" s="19"/>
      <c r="S261" s="19"/>
      <c r="T261" s="19">
        <f t="shared" si="163"/>
        <v>3</v>
      </c>
      <c r="U261" s="19">
        <f t="shared" si="164"/>
        <v>9</v>
      </c>
      <c r="V261" s="19">
        <f t="shared" si="165"/>
        <v>5</v>
      </c>
      <c r="W261" s="19">
        <f t="shared" si="166"/>
        <v>7</v>
      </c>
      <c r="X261" s="19">
        <f t="shared" si="167"/>
        <v>10</v>
      </c>
      <c r="Y261" s="19"/>
      <c r="Z261" s="20">
        <f t="shared" si="168"/>
        <v>34</v>
      </c>
      <c r="AA261" s="19"/>
      <c r="AB261" s="19"/>
      <c r="AC261" s="19"/>
      <c r="AD261" s="19"/>
      <c r="AE261" s="19"/>
      <c r="AF261" s="19"/>
      <c r="AG261" s="21"/>
      <c r="AH261" s="21">
        <f>$Z261*T267/$Z267</f>
        <v>2.7299270072992701</v>
      </c>
      <c r="AI261" s="21">
        <f>$Z261*U267/$Z267</f>
        <v>8.3138686131386859</v>
      </c>
      <c r="AJ261" s="21">
        <f>$Z261*V267/$Z267</f>
        <v>7.3211678832116789</v>
      </c>
      <c r="AK261" s="21">
        <f>$Z261*W267/$Z267</f>
        <v>5.335766423357664</v>
      </c>
      <c r="AL261" s="21">
        <f>$Z261*X267/$Z267</f>
        <v>10.299270072992702</v>
      </c>
    </row>
    <row r="262" spans="2:38" x14ac:dyDescent="0.25">
      <c r="B262" s="3" t="s">
        <v>10</v>
      </c>
      <c r="C262" s="4">
        <v>4.0500000000000001E-2</v>
      </c>
      <c r="D262" s="5">
        <v>3</v>
      </c>
      <c r="E262" s="4">
        <v>0.27029999999999998</v>
      </c>
      <c r="F262" s="5">
        <v>20</v>
      </c>
      <c r="G262" s="4">
        <v>0.2432</v>
      </c>
      <c r="H262" s="5">
        <v>18</v>
      </c>
      <c r="I262" s="4">
        <v>0.1081</v>
      </c>
      <c r="J262" s="5">
        <v>8</v>
      </c>
      <c r="K262" s="4">
        <v>0.33779999999999999</v>
      </c>
      <c r="L262" s="5">
        <v>25</v>
      </c>
      <c r="M262" s="4">
        <v>0.27010000000000001</v>
      </c>
      <c r="N262" s="5">
        <v>74</v>
      </c>
      <c r="P262" s="19"/>
      <c r="Q262" s="8" t="str">
        <f>IF(AND(Q261&gt;0,Q261&lt;=0.2),"Schwacher Zusammenhang",IF(AND(Q261&gt;0.2,Q261&lt;=0.6),"Mittlerer Zusammenhang",IF(Q261&gt;0.6,"Starker Zusammenhang","")))</f>
        <v>Schwacher Zusammenhang</v>
      </c>
      <c r="R262" s="5"/>
      <c r="S262" s="5"/>
      <c r="T262" s="19">
        <f t="shared" si="163"/>
        <v>3</v>
      </c>
      <c r="U262" s="19">
        <f t="shared" si="164"/>
        <v>20</v>
      </c>
      <c r="V262" s="19">
        <f t="shared" si="165"/>
        <v>18</v>
      </c>
      <c r="W262" s="19">
        <f t="shared" si="166"/>
        <v>8</v>
      </c>
      <c r="X262" s="19">
        <f t="shared" si="167"/>
        <v>25</v>
      </c>
      <c r="Y262" s="19"/>
      <c r="Z262" s="20">
        <f t="shared" si="168"/>
        <v>74</v>
      </c>
      <c r="AA262" s="19"/>
      <c r="AB262" s="19"/>
      <c r="AC262" s="19"/>
      <c r="AD262" s="19"/>
      <c r="AE262" s="19"/>
      <c r="AF262" s="19"/>
      <c r="AG262" s="21"/>
      <c r="AH262" s="21">
        <f>$Z262*T267/$Z267</f>
        <v>5.9416058394160585</v>
      </c>
      <c r="AI262" s="21">
        <f>$Z262*U267/$Z267</f>
        <v>18.094890510948904</v>
      </c>
      <c r="AJ262" s="21">
        <f>$Z262*V267/$Z267</f>
        <v>15.934306569343066</v>
      </c>
      <c r="AK262" s="21">
        <f>$Z262*W267/$Z267</f>
        <v>11.613138686131387</v>
      </c>
      <c r="AL262" s="21">
        <f>$Z262*X267/$Z267</f>
        <v>22.416058394160583</v>
      </c>
    </row>
    <row r="263" spans="2:38" x14ac:dyDescent="0.25">
      <c r="B263" s="3" t="s">
        <v>11</v>
      </c>
      <c r="C263" s="4">
        <v>7.4099999999999999E-2</v>
      </c>
      <c r="D263" s="5">
        <v>6</v>
      </c>
      <c r="E263" s="4">
        <v>0.22220000000000001</v>
      </c>
      <c r="F263" s="5">
        <v>18</v>
      </c>
      <c r="G263" s="4">
        <v>0.2346</v>
      </c>
      <c r="H263" s="5">
        <v>19</v>
      </c>
      <c r="I263" s="4">
        <v>0.14810000000000001</v>
      </c>
      <c r="J263" s="5">
        <v>12</v>
      </c>
      <c r="K263" s="4">
        <v>0.32100000000000001</v>
      </c>
      <c r="L263" s="5">
        <v>26</v>
      </c>
      <c r="M263" s="4">
        <v>0.29559999999999997</v>
      </c>
      <c r="N263" s="5">
        <v>81</v>
      </c>
      <c r="P263" s="16"/>
      <c r="Q263" s="16"/>
      <c r="R263" s="5"/>
      <c r="S263" s="5"/>
      <c r="T263" s="19">
        <f t="shared" si="163"/>
        <v>6</v>
      </c>
      <c r="U263" s="19">
        <f t="shared" si="164"/>
        <v>18</v>
      </c>
      <c r="V263" s="19">
        <f t="shared" si="165"/>
        <v>19</v>
      </c>
      <c r="W263" s="19">
        <f t="shared" si="166"/>
        <v>12</v>
      </c>
      <c r="X263" s="19">
        <f t="shared" si="167"/>
        <v>26</v>
      </c>
      <c r="Y263" s="19"/>
      <c r="Z263" s="20">
        <f t="shared" si="168"/>
        <v>81</v>
      </c>
      <c r="AA263" s="16"/>
      <c r="AB263" s="16"/>
      <c r="AC263" s="16"/>
      <c r="AD263" s="16"/>
      <c r="AE263" s="16"/>
      <c r="AF263" s="16"/>
      <c r="AG263" s="21"/>
      <c r="AH263" s="21">
        <f>$Z263*T267/$Z267</f>
        <v>6.5036496350364965</v>
      </c>
      <c r="AI263" s="21">
        <f>$Z263*U267/$Z267</f>
        <v>19.806569343065693</v>
      </c>
      <c r="AJ263" s="21">
        <f>$Z263*V267/$Z267</f>
        <v>17.441605839416059</v>
      </c>
      <c r="AK263" s="21">
        <f>$Z263*W267/$Z267</f>
        <v>12.711678832116789</v>
      </c>
      <c r="AL263" s="21">
        <f>$Z263*X267/$Z267</f>
        <v>24.536496350364963</v>
      </c>
    </row>
    <row r="264" spans="2:38" x14ac:dyDescent="0.25">
      <c r="B264" s="3" t="s">
        <v>12</v>
      </c>
      <c r="C264" s="4">
        <v>9.3800000000000008E-2</v>
      </c>
      <c r="D264" s="5">
        <v>3</v>
      </c>
      <c r="E264" s="4">
        <v>0.28129999999999999</v>
      </c>
      <c r="F264" s="5">
        <v>9</v>
      </c>
      <c r="G264" s="4">
        <v>0.21879999999999999</v>
      </c>
      <c r="H264" s="5">
        <v>7</v>
      </c>
      <c r="I264" s="4">
        <v>0.125</v>
      </c>
      <c r="J264" s="5">
        <v>4</v>
      </c>
      <c r="K264" s="4">
        <v>0.28129999999999999</v>
      </c>
      <c r="L264" s="5">
        <v>9</v>
      </c>
      <c r="M264" s="4">
        <v>0.1168</v>
      </c>
      <c r="N264" s="5">
        <v>32</v>
      </c>
      <c r="P264" s="16"/>
      <c r="Q264" s="16"/>
      <c r="R264" s="5"/>
      <c r="S264" s="5"/>
      <c r="T264" s="19">
        <f t="shared" si="163"/>
        <v>3</v>
      </c>
      <c r="U264" s="19">
        <f t="shared" si="164"/>
        <v>9</v>
      </c>
      <c r="V264" s="19">
        <f t="shared" si="165"/>
        <v>7</v>
      </c>
      <c r="W264" s="19">
        <f t="shared" si="166"/>
        <v>4</v>
      </c>
      <c r="X264" s="19">
        <f t="shared" si="167"/>
        <v>9</v>
      </c>
      <c r="Y264" s="19"/>
      <c r="Z264" s="20">
        <f t="shared" si="168"/>
        <v>32</v>
      </c>
      <c r="AA264" s="16"/>
      <c r="AB264" s="16"/>
      <c r="AC264" s="16"/>
      <c r="AD264" s="16"/>
      <c r="AE264" s="16"/>
      <c r="AF264" s="16"/>
      <c r="AG264" s="21"/>
      <c r="AH264" s="21">
        <f>$Z264*T267/$Z267</f>
        <v>2.5693430656934306</v>
      </c>
      <c r="AI264" s="21">
        <f>$Z264*U267/$Z267</f>
        <v>7.8248175182481754</v>
      </c>
      <c r="AJ264" s="21">
        <f>$Z264*V267/$Z267</f>
        <v>6.8905109489051091</v>
      </c>
      <c r="AK264" s="21">
        <f>$Z264*W267/$Z267</f>
        <v>5.0218978102189782</v>
      </c>
      <c r="AL264" s="21">
        <f>$Z264*X267/$Z267</f>
        <v>9.6934306569343072</v>
      </c>
    </row>
    <row r="265" spans="2:38" x14ac:dyDescent="0.25">
      <c r="B265" s="3" t="s">
        <v>13</v>
      </c>
      <c r="C265" s="4">
        <v>0.44440000000000002</v>
      </c>
      <c r="D265" s="5">
        <v>4</v>
      </c>
      <c r="E265" s="4">
        <v>0.22220000000000001</v>
      </c>
      <c r="F265" s="5">
        <v>2</v>
      </c>
      <c r="G265" s="4">
        <v>0.22220000000000001</v>
      </c>
      <c r="H265" s="5">
        <v>2</v>
      </c>
      <c r="I265" s="4">
        <v>0</v>
      </c>
      <c r="J265" s="5">
        <v>0</v>
      </c>
      <c r="K265" s="4">
        <v>0.1111</v>
      </c>
      <c r="L265" s="5">
        <v>1</v>
      </c>
      <c r="M265" s="4">
        <v>3.2800000000000003E-2</v>
      </c>
      <c r="N265" s="5">
        <v>9</v>
      </c>
      <c r="P265" s="16"/>
      <c r="Q265" s="16"/>
      <c r="R265" s="5"/>
      <c r="S265" s="5"/>
      <c r="T265" s="19">
        <f t="shared" si="163"/>
        <v>4</v>
      </c>
      <c r="U265" s="19">
        <f t="shared" si="164"/>
        <v>2</v>
      </c>
      <c r="V265" s="19">
        <f t="shared" si="165"/>
        <v>2</v>
      </c>
      <c r="W265" s="19">
        <f t="shared" si="166"/>
        <v>0</v>
      </c>
      <c r="X265" s="19">
        <f t="shared" si="167"/>
        <v>1</v>
      </c>
      <c r="Y265" s="19"/>
      <c r="Z265" s="20">
        <f t="shared" si="168"/>
        <v>9</v>
      </c>
      <c r="AA265" s="16"/>
      <c r="AB265" s="16"/>
      <c r="AC265" s="16"/>
      <c r="AD265" s="16"/>
      <c r="AE265" s="16"/>
      <c r="AF265" s="16"/>
      <c r="AG265" s="21"/>
      <c r="AH265" s="21">
        <f>$Z265*T267/$Z267</f>
        <v>0.72262773722627738</v>
      </c>
      <c r="AI265" s="21">
        <f>$Z265*U267/$Z267</f>
        <v>2.2007299270072993</v>
      </c>
      <c r="AJ265" s="21">
        <f>$Z265*V267/$Z267</f>
        <v>1.937956204379562</v>
      </c>
      <c r="AK265" s="21">
        <f>$Z265*W267/$Z267</f>
        <v>1.4124087591240877</v>
      </c>
      <c r="AL265" s="21">
        <f>$Z265*X267/$Z267</f>
        <v>2.7262773722627736</v>
      </c>
    </row>
    <row r="266" spans="2:38" x14ac:dyDescent="0.25">
      <c r="B266" s="3" t="s">
        <v>14</v>
      </c>
      <c r="C266" s="4">
        <v>0</v>
      </c>
      <c r="D266" s="5">
        <v>0</v>
      </c>
      <c r="E266" s="4">
        <v>0</v>
      </c>
      <c r="F266" s="5">
        <v>0</v>
      </c>
      <c r="G266" s="4">
        <v>0</v>
      </c>
      <c r="H266" s="5">
        <v>0</v>
      </c>
      <c r="I266" s="4">
        <v>1</v>
      </c>
      <c r="J266" s="5">
        <v>2</v>
      </c>
      <c r="K266" s="4">
        <v>0</v>
      </c>
      <c r="L266" s="5">
        <v>0</v>
      </c>
      <c r="M266" s="4">
        <v>7.3000000000000001E-3</v>
      </c>
      <c r="N266" s="5">
        <v>2</v>
      </c>
      <c r="P266" s="16"/>
      <c r="Q266" s="16"/>
      <c r="R266" s="5"/>
      <c r="S266" s="5"/>
      <c r="T266" s="19">
        <f t="shared" si="163"/>
        <v>0</v>
      </c>
      <c r="U266" s="19">
        <f t="shared" si="164"/>
        <v>0</v>
      </c>
      <c r="V266" s="19">
        <f t="shared" si="165"/>
        <v>0</v>
      </c>
      <c r="W266" s="19">
        <f t="shared" si="166"/>
        <v>2</v>
      </c>
      <c r="X266" s="19">
        <f t="shared" si="167"/>
        <v>0</v>
      </c>
      <c r="Y266" s="19"/>
      <c r="Z266" s="20">
        <f t="shared" si="168"/>
        <v>2</v>
      </c>
      <c r="AA266" s="16"/>
      <c r="AB266" s="16"/>
      <c r="AC266" s="16"/>
      <c r="AD266" s="16"/>
      <c r="AE266" s="16"/>
      <c r="AF266" s="16"/>
      <c r="AG266" s="21"/>
      <c r="AH266" s="21">
        <f>$Z266*T267/$Z267</f>
        <v>0.16058394160583941</v>
      </c>
      <c r="AI266" s="21">
        <f>$Z266*U267/$Z267</f>
        <v>0.48905109489051096</v>
      </c>
      <c r="AJ266" s="21">
        <f>$Z266*V267/$Z267</f>
        <v>0.43065693430656932</v>
      </c>
      <c r="AK266" s="21">
        <f>$Z266*W267/$Z267</f>
        <v>0.31386861313868614</v>
      </c>
      <c r="AL266" s="21">
        <f>$Z266*X267/$Z267</f>
        <v>0.6058394160583942</v>
      </c>
    </row>
    <row r="267" spans="2:38" x14ac:dyDescent="0.25">
      <c r="B267" s="3" t="s">
        <v>6</v>
      </c>
      <c r="C267" s="6">
        <v>8.0299999999999996E-2</v>
      </c>
      <c r="D267" s="3">
        <v>22</v>
      </c>
      <c r="E267" s="6">
        <v>0.2445</v>
      </c>
      <c r="F267" s="3">
        <v>67</v>
      </c>
      <c r="G267" s="6">
        <v>0.21529999999999999</v>
      </c>
      <c r="H267" s="3">
        <v>59</v>
      </c>
      <c r="I267" s="6">
        <v>0.15690000000000001</v>
      </c>
      <c r="J267" s="3">
        <v>43</v>
      </c>
      <c r="K267" s="6">
        <v>0.3029</v>
      </c>
      <c r="L267" s="3">
        <v>83</v>
      </c>
      <c r="M267" s="6">
        <v>1</v>
      </c>
      <c r="N267" s="3">
        <v>274</v>
      </c>
      <c r="P267" s="16"/>
      <c r="Q267" s="16"/>
      <c r="R267" s="16"/>
      <c r="S267" s="16"/>
      <c r="T267" s="20">
        <f>SUM(T259:T266)</f>
        <v>22</v>
      </c>
      <c r="U267" s="20">
        <f t="shared" ref="U267" si="169">SUM(U259:U266)</f>
        <v>67</v>
      </c>
      <c r="V267" s="20">
        <f t="shared" ref="V267" si="170">SUM(V259:V266)</f>
        <v>59</v>
      </c>
      <c r="W267" s="20">
        <f t="shared" ref="W267" si="171">SUM(W259:W266)</f>
        <v>43</v>
      </c>
      <c r="X267" s="20">
        <f t="shared" ref="X267" si="172">SUM(X259:X266)</f>
        <v>83</v>
      </c>
      <c r="Y267" s="20"/>
      <c r="Z267" s="19">
        <f>SUM(Z259:Z266)</f>
        <v>274</v>
      </c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</row>
    <row r="268" spans="2:38" x14ac:dyDescent="0.25">
      <c r="B268" s="8" t="s">
        <v>96</v>
      </c>
      <c r="C268" s="19"/>
      <c r="D268" s="18">
        <f>C267*4+E267*3+G267*2+I267*1+K267*0</f>
        <v>1.6422000000000001</v>
      </c>
      <c r="E268" s="17" t="s">
        <v>97</v>
      </c>
      <c r="F268" s="7"/>
      <c r="G268" s="7"/>
      <c r="H268" s="7"/>
      <c r="I268" s="7"/>
      <c r="J268" s="7"/>
      <c r="K268" s="7"/>
      <c r="L268" s="7"/>
      <c r="M268" s="7" t="s">
        <v>15</v>
      </c>
      <c r="N268" s="7">
        <v>274</v>
      </c>
    </row>
    <row r="269" spans="2:38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 t="s">
        <v>16</v>
      </c>
      <c r="N269" s="7">
        <v>1</v>
      </c>
    </row>
    <row r="271" spans="2:38" ht="18" x14ac:dyDescent="0.25">
      <c r="B271" s="1" t="s">
        <v>63</v>
      </c>
    </row>
    <row r="272" spans="2:38" ht="18" x14ac:dyDescent="0.25">
      <c r="B272" s="1" t="s">
        <v>64</v>
      </c>
    </row>
    <row r="273" spans="2:38" x14ac:dyDescent="0.25">
      <c r="B273" s="2"/>
      <c r="C273" s="24" t="s">
        <v>42</v>
      </c>
      <c r="D273" s="25"/>
      <c r="E273" s="24" t="s">
        <v>43</v>
      </c>
      <c r="F273" s="25"/>
      <c r="G273" s="24" t="s">
        <v>44</v>
      </c>
      <c r="H273" s="25"/>
      <c r="I273" s="24" t="s">
        <v>45</v>
      </c>
      <c r="J273" s="25"/>
      <c r="K273" s="24" t="s">
        <v>46</v>
      </c>
      <c r="L273" s="25"/>
      <c r="M273" s="24" t="s">
        <v>6</v>
      </c>
      <c r="N273" s="25"/>
      <c r="P273" s="13"/>
    </row>
    <row r="274" spans="2:38" x14ac:dyDescent="0.25">
      <c r="B274" s="3" t="s">
        <v>7</v>
      </c>
      <c r="C274" s="4">
        <v>0</v>
      </c>
      <c r="D274" s="5">
        <v>0</v>
      </c>
      <c r="E274" s="4">
        <v>0</v>
      </c>
      <c r="F274" s="5">
        <v>0</v>
      </c>
      <c r="G274" s="4">
        <v>0</v>
      </c>
      <c r="H274" s="5">
        <v>0</v>
      </c>
      <c r="I274" s="4">
        <v>0</v>
      </c>
      <c r="J274" s="5">
        <v>0</v>
      </c>
      <c r="K274" s="4">
        <v>0</v>
      </c>
      <c r="L274" s="5">
        <v>0</v>
      </c>
      <c r="M274" s="4">
        <v>0</v>
      </c>
      <c r="N274" s="5">
        <v>0</v>
      </c>
      <c r="P274" s="12" t="s">
        <v>91</v>
      </c>
      <c r="Q274" s="17">
        <f>_xlfn.CHISQ.TEST(T275:X281,AH275:AL281)</f>
        <v>7.4309492033756183E-5</v>
      </c>
      <c r="R274" s="19"/>
      <c r="S274" s="19" t="s">
        <v>92</v>
      </c>
      <c r="T274" s="19"/>
      <c r="U274" s="19"/>
      <c r="V274" s="19"/>
      <c r="W274" s="19"/>
      <c r="X274" s="19"/>
      <c r="Y274" s="19"/>
      <c r="Z274" s="20"/>
      <c r="AA274" s="19"/>
      <c r="AB274" s="19"/>
      <c r="AC274" s="19"/>
      <c r="AD274" s="19"/>
      <c r="AE274" s="19"/>
      <c r="AF274" s="19" t="s">
        <v>93</v>
      </c>
      <c r="AG274" s="21"/>
      <c r="AH274" s="21"/>
      <c r="AI274" s="21"/>
      <c r="AJ274" s="21"/>
      <c r="AK274" s="21"/>
      <c r="AL274" s="16"/>
    </row>
    <row r="275" spans="2:38" x14ac:dyDescent="0.25">
      <c r="B275" s="3" t="s">
        <v>8</v>
      </c>
      <c r="C275" s="4">
        <v>0.23810000000000001</v>
      </c>
      <c r="D275" s="5">
        <v>10</v>
      </c>
      <c r="E275" s="4">
        <v>0.47620000000000001</v>
      </c>
      <c r="F275" s="5">
        <v>20</v>
      </c>
      <c r="G275" s="4">
        <v>0.11899999999999999</v>
      </c>
      <c r="H275" s="5">
        <v>5</v>
      </c>
      <c r="I275" s="4">
        <v>0.11899999999999999</v>
      </c>
      <c r="J275" s="5">
        <v>5</v>
      </c>
      <c r="K275" s="4">
        <v>4.7600000000000003E-2</v>
      </c>
      <c r="L275" s="5">
        <v>2</v>
      </c>
      <c r="M275" s="4">
        <v>0.15329999999999999</v>
      </c>
      <c r="N275" s="5">
        <v>42</v>
      </c>
      <c r="P275" s="12" t="s">
        <v>94</v>
      </c>
      <c r="Q275" s="8">
        <f>_xlfn.CHISQ.INV.RT(Q274,24)</f>
        <v>59.533700781500855</v>
      </c>
      <c r="R275" s="19"/>
      <c r="S275" s="19"/>
      <c r="T275" s="19">
        <f t="shared" ref="T275:T281" si="173">D275</f>
        <v>10</v>
      </c>
      <c r="U275" s="19">
        <f t="shared" ref="U275:U281" si="174">F275</f>
        <v>20</v>
      </c>
      <c r="V275" s="19">
        <f t="shared" ref="V275:V281" si="175">H275</f>
        <v>5</v>
      </c>
      <c r="W275" s="19">
        <f t="shared" ref="W275:W281" si="176">J275</f>
        <v>5</v>
      </c>
      <c r="X275" s="19">
        <f t="shared" ref="X275:X281" si="177">L275</f>
        <v>2</v>
      </c>
      <c r="Y275" s="19"/>
      <c r="Z275" s="20">
        <f t="shared" ref="Z275:Z281" si="178">SUM(T275:Y275)</f>
        <v>42</v>
      </c>
      <c r="AA275" s="19"/>
      <c r="AB275" s="19"/>
      <c r="AC275" s="19"/>
      <c r="AD275" s="19"/>
      <c r="AE275" s="19"/>
      <c r="AF275" s="19"/>
      <c r="AG275" s="21"/>
      <c r="AH275" s="21">
        <f>$Z275*T282/$Z282</f>
        <v>5.6715328467153281</v>
      </c>
      <c r="AI275" s="21">
        <f>$Z275*U282/$Z282</f>
        <v>16.708029197080293</v>
      </c>
      <c r="AJ275" s="21">
        <f>$Z275*V282/$Z282</f>
        <v>14.408759124087592</v>
      </c>
      <c r="AK275" s="21">
        <f>$Z275*W282/$Z282</f>
        <v>3.6788321167883211</v>
      </c>
      <c r="AL275" s="21">
        <f>$Z275*X282/$Z282</f>
        <v>1.5328467153284671</v>
      </c>
    </row>
    <row r="276" spans="2:38" x14ac:dyDescent="0.25">
      <c r="B276" s="3" t="s">
        <v>9</v>
      </c>
      <c r="C276" s="4">
        <v>0.26469999999999999</v>
      </c>
      <c r="D276" s="5">
        <v>9</v>
      </c>
      <c r="E276" s="4">
        <v>0.32350000000000001</v>
      </c>
      <c r="F276" s="5">
        <v>11</v>
      </c>
      <c r="G276" s="4">
        <v>0.35289999999999999</v>
      </c>
      <c r="H276" s="5">
        <v>12</v>
      </c>
      <c r="I276" s="4">
        <v>2.9399999999999999E-2</v>
      </c>
      <c r="J276" s="5">
        <v>1</v>
      </c>
      <c r="K276" s="4">
        <v>2.9399999999999999E-2</v>
      </c>
      <c r="L276" s="5">
        <v>1</v>
      </c>
      <c r="M276" s="4">
        <v>0.1241</v>
      </c>
      <c r="N276" s="5">
        <v>34</v>
      </c>
      <c r="P276" s="12" t="s">
        <v>95</v>
      </c>
      <c r="Q276" s="22">
        <f>SQRT(Q275/(Z282*MIN(7-1,5-1)))</f>
        <v>0.23306451908455289</v>
      </c>
      <c r="R276" s="19"/>
      <c r="S276" s="19"/>
      <c r="T276" s="19">
        <f t="shared" si="173"/>
        <v>9</v>
      </c>
      <c r="U276" s="19">
        <f t="shared" si="174"/>
        <v>11</v>
      </c>
      <c r="V276" s="19">
        <f t="shared" si="175"/>
        <v>12</v>
      </c>
      <c r="W276" s="19">
        <f t="shared" si="176"/>
        <v>1</v>
      </c>
      <c r="X276" s="19">
        <f t="shared" si="177"/>
        <v>1</v>
      </c>
      <c r="Y276" s="19"/>
      <c r="Z276" s="20">
        <f t="shared" si="178"/>
        <v>34</v>
      </c>
      <c r="AA276" s="19"/>
      <c r="AB276" s="19"/>
      <c r="AC276" s="19"/>
      <c r="AD276" s="19"/>
      <c r="AE276" s="19"/>
      <c r="AF276" s="19"/>
      <c r="AG276" s="21"/>
      <c r="AH276" s="21">
        <f>$Z276*T282/$Z282</f>
        <v>4.5912408759124084</v>
      </c>
      <c r="AI276" s="21">
        <f>$Z276*U282/$Z282</f>
        <v>13.525547445255475</v>
      </c>
      <c r="AJ276" s="21">
        <f>$Z276*V282/$Z282</f>
        <v>11.664233576642335</v>
      </c>
      <c r="AK276" s="21">
        <f>$Z276*W282/$Z282</f>
        <v>2.9781021897810218</v>
      </c>
      <c r="AL276" s="21">
        <f>$Z276*X282/$Z282</f>
        <v>1.2408759124087592</v>
      </c>
    </row>
    <row r="277" spans="2:38" x14ac:dyDescent="0.25">
      <c r="B277" s="3" t="s">
        <v>10</v>
      </c>
      <c r="C277" s="4">
        <v>0.1216</v>
      </c>
      <c r="D277" s="5">
        <v>9</v>
      </c>
      <c r="E277" s="4">
        <v>0.47299999999999998</v>
      </c>
      <c r="F277" s="5">
        <v>35</v>
      </c>
      <c r="G277" s="4">
        <v>0.31080000000000002</v>
      </c>
      <c r="H277" s="5">
        <v>23</v>
      </c>
      <c r="I277" s="4">
        <v>6.7599999999999993E-2</v>
      </c>
      <c r="J277" s="5">
        <v>5</v>
      </c>
      <c r="K277" s="4">
        <v>2.7E-2</v>
      </c>
      <c r="L277" s="5">
        <v>2</v>
      </c>
      <c r="M277" s="4">
        <v>0.27010000000000001</v>
      </c>
      <c r="N277" s="5">
        <v>74</v>
      </c>
      <c r="P277" s="19"/>
      <c r="Q277" s="8" t="str">
        <f>IF(AND(Q276&gt;0,Q276&lt;=0.2),"Schwacher Zusammenhang",IF(AND(Q276&gt;0.2,Q276&lt;=0.6),"Mittlerer Zusammenhang",IF(Q276&gt;0.6,"Starker Zusammenhang","")))</f>
        <v>Mittlerer Zusammenhang</v>
      </c>
      <c r="R277" s="5"/>
      <c r="S277" s="5"/>
      <c r="T277" s="19">
        <f t="shared" si="173"/>
        <v>9</v>
      </c>
      <c r="U277" s="19">
        <f t="shared" si="174"/>
        <v>35</v>
      </c>
      <c r="V277" s="19">
        <f t="shared" si="175"/>
        <v>23</v>
      </c>
      <c r="W277" s="19">
        <f t="shared" si="176"/>
        <v>5</v>
      </c>
      <c r="X277" s="19">
        <f t="shared" si="177"/>
        <v>2</v>
      </c>
      <c r="Y277" s="19"/>
      <c r="Z277" s="20">
        <f t="shared" si="178"/>
        <v>74</v>
      </c>
      <c r="AA277" s="19"/>
      <c r="AB277" s="19"/>
      <c r="AC277" s="19"/>
      <c r="AD277" s="19"/>
      <c r="AE277" s="19"/>
      <c r="AF277" s="19"/>
      <c r="AG277" s="21"/>
      <c r="AH277" s="21">
        <f>$Z277*T282/$Z282</f>
        <v>9.992700729927007</v>
      </c>
      <c r="AI277" s="21">
        <f>$Z277*U282/$Z282</f>
        <v>29.437956204379564</v>
      </c>
      <c r="AJ277" s="21">
        <f>$Z277*V282/$Z282</f>
        <v>25.386861313868614</v>
      </c>
      <c r="AK277" s="21">
        <f>$Z277*W282/$Z282</f>
        <v>6.4817518248175183</v>
      </c>
      <c r="AL277" s="21">
        <f>$Z277*X282/$Z282</f>
        <v>2.7007299270072993</v>
      </c>
    </row>
    <row r="278" spans="2:38" x14ac:dyDescent="0.25">
      <c r="B278" s="3" t="s">
        <v>11</v>
      </c>
      <c r="C278" s="4">
        <v>7.4099999999999999E-2</v>
      </c>
      <c r="D278" s="5">
        <v>6</v>
      </c>
      <c r="E278" s="4">
        <v>0.40739999999999998</v>
      </c>
      <c r="F278" s="5">
        <v>33</v>
      </c>
      <c r="G278" s="4">
        <v>0.43209999999999998</v>
      </c>
      <c r="H278" s="5">
        <v>35</v>
      </c>
      <c r="I278" s="4">
        <v>7.4099999999999999E-2</v>
      </c>
      <c r="J278" s="5">
        <v>6</v>
      </c>
      <c r="K278" s="4">
        <v>1.23E-2</v>
      </c>
      <c r="L278" s="5">
        <v>1</v>
      </c>
      <c r="M278" s="4">
        <v>0.29559999999999997</v>
      </c>
      <c r="N278" s="5">
        <v>81</v>
      </c>
      <c r="P278" s="16"/>
      <c r="Q278" s="16"/>
      <c r="R278" s="5"/>
      <c r="S278" s="5"/>
      <c r="T278" s="19">
        <f t="shared" si="173"/>
        <v>6</v>
      </c>
      <c r="U278" s="19">
        <f t="shared" si="174"/>
        <v>33</v>
      </c>
      <c r="V278" s="19">
        <f t="shared" si="175"/>
        <v>35</v>
      </c>
      <c r="W278" s="19">
        <f t="shared" si="176"/>
        <v>6</v>
      </c>
      <c r="X278" s="19">
        <f t="shared" si="177"/>
        <v>1</v>
      </c>
      <c r="Y278" s="19"/>
      <c r="Z278" s="20">
        <f t="shared" si="178"/>
        <v>81</v>
      </c>
      <c r="AA278" s="16"/>
      <c r="AB278" s="16"/>
      <c r="AC278" s="16"/>
      <c r="AD278" s="16"/>
      <c r="AE278" s="16"/>
      <c r="AF278" s="16"/>
      <c r="AG278" s="21"/>
      <c r="AH278" s="21">
        <f>$Z278*T282/$Z282</f>
        <v>10.937956204379562</v>
      </c>
      <c r="AI278" s="21">
        <f>$Z278*U282/$Z282</f>
        <v>32.222627737226276</v>
      </c>
      <c r="AJ278" s="21">
        <f>$Z278*V282/$Z282</f>
        <v>27.788321167883211</v>
      </c>
      <c r="AK278" s="21">
        <f>$Z278*W282/$Z282</f>
        <v>7.0948905109489049</v>
      </c>
      <c r="AL278" s="21">
        <f>$Z278*X282/$Z282</f>
        <v>2.9562043795620436</v>
      </c>
    </row>
    <row r="279" spans="2:38" x14ac:dyDescent="0.25">
      <c r="B279" s="3" t="s">
        <v>12</v>
      </c>
      <c r="C279" s="4">
        <v>3.1300000000000001E-2</v>
      </c>
      <c r="D279" s="5">
        <v>1</v>
      </c>
      <c r="E279" s="4">
        <v>0.28129999999999999</v>
      </c>
      <c r="F279" s="5">
        <v>9</v>
      </c>
      <c r="G279" s="4">
        <v>0.5</v>
      </c>
      <c r="H279" s="5">
        <v>16</v>
      </c>
      <c r="I279" s="4">
        <v>9.3800000000000008E-2</v>
      </c>
      <c r="J279" s="5">
        <v>3</v>
      </c>
      <c r="K279" s="4">
        <v>9.3800000000000008E-2</v>
      </c>
      <c r="L279" s="5">
        <v>3</v>
      </c>
      <c r="M279" s="4">
        <v>0.1168</v>
      </c>
      <c r="N279" s="5">
        <v>32</v>
      </c>
      <c r="P279" s="16"/>
      <c r="Q279" s="16"/>
      <c r="R279" s="5"/>
      <c r="S279" s="5"/>
      <c r="T279" s="19">
        <f t="shared" si="173"/>
        <v>1</v>
      </c>
      <c r="U279" s="19">
        <f t="shared" si="174"/>
        <v>9</v>
      </c>
      <c r="V279" s="19">
        <f t="shared" si="175"/>
        <v>16</v>
      </c>
      <c r="W279" s="19">
        <f t="shared" si="176"/>
        <v>3</v>
      </c>
      <c r="X279" s="19">
        <f t="shared" si="177"/>
        <v>3</v>
      </c>
      <c r="Y279" s="19"/>
      <c r="Z279" s="20">
        <f t="shared" si="178"/>
        <v>32</v>
      </c>
      <c r="AA279" s="16"/>
      <c r="AB279" s="16"/>
      <c r="AC279" s="16"/>
      <c r="AD279" s="16"/>
      <c r="AE279" s="16"/>
      <c r="AF279" s="16"/>
      <c r="AG279" s="21"/>
      <c r="AH279" s="21">
        <f>$Z279*T282/$Z282</f>
        <v>4.3211678832116789</v>
      </c>
      <c r="AI279" s="21">
        <f>$Z279*U282/$Z282</f>
        <v>12.729927007299271</v>
      </c>
      <c r="AJ279" s="21">
        <f>$Z279*V282/$Z282</f>
        <v>10.978102189781023</v>
      </c>
      <c r="AK279" s="21">
        <f>$Z279*W282/$Z282</f>
        <v>2.8029197080291972</v>
      </c>
      <c r="AL279" s="21">
        <f>$Z279*X282/$Z282</f>
        <v>1.167883211678832</v>
      </c>
    </row>
    <row r="280" spans="2:38" x14ac:dyDescent="0.25">
      <c r="B280" s="3" t="s">
        <v>13</v>
      </c>
      <c r="C280" s="4">
        <v>0.22220000000000001</v>
      </c>
      <c r="D280" s="5">
        <v>2</v>
      </c>
      <c r="E280" s="4">
        <v>0.1111</v>
      </c>
      <c r="F280" s="5">
        <v>1</v>
      </c>
      <c r="G280" s="4">
        <v>0.33329999999999999</v>
      </c>
      <c r="H280" s="5">
        <v>3</v>
      </c>
      <c r="I280" s="4">
        <v>0.22220000000000001</v>
      </c>
      <c r="J280" s="5">
        <v>2</v>
      </c>
      <c r="K280" s="4">
        <v>0.1111</v>
      </c>
      <c r="L280" s="5">
        <v>1</v>
      </c>
      <c r="M280" s="4">
        <v>3.2800000000000003E-2</v>
      </c>
      <c r="N280" s="5">
        <v>9</v>
      </c>
      <c r="P280" s="16"/>
      <c r="Q280" s="16"/>
      <c r="R280" s="5"/>
      <c r="S280" s="5"/>
      <c r="T280" s="19">
        <f t="shared" si="173"/>
        <v>2</v>
      </c>
      <c r="U280" s="19">
        <f t="shared" si="174"/>
        <v>1</v>
      </c>
      <c r="V280" s="19">
        <f t="shared" si="175"/>
        <v>3</v>
      </c>
      <c r="W280" s="19">
        <f t="shared" si="176"/>
        <v>2</v>
      </c>
      <c r="X280" s="19">
        <f t="shared" si="177"/>
        <v>1</v>
      </c>
      <c r="Y280" s="19"/>
      <c r="Z280" s="20">
        <f t="shared" si="178"/>
        <v>9</v>
      </c>
      <c r="AA280" s="16"/>
      <c r="AB280" s="16"/>
      <c r="AC280" s="16"/>
      <c r="AD280" s="16"/>
      <c r="AE280" s="16"/>
      <c r="AF280" s="16"/>
      <c r="AG280" s="21"/>
      <c r="AH280" s="21">
        <f>$Z280*T282/$Z282</f>
        <v>1.2153284671532847</v>
      </c>
      <c r="AI280" s="21">
        <f>$Z280*U282/$Z282</f>
        <v>3.5802919708029197</v>
      </c>
      <c r="AJ280" s="21">
        <f>$Z280*V282/$Z282</f>
        <v>3.0875912408759123</v>
      </c>
      <c r="AK280" s="21">
        <f>$Z280*W282/$Z282</f>
        <v>0.78832116788321172</v>
      </c>
      <c r="AL280" s="21">
        <f>$Z280*X282/$Z282</f>
        <v>0.32846715328467152</v>
      </c>
    </row>
    <row r="281" spans="2:38" x14ac:dyDescent="0.25">
      <c r="B281" s="3" t="s">
        <v>14</v>
      </c>
      <c r="C281" s="4">
        <v>0</v>
      </c>
      <c r="D281" s="5">
        <v>0</v>
      </c>
      <c r="E281" s="4">
        <v>0</v>
      </c>
      <c r="F281" s="5">
        <v>0</v>
      </c>
      <c r="G281" s="4">
        <v>0</v>
      </c>
      <c r="H281" s="5">
        <v>0</v>
      </c>
      <c r="I281" s="4">
        <v>1</v>
      </c>
      <c r="J281" s="5">
        <v>2</v>
      </c>
      <c r="K281" s="4">
        <v>0</v>
      </c>
      <c r="L281" s="5">
        <v>0</v>
      </c>
      <c r="M281" s="4">
        <v>7.3000000000000001E-3</v>
      </c>
      <c r="N281" s="5">
        <v>2</v>
      </c>
      <c r="P281" s="16"/>
      <c r="Q281" s="16"/>
      <c r="R281" s="5"/>
      <c r="S281" s="5"/>
      <c r="T281" s="19">
        <f t="shared" si="173"/>
        <v>0</v>
      </c>
      <c r="U281" s="19">
        <f t="shared" si="174"/>
        <v>0</v>
      </c>
      <c r="V281" s="19">
        <f t="shared" si="175"/>
        <v>0</v>
      </c>
      <c r="W281" s="19">
        <f t="shared" si="176"/>
        <v>2</v>
      </c>
      <c r="X281" s="19">
        <f t="shared" si="177"/>
        <v>0</v>
      </c>
      <c r="Y281" s="19"/>
      <c r="Z281" s="20">
        <f t="shared" si="178"/>
        <v>2</v>
      </c>
      <c r="AA281" s="16"/>
      <c r="AB281" s="16"/>
      <c r="AC281" s="16"/>
      <c r="AD281" s="16"/>
      <c r="AE281" s="16"/>
      <c r="AF281" s="16"/>
      <c r="AG281" s="21"/>
      <c r="AH281" s="21">
        <f>$Z281*T282/$Z282</f>
        <v>0.27007299270072993</v>
      </c>
      <c r="AI281" s="21">
        <f>$Z281*U282/$Z282</f>
        <v>0.79562043795620441</v>
      </c>
      <c r="AJ281" s="21">
        <f>$Z281*V282/$Z282</f>
        <v>0.68613138686131392</v>
      </c>
      <c r="AK281" s="21">
        <f>$Z281*W282/$Z282</f>
        <v>0.17518248175182483</v>
      </c>
      <c r="AL281" s="21">
        <f>$Z281*X282/$Z282</f>
        <v>7.2992700729927001E-2</v>
      </c>
    </row>
    <row r="282" spans="2:38" x14ac:dyDescent="0.25">
      <c r="B282" s="3" t="s">
        <v>6</v>
      </c>
      <c r="C282" s="6">
        <v>0.13500000000000001</v>
      </c>
      <c r="D282" s="3">
        <v>37</v>
      </c>
      <c r="E282" s="6">
        <v>0.39779999999999999</v>
      </c>
      <c r="F282" s="3">
        <v>109</v>
      </c>
      <c r="G282" s="6">
        <v>0.34310000000000002</v>
      </c>
      <c r="H282" s="3">
        <v>94</v>
      </c>
      <c r="I282" s="6">
        <v>8.7599999999999997E-2</v>
      </c>
      <c r="J282" s="3">
        <v>24</v>
      </c>
      <c r="K282" s="6">
        <v>3.6499999999999998E-2</v>
      </c>
      <c r="L282" s="3">
        <v>10</v>
      </c>
      <c r="M282" s="6">
        <v>1</v>
      </c>
      <c r="N282" s="3">
        <v>274</v>
      </c>
      <c r="P282" s="16"/>
      <c r="Q282" s="16"/>
      <c r="R282" s="16"/>
      <c r="S282" s="16"/>
      <c r="T282" s="20">
        <f>SUM(T274:T281)</f>
        <v>37</v>
      </c>
      <c r="U282" s="20">
        <f t="shared" ref="U282" si="179">SUM(U274:U281)</f>
        <v>109</v>
      </c>
      <c r="V282" s="20">
        <f t="shared" ref="V282" si="180">SUM(V274:V281)</f>
        <v>94</v>
      </c>
      <c r="W282" s="20">
        <f t="shared" ref="W282" si="181">SUM(W274:W281)</f>
        <v>24</v>
      </c>
      <c r="X282" s="20">
        <f t="shared" ref="X282" si="182">SUM(X274:X281)</f>
        <v>10</v>
      </c>
      <c r="Y282" s="20"/>
      <c r="Z282" s="19">
        <f>SUM(Z274:Z281)</f>
        <v>274</v>
      </c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</row>
    <row r="283" spans="2:38" x14ac:dyDescent="0.25">
      <c r="B283" s="8" t="s">
        <v>96</v>
      </c>
      <c r="C283" s="19"/>
      <c r="D283" s="18">
        <f>C282*4+E282*3+G282*2+I282*1+K282*0</f>
        <v>2.5072000000000001</v>
      </c>
      <c r="E283" s="17" t="s">
        <v>97</v>
      </c>
      <c r="F283" s="7"/>
      <c r="G283" s="7"/>
      <c r="H283" s="10"/>
      <c r="I283" s="7"/>
      <c r="J283" s="12"/>
      <c r="K283" s="18"/>
      <c r="L283" s="7"/>
      <c r="M283" s="7" t="s">
        <v>15</v>
      </c>
      <c r="N283" s="7">
        <v>274</v>
      </c>
      <c r="P283" s="14"/>
    </row>
    <row r="284" spans="2:38" x14ac:dyDescent="0.25">
      <c r="B284" s="7"/>
      <c r="C284" s="7"/>
      <c r="D284" s="7"/>
      <c r="E284" s="7"/>
      <c r="G284" s="12"/>
      <c r="H284" s="8"/>
      <c r="I284" s="7"/>
      <c r="L284" s="7"/>
      <c r="M284" s="7" t="s">
        <v>16</v>
      </c>
      <c r="N284" s="7">
        <v>1</v>
      </c>
    </row>
    <row r="285" spans="2:38" x14ac:dyDescent="0.25">
      <c r="G285" s="12"/>
      <c r="H285" s="8"/>
    </row>
    <row r="286" spans="2:38" ht="18" x14ac:dyDescent="0.25">
      <c r="B286" s="1" t="s">
        <v>65</v>
      </c>
      <c r="Q286" s="11"/>
    </row>
    <row r="287" spans="2:38" x14ac:dyDescent="0.25">
      <c r="B287" s="2"/>
      <c r="C287" s="24" t="s">
        <v>42</v>
      </c>
      <c r="D287" s="25"/>
      <c r="E287" s="24" t="s">
        <v>43</v>
      </c>
      <c r="F287" s="25"/>
      <c r="G287" s="24" t="s">
        <v>44</v>
      </c>
      <c r="H287" s="25"/>
      <c r="I287" s="24" t="s">
        <v>45</v>
      </c>
      <c r="J287" s="25"/>
      <c r="K287" s="24" t="s">
        <v>46</v>
      </c>
      <c r="L287" s="25"/>
      <c r="M287" s="24" t="s">
        <v>6</v>
      </c>
      <c r="N287" s="25"/>
    </row>
    <row r="288" spans="2:38" x14ac:dyDescent="0.25">
      <c r="B288" s="3" t="s">
        <v>7</v>
      </c>
      <c r="C288" s="4">
        <v>0</v>
      </c>
      <c r="D288" s="5">
        <v>0</v>
      </c>
      <c r="E288" s="4">
        <v>0</v>
      </c>
      <c r="F288" s="5">
        <v>0</v>
      </c>
      <c r="G288" s="4">
        <v>0</v>
      </c>
      <c r="H288" s="5">
        <v>0</v>
      </c>
      <c r="I288" s="4">
        <v>0</v>
      </c>
      <c r="J288" s="5">
        <v>0</v>
      </c>
      <c r="K288" s="4">
        <v>0</v>
      </c>
      <c r="L288" s="5">
        <v>0</v>
      </c>
      <c r="M288" s="4">
        <v>0</v>
      </c>
      <c r="N288" s="5">
        <v>0</v>
      </c>
      <c r="P288" s="12" t="s">
        <v>91</v>
      </c>
      <c r="Q288" s="17">
        <f>_xlfn.CHISQ.TEST(T289:X295,AH289:AL295)</f>
        <v>2.5597161113241725E-2</v>
      </c>
      <c r="R288" s="19"/>
      <c r="S288" s="19" t="s">
        <v>92</v>
      </c>
      <c r="T288" s="19"/>
      <c r="U288" s="19"/>
      <c r="V288" s="19"/>
      <c r="W288" s="19"/>
      <c r="X288" s="19"/>
      <c r="Y288" s="19"/>
      <c r="Z288" s="20"/>
      <c r="AA288" s="19"/>
      <c r="AB288" s="19"/>
      <c r="AC288" s="19"/>
      <c r="AD288" s="19"/>
      <c r="AE288" s="19"/>
      <c r="AF288" s="19" t="s">
        <v>93</v>
      </c>
      <c r="AG288" s="21"/>
      <c r="AH288" s="21"/>
      <c r="AI288" s="21"/>
      <c r="AJ288" s="21"/>
      <c r="AK288" s="21"/>
      <c r="AL288" s="16"/>
    </row>
    <row r="289" spans="2:38" x14ac:dyDescent="0.25">
      <c r="B289" s="3" t="s">
        <v>8</v>
      </c>
      <c r="C289" s="4">
        <v>0.1429</v>
      </c>
      <c r="D289" s="5">
        <v>6</v>
      </c>
      <c r="E289" s="4">
        <v>0.33329999999999999</v>
      </c>
      <c r="F289" s="5">
        <v>14</v>
      </c>
      <c r="G289" s="4">
        <v>0.35709999999999997</v>
      </c>
      <c r="H289" s="5">
        <v>15</v>
      </c>
      <c r="I289" s="4">
        <v>9.5199999999999993E-2</v>
      </c>
      <c r="J289" s="5">
        <v>4</v>
      </c>
      <c r="K289" s="4">
        <v>7.1399999999999991E-2</v>
      </c>
      <c r="L289" s="5">
        <v>3</v>
      </c>
      <c r="M289" s="4">
        <v>0.15329999999999999</v>
      </c>
      <c r="N289" s="5">
        <v>42</v>
      </c>
      <c r="P289" s="12" t="s">
        <v>94</v>
      </c>
      <c r="Q289" s="8">
        <f>_xlfn.CHISQ.INV.RT(Q288,24)</f>
        <v>39.267102151742279</v>
      </c>
      <c r="R289" s="19"/>
      <c r="S289" s="19"/>
      <c r="T289" s="19">
        <f t="shared" ref="T289:T295" si="183">D289</f>
        <v>6</v>
      </c>
      <c r="U289" s="19">
        <f t="shared" ref="U289:U295" si="184">F289</f>
        <v>14</v>
      </c>
      <c r="V289" s="19">
        <f t="shared" ref="V289:V295" si="185">H289</f>
        <v>15</v>
      </c>
      <c r="W289" s="19">
        <f t="shared" ref="W289:W295" si="186">J289</f>
        <v>4</v>
      </c>
      <c r="X289" s="19">
        <f t="shared" ref="X289:X295" si="187">L289</f>
        <v>3</v>
      </c>
      <c r="Y289" s="19"/>
      <c r="Z289" s="20">
        <f t="shared" ref="Z289:Z295" si="188">SUM(T289:Y289)</f>
        <v>42</v>
      </c>
      <c r="AA289" s="19"/>
      <c r="AB289" s="19"/>
      <c r="AC289" s="19"/>
      <c r="AD289" s="19"/>
      <c r="AE289" s="19"/>
      <c r="AF289" s="19"/>
      <c r="AG289" s="21"/>
      <c r="AH289" s="21">
        <f>$Z289*T296/$Z296</f>
        <v>3.832116788321168</v>
      </c>
      <c r="AI289" s="21">
        <f>$Z289*U296/$Z296</f>
        <v>16.861313868613138</v>
      </c>
      <c r="AJ289" s="21">
        <f>$Z289*V296/$Z296</f>
        <v>16.094890510948904</v>
      </c>
      <c r="AK289" s="21">
        <f>$Z289*W296/$Z296</f>
        <v>3.832116788321168</v>
      </c>
      <c r="AL289" s="21">
        <f>$Z289*X296/$Z296</f>
        <v>1.3795620437956204</v>
      </c>
    </row>
    <row r="290" spans="2:38" x14ac:dyDescent="0.25">
      <c r="B290" s="3" t="s">
        <v>9</v>
      </c>
      <c r="C290" s="4">
        <v>0.14710000000000001</v>
      </c>
      <c r="D290" s="5">
        <v>5</v>
      </c>
      <c r="E290" s="4">
        <v>0.44119999999999998</v>
      </c>
      <c r="F290" s="5">
        <v>15</v>
      </c>
      <c r="G290" s="4">
        <v>0.35289999999999999</v>
      </c>
      <c r="H290" s="5">
        <v>12</v>
      </c>
      <c r="I290" s="4">
        <v>2.9399999999999999E-2</v>
      </c>
      <c r="J290" s="5">
        <v>1</v>
      </c>
      <c r="K290" s="4">
        <v>2.9399999999999999E-2</v>
      </c>
      <c r="L290" s="5">
        <v>1</v>
      </c>
      <c r="M290" s="4">
        <v>0.1241</v>
      </c>
      <c r="N290" s="5">
        <v>34</v>
      </c>
      <c r="P290" s="12" t="s">
        <v>95</v>
      </c>
      <c r="Q290" s="22">
        <f>SQRT(Q289/(Z296*MIN(7-1,5-1)))</f>
        <v>0.18928192715806219</v>
      </c>
      <c r="R290" s="19"/>
      <c r="S290" s="19"/>
      <c r="T290" s="19">
        <f t="shared" si="183"/>
        <v>5</v>
      </c>
      <c r="U290" s="19">
        <f t="shared" si="184"/>
        <v>15</v>
      </c>
      <c r="V290" s="19">
        <f t="shared" si="185"/>
        <v>12</v>
      </c>
      <c r="W290" s="19">
        <f t="shared" si="186"/>
        <v>1</v>
      </c>
      <c r="X290" s="19">
        <f t="shared" si="187"/>
        <v>1</v>
      </c>
      <c r="Y290" s="19"/>
      <c r="Z290" s="20">
        <f t="shared" si="188"/>
        <v>34</v>
      </c>
      <c r="AA290" s="19"/>
      <c r="AB290" s="19"/>
      <c r="AC290" s="19"/>
      <c r="AD290" s="19"/>
      <c r="AE290" s="19"/>
      <c r="AF290" s="19"/>
      <c r="AG290" s="21"/>
      <c r="AH290" s="21">
        <f>$Z290*T296/$Z296</f>
        <v>3.1021897810218979</v>
      </c>
      <c r="AI290" s="21">
        <f>$Z290*U296/$Z296</f>
        <v>13.649635036496351</v>
      </c>
      <c r="AJ290" s="21">
        <f>$Z290*V296/$Z296</f>
        <v>13.02919708029197</v>
      </c>
      <c r="AK290" s="21">
        <f>$Z290*W296/$Z296</f>
        <v>3.1021897810218979</v>
      </c>
      <c r="AL290" s="21">
        <f>$Z290*X296/$Z296</f>
        <v>1.1167883211678833</v>
      </c>
    </row>
    <row r="291" spans="2:38" x14ac:dyDescent="0.25">
      <c r="B291" s="3" t="s">
        <v>10</v>
      </c>
      <c r="C291" s="4">
        <v>9.4600000000000004E-2</v>
      </c>
      <c r="D291" s="5">
        <v>7</v>
      </c>
      <c r="E291" s="4">
        <v>0.44590000000000002</v>
      </c>
      <c r="F291" s="5">
        <v>33</v>
      </c>
      <c r="G291" s="4">
        <v>0.3649</v>
      </c>
      <c r="H291" s="5">
        <v>27</v>
      </c>
      <c r="I291" s="4">
        <v>8.1099999999999992E-2</v>
      </c>
      <c r="J291" s="5">
        <v>6</v>
      </c>
      <c r="K291" s="4">
        <v>1.35E-2</v>
      </c>
      <c r="L291" s="5">
        <v>1</v>
      </c>
      <c r="M291" s="4">
        <v>0.27010000000000001</v>
      </c>
      <c r="N291" s="5">
        <v>74</v>
      </c>
      <c r="P291" s="19"/>
      <c r="Q291" s="8" t="str">
        <f>IF(AND(Q290&gt;0,Q290&lt;=0.2),"Schwacher Zusammenhang",IF(AND(Q290&gt;0.2,Q290&lt;=0.6),"Mittlerer Zusammenhang",IF(Q290&gt;0.6,"Starker Zusammenhang","")))</f>
        <v>Schwacher Zusammenhang</v>
      </c>
      <c r="R291" s="5"/>
      <c r="S291" s="5"/>
      <c r="T291" s="19">
        <f t="shared" si="183"/>
        <v>7</v>
      </c>
      <c r="U291" s="19">
        <f t="shared" si="184"/>
        <v>33</v>
      </c>
      <c r="V291" s="19">
        <f t="shared" si="185"/>
        <v>27</v>
      </c>
      <c r="W291" s="19">
        <f t="shared" si="186"/>
        <v>6</v>
      </c>
      <c r="X291" s="19">
        <f t="shared" si="187"/>
        <v>1</v>
      </c>
      <c r="Y291" s="19"/>
      <c r="Z291" s="20">
        <f t="shared" si="188"/>
        <v>74</v>
      </c>
      <c r="AA291" s="19"/>
      <c r="AB291" s="19"/>
      <c r="AC291" s="19"/>
      <c r="AD291" s="19"/>
      <c r="AE291" s="19"/>
      <c r="AF291" s="19"/>
      <c r="AG291" s="21"/>
      <c r="AH291" s="21">
        <f>$Z291*T296/$Z296</f>
        <v>6.7518248175182478</v>
      </c>
      <c r="AI291" s="21">
        <f>$Z291*U296/$Z296</f>
        <v>29.708029197080293</v>
      </c>
      <c r="AJ291" s="21">
        <f>$Z291*V296/$Z296</f>
        <v>28.357664233576642</v>
      </c>
      <c r="AK291" s="21">
        <f>$Z291*W296/$Z296</f>
        <v>6.7518248175182478</v>
      </c>
      <c r="AL291" s="21">
        <f>$Z291*X296/$Z296</f>
        <v>2.4306569343065694</v>
      </c>
    </row>
    <row r="292" spans="2:38" x14ac:dyDescent="0.25">
      <c r="B292" s="3" t="s">
        <v>11</v>
      </c>
      <c r="C292" s="4">
        <v>6.1699999999999998E-2</v>
      </c>
      <c r="D292" s="5">
        <v>5</v>
      </c>
      <c r="E292" s="4">
        <v>0.45679999999999998</v>
      </c>
      <c r="F292" s="5">
        <v>37</v>
      </c>
      <c r="G292" s="4">
        <v>0.37040000000000001</v>
      </c>
      <c r="H292" s="5">
        <v>30</v>
      </c>
      <c r="I292" s="4">
        <v>9.8800000000000013E-2</v>
      </c>
      <c r="J292" s="5">
        <v>8</v>
      </c>
      <c r="K292" s="4">
        <v>1.23E-2</v>
      </c>
      <c r="L292" s="5">
        <v>1</v>
      </c>
      <c r="M292" s="4">
        <v>0.29559999999999997</v>
      </c>
      <c r="N292" s="5">
        <v>81</v>
      </c>
      <c r="P292" s="16"/>
      <c r="Q292" s="16"/>
      <c r="R292" s="5"/>
      <c r="S292" s="5"/>
      <c r="T292" s="19">
        <f t="shared" si="183"/>
        <v>5</v>
      </c>
      <c r="U292" s="19">
        <f t="shared" si="184"/>
        <v>37</v>
      </c>
      <c r="V292" s="19">
        <f t="shared" si="185"/>
        <v>30</v>
      </c>
      <c r="W292" s="19">
        <f t="shared" si="186"/>
        <v>8</v>
      </c>
      <c r="X292" s="19">
        <f t="shared" si="187"/>
        <v>1</v>
      </c>
      <c r="Y292" s="19"/>
      <c r="Z292" s="20">
        <f t="shared" si="188"/>
        <v>81</v>
      </c>
      <c r="AA292" s="16"/>
      <c r="AB292" s="16"/>
      <c r="AC292" s="16"/>
      <c r="AD292" s="16"/>
      <c r="AE292" s="16"/>
      <c r="AF292" s="16"/>
      <c r="AG292" s="21"/>
      <c r="AH292" s="21">
        <f>$Z292*T296/$Z296</f>
        <v>7.3905109489051091</v>
      </c>
      <c r="AI292" s="21">
        <f>$Z292*U296/$Z296</f>
        <v>32.518248175182485</v>
      </c>
      <c r="AJ292" s="21">
        <f>$Z292*V296/$Z296</f>
        <v>31.040145985401459</v>
      </c>
      <c r="AK292" s="21">
        <f>$Z292*W296/$Z296</f>
        <v>7.3905109489051091</v>
      </c>
      <c r="AL292" s="21">
        <f>$Z292*X296/$Z296</f>
        <v>2.6605839416058394</v>
      </c>
    </row>
    <row r="293" spans="2:38" x14ac:dyDescent="0.25">
      <c r="B293" s="3" t="s">
        <v>12</v>
      </c>
      <c r="C293" s="4">
        <v>3.1300000000000001E-2</v>
      </c>
      <c r="D293" s="5">
        <v>1</v>
      </c>
      <c r="E293" s="4">
        <v>0.28129999999999999</v>
      </c>
      <c r="F293" s="5">
        <v>9</v>
      </c>
      <c r="G293" s="4">
        <v>0.5</v>
      </c>
      <c r="H293" s="5">
        <v>16</v>
      </c>
      <c r="I293" s="4">
        <v>9.3800000000000008E-2</v>
      </c>
      <c r="J293" s="5">
        <v>3</v>
      </c>
      <c r="K293" s="4">
        <v>9.3800000000000008E-2</v>
      </c>
      <c r="L293" s="5">
        <v>3</v>
      </c>
      <c r="M293" s="4">
        <v>0.1168</v>
      </c>
      <c r="N293" s="5">
        <v>32</v>
      </c>
      <c r="P293" s="16"/>
      <c r="Q293" s="16"/>
      <c r="R293" s="5"/>
      <c r="S293" s="5"/>
      <c r="T293" s="19">
        <f t="shared" si="183"/>
        <v>1</v>
      </c>
      <c r="U293" s="19">
        <f t="shared" si="184"/>
        <v>9</v>
      </c>
      <c r="V293" s="19">
        <f t="shared" si="185"/>
        <v>16</v>
      </c>
      <c r="W293" s="19">
        <f t="shared" si="186"/>
        <v>3</v>
      </c>
      <c r="X293" s="19">
        <f t="shared" si="187"/>
        <v>3</v>
      </c>
      <c r="Y293" s="19"/>
      <c r="Z293" s="20">
        <f t="shared" si="188"/>
        <v>32</v>
      </c>
      <c r="AA293" s="16"/>
      <c r="AB293" s="16"/>
      <c r="AC293" s="16"/>
      <c r="AD293" s="16"/>
      <c r="AE293" s="16"/>
      <c r="AF293" s="16"/>
      <c r="AG293" s="21"/>
      <c r="AH293" s="21">
        <f>$Z293*T296/$Z296</f>
        <v>2.9197080291970803</v>
      </c>
      <c r="AI293" s="21">
        <f>$Z293*U296/$Z296</f>
        <v>12.846715328467154</v>
      </c>
      <c r="AJ293" s="21">
        <f>$Z293*V296/$Z296</f>
        <v>12.262773722627736</v>
      </c>
      <c r="AK293" s="21">
        <f>$Z293*W296/$Z296</f>
        <v>2.9197080291970803</v>
      </c>
      <c r="AL293" s="21">
        <f>$Z293*X296/$Z296</f>
        <v>1.051094890510949</v>
      </c>
    </row>
    <row r="294" spans="2:38" x14ac:dyDescent="0.25">
      <c r="B294" s="3" t="s">
        <v>13</v>
      </c>
      <c r="C294" s="4">
        <v>0.1111</v>
      </c>
      <c r="D294" s="5">
        <v>1</v>
      </c>
      <c r="E294" s="4">
        <v>0.22220000000000001</v>
      </c>
      <c r="F294" s="5">
        <v>2</v>
      </c>
      <c r="G294" s="4">
        <v>0.55559999999999998</v>
      </c>
      <c r="H294" s="5">
        <v>5</v>
      </c>
      <c r="I294" s="4">
        <v>0.1111</v>
      </c>
      <c r="J294" s="5">
        <v>1</v>
      </c>
      <c r="K294" s="4">
        <v>0</v>
      </c>
      <c r="L294" s="5">
        <v>0</v>
      </c>
      <c r="M294" s="4">
        <v>3.2800000000000003E-2</v>
      </c>
      <c r="N294" s="5">
        <v>9</v>
      </c>
      <c r="P294" s="16"/>
      <c r="Q294" s="16"/>
      <c r="R294" s="5"/>
      <c r="S294" s="5"/>
      <c r="T294" s="19">
        <f t="shared" si="183"/>
        <v>1</v>
      </c>
      <c r="U294" s="19">
        <f t="shared" si="184"/>
        <v>2</v>
      </c>
      <c r="V294" s="19">
        <f t="shared" si="185"/>
        <v>5</v>
      </c>
      <c r="W294" s="19">
        <f t="shared" si="186"/>
        <v>1</v>
      </c>
      <c r="X294" s="19">
        <f t="shared" si="187"/>
        <v>0</v>
      </c>
      <c r="Y294" s="19"/>
      <c r="Z294" s="20">
        <f t="shared" si="188"/>
        <v>9</v>
      </c>
      <c r="AA294" s="16"/>
      <c r="AB294" s="16"/>
      <c r="AC294" s="16"/>
      <c r="AD294" s="16"/>
      <c r="AE294" s="16"/>
      <c r="AF294" s="16"/>
      <c r="AG294" s="21"/>
      <c r="AH294" s="21">
        <f>$Z294*T296/$Z296</f>
        <v>0.82116788321167888</v>
      </c>
      <c r="AI294" s="21">
        <f>$Z294*U296/$Z296</f>
        <v>3.613138686131387</v>
      </c>
      <c r="AJ294" s="21">
        <f>$Z294*V296/$Z296</f>
        <v>3.448905109489051</v>
      </c>
      <c r="AK294" s="21">
        <f>$Z294*W296/$Z296</f>
        <v>0.82116788321167888</v>
      </c>
      <c r="AL294" s="21">
        <f>$Z294*X296/$Z296</f>
        <v>0.29562043795620441</v>
      </c>
    </row>
    <row r="295" spans="2:38" x14ac:dyDescent="0.25">
      <c r="B295" s="3" t="s">
        <v>14</v>
      </c>
      <c r="C295" s="4">
        <v>0</v>
      </c>
      <c r="D295" s="5">
        <v>0</v>
      </c>
      <c r="E295" s="4">
        <v>0</v>
      </c>
      <c r="F295" s="5">
        <v>0</v>
      </c>
      <c r="G295" s="4">
        <v>0</v>
      </c>
      <c r="H295" s="5">
        <v>0</v>
      </c>
      <c r="I295" s="4">
        <v>1</v>
      </c>
      <c r="J295" s="5">
        <v>2</v>
      </c>
      <c r="K295" s="4">
        <v>0</v>
      </c>
      <c r="L295" s="5">
        <v>0</v>
      </c>
      <c r="M295" s="4">
        <v>7.3000000000000001E-3</v>
      </c>
      <c r="N295" s="5">
        <v>2</v>
      </c>
      <c r="P295" s="16"/>
      <c r="Q295" s="16"/>
      <c r="R295" s="5"/>
      <c r="S295" s="5"/>
      <c r="T295" s="19">
        <f t="shared" si="183"/>
        <v>0</v>
      </c>
      <c r="U295" s="19">
        <f t="shared" si="184"/>
        <v>0</v>
      </c>
      <c r="V295" s="19">
        <f t="shared" si="185"/>
        <v>0</v>
      </c>
      <c r="W295" s="19">
        <f t="shared" si="186"/>
        <v>2</v>
      </c>
      <c r="X295" s="19">
        <f t="shared" si="187"/>
        <v>0</v>
      </c>
      <c r="Y295" s="19"/>
      <c r="Z295" s="20">
        <f t="shared" si="188"/>
        <v>2</v>
      </c>
      <c r="AA295" s="16"/>
      <c r="AB295" s="16"/>
      <c r="AC295" s="16"/>
      <c r="AD295" s="16"/>
      <c r="AE295" s="16"/>
      <c r="AF295" s="16"/>
      <c r="AG295" s="21"/>
      <c r="AH295" s="21">
        <f>$Z295*T296/$Z296</f>
        <v>0.18248175182481752</v>
      </c>
      <c r="AI295" s="21">
        <f>$Z295*U296/$Z296</f>
        <v>0.8029197080291971</v>
      </c>
      <c r="AJ295" s="21">
        <f>$Z295*V296/$Z296</f>
        <v>0.76642335766423353</v>
      </c>
      <c r="AK295" s="21">
        <f>$Z295*W296/$Z296</f>
        <v>0.18248175182481752</v>
      </c>
      <c r="AL295" s="21">
        <f>$Z295*X296/$Z296</f>
        <v>6.569343065693431E-2</v>
      </c>
    </row>
    <row r="296" spans="2:38" x14ac:dyDescent="0.25">
      <c r="B296" s="3" t="s">
        <v>6</v>
      </c>
      <c r="C296" s="6">
        <v>9.1199999999999989E-2</v>
      </c>
      <c r="D296" s="3">
        <v>25</v>
      </c>
      <c r="E296" s="6">
        <v>0.40150000000000002</v>
      </c>
      <c r="F296" s="3">
        <v>110</v>
      </c>
      <c r="G296" s="6">
        <v>0.38319999999999999</v>
      </c>
      <c r="H296" s="3">
        <v>105</v>
      </c>
      <c r="I296" s="6">
        <v>9.1199999999999989E-2</v>
      </c>
      <c r="J296" s="3">
        <v>25</v>
      </c>
      <c r="K296" s="6">
        <v>3.2800000000000003E-2</v>
      </c>
      <c r="L296" s="3">
        <v>9</v>
      </c>
      <c r="M296" s="6">
        <v>1</v>
      </c>
      <c r="N296" s="3">
        <v>274</v>
      </c>
      <c r="P296" s="16"/>
      <c r="Q296" s="16"/>
      <c r="R296" s="16"/>
      <c r="S296" s="16"/>
      <c r="T296" s="20">
        <f>SUM(T288:T295)</f>
        <v>25</v>
      </c>
      <c r="U296" s="20">
        <f t="shared" ref="U296" si="189">SUM(U288:U295)</f>
        <v>110</v>
      </c>
      <c r="V296" s="20">
        <f t="shared" ref="V296" si="190">SUM(V288:V295)</f>
        <v>105</v>
      </c>
      <c r="W296" s="20">
        <f t="shared" ref="W296" si="191">SUM(W288:W295)</f>
        <v>25</v>
      </c>
      <c r="X296" s="20">
        <f t="shared" ref="X296" si="192">SUM(X288:X295)</f>
        <v>9</v>
      </c>
      <c r="Y296" s="20"/>
      <c r="Z296" s="19">
        <f>SUM(Z288:Z295)</f>
        <v>274</v>
      </c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</row>
    <row r="297" spans="2:38" x14ac:dyDescent="0.25">
      <c r="B297" s="8" t="s">
        <v>96</v>
      </c>
      <c r="C297" s="19"/>
      <c r="D297" s="18">
        <f>C296*4+E296*3+G296*2+I296*1+K296*0</f>
        <v>2.4269000000000003</v>
      </c>
      <c r="E297" s="17" t="s">
        <v>97</v>
      </c>
      <c r="F297" s="7"/>
      <c r="G297" s="7"/>
      <c r="H297" s="7"/>
      <c r="I297" s="7"/>
      <c r="J297" s="7"/>
      <c r="K297" s="7"/>
      <c r="L297" s="7"/>
      <c r="M297" s="7" t="s">
        <v>15</v>
      </c>
      <c r="N297" s="7">
        <v>274</v>
      </c>
    </row>
    <row r="298" spans="2:38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 t="s">
        <v>16</v>
      </c>
      <c r="N298" s="7">
        <v>1</v>
      </c>
    </row>
    <row r="300" spans="2:38" ht="18" x14ac:dyDescent="0.25">
      <c r="B300" s="1" t="s">
        <v>66</v>
      </c>
    </row>
    <row r="301" spans="2:38" x14ac:dyDescent="0.25">
      <c r="B301" s="2"/>
      <c r="C301" s="24" t="s">
        <v>42</v>
      </c>
      <c r="D301" s="25"/>
      <c r="E301" s="24" t="s">
        <v>43</v>
      </c>
      <c r="F301" s="25"/>
      <c r="G301" s="24" t="s">
        <v>44</v>
      </c>
      <c r="H301" s="25"/>
      <c r="I301" s="24" t="s">
        <v>45</v>
      </c>
      <c r="J301" s="25"/>
      <c r="K301" s="24" t="s">
        <v>46</v>
      </c>
      <c r="L301" s="25"/>
      <c r="M301" s="24" t="s">
        <v>6</v>
      </c>
      <c r="N301" s="25"/>
    </row>
    <row r="302" spans="2:38" x14ac:dyDescent="0.25">
      <c r="B302" s="3" t="s">
        <v>7</v>
      </c>
      <c r="C302" s="4">
        <v>0</v>
      </c>
      <c r="D302" s="5">
        <v>0</v>
      </c>
      <c r="E302" s="4">
        <v>0</v>
      </c>
      <c r="F302" s="5">
        <v>0</v>
      </c>
      <c r="G302" s="4">
        <v>0</v>
      </c>
      <c r="H302" s="5">
        <v>0</v>
      </c>
      <c r="I302" s="4">
        <v>0</v>
      </c>
      <c r="J302" s="5">
        <v>0</v>
      </c>
      <c r="K302" s="4">
        <v>0</v>
      </c>
      <c r="L302" s="5">
        <v>0</v>
      </c>
      <c r="M302" s="4">
        <v>0</v>
      </c>
      <c r="N302" s="5">
        <v>0</v>
      </c>
      <c r="P302" s="12" t="s">
        <v>91</v>
      </c>
      <c r="Q302" s="17">
        <f>_xlfn.CHISQ.TEST(T303:X309,AH303:AL309)</f>
        <v>0.86291064036060749</v>
      </c>
      <c r="R302" s="19"/>
      <c r="S302" s="19" t="s">
        <v>92</v>
      </c>
      <c r="T302" s="19"/>
      <c r="U302" s="19"/>
      <c r="V302" s="19"/>
      <c r="W302" s="19"/>
      <c r="X302" s="19"/>
      <c r="Y302" s="19"/>
      <c r="Z302" s="20"/>
      <c r="AA302" s="19"/>
      <c r="AB302" s="19"/>
      <c r="AC302" s="19"/>
      <c r="AD302" s="19"/>
      <c r="AE302" s="19"/>
      <c r="AF302" s="19" t="s">
        <v>93</v>
      </c>
      <c r="AG302" s="21"/>
      <c r="AH302" s="21"/>
      <c r="AI302" s="21"/>
      <c r="AJ302" s="21"/>
      <c r="AK302" s="21"/>
      <c r="AL302" s="16"/>
    </row>
    <row r="303" spans="2:38" x14ac:dyDescent="0.25">
      <c r="B303" s="3" t="s">
        <v>8</v>
      </c>
      <c r="C303" s="4">
        <v>2.3800000000000002E-2</v>
      </c>
      <c r="D303" s="5">
        <v>1</v>
      </c>
      <c r="E303" s="4">
        <v>2.3800000000000002E-2</v>
      </c>
      <c r="F303" s="5">
        <v>1</v>
      </c>
      <c r="G303" s="4">
        <v>0.35709999999999997</v>
      </c>
      <c r="H303" s="5">
        <v>15</v>
      </c>
      <c r="I303" s="4">
        <v>0.3095</v>
      </c>
      <c r="J303" s="5">
        <v>13</v>
      </c>
      <c r="K303" s="4">
        <v>0.28570000000000001</v>
      </c>
      <c r="L303" s="5">
        <v>12</v>
      </c>
      <c r="M303" s="4">
        <v>0.15329999999999999</v>
      </c>
      <c r="N303" s="5">
        <v>42</v>
      </c>
      <c r="P303" s="12" t="s">
        <v>94</v>
      </c>
      <c r="Q303" s="8">
        <f>_xlfn.CHISQ.INV.RT(Q302,24)</f>
        <v>16.657171234749949</v>
      </c>
      <c r="R303" s="19"/>
      <c r="S303" s="19"/>
      <c r="T303" s="19">
        <f t="shared" ref="T303:T309" si="193">D303</f>
        <v>1</v>
      </c>
      <c r="U303" s="19">
        <f t="shared" ref="U303:U309" si="194">F303</f>
        <v>1</v>
      </c>
      <c r="V303" s="19">
        <f t="shared" ref="V303:V309" si="195">H303</f>
        <v>15</v>
      </c>
      <c r="W303" s="19">
        <f t="shared" ref="W303:W309" si="196">J303</f>
        <v>13</v>
      </c>
      <c r="X303" s="19">
        <f t="shared" ref="X303:X309" si="197">L303</f>
        <v>12</v>
      </c>
      <c r="Y303" s="19"/>
      <c r="Z303" s="20">
        <f t="shared" ref="Z303:Z309" si="198">SUM(T303:Y303)</f>
        <v>42</v>
      </c>
      <c r="AA303" s="19"/>
      <c r="AB303" s="19"/>
      <c r="AC303" s="19"/>
      <c r="AD303" s="19"/>
      <c r="AE303" s="19"/>
      <c r="AF303" s="19"/>
      <c r="AG303" s="21"/>
      <c r="AH303" s="21">
        <f>$Z303*T310/$Z310</f>
        <v>0.45985401459854014</v>
      </c>
      <c r="AI303" s="21">
        <f>$Z303*U310/$Z310</f>
        <v>3.5255474452554743</v>
      </c>
      <c r="AJ303" s="21">
        <f>$Z303*V310/$Z310</f>
        <v>16.401459854014597</v>
      </c>
      <c r="AK303" s="21">
        <f>$Z303*W310/$Z310</f>
        <v>11.956204379562044</v>
      </c>
      <c r="AL303" s="21">
        <f>$Z303*X310/$Z310</f>
        <v>9.6569343065693438</v>
      </c>
    </row>
    <row r="304" spans="2:38" x14ac:dyDescent="0.25">
      <c r="B304" s="3" t="s">
        <v>9</v>
      </c>
      <c r="C304" s="4">
        <v>0</v>
      </c>
      <c r="D304" s="5">
        <v>0</v>
      </c>
      <c r="E304" s="4">
        <v>0.17649999999999999</v>
      </c>
      <c r="F304" s="5">
        <v>6</v>
      </c>
      <c r="G304" s="4">
        <v>0.38240000000000002</v>
      </c>
      <c r="H304" s="5">
        <v>13</v>
      </c>
      <c r="I304" s="4">
        <v>0.23530000000000001</v>
      </c>
      <c r="J304" s="5">
        <v>8</v>
      </c>
      <c r="K304" s="4">
        <v>0.2059</v>
      </c>
      <c r="L304" s="5">
        <v>7</v>
      </c>
      <c r="M304" s="4">
        <v>0.1241</v>
      </c>
      <c r="N304" s="5">
        <v>34</v>
      </c>
      <c r="P304" s="12" t="s">
        <v>95</v>
      </c>
      <c r="Q304" s="22">
        <f>SQRT(Q303/(Z310*MIN(7-1,5-1)))</f>
        <v>0.12328077277830329</v>
      </c>
      <c r="R304" s="19"/>
      <c r="S304" s="19"/>
      <c r="T304" s="19">
        <f t="shared" si="193"/>
        <v>0</v>
      </c>
      <c r="U304" s="19">
        <f t="shared" si="194"/>
        <v>6</v>
      </c>
      <c r="V304" s="19">
        <f t="shared" si="195"/>
        <v>13</v>
      </c>
      <c r="W304" s="19">
        <f t="shared" si="196"/>
        <v>8</v>
      </c>
      <c r="X304" s="19">
        <f t="shared" si="197"/>
        <v>7</v>
      </c>
      <c r="Y304" s="19"/>
      <c r="Z304" s="20">
        <f t="shared" si="198"/>
        <v>34</v>
      </c>
      <c r="AA304" s="19"/>
      <c r="AB304" s="19"/>
      <c r="AC304" s="19"/>
      <c r="AD304" s="19"/>
      <c r="AE304" s="19"/>
      <c r="AF304" s="19"/>
      <c r="AG304" s="21"/>
      <c r="AH304" s="21">
        <f>$Z304*T310/$Z310</f>
        <v>0.37226277372262773</v>
      </c>
      <c r="AI304" s="21">
        <f>$Z304*U310/$Z310</f>
        <v>2.8540145985401462</v>
      </c>
      <c r="AJ304" s="21">
        <f>$Z304*V310/$Z310</f>
        <v>13.277372262773723</v>
      </c>
      <c r="AK304" s="21">
        <f>$Z304*W310/$Z310</f>
        <v>9.6788321167883211</v>
      </c>
      <c r="AL304" s="21">
        <f>$Z304*X310/$Z310</f>
        <v>7.8175182481751824</v>
      </c>
    </row>
    <row r="305" spans="2:38" x14ac:dyDescent="0.25">
      <c r="B305" s="3" t="s">
        <v>10</v>
      </c>
      <c r="C305" s="4">
        <v>1.35E-2</v>
      </c>
      <c r="D305" s="5">
        <v>1</v>
      </c>
      <c r="E305" s="4">
        <v>0.1081</v>
      </c>
      <c r="F305" s="5">
        <v>8</v>
      </c>
      <c r="G305" s="4">
        <v>0.40539999999999998</v>
      </c>
      <c r="H305" s="5">
        <v>30</v>
      </c>
      <c r="I305" s="4">
        <v>0.27029999999999998</v>
      </c>
      <c r="J305" s="5">
        <v>20</v>
      </c>
      <c r="K305" s="4">
        <v>0.20269999999999999</v>
      </c>
      <c r="L305" s="5">
        <v>15</v>
      </c>
      <c r="M305" s="4">
        <v>0.27010000000000001</v>
      </c>
      <c r="N305" s="5">
        <v>74</v>
      </c>
      <c r="P305" s="19"/>
      <c r="Q305" s="8" t="str">
        <f>IF(AND(Q304&gt;0,Q304&lt;=0.2),"Schwacher Zusammenhang",IF(AND(Q304&gt;0.2,Q304&lt;=0.6),"Mittlerer Zusammenhang",IF(Q304&gt;0.6,"Starker Zusammenhang","")))</f>
        <v>Schwacher Zusammenhang</v>
      </c>
      <c r="R305" s="5"/>
      <c r="S305" s="5"/>
      <c r="T305" s="19">
        <f t="shared" si="193"/>
        <v>1</v>
      </c>
      <c r="U305" s="19">
        <f t="shared" si="194"/>
        <v>8</v>
      </c>
      <c r="V305" s="19">
        <f t="shared" si="195"/>
        <v>30</v>
      </c>
      <c r="W305" s="19">
        <f t="shared" si="196"/>
        <v>20</v>
      </c>
      <c r="X305" s="19">
        <f t="shared" si="197"/>
        <v>15</v>
      </c>
      <c r="Y305" s="19"/>
      <c r="Z305" s="20">
        <f t="shared" si="198"/>
        <v>74</v>
      </c>
      <c r="AA305" s="19"/>
      <c r="AB305" s="19"/>
      <c r="AC305" s="19"/>
      <c r="AD305" s="19"/>
      <c r="AE305" s="19"/>
      <c r="AF305" s="19"/>
      <c r="AG305" s="21"/>
      <c r="AH305" s="21">
        <f>$Z305*T310/$Z310</f>
        <v>0.81021897810218979</v>
      </c>
      <c r="AI305" s="21">
        <f>$Z305*U310/$Z310</f>
        <v>6.211678832116788</v>
      </c>
      <c r="AJ305" s="21">
        <f>$Z305*V310/$Z310</f>
        <v>28.897810218978101</v>
      </c>
      <c r="AK305" s="21">
        <f>$Z305*W310/$Z310</f>
        <v>21.065693430656935</v>
      </c>
      <c r="AL305" s="21">
        <f>$Z305*X310/$Z310</f>
        <v>17.014598540145986</v>
      </c>
    </row>
    <row r="306" spans="2:38" x14ac:dyDescent="0.25">
      <c r="B306" s="3" t="s">
        <v>11</v>
      </c>
      <c r="C306" s="4">
        <v>1.23E-2</v>
      </c>
      <c r="D306" s="5">
        <v>1</v>
      </c>
      <c r="E306" s="4">
        <v>9.8800000000000013E-2</v>
      </c>
      <c r="F306" s="5">
        <v>8</v>
      </c>
      <c r="G306" s="4">
        <v>0.38269999999999998</v>
      </c>
      <c r="H306" s="5">
        <v>31</v>
      </c>
      <c r="I306" s="4">
        <v>0.30859999999999999</v>
      </c>
      <c r="J306" s="5">
        <v>25</v>
      </c>
      <c r="K306" s="4">
        <v>0.19750000000000001</v>
      </c>
      <c r="L306" s="5">
        <v>16</v>
      </c>
      <c r="M306" s="4">
        <v>0.29559999999999997</v>
      </c>
      <c r="N306" s="5">
        <v>81</v>
      </c>
      <c r="P306" s="16"/>
      <c r="Q306" s="16"/>
      <c r="R306" s="5"/>
      <c r="S306" s="5"/>
      <c r="T306" s="19">
        <f t="shared" si="193"/>
        <v>1</v>
      </c>
      <c r="U306" s="19">
        <f t="shared" si="194"/>
        <v>8</v>
      </c>
      <c r="V306" s="19">
        <f t="shared" si="195"/>
        <v>31</v>
      </c>
      <c r="W306" s="19">
        <f t="shared" si="196"/>
        <v>25</v>
      </c>
      <c r="X306" s="19">
        <f t="shared" si="197"/>
        <v>16</v>
      </c>
      <c r="Y306" s="19"/>
      <c r="Z306" s="20">
        <f t="shared" si="198"/>
        <v>81</v>
      </c>
      <c r="AA306" s="16"/>
      <c r="AB306" s="16"/>
      <c r="AC306" s="16"/>
      <c r="AD306" s="16"/>
      <c r="AE306" s="16"/>
      <c r="AF306" s="16"/>
      <c r="AG306" s="21"/>
      <c r="AH306" s="21">
        <f>$Z306*T310/$Z310</f>
        <v>0.88686131386861311</v>
      </c>
      <c r="AI306" s="21">
        <f>$Z306*U310/$Z310</f>
        <v>6.7992700729927007</v>
      </c>
      <c r="AJ306" s="21">
        <f>$Z306*V310/$Z310</f>
        <v>31.631386861313867</v>
      </c>
      <c r="AK306" s="21">
        <f>$Z306*W310/$Z310</f>
        <v>23.058394160583941</v>
      </c>
      <c r="AL306" s="21">
        <f>$Z306*X310/$Z310</f>
        <v>18.624087591240876</v>
      </c>
    </row>
    <row r="307" spans="2:38" x14ac:dyDescent="0.25">
      <c r="B307" s="3" t="s">
        <v>12</v>
      </c>
      <c r="C307" s="4">
        <v>0</v>
      </c>
      <c r="D307" s="5">
        <v>0</v>
      </c>
      <c r="E307" s="4">
        <v>0</v>
      </c>
      <c r="F307" s="5">
        <v>0</v>
      </c>
      <c r="G307" s="4">
        <v>0.40630000000000011</v>
      </c>
      <c r="H307" s="5">
        <v>13</v>
      </c>
      <c r="I307" s="4">
        <v>0.28129999999999999</v>
      </c>
      <c r="J307" s="5">
        <v>9</v>
      </c>
      <c r="K307" s="4">
        <v>0.3125</v>
      </c>
      <c r="L307" s="5">
        <v>10</v>
      </c>
      <c r="M307" s="4">
        <v>0.1168</v>
      </c>
      <c r="N307" s="5">
        <v>32</v>
      </c>
      <c r="P307" s="16"/>
      <c r="Q307" s="16"/>
      <c r="R307" s="5"/>
      <c r="S307" s="5"/>
      <c r="T307" s="19">
        <f t="shared" si="193"/>
        <v>0</v>
      </c>
      <c r="U307" s="19">
        <f t="shared" si="194"/>
        <v>0</v>
      </c>
      <c r="V307" s="19">
        <f t="shared" si="195"/>
        <v>13</v>
      </c>
      <c r="W307" s="19">
        <f t="shared" si="196"/>
        <v>9</v>
      </c>
      <c r="X307" s="19">
        <f t="shared" si="197"/>
        <v>10</v>
      </c>
      <c r="Y307" s="19"/>
      <c r="Z307" s="20">
        <f t="shared" si="198"/>
        <v>32</v>
      </c>
      <c r="AA307" s="16"/>
      <c r="AB307" s="16"/>
      <c r="AC307" s="16"/>
      <c r="AD307" s="16"/>
      <c r="AE307" s="16"/>
      <c r="AF307" s="16"/>
      <c r="AG307" s="21"/>
      <c r="AH307" s="21">
        <f>$Z307*T310/$Z310</f>
        <v>0.35036496350364965</v>
      </c>
      <c r="AI307" s="21">
        <f>$Z307*U310/$Z310</f>
        <v>2.6861313868613137</v>
      </c>
      <c r="AJ307" s="21">
        <f>$Z307*V310/$Z310</f>
        <v>12.496350364963504</v>
      </c>
      <c r="AK307" s="21">
        <f>$Z307*W310/$Z310</f>
        <v>9.10948905109489</v>
      </c>
      <c r="AL307" s="21">
        <f>$Z307*X310/$Z310</f>
        <v>7.3576642335766422</v>
      </c>
    </row>
    <row r="308" spans="2:38" x14ac:dyDescent="0.25">
      <c r="B308" s="3" t="s">
        <v>13</v>
      </c>
      <c r="C308" s="4">
        <v>0</v>
      </c>
      <c r="D308" s="5">
        <v>0</v>
      </c>
      <c r="E308" s="4">
        <v>0</v>
      </c>
      <c r="F308" s="5">
        <v>0</v>
      </c>
      <c r="G308" s="4">
        <v>0.55559999999999998</v>
      </c>
      <c r="H308" s="5">
        <v>5</v>
      </c>
      <c r="I308" s="4">
        <v>0.22220000000000001</v>
      </c>
      <c r="J308" s="5">
        <v>2</v>
      </c>
      <c r="K308" s="4">
        <v>0.22220000000000001</v>
      </c>
      <c r="L308" s="5">
        <v>2</v>
      </c>
      <c r="M308" s="4">
        <v>3.2800000000000003E-2</v>
      </c>
      <c r="N308" s="5">
        <v>9</v>
      </c>
      <c r="P308" s="16"/>
      <c r="Q308" s="16"/>
      <c r="R308" s="5"/>
      <c r="S308" s="5"/>
      <c r="T308" s="19">
        <f t="shared" si="193"/>
        <v>0</v>
      </c>
      <c r="U308" s="19">
        <f t="shared" si="194"/>
        <v>0</v>
      </c>
      <c r="V308" s="19">
        <f t="shared" si="195"/>
        <v>5</v>
      </c>
      <c r="W308" s="19">
        <f t="shared" si="196"/>
        <v>2</v>
      </c>
      <c r="X308" s="19">
        <f t="shared" si="197"/>
        <v>2</v>
      </c>
      <c r="Y308" s="19"/>
      <c r="Z308" s="20">
        <f t="shared" si="198"/>
        <v>9</v>
      </c>
      <c r="AA308" s="16"/>
      <c r="AB308" s="16"/>
      <c r="AC308" s="16"/>
      <c r="AD308" s="16"/>
      <c r="AE308" s="16"/>
      <c r="AF308" s="16"/>
      <c r="AG308" s="21"/>
      <c r="AH308" s="21">
        <f>$Z308*T310/$Z310</f>
        <v>9.8540145985401464E-2</v>
      </c>
      <c r="AI308" s="21">
        <f>$Z308*U310/$Z310</f>
        <v>0.75547445255474455</v>
      </c>
      <c r="AJ308" s="21">
        <f>$Z308*V310/$Z310</f>
        <v>3.5145985401459856</v>
      </c>
      <c r="AK308" s="21">
        <f>$Z308*W310/$Z310</f>
        <v>2.562043795620438</v>
      </c>
      <c r="AL308" s="21">
        <f>$Z308*X310/$Z310</f>
        <v>2.0693430656934306</v>
      </c>
    </row>
    <row r="309" spans="2:38" x14ac:dyDescent="0.25">
      <c r="B309" s="3" t="s">
        <v>14</v>
      </c>
      <c r="C309" s="4">
        <v>0</v>
      </c>
      <c r="D309" s="5">
        <v>0</v>
      </c>
      <c r="E309" s="4">
        <v>0</v>
      </c>
      <c r="F309" s="5">
        <v>0</v>
      </c>
      <c r="G309" s="4">
        <v>0</v>
      </c>
      <c r="H309" s="5">
        <v>0</v>
      </c>
      <c r="I309" s="4">
        <v>0.5</v>
      </c>
      <c r="J309" s="5">
        <v>1</v>
      </c>
      <c r="K309" s="4">
        <v>0.5</v>
      </c>
      <c r="L309" s="5">
        <v>1</v>
      </c>
      <c r="M309" s="4">
        <v>7.3000000000000001E-3</v>
      </c>
      <c r="N309" s="5">
        <v>2</v>
      </c>
      <c r="P309" s="16"/>
      <c r="Q309" s="16"/>
      <c r="R309" s="5"/>
      <c r="S309" s="5"/>
      <c r="T309" s="19">
        <f t="shared" si="193"/>
        <v>0</v>
      </c>
      <c r="U309" s="19">
        <f t="shared" si="194"/>
        <v>0</v>
      </c>
      <c r="V309" s="19">
        <f t="shared" si="195"/>
        <v>0</v>
      </c>
      <c r="W309" s="19">
        <f t="shared" si="196"/>
        <v>1</v>
      </c>
      <c r="X309" s="19">
        <f t="shared" si="197"/>
        <v>1</v>
      </c>
      <c r="Y309" s="19"/>
      <c r="Z309" s="20">
        <f t="shared" si="198"/>
        <v>2</v>
      </c>
      <c r="AA309" s="16"/>
      <c r="AB309" s="16"/>
      <c r="AC309" s="16"/>
      <c r="AD309" s="16"/>
      <c r="AE309" s="16"/>
      <c r="AF309" s="16"/>
      <c r="AG309" s="21"/>
      <c r="AH309" s="21">
        <f>$Z309*T310/$Z310</f>
        <v>2.1897810218978103E-2</v>
      </c>
      <c r="AI309" s="21">
        <f>$Z309*U310/$Z310</f>
        <v>0.16788321167883211</v>
      </c>
      <c r="AJ309" s="21">
        <f>$Z309*V310/$Z310</f>
        <v>0.78102189781021902</v>
      </c>
      <c r="AK309" s="21">
        <f>$Z309*W310/$Z310</f>
        <v>0.56934306569343063</v>
      </c>
      <c r="AL309" s="21">
        <f>$Z309*X310/$Z310</f>
        <v>0.45985401459854014</v>
      </c>
    </row>
    <row r="310" spans="2:38" x14ac:dyDescent="0.25">
      <c r="B310" s="3" t="s">
        <v>6</v>
      </c>
      <c r="C310" s="6">
        <v>1.09E-2</v>
      </c>
      <c r="D310" s="3">
        <v>3</v>
      </c>
      <c r="E310" s="6">
        <v>8.3900000000000002E-2</v>
      </c>
      <c r="F310" s="3">
        <v>23</v>
      </c>
      <c r="G310" s="6">
        <v>0.39050000000000001</v>
      </c>
      <c r="H310" s="3">
        <v>107</v>
      </c>
      <c r="I310" s="6">
        <v>0.28470000000000001</v>
      </c>
      <c r="J310" s="3">
        <v>78</v>
      </c>
      <c r="K310" s="6">
        <v>0.22989999999999999</v>
      </c>
      <c r="L310" s="3">
        <v>63</v>
      </c>
      <c r="M310" s="6">
        <v>1</v>
      </c>
      <c r="N310" s="3">
        <v>274</v>
      </c>
      <c r="P310" s="16"/>
      <c r="Q310" s="16"/>
      <c r="R310" s="16"/>
      <c r="S310" s="16"/>
      <c r="T310" s="20">
        <f>SUM(T302:T309)</f>
        <v>3</v>
      </c>
      <c r="U310" s="20">
        <f t="shared" ref="U310" si="199">SUM(U302:U309)</f>
        <v>23</v>
      </c>
      <c r="V310" s="20">
        <f t="shared" ref="V310" si="200">SUM(V302:V309)</f>
        <v>107</v>
      </c>
      <c r="W310" s="20">
        <f t="shared" ref="W310" si="201">SUM(W302:W309)</f>
        <v>78</v>
      </c>
      <c r="X310" s="20">
        <f t="shared" ref="X310" si="202">SUM(X302:X309)</f>
        <v>63</v>
      </c>
      <c r="Y310" s="20"/>
      <c r="Z310" s="19">
        <f>SUM(Z302:Z309)</f>
        <v>274</v>
      </c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 spans="2:38" x14ac:dyDescent="0.25">
      <c r="B311" s="8" t="s">
        <v>96</v>
      </c>
      <c r="C311" s="19"/>
      <c r="D311" s="18">
        <f>C310*4+E310*3+G310*2+I310*1+K310*0</f>
        <v>1.361</v>
      </c>
      <c r="E311" s="17" t="s">
        <v>97</v>
      </c>
      <c r="F311" s="7"/>
      <c r="G311" s="7"/>
      <c r="H311" s="7"/>
      <c r="I311" s="7"/>
      <c r="J311" s="7"/>
      <c r="K311" s="7"/>
      <c r="L311" s="7"/>
      <c r="M311" s="7" t="s">
        <v>15</v>
      </c>
      <c r="N311" s="7">
        <v>274</v>
      </c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16</v>
      </c>
      <c r="N312" s="7">
        <v>1</v>
      </c>
    </row>
    <row r="314" spans="2:38" ht="18" x14ac:dyDescent="0.25">
      <c r="B314" s="1" t="s">
        <v>67</v>
      </c>
    </row>
    <row r="315" spans="2:38" x14ac:dyDescent="0.25">
      <c r="B315" s="2"/>
      <c r="C315" s="24" t="s">
        <v>42</v>
      </c>
      <c r="D315" s="25"/>
      <c r="E315" s="24" t="s">
        <v>43</v>
      </c>
      <c r="F315" s="25"/>
      <c r="G315" s="24" t="s">
        <v>44</v>
      </c>
      <c r="H315" s="25"/>
      <c r="I315" s="24" t="s">
        <v>45</v>
      </c>
      <c r="J315" s="25"/>
      <c r="K315" s="24" t="s">
        <v>46</v>
      </c>
      <c r="L315" s="25"/>
      <c r="M315" s="24" t="s">
        <v>6</v>
      </c>
      <c r="N315" s="25"/>
    </row>
    <row r="316" spans="2:38" x14ac:dyDescent="0.25">
      <c r="B316" s="3" t="s">
        <v>7</v>
      </c>
      <c r="C316" s="4">
        <v>0</v>
      </c>
      <c r="D316" s="5">
        <v>0</v>
      </c>
      <c r="E316" s="4">
        <v>0</v>
      </c>
      <c r="F316" s="5">
        <v>0</v>
      </c>
      <c r="G316" s="4">
        <v>0</v>
      </c>
      <c r="H316" s="5">
        <v>0</v>
      </c>
      <c r="I316" s="4">
        <v>0</v>
      </c>
      <c r="J316" s="5">
        <v>0</v>
      </c>
      <c r="K316" s="4">
        <v>0</v>
      </c>
      <c r="L316" s="5">
        <v>0</v>
      </c>
      <c r="M316" s="4">
        <v>0</v>
      </c>
      <c r="N316" s="5">
        <v>0</v>
      </c>
      <c r="P316" s="12" t="s">
        <v>91</v>
      </c>
      <c r="Q316" s="17">
        <f>_xlfn.CHISQ.TEST(T317:X323,AH317:AL323)</f>
        <v>0.17666002760592675</v>
      </c>
      <c r="R316" s="19"/>
      <c r="S316" s="19" t="s">
        <v>92</v>
      </c>
      <c r="T316" s="19"/>
      <c r="U316" s="19"/>
      <c r="V316" s="19"/>
      <c r="W316" s="19"/>
      <c r="X316" s="19"/>
      <c r="Y316" s="19"/>
      <c r="Z316" s="20"/>
      <c r="AA316" s="19"/>
      <c r="AB316" s="19"/>
      <c r="AC316" s="19"/>
      <c r="AD316" s="19"/>
      <c r="AE316" s="19"/>
      <c r="AF316" s="19" t="s">
        <v>93</v>
      </c>
      <c r="AG316" s="21"/>
      <c r="AH316" s="21"/>
      <c r="AI316" s="21"/>
      <c r="AJ316" s="21"/>
      <c r="AK316" s="21"/>
      <c r="AL316" s="16"/>
    </row>
    <row r="317" spans="2:38" x14ac:dyDescent="0.25">
      <c r="B317" s="3" t="s">
        <v>8</v>
      </c>
      <c r="C317" s="4">
        <v>2.3800000000000002E-2</v>
      </c>
      <c r="D317" s="5">
        <v>1</v>
      </c>
      <c r="E317" s="4">
        <v>0.1429</v>
      </c>
      <c r="F317" s="5">
        <v>6</v>
      </c>
      <c r="G317" s="4">
        <v>0.23810000000000001</v>
      </c>
      <c r="H317" s="5">
        <v>10</v>
      </c>
      <c r="I317" s="4">
        <v>0.42859999999999998</v>
      </c>
      <c r="J317" s="5">
        <v>18</v>
      </c>
      <c r="K317" s="4">
        <v>0.16669999999999999</v>
      </c>
      <c r="L317" s="5">
        <v>7</v>
      </c>
      <c r="M317" s="4">
        <v>0.15329999999999999</v>
      </c>
      <c r="N317" s="5">
        <v>42</v>
      </c>
      <c r="P317" s="12" t="s">
        <v>94</v>
      </c>
      <c r="Q317" s="8">
        <f>_xlfn.CHISQ.INV.RT(Q316,24)</f>
        <v>30.248235487445008</v>
      </c>
      <c r="R317" s="19"/>
      <c r="S317" s="19"/>
      <c r="T317" s="19">
        <f t="shared" ref="T317:T323" si="203">D317</f>
        <v>1</v>
      </c>
      <c r="U317" s="19">
        <f t="shared" ref="U317:U323" si="204">F317</f>
        <v>6</v>
      </c>
      <c r="V317" s="19">
        <f t="shared" ref="V317:V323" si="205">H317</f>
        <v>10</v>
      </c>
      <c r="W317" s="19">
        <f t="shared" ref="W317:W323" si="206">J317</f>
        <v>18</v>
      </c>
      <c r="X317" s="19">
        <f t="shared" ref="X317:X323" si="207">L317</f>
        <v>7</v>
      </c>
      <c r="Y317" s="19"/>
      <c r="Z317" s="20">
        <f t="shared" ref="Z317:Z323" si="208">SUM(T317:Y317)</f>
        <v>42</v>
      </c>
      <c r="AA317" s="19"/>
      <c r="AB317" s="19"/>
      <c r="AC317" s="19"/>
      <c r="AD317" s="19"/>
      <c r="AE317" s="19"/>
      <c r="AF317" s="19"/>
      <c r="AG317" s="21"/>
      <c r="AH317" s="21">
        <f>$Z317*T324/$Z324</f>
        <v>0.61538461538461542</v>
      </c>
      <c r="AI317" s="21">
        <f>$Z317*U324/$Z324</f>
        <v>3.5384615384615383</v>
      </c>
      <c r="AJ317" s="21">
        <f>$Z317*V324/$Z324</f>
        <v>16.46153846153846</v>
      </c>
      <c r="AK317" s="21">
        <f>$Z317*W324/$Z324</f>
        <v>11.846153846153847</v>
      </c>
      <c r="AL317" s="21">
        <f>$Z317*X324/$Z324</f>
        <v>9.5384615384615383</v>
      </c>
    </row>
    <row r="318" spans="2:38" x14ac:dyDescent="0.25">
      <c r="B318" s="3" t="s">
        <v>9</v>
      </c>
      <c r="C318" s="4">
        <v>0</v>
      </c>
      <c r="D318" s="5">
        <v>0</v>
      </c>
      <c r="E318" s="4">
        <v>0.17649999999999999</v>
      </c>
      <c r="F318" s="5">
        <v>6</v>
      </c>
      <c r="G318" s="4">
        <v>0.44119999999999998</v>
      </c>
      <c r="H318" s="5">
        <v>15</v>
      </c>
      <c r="I318" s="4">
        <v>0.14710000000000001</v>
      </c>
      <c r="J318" s="5">
        <v>5</v>
      </c>
      <c r="K318" s="4">
        <v>0.23530000000000001</v>
      </c>
      <c r="L318" s="5">
        <v>8</v>
      </c>
      <c r="M318" s="4">
        <v>0.1241</v>
      </c>
      <c r="N318" s="5">
        <v>34</v>
      </c>
      <c r="P318" s="12" t="s">
        <v>95</v>
      </c>
      <c r="Q318" s="22">
        <f>SQRT(Q317/(Z324*MIN(7-1,5-1)))</f>
        <v>0.16643271717867589</v>
      </c>
      <c r="R318" s="19"/>
      <c r="S318" s="19"/>
      <c r="T318" s="19">
        <f t="shared" si="203"/>
        <v>0</v>
      </c>
      <c r="U318" s="19">
        <f t="shared" si="204"/>
        <v>6</v>
      </c>
      <c r="V318" s="19">
        <f t="shared" si="205"/>
        <v>15</v>
      </c>
      <c r="W318" s="19">
        <f t="shared" si="206"/>
        <v>5</v>
      </c>
      <c r="X318" s="19">
        <f t="shared" si="207"/>
        <v>8</v>
      </c>
      <c r="Y318" s="19"/>
      <c r="Z318" s="20">
        <f t="shared" si="208"/>
        <v>34</v>
      </c>
      <c r="AA318" s="19"/>
      <c r="AB318" s="19"/>
      <c r="AC318" s="19"/>
      <c r="AD318" s="19"/>
      <c r="AE318" s="19"/>
      <c r="AF318" s="19"/>
      <c r="AG318" s="21"/>
      <c r="AH318" s="21">
        <f>$Z318*T324/$Z324</f>
        <v>0.49816849816849818</v>
      </c>
      <c r="AI318" s="21">
        <f>$Z318*U324/$Z324</f>
        <v>2.8644688644688645</v>
      </c>
      <c r="AJ318" s="21">
        <f>$Z318*V324/$Z324</f>
        <v>13.326007326007327</v>
      </c>
      <c r="AK318" s="21">
        <f>$Z318*W324/$Z324</f>
        <v>9.5897435897435894</v>
      </c>
      <c r="AL318" s="21">
        <f>$Z318*X324/$Z324</f>
        <v>7.7216117216117217</v>
      </c>
    </row>
    <row r="319" spans="2:38" x14ac:dyDescent="0.25">
      <c r="B319" s="3" t="s">
        <v>10</v>
      </c>
      <c r="C319" s="4">
        <v>1.35E-2</v>
      </c>
      <c r="D319" s="5">
        <v>1</v>
      </c>
      <c r="E319" s="4">
        <v>5.4100000000000002E-2</v>
      </c>
      <c r="F319" s="5">
        <v>4</v>
      </c>
      <c r="G319" s="4">
        <v>0.5</v>
      </c>
      <c r="H319" s="5">
        <v>37</v>
      </c>
      <c r="I319" s="4">
        <v>0.22969999999999999</v>
      </c>
      <c r="J319" s="5">
        <v>17</v>
      </c>
      <c r="K319" s="4">
        <v>0.20269999999999999</v>
      </c>
      <c r="L319" s="5">
        <v>15</v>
      </c>
      <c r="M319" s="4">
        <v>0.27010000000000001</v>
      </c>
      <c r="N319" s="5">
        <v>74</v>
      </c>
      <c r="P319" s="19"/>
      <c r="Q319" s="8" t="str">
        <f>IF(AND(Q318&gt;0,Q318&lt;=0.2),"Schwacher Zusammenhang",IF(AND(Q318&gt;0.2,Q318&lt;=0.6),"Mittlerer Zusammenhang",IF(Q318&gt;0.6,"Starker Zusammenhang","")))</f>
        <v>Schwacher Zusammenhang</v>
      </c>
      <c r="R319" s="5"/>
      <c r="S319" s="5"/>
      <c r="T319" s="19">
        <f t="shared" si="203"/>
        <v>1</v>
      </c>
      <c r="U319" s="19">
        <f t="shared" si="204"/>
        <v>4</v>
      </c>
      <c r="V319" s="19">
        <f t="shared" si="205"/>
        <v>37</v>
      </c>
      <c r="W319" s="19">
        <f t="shared" si="206"/>
        <v>17</v>
      </c>
      <c r="X319" s="19">
        <f t="shared" si="207"/>
        <v>15</v>
      </c>
      <c r="Y319" s="19"/>
      <c r="Z319" s="20">
        <f t="shared" si="208"/>
        <v>74</v>
      </c>
      <c r="AA319" s="19"/>
      <c r="AB319" s="19"/>
      <c r="AC319" s="19"/>
      <c r="AD319" s="19"/>
      <c r="AE319" s="19"/>
      <c r="AF319" s="19"/>
      <c r="AG319" s="21"/>
      <c r="AH319" s="21">
        <f>$Z319*T324/$Z324</f>
        <v>1.0842490842490842</v>
      </c>
      <c r="AI319" s="21">
        <f>$Z319*U324/$Z324</f>
        <v>6.2344322344322345</v>
      </c>
      <c r="AJ319" s="21">
        <f>$Z319*V324/$Z324</f>
        <v>29.003663003663004</v>
      </c>
      <c r="AK319" s="21">
        <f>$Z319*W324/$Z324</f>
        <v>20.871794871794872</v>
      </c>
      <c r="AL319" s="21">
        <f>$Z319*X324/$Z324</f>
        <v>16.805860805860807</v>
      </c>
    </row>
    <row r="320" spans="2:38" x14ac:dyDescent="0.25">
      <c r="B320" s="3" t="s">
        <v>11</v>
      </c>
      <c r="C320" s="4">
        <v>2.5000000000000001E-2</v>
      </c>
      <c r="D320" s="5">
        <v>2</v>
      </c>
      <c r="E320" s="4">
        <v>6.25E-2</v>
      </c>
      <c r="F320" s="5">
        <v>5</v>
      </c>
      <c r="G320" s="4">
        <v>0.36249999999999999</v>
      </c>
      <c r="H320" s="5">
        <v>29</v>
      </c>
      <c r="I320" s="4">
        <v>0.32500000000000001</v>
      </c>
      <c r="J320" s="5">
        <v>26</v>
      </c>
      <c r="K320" s="4">
        <v>0.22500000000000001</v>
      </c>
      <c r="L320" s="5">
        <v>18</v>
      </c>
      <c r="M320" s="4">
        <v>0.29199999999999998</v>
      </c>
      <c r="N320" s="5">
        <v>80</v>
      </c>
      <c r="P320" s="16"/>
      <c r="Q320" s="16"/>
      <c r="R320" s="5"/>
      <c r="S320" s="5"/>
      <c r="T320" s="19">
        <f t="shared" si="203"/>
        <v>2</v>
      </c>
      <c r="U320" s="19">
        <f t="shared" si="204"/>
        <v>5</v>
      </c>
      <c r="V320" s="19">
        <f t="shared" si="205"/>
        <v>29</v>
      </c>
      <c r="W320" s="19">
        <f t="shared" si="206"/>
        <v>26</v>
      </c>
      <c r="X320" s="19">
        <f t="shared" si="207"/>
        <v>18</v>
      </c>
      <c r="Y320" s="19"/>
      <c r="Z320" s="20">
        <f t="shared" si="208"/>
        <v>80</v>
      </c>
      <c r="AA320" s="16"/>
      <c r="AB320" s="16"/>
      <c r="AC320" s="16"/>
      <c r="AD320" s="16"/>
      <c r="AE320" s="16"/>
      <c r="AF320" s="16"/>
      <c r="AG320" s="21"/>
      <c r="AH320" s="21">
        <f>$Z320*T324/$Z324</f>
        <v>1.1721611721611722</v>
      </c>
      <c r="AI320" s="21">
        <f>$Z320*U324/$Z324</f>
        <v>6.73992673992674</v>
      </c>
      <c r="AJ320" s="21">
        <f>$Z320*V324/$Z324</f>
        <v>31.355311355311354</v>
      </c>
      <c r="AK320" s="21">
        <f>$Z320*W324/$Z324</f>
        <v>22.564102564102566</v>
      </c>
      <c r="AL320" s="21">
        <f>$Z320*X324/$Z324</f>
        <v>18.168498168498168</v>
      </c>
    </row>
    <row r="321" spans="2:38" x14ac:dyDescent="0.25">
      <c r="B321" s="3" t="s">
        <v>12</v>
      </c>
      <c r="C321" s="4">
        <v>0</v>
      </c>
      <c r="D321" s="5">
        <v>0</v>
      </c>
      <c r="E321" s="4">
        <v>6.25E-2</v>
      </c>
      <c r="F321" s="5">
        <v>2</v>
      </c>
      <c r="G321" s="4">
        <v>0.3125</v>
      </c>
      <c r="H321" s="5">
        <v>10</v>
      </c>
      <c r="I321" s="4">
        <v>0.3125</v>
      </c>
      <c r="J321" s="5">
        <v>10</v>
      </c>
      <c r="K321" s="4">
        <v>0.3125</v>
      </c>
      <c r="L321" s="5">
        <v>10</v>
      </c>
      <c r="M321" s="4">
        <v>0.1168</v>
      </c>
      <c r="N321" s="5">
        <v>32</v>
      </c>
      <c r="P321" s="16"/>
      <c r="Q321" s="16"/>
      <c r="R321" s="5"/>
      <c r="S321" s="5"/>
      <c r="T321" s="19">
        <f t="shared" si="203"/>
        <v>0</v>
      </c>
      <c r="U321" s="19">
        <f t="shared" si="204"/>
        <v>2</v>
      </c>
      <c r="V321" s="19">
        <f t="shared" si="205"/>
        <v>10</v>
      </c>
      <c r="W321" s="19">
        <f t="shared" si="206"/>
        <v>10</v>
      </c>
      <c r="X321" s="19">
        <f t="shared" si="207"/>
        <v>10</v>
      </c>
      <c r="Y321" s="19"/>
      <c r="Z321" s="20">
        <f t="shared" si="208"/>
        <v>32</v>
      </c>
      <c r="AA321" s="16"/>
      <c r="AB321" s="16"/>
      <c r="AC321" s="16"/>
      <c r="AD321" s="16"/>
      <c r="AE321" s="16"/>
      <c r="AF321" s="16"/>
      <c r="AG321" s="21"/>
      <c r="AH321" s="21">
        <f>$Z321*T324/$Z324</f>
        <v>0.46886446886446886</v>
      </c>
      <c r="AI321" s="21">
        <f>$Z321*U324/$Z324</f>
        <v>2.6959706959706962</v>
      </c>
      <c r="AJ321" s="21">
        <f>$Z321*V324/$Z324</f>
        <v>12.542124542124542</v>
      </c>
      <c r="AK321" s="21">
        <f>$Z321*W324/$Z324</f>
        <v>9.0256410256410255</v>
      </c>
      <c r="AL321" s="21">
        <f>$Z321*X324/$Z324</f>
        <v>7.2673992673992673</v>
      </c>
    </row>
    <row r="322" spans="2:38" x14ac:dyDescent="0.25">
      <c r="B322" s="3" t="s">
        <v>13</v>
      </c>
      <c r="C322" s="4">
        <v>0</v>
      </c>
      <c r="D322" s="5">
        <v>0</v>
      </c>
      <c r="E322" s="4">
        <v>0</v>
      </c>
      <c r="F322" s="5">
        <v>0</v>
      </c>
      <c r="G322" s="4">
        <v>0.66670000000000007</v>
      </c>
      <c r="H322" s="5">
        <v>6</v>
      </c>
      <c r="I322" s="4">
        <v>0</v>
      </c>
      <c r="J322" s="5">
        <v>0</v>
      </c>
      <c r="K322" s="4">
        <v>0.33329999999999999</v>
      </c>
      <c r="L322" s="5">
        <v>3</v>
      </c>
      <c r="M322" s="4">
        <v>3.2800000000000003E-2</v>
      </c>
      <c r="N322" s="5">
        <v>9</v>
      </c>
      <c r="P322" s="16"/>
      <c r="Q322" s="16"/>
      <c r="R322" s="5"/>
      <c r="S322" s="5"/>
      <c r="T322" s="19">
        <f t="shared" si="203"/>
        <v>0</v>
      </c>
      <c r="U322" s="19">
        <f t="shared" si="204"/>
        <v>0</v>
      </c>
      <c r="V322" s="19">
        <f t="shared" si="205"/>
        <v>6</v>
      </c>
      <c r="W322" s="19">
        <f t="shared" si="206"/>
        <v>0</v>
      </c>
      <c r="X322" s="19">
        <f t="shared" si="207"/>
        <v>3</v>
      </c>
      <c r="Y322" s="19"/>
      <c r="Z322" s="20">
        <f t="shared" si="208"/>
        <v>9</v>
      </c>
      <c r="AA322" s="16"/>
      <c r="AB322" s="16"/>
      <c r="AC322" s="16"/>
      <c r="AD322" s="16"/>
      <c r="AE322" s="16"/>
      <c r="AF322" s="16"/>
      <c r="AG322" s="21"/>
      <c r="AH322" s="21">
        <f>$Z322*T324/$Z324</f>
        <v>0.13186813186813187</v>
      </c>
      <c r="AI322" s="21">
        <f>$Z322*U324/$Z324</f>
        <v>0.75824175824175821</v>
      </c>
      <c r="AJ322" s="21">
        <f>$Z322*V324/$Z324</f>
        <v>3.5274725274725274</v>
      </c>
      <c r="AK322" s="21">
        <f>$Z322*W324/$Z324</f>
        <v>2.5384615384615383</v>
      </c>
      <c r="AL322" s="21">
        <f>$Z322*X324/$Z324</f>
        <v>2.0439560439560438</v>
      </c>
    </row>
    <row r="323" spans="2:38" x14ac:dyDescent="0.25">
      <c r="B323" s="3" t="s">
        <v>14</v>
      </c>
      <c r="C323" s="4">
        <v>0</v>
      </c>
      <c r="D323" s="5">
        <v>0</v>
      </c>
      <c r="E323" s="4">
        <v>0</v>
      </c>
      <c r="F323" s="5">
        <v>0</v>
      </c>
      <c r="G323" s="4">
        <v>0</v>
      </c>
      <c r="H323" s="5">
        <v>0</v>
      </c>
      <c r="I323" s="4">
        <v>0.5</v>
      </c>
      <c r="J323" s="5">
        <v>1</v>
      </c>
      <c r="K323" s="4">
        <v>0.5</v>
      </c>
      <c r="L323" s="5">
        <v>1</v>
      </c>
      <c r="M323" s="4">
        <v>7.3000000000000001E-3</v>
      </c>
      <c r="N323" s="5">
        <v>2</v>
      </c>
      <c r="P323" s="16"/>
      <c r="Q323" s="16"/>
      <c r="R323" s="5"/>
      <c r="S323" s="5"/>
      <c r="T323" s="19">
        <f t="shared" si="203"/>
        <v>0</v>
      </c>
      <c r="U323" s="19">
        <f t="shared" si="204"/>
        <v>0</v>
      </c>
      <c r="V323" s="19">
        <f t="shared" si="205"/>
        <v>0</v>
      </c>
      <c r="W323" s="19">
        <f t="shared" si="206"/>
        <v>1</v>
      </c>
      <c r="X323" s="19">
        <f t="shared" si="207"/>
        <v>1</v>
      </c>
      <c r="Y323" s="19"/>
      <c r="Z323" s="20">
        <f t="shared" si="208"/>
        <v>2</v>
      </c>
      <c r="AA323" s="16"/>
      <c r="AB323" s="16"/>
      <c r="AC323" s="16"/>
      <c r="AD323" s="16"/>
      <c r="AE323" s="16"/>
      <c r="AF323" s="16"/>
      <c r="AG323" s="21"/>
      <c r="AH323" s="21">
        <f>$Z323*T324/$Z324</f>
        <v>2.9304029304029304E-2</v>
      </c>
      <c r="AI323" s="21">
        <f>$Z323*U324/$Z324</f>
        <v>0.16849816849816851</v>
      </c>
      <c r="AJ323" s="21">
        <f>$Z323*V324/$Z324</f>
        <v>0.78388278388278387</v>
      </c>
      <c r="AK323" s="21">
        <f>$Z323*W324/$Z324</f>
        <v>0.5641025641025641</v>
      </c>
      <c r="AL323" s="21">
        <f>$Z323*X324/$Z324</f>
        <v>0.45421245421245421</v>
      </c>
    </row>
    <row r="324" spans="2:38" x14ac:dyDescent="0.25">
      <c r="B324" s="3" t="s">
        <v>6</v>
      </c>
      <c r="C324" s="6">
        <v>1.46E-2</v>
      </c>
      <c r="D324" s="3">
        <v>4</v>
      </c>
      <c r="E324" s="6">
        <v>8.3900000000000002E-2</v>
      </c>
      <c r="F324" s="3">
        <v>23</v>
      </c>
      <c r="G324" s="6">
        <v>0.39050000000000001</v>
      </c>
      <c r="H324" s="3">
        <v>107</v>
      </c>
      <c r="I324" s="6">
        <v>0.28100000000000003</v>
      </c>
      <c r="J324" s="3">
        <v>77</v>
      </c>
      <c r="K324" s="6">
        <v>0.2263</v>
      </c>
      <c r="L324" s="3">
        <v>62</v>
      </c>
      <c r="M324" s="6">
        <v>1</v>
      </c>
      <c r="N324" s="3">
        <v>274</v>
      </c>
      <c r="P324" s="16"/>
      <c r="Q324" s="16"/>
      <c r="R324" s="16"/>
      <c r="S324" s="16"/>
      <c r="T324" s="20">
        <f>SUM(T316:T323)</f>
        <v>4</v>
      </c>
      <c r="U324" s="20">
        <f t="shared" ref="U324" si="209">SUM(U316:U323)</f>
        <v>23</v>
      </c>
      <c r="V324" s="20">
        <f t="shared" ref="V324" si="210">SUM(V316:V323)</f>
        <v>107</v>
      </c>
      <c r="W324" s="20">
        <f t="shared" ref="W324" si="211">SUM(W316:W323)</f>
        <v>77</v>
      </c>
      <c r="X324" s="20">
        <f t="shared" ref="X324" si="212">SUM(X316:X323)</f>
        <v>62</v>
      </c>
      <c r="Y324" s="20"/>
      <c r="Z324" s="19">
        <f>SUM(Z316:Z323)</f>
        <v>273</v>
      </c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 spans="2:38" x14ac:dyDescent="0.25">
      <c r="B325" s="8" t="s">
        <v>96</v>
      </c>
      <c r="C325" s="19"/>
      <c r="D325" s="18">
        <f>C324*4+E324*3+G324*2+I324*1+K324*0</f>
        <v>1.3721000000000001</v>
      </c>
      <c r="E325" s="17" t="s">
        <v>97</v>
      </c>
      <c r="F325" s="7"/>
      <c r="G325" s="7"/>
      <c r="H325" s="7"/>
      <c r="I325" s="7"/>
      <c r="J325" s="7"/>
      <c r="K325" s="7"/>
      <c r="L325" s="7"/>
      <c r="M325" s="7" t="s">
        <v>15</v>
      </c>
      <c r="N325" s="7">
        <v>274</v>
      </c>
    </row>
    <row r="326" spans="2:38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 t="s">
        <v>16</v>
      </c>
      <c r="N326" s="7">
        <v>1</v>
      </c>
    </row>
    <row r="328" spans="2:38" ht="18" x14ac:dyDescent="0.25">
      <c r="B328" s="1" t="s">
        <v>68</v>
      </c>
    </row>
    <row r="329" spans="2:38" x14ac:dyDescent="0.25">
      <c r="B329" s="2"/>
      <c r="C329" s="24" t="s">
        <v>42</v>
      </c>
      <c r="D329" s="25"/>
      <c r="E329" s="24" t="s">
        <v>43</v>
      </c>
      <c r="F329" s="25"/>
      <c r="G329" s="24" t="s">
        <v>44</v>
      </c>
      <c r="H329" s="25"/>
      <c r="I329" s="24" t="s">
        <v>45</v>
      </c>
      <c r="J329" s="25"/>
      <c r="K329" s="24" t="s">
        <v>46</v>
      </c>
      <c r="L329" s="25"/>
      <c r="M329" s="24" t="s">
        <v>6</v>
      </c>
      <c r="N329" s="25"/>
    </row>
    <row r="330" spans="2:38" x14ac:dyDescent="0.25">
      <c r="B330" s="3" t="s">
        <v>7</v>
      </c>
      <c r="C330" s="4">
        <v>0</v>
      </c>
      <c r="D330" s="5">
        <v>0</v>
      </c>
      <c r="E330" s="4">
        <v>0</v>
      </c>
      <c r="F330" s="5">
        <v>0</v>
      </c>
      <c r="G330" s="4">
        <v>0</v>
      </c>
      <c r="H330" s="5">
        <v>0</v>
      </c>
      <c r="I330" s="4">
        <v>0</v>
      </c>
      <c r="J330" s="5">
        <v>0</v>
      </c>
      <c r="K330" s="4">
        <v>0</v>
      </c>
      <c r="L330" s="5">
        <v>0</v>
      </c>
      <c r="M330" s="4">
        <v>0</v>
      </c>
      <c r="N330" s="5">
        <v>0</v>
      </c>
      <c r="P330" s="12" t="s">
        <v>91</v>
      </c>
      <c r="Q330" s="17">
        <f>_xlfn.CHISQ.TEST(T331:X337,AH331:AL337)</f>
        <v>0.1209444324657027</v>
      </c>
      <c r="R330" s="19"/>
      <c r="S330" s="19" t="s">
        <v>92</v>
      </c>
      <c r="T330" s="19"/>
      <c r="U330" s="19"/>
      <c r="V330" s="19"/>
      <c r="W330" s="19"/>
      <c r="X330" s="19"/>
      <c r="Y330" s="19"/>
      <c r="Z330" s="20"/>
      <c r="AA330" s="19"/>
      <c r="AB330" s="19"/>
      <c r="AC330" s="19"/>
      <c r="AD330" s="19"/>
      <c r="AE330" s="19"/>
      <c r="AF330" s="19" t="s">
        <v>93</v>
      </c>
      <c r="AG330" s="21"/>
      <c r="AH330" s="21"/>
      <c r="AI330" s="21"/>
      <c r="AJ330" s="21"/>
      <c r="AK330" s="21"/>
      <c r="AL330" s="16"/>
    </row>
    <row r="331" spans="2:38" x14ac:dyDescent="0.25">
      <c r="B331" s="3" t="s">
        <v>8</v>
      </c>
      <c r="C331" s="4">
        <v>7.1399999999999991E-2</v>
      </c>
      <c r="D331" s="5">
        <v>3</v>
      </c>
      <c r="E331" s="4">
        <v>0.5</v>
      </c>
      <c r="F331" s="5">
        <v>21</v>
      </c>
      <c r="G331" s="4">
        <v>0.35709999999999997</v>
      </c>
      <c r="H331" s="5">
        <v>15</v>
      </c>
      <c r="I331" s="4">
        <v>4.7600000000000003E-2</v>
      </c>
      <c r="J331" s="5">
        <v>2</v>
      </c>
      <c r="K331" s="4">
        <v>2.3800000000000002E-2</v>
      </c>
      <c r="L331" s="5">
        <v>1</v>
      </c>
      <c r="M331" s="4">
        <v>0.15329999999999999</v>
      </c>
      <c r="N331" s="5">
        <v>42</v>
      </c>
      <c r="P331" s="12" t="s">
        <v>94</v>
      </c>
      <c r="Q331" s="8">
        <f>_xlfn.CHISQ.INV.RT(Q330,24)</f>
        <v>32.248693572286975</v>
      </c>
      <c r="R331" s="19"/>
      <c r="S331" s="19"/>
      <c r="T331" s="19">
        <f t="shared" ref="T331:T337" si="213">D331</f>
        <v>3</v>
      </c>
      <c r="U331" s="19">
        <f t="shared" ref="U331:U337" si="214">F331</f>
        <v>21</v>
      </c>
      <c r="V331" s="19">
        <f t="shared" ref="V331:V337" si="215">H331</f>
        <v>15</v>
      </c>
      <c r="W331" s="19">
        <f t="shared" ref="W331:W337" si="216">J331</f>
        <v>2</v>
      </c>
      <c r="X331" s="19">
        <f t="shared" ref="X331:X337" si="217">L331</f>
        <v>1</v>
      </c>
      <c r="Y331" s="19"/>
      <c r="Z331" s="20">
        <f t="shared" ref="Z331:Z337" si="218">SUM(T331:Y331)</f>
        <v>42</v>
      </c>
      <c r="AA331" s="19"/>
      <c r="AB331" s="19"/>
      <c r="AC331" s="19"/>
      <c r="AD331" s="19"/>
      <c r="AE331" s="19"/>
      <c r="AF331" s="19"/>
      <c r="AG331" s="21"/>
      <c r="AH331" s="21">
        <f>$Z331*T338/$Z338</f>
        <v>3.6923076923076925</v>
      </c>
      <c r="AI331" s="21">
        <f>$Z331*U338/$Z338</f>
        <v>19.846153846153847</v>
      </c>
      <c r="AJ331" s="21">
        <f>$Z331*V338/$Z338</f>
        <v>13.692307692307692</v>
      </c>
      <c r="AK331" s="21">
        <f>$Z331*W338/$Z338</f>
        <v>2.1538461538461537</v>
      </c>
      <c r="AL331" s="21">
        <f>$Z331*X338/$Z338</f>
        <v>2.6153846153846154</v>
      </c>
    </row>
    <row r="332" spans="2:38" x14ac:dyDescent="0.25">
      <c r="B332" s="3" t="s">
        <v>9</v>
      </c>
      <c r="C332" s="4">
        <v>5.8799999999999998E-2</v>
      </c>
      <c r="D332" s="5">
        <v>2</v>
      </c>
      <c r="E332" s="4">
        <v>0.52939999999999998</v>
      </c>
      <c r="F332" s="5">
        <v>18</v>
      </c>
      <c r="G332" s="4">
        <v>0.2059</v>
      </c>
      <c r="H332" s="5">
        <v>7</v>
      </c>
      <c r="I332" s="4">
        <v>5.8799999999999998E-2</v>
      </c>
      <c r="J332" s="5">
        <v>2</v>
      </c>
      <c r="K332" s="4">
        <v>0.14710000000000001</v>
      </c>
      <c r="L332" s="5">
        <v>5</v>
      </c>
      <c r="M332" s="4">
        <v>0.1241</v>
      </c>
      <c r="N332" s="5">
        <v>34</v>
      </c>
      <c r="P332" s="12" t="s">
        <v>95</v>
      </c>
      <c r="Q332" s="22">
        <f>SQRT(Q331/(Z338*MIN(7-1,5-1)))</f>
        <v>0.17184810348267585</v>
      </c>
      <c r="R332" s="19"/>
      <c r="S332" s="19"/>
      <c r="T332" s="19">
        <f t="shared" si="213"/>
        <v>2</v>
      </c>
      <c r="U332" s="19">
        <f t="shared" si="214"/>
        <v>18</v>
      </c>
      <c r="V332" s="19">
        <f t="shared" si="215"/>
        <v>7</v>
      </c>
      <c r="W332" s="19">
        <f t="shared" si="216"/>
        <v>2</v>
      </c>
      <c r="X332" s="19">
        <f t="shared" si="217"/>
        <v>5</v>
      </c>
      <c r="Y332" s="19"/>
      <c r="Z332" s="20">
        <f t="shared" si="218"/>
        <v>34</v>
      </c>
      <c r="AA332" s="19"/>
      <c r="AB332" s="19"/>
      <c r="AC332" s="19"/>
      <c r="AD332" s="19"/>
      <c r="AE332" s="19"/>
      <c r="AF332" s="19"/>
      <c r="AG332" s="21"/>
      <c r="AH332" s="21">
        <f>$Z332*T338/$Z338</f>
        <v>2.9890109890109891</v>
      </c>
      <c r="AI332" s="21">
        <f>$Z332*U338/$Z338</f>
        <v>16.065934065934066</v>
      </c>
      <c r="AJ332" s="21">
        <f>$Z332*V338/$Z338</f>
        <v>11.084249084249084</v>
      </c>
      <c r="AK332" s="21">
        <f>$Z332*W338/$Z338</f>
        <v>1.7435897435897436</v>
      </c>
      <c r="AL332" s="21">
        <f>$Z332*X338/$Z338</f>
        <v>2.1172161172161172</v>
      </c>
    </row>
    <row r="333" spans="2:38" x14ac:dyDescent="0.25">
      <c r="B333" s="3" t="s">
        <v>10</v>
      </c>
      <c r="C333" s="4">
        <v>0.1216</v>
      </c>
      <c r="D333" s="5">
        <v>9</v>
      </c>
      <c r="E333" s="4">
        <v>0.41889999999999999</v>
      </c>
      <c r="F333" s="5">
        <v>31</v>
      </c>
      <c r="G333" s="4">
        <v>0.40539999999999998</v>
      </c>
      <c r="H333" s="5">
        <v>30</v>
      </c>
      <c r="I333" s="4">
        <v>4.0500000000000001E-2</v>
      </c>
      <c r="J333" s="5">
        <v>3</v>
      </c>
      <c r="K333" s="4">
        <v>1.35E-2</v>
      </c>
      <c r="L333" s="5">
        <v>1</v>
      </c>
      <c r="M333" s="4">
        <v>0.27010000000000001</v>
      </c>
      <c r="N333" s="5">
        <v>74</v>
      </c>
      <c r="P333" s="19"/>
      <c r="Q333" s="8" t="str">
        <f>IF(AND(Q332&gt;0,Q332&lt;=0.2),"Schwacher Zusammenhang",IF(AND(Q332&gt;0.2,Q332&lt;=0.6),"Mittlerer Zusammenhang",IF(Q332&gt;0.6,"Starker Zusammenhang","")))</f>
        <v>Schwacher Zusammenhang</v>
      </c>
      <c r="R333" s="5"/>
      <c r="S333" s="5"/>
      <c r="T333" s="19">
        <f t="shared" si="213"/>
        <v>9</v>
      </c>
      <c r="U333" s="19">
        <f t="shared" si="214"/>
        <v>31</v>
      </c>
      <c r="V333" s="19">
        <f t="shared" si="215"/>
        <v>30</v>
      </c>
      <c r="W333" s="19">
        <f t="shared" si="216"/>
        <v>3</v>
      </c>
      <c r="X333" s="19">
        <f t="shared" si="217"/>
        <v>1</v>
      </c>
      <c r="Y333" s="19"/>
      <c r="Z333" s="20">
        <f t="shared" si="218"/>
        <v>74</v>
      </c>
      <c r="AA333" s="19"/>
      <c r="AB333" s="19"/>
      <c r="AC333" s="19"/>
      <c r="AD333" s="19"/>
      <c r="AE333" s="19"/>
      <c r="AF333" s="19"/>
      <c r="AG333" s="21"/>
      <c r="AH333" s="21">
        <f>$Z333*T338/$Z338</f>
        <v>6.5054945054945055</v>
      </c>
      <c r="AI333" s="21">
        <f>$Z333*U338/$Z338</f>
        <v>34.967032967032964</v>
      </c>
      <c r="AJ333" s="21">
        <f>$Z333*V338/$Z338</f>
        <v>24.124542124542124</v>
      </c>
      <c r="AK333" s="21">
        <f>$Z333*W338/$Z338</f>
        <v>3.7948717948717947</v>
      </c>
      <c r="AL333" s="21">
        <f>$Z333*X338/$Z338</f>
        <v>4.6080586080586077</v>
      </c>
    </row>
    <row r="334" spans="2:38" x14ac:dyDescent="0.25">
      <c r="B334" s="3" t="s">
        <v>11</v>
      </c>
      <c r="C334" s="4">
        <v>8.7499999999999994E-2</v>
      </c>
      <c r="D334" s="5">
        <v>7</v>
      </c>
      <c r="E334" s="4">
        <v>0.51249999999999996</v>
      </c>
      <c r="F334" s="5">
        <v>41</v>
      </c>
      <c r="G334" s="4">
        <v>0.28749999999999998</v>
      </c>
      <c r="H334" s="5">
        <v>23</v>
      </c>
      <c r="I334" s="4">
        <v>0.05</v>
      </c>
      <c r="J334" s="5">
        <v>4</v>
      </c>
      <c r="K334" s="4">
        <v>6.25E-2</v>
      </c>
      <c r="L334" s="5">
        <v>5</v>
      </c>
      <c r="M334" s="4">
        <v>0.29199999999999998</v>
      </c>
      <c r="N334" s="5">
        <v>80</v>
      </c>
      <c r="P334" s="16"/>
      <c r="Q334" s="16"/>
      <c r="R334" s="5"/>
      <c r="S334" s="5"/>
      <c r="T334" s="19">
        <f t="shared" si="213"/>
        <v>7</v>
      </c>
      <c r="U334" s="19">
        <f t="shared" si="214"/>
        <v>41</v>
      </c>
      <c r="V334" s="19">
        <f t="shared" si="215"/>
        <v>23</v>
      </c>
      <c r="W334" s="19">
        <f t="shared" si="216"/>
        <v>4</v>
      </c>
      <c r="X334" s="19">
        <f t="shared" si="217"/>
        <v>5</v>
      </c>
      <c r="Y334" s="19"/>
      <c r="Z334" s="20">
        <f t="shared" si="218"/>
        <v>80</v>
      </c>
      <c r="AA334" s="16"/>
      <c r="AB334" s="16"/>
      <c r="AC334" s="16"/>
      <c r="AD334" s="16"/>
      <c r="AE334" s="16"/>
      <c r="AF334" s="16"/>
      <c r="AG334" s="21"/>
      <c r="AH334" s="21">
        <f>$Z334*T338/$Z338</f>
        <v>7.0329670329670328</v>
      </c>
      <c r="AI334" s="21">
        <f>$Z334*U338/$Z338</f>
        <v>37.802197802197803</v>
      </c>
      <c r="AJ334" s="21">
        <f>$Z334*V338/$Z338</f>
        <v>26.08058608058608</v>
      </c>
      <c r="AK334" s="21">
        <f>$Z334*W338/$Z338</f>
        <v>4.1025641025641022</v>
      </c>
      <c r="AL334" s="21">
        <f>$Z334*X338/$Z338</f>
        <v>4.9816849816849818</v>
      </c>
    </row>
    <row r="335" spans="2:38" x14ac:dyDescent="0.25">
      <c r="B335" s="3" t="s">
        <v>12</v>
      </c>
      <c r="C335" s="4">
        <v>6.25E-2</v>
      </c>
      <c r="D335" s="5">
        <v>2</v>
      </c>
      <c r="E335" s="4">
        <v>0.375</v>
      </c>
      <c r="F335" s="5">
        <v>12</v>
      </c>
      <c r="G335" s="4">
        <v>0.375</v>
      </c>
      <c r="H335" s="5">
        <v>12</v>
      </c>
      <c r="I335" s="4">
        <v>3.1300000000000001E-2</v>
      </c>
      <c r="J335" s="5">
        <v>1</v>
      </c>
      <c r="K335" s="4">
        <v>0.15629999999999999</v>
      </c>
      <c r="L335" s="5">
        <v>5</v>
      </c>
      <c r="M335" s="4">
        <v>0.1168</v>
      </c>
      <c r="N335" s="5">
        <v>32</v>
      </c>
      <c r="P335" s="16"/>
      <c r="Q335" s="16"/>
      <c r="R335" s="5"/>
      <c r="S335" s="5"/>
      <c r="T335" s="19">
        <f t="shared" si="213"/>
        <v>2</v>
      </c>
      <c r="U335" s="19">
        <f t="shared" si="214"/>
        <v>12</v>
      </c>
      <c r="V335" s="19">
        <f t="shared" si="215"/>
        <v>12</v>
      </c>
      <c r="W335" s="19">
        <f t="shared" si="216"/>
        <v>1</v>
      </c>
      <c r="X335" s="19">
        <f t="shared" si="217"/>
        <v>5</v>
      </c>
      <c r="Y335" s="19"/>
      <c r="Z335" s="20">
        <f t="shared" si="218"/>
        <v>32</v>
      </c>
      <c r="AA335" s="16"/>
      <c r="AB335" s="16"/>
      <c r="AC335" s="16"/>
      <c r="AD335" s="16"/>
      <c r="AE335" s="16"/>
      <c r="AF335" s="16"/>
      <c r="AG335" s="21"/>
      <c r="AH335" s="21">
        <f>$Z335*T338/$Z338</f>
        <v>2.8131868131868134</v>
      </c>
      <c r="AI335" s="21">
        <f>$Z335*U338/$Z338</f>
        <v>15.12087912087912</v>
      </c>
      <c r="AJ335" s="21">
        <f>$Z335*V338/$Z338</f>
        <v>10.432234432234432</v>
      </c>
      <c r="AK335" s="21">
        <f>$Z335*W338/$Z338</f>
        <v>1.641025641025641</v>
      </c>
      <c r="AL335" s="21">
        <f>$Z335*X338/$Z338</f>
        <v>1.9926739926739927</v>
      </c>
    </row>
    <row r="336" spans="2:38" x14ac:dyDescent="0.25">
      <c r="B336" s="3" t="s">
        <v>13</v>
      </c>
      <c r="C336" s="4">
        <v>0.1111</v>
      </c>
      <c r="D336" s="5">
        <v>1</v>
      </c>
      <c r="E336" s="4">
        <v>0.66670000000000007</v>
      </c>
      <c r="F336" s="5">
        <v>6</v>
      </c>
      <c r="G336" s="4">
        <v>0.1111</v>
      </c>
      <c r="H336" s="5">
        <v>1</v>
      </c>
      <c r="I336" s="4">
        <v>0.1111</v>
      </c>
      <c r="J336" s="5">
        <v>1</v>
      </c>
      <c r="K336" s="4">
        <v>0</v>
      </c>
      <c r="L336" s="5">
        <v>0</v>
      </c>
      <c r="M336" s="4">
        <v>3.2800000000000003E-2</v>
      </c>
      <c r="N336" s="5">
        <v>9</v>
      </c>
      <c r="P336" s="16"/>
      <c r="Q336" s="16"/>
      <c r="R336" s="5"/>
      <c r="S336" s="5"/>
      <c r="T336" s="19">
        <f t="shared" si="213"/>
        <v>1</v>
      </c>
      <c r="U336" s="19">
        <f t="shared" si="214"/>
        <v>6</v>
      </c>
      <c r="V336" s="19">
        <f t="shared" si="215"/>
        <v>1</v>
      </c>
      <c r="W336" s="19">
        <f t="shared" si="216"/>
        <v>1</v>
      </c>
      <c r="X336" s="19">
        <f t="shared" si="217"/>
        <v>0</v>
      </c>
      <c r="Y336" s="19"/>
      <c r="Z336" s="20">
        <f t="shared" si="218"/>
        <v>9</v>
      </c>
      <c r="AA336" s="16"/>
      <c r="AB336" s="16"/>
      <c r="AC336" s="16"/>
      <c r="AD336" s="16"/>
      <c r="AE336" s="16"/>
      <c r="AF336" s="16"/>
      <c r="AG336" s="21"/>
      <c r="AH336" s="21">
        <f>$Z336*T338/$Z338</f>
        <v>0.79120879120879117</v>
      </c>
      <c r="AI336" s="21">
        <f>$Z336*U338/$Z338</f>
        <v>4.2527472527472527</v>
      </c>
      <c r="AJ336" s="21">
        <f>$Z336*V338/$Z338</f>
        <v>2.9340659340659339</v>
      </c>
      <c r="AK336" s="21">
        <f>$Z336*W338/$Z338</f>
        <v>0.46153846153846156</v>
      </c>
      <c r="AL336" s="21">
        <f>$Z336*X338/$Z338</f>
        <v>0.56043956043956045</v>
      </c>
    </row>
    <row r="337" spans="2:38" x14ac:dyDescent="0.25">
      <c r="B337" s="3" t="s">
        <v>14</v>
      </c>
      <c r="C337" s="4">
        <v>0</v>
      </c>
      <c r="D337" s="5">
        <v>0</v>
      </c>
      <c r="E337" s="4">
        <v>0</v>
      </c>
      <c r="F337" s="5">
        <v>0</v>
      </c>
      <c r="G337" s="4">
        <v>0.5</v>
      </c>
      <c r="H337" s="5">
        <v>1</v>
      </c>
      <c r="I337" s="4">
        <v>0.5</v>
      </c>
      <c r="J337" s="5">
        <v>1</v>
      </c>
      <c r="K337" s="4">
        <v>0</v>
      </c>
      <c r="L337" s="5">
        <v>0</v>
      </c>
      <c r="M337" s="4">
        <v>7.3000000000000001E-3</v>
      </c>
      <c r="N337" s="5">
        <v>2</v>
      </c>
      <c r="P337" s="16"/>
      <c r="Q337" s="16"/>
      <c r="R337" s="5"/>
      <c r="S337" s="5"/>
      <c r="T337" s="19">
        <f t="shared" si="213"/>
        <v>0</v>
      </c>
      <c r="U337" s="19">
        <f t="shared" si="214"/>
        <v>0</v>
      </c>
      <c r="V337" s="19">
        <f t="shared" si="215"/>
        <v>1</v>
      </c>
      <c r="W337" s="19">
        <f t="shared" si="216"/>
        <v>1</v>
      </c>
      <c r="X337" s="19">
        <f t="shared" si="217"/>
        <v>0</v>
      </c>
      <c r="Y337" s="19"/>
      <c r="Z337" s="20">
        <f t="shared" si="218"/>
        <v>2</v>
      </c>
      <c r="AA337" s="16"/>
      <c r="AB337" s="16"/>
      <c r="AC337" s="16"/>
      <c r="AD337" s="16"/>
      <c r="AE337" s="16"/>
      <c r="AF337" s="16"/>
      <c r="AG337" s="21"/>
      <c r="AH337" s="21">
        <f>$Z337*T338/$Z338</f>
        <v>0.17582417582417584</v>
      </c>
      <c r="AI337" s="21">
        <f>$Z337*U338/$Z338</f>
        <v>0.94505494505494503</v>
      </c>
      <c r="AJ337" s="21">
        <f>$Z337*V338/$Z338</f>
        <v>0.65201465201465203</v>
      </c>
      <c r="AK337" s="21">
        <f>$Z337*W338/$Z338</f>
        <v>0.10256410256410256</v>
      </c>
      <c r="AL337" s="21">
        <f>$Z337*X338/$Z338</f>
        <v>0.12454212454212454</v>
      </c>
    </row>
    <row r="338" spans="2:38" x14ac:dyDescent="0.25">
      <c r="B338" s="3" t="s">
        <v>6</v>
      </c>
      <c r="C338" s="6">
        <v>8.7599999999999997E-2</v>
      </c>
      <c r="D338" s="3">
        <v>24</v>
      </c>
      <c r="E338" s="6">
        <v>0.4708</v>
      </c>
      <c r="F338" s="3">
        <v>129</v>
      </c>
      <c r="G338" s="6">
        <v>0.32479999999999998</v>
      </c>
      <c r="H338" s="3">
        <v>89</v>
      </c>
      <c r="I338" s="6">
        <v>5.1100000000000013E-2</v>
      </c>
      <c r="J338" s="3">
        <v>14</v>
      </c>
      <c r="K338" s="6">
        <v>6.2E-2</v>
      </c>
      <c r="L338" s="3">
        <v>17</v>
      </c>
      <c r="M338" s="6">
        <v>1</v>
      </c>
      <c r="N338" s="3">
        <v>274</v>
      </c>
      <c r="P338" s="16"/>
      <c r="Q338" s="16"/>
      <c r="R338" s="16"/>
      <c r="S338" s="16"/>
      <c r="T338" s="20">
        <f>SUM(T330:T337)</f>
        <v>24</v>
      </c>
      <c r="U338" s="20">
        <f t="shared" ref="U338" si="219">SUM(U330:U337)</f>
        <v>129</v>
      </c>
      <c r="V338" s="20">
        <f t="shared" ref="V338" si="220">SUM(V330:V337)</f>
        <v>89</v>
      </c>
      <c r="W338" s="20">
        <f t="shared" ref="W338" si="221">SUM(W330:W337)</f>
        <v>14</v>
      </c>
      <c r="X338" s="20">
        <f t="shared" ref="X338" si="222">SUM(X330:X337)</f>
        <v>17</v>
      </c>
      <c r="Y338" s="20"/>
      <c r="Z338" s="19">
        <f>SUM(Z330:Z337)</f>
        <v>273</v>
      </c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</row>
    <row r="339" spans="2:38" x14ac:dyDescent="0.25">
      <c r="B339" s="8" t="s">
        <v>96</v>
      </c>
      <c r="C339" s="19"/>
      <c r="D339" s="18">
        <f>C338*4+E338*3+G338*2+I338*1+K338*0</f>
        <v>2.4634999999999998</v>
      </c>
      <c r="E339" s="17" t="s">
        <v>97</v>
      </c>
      <c r="F339" s="7"/>
      <c r="G339" s="7"/>
      <c r="H339" s="7"/>
      <c r="I339" s="7"/>
      <c r="J339" s="7"/>
      <c r="K339" s="7"/>
      <c r="L339" s="7"/>
      <c r="M339" s="7" t="s">
        <v>15</v>
      </c>
      <c r="N339" s="7">
        <v>274</v>
      </c>
    </row>
    <row r="340" spans="2:38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 t="s">
        <v>16</v>
      </c>
      <c r="N340" s="7">
        <v>1</v>
      </c>
    </row>
    <row r="342" spans="2:38" ht="18" x14ac:dyDescent="0.25">
      <c r="B342" s="1" t="s">
        <v>69</v>
      </c>
    </row>
    <row r="343" spans="2:38" x14ac:dyDescent="0.25">
      <c r="B343" s="2"/>
      <c r="C343" s="24" t="s">
        <v>42</v>
      </c>
      <c r="D343" s="25"/>
      <c r="E343" s="24" t="s">
        <v>43</v>
      </c>
      <c r="F343" s="25"/>
      <c r="G343" s="24" t="s">
        <v>44</v>
      </c>
      <c r="H343" s="25"/>
      <c r="I343" s="24" t="s">
        <v>45</v>
      </c>
      <c r="J343" s="25"/>
      <c r="K343" s="24" t="s">
        <v>46</v>
      </c>
      <c r="L343" s="25"/>
      <c r="M343" s="24" t="s">
        <v>6</v>
      </c>
      <c r="N343" s="25"/>
    </row>
    <row r="344" spans="2:38" x14ac:dyDescent="0.25">
      <c r="B344" s="3" t="s">
        <v>7</v>
      </c>
      <c r="C344" s="4">
        <v>0</v>
      </c>
      <c r="D344" s="5">
        <v>0</v>
      </c>
      <c r="E344" s="4">
        <v>0</v>
      </c>
      <c r="F344" s="5">
        <v>0</v>
      </c>
      <c r="G344" s="4">
        <v>0</v>
      </c>
      <c r="H344" s="5">
        <v>0</v>
      </c>
      <c r="I344" s="4">
        <v>0</v>
      </c>
      <c r="J344" s="5">
        <v>0</v>
      </c>
      <c r="K344" s="4">
        <v>0</v>
      </c>
      <c r="L344" s="5">
        <v>0</v>
      </c>
      <c r="M344" s="4">
        <v>0</v>
      </c>
      <c r="N344" s="5">
        <v>0</v>
      </c>
      <c r="P344" s="12" t="s">
        <v>91</v>
      </c>
      <c r="Q344" s="17">
        <f>_xlfn.CHISQ.TEST(T345:X351,AH345:AL351)</f>
        <v>0.10111500900977385</v>
      </c>
      <c r="R344" s="19"/>
      <c r="S344" s="19" t="s">
        <v>92</v>
      </c>
      <c r="T344" s="19"/>
      <c r="U344" s="19"/>
      <c r="V344" s="19"/>
      <c r="W344" s="19"/>
      <c r="X344" s="19"/>
      <c r="Y344" s="19"/>
      <c r="Z344" s="20"/>
      <c r="AA344" s="19"/>
      <c r="AB344" s="19"/>
      <c r="AC344" s="19"/>
      <c r="AD344" s="19"/>
      <c r="AE344" s="19"/>
      <c r="AF344" s="19" t="s">
        <v>93</v>
      </c>
      <c r="AG344" s="21"/>
      <c r="AH344" s="21"/>
      <c r="AI344" s="21"/>
      <c r="AJ344" s="21"/>
      <c r="AK344" s="21"/>
      <c r="AL344" s="16"/>
    </row>
    <row r="345" spans="2:38" x14ac:dyDescent="0.25">
      <c r="B345" s="3" t="s">
        <v>8</v>
      </c>
      <c r="C345" s="4">
        <v>7.1399999999999991E-2</v>
      </c>
      <c r="D345" s="5">
        <v>3</v>
      </c>
      <c r="E345" s="4">
        <v>0.28570000000000001</v>
      </c>
      <c r="F345" s="5">
        <v>12</v>
      </c>
      <c r="G345" s="4">
        <v>0.35709999999999997</v>
      </c>
      <c r="H345" s="5">
        <v>15</v>
      </c>
      <c r="I345" s="4">
        <v>0.21429999999999999</v>
      </c>
      <c r="J345" s="5">
        <v>9</v>
      </c>
      <c r="K345" s="4">
        <v>7.1399999999999991E-2</v>
      </c>
      <c r="L345" s="5">
        <v>3</v>
      </c>
      <c r="M345" s="4">
        <v>0.15329999999999999</v>
      </c>
      <c r="N345" s="5">
        <v>42</v>
      </c>
      <c r="P345" s="12" t="s">
        <v>94</v>
      </c>
      <c r="Q345" s="8">
        <f>_xlfn.CHISQ.INV.RT(Q344,24)</f>
        <v>33.141881922745313</v>
      </c>
      <c r="R345" s="19"/>
      <c r="S345" s="19"/>
      <c r="T345" s="19">
        <f t="shared" ref="T345:T351" si="223">D345</f>
        <v>3</v>
      </c>
      <c r="U345" s="19">
        <f t="shared" ref="U345:U351" si="224">F345</f>
        <v>12</v>
      </c>
      <c r="V345" s="19">
        <f t="shared" ref="V345:V351" si="225">H345</f>
        <v>15</v>
      </c>
      <c r="W345" s="19">
        <f t="shared" ref="W345:W351" si="226">J345</f>
        <v>9</v>
      </c>
      <c r="X345" s="19">
        <f t="shared" ref="X345:X351" si="227">L345</f>
        <v>3</v>
      </c>
      <c r="Y345" s="19"/>
      <c r="Z345" s="20">
        <f t="shared" ref="Z345:Z351" si="228">SUM(T345:Y345)</f>
        <v>42</v>
      </c>
      <c r="AA345" s="19"/>
      <c r="AB345" s="19"/>
      <c r="AC345" s="19"/>
      <c r="AD345" s="19"/>
      <c r="AE345" s="19"/>
      <c r="AF345" s="19"/>
      <c r="AG345" s="21"/>
      <c r="AH345" s="21">
        <f>$Z345*T352/$Z352</f>
        <v>1.6861313868613139</v>
      </c>
      <c r="AI345" s="21">
        <f>$Z345*U352/$Z352</f>
        <v>11.496350364963504</v>
      </c>
      <c r="AJ345" s="21">
        <f>$Z345*V352/$Z352</f>
        <v>16.708029197080293</v>
      </c>
      <c r="AK345" s="21">
        <f>$Z345*W352/$Z352</f>
        <v>7.3576642335766422</v>
      </c>
      <c r="AL345" s="21">
        <f>$Z345*X352/$Z352</f>
        <v>4.7518248175182478</v>
      </c>
    </row>
    <row r="346" spans="2:38" x14ac:dyDescent="0.25">
      <c r="B346" s="3" t="s">
        <v>9</v>
      </c>
      <c r="C346" s="4">
        <v>2.9399999999999999E-2</v>
      </c>
      <c r="D346" s="5">
        <v>1</v>
      </c>
      <c r="E346" s="4">
        <v>0.32350000000000001</v>
      </c>
      <c r="F346" s="5">
        <v>11</v>
      </c>
      <c r="G346" s="4">
        <v>0.35289999999999999</v>
      </c>
      <c r="H346" s="5">
        <v>12</v>
      </c>
      <c r="I346" s="4">
        <v>0.17649999999999999</v>
      </c>
      <c r="J346" s="5">
        <v>6</v>
      </c>
      <c r="K346" s="4">
        <v>0.1176</v>
      </c>
      <c r="L346" s="5">
        <v>4</v>
      </c>
      <c r="M346" s="4">
        <v>0.1241</v>
      </c>
      <c r="N346" s="5">
        <v>34</v>
      </c>
      <c r="P346" s="12" t="s">
        <v>95</v>
      </c>
      <c r="Q346" s="22">
        <f>SQRT(Q345/(Z352*MIN(7-1,5-1)))</f>
        <v>0.17389348279958361</v>
      </c>
      <c r="R346" s="19"/>
      <c r="S346" s="19"/>
      <c r="T346" s="19">
        <f t="shared" si="223"/>
        <v>1</v>
      </c>
      <c r="U346" s="19">
        <f t="shared" si="224"/>
        <v>11</v>
      </c>
      <c r="V346" s="19">
        <f t="shared" si="225"/>
        <v>12</v>
      </c>
      <c r="W346" s="19">
        <f t="shared" si="226"/>
        <v>6</v>
      </c>
      <c r="X346" s="19">
        <f t="shared" si="227"/>
        <v>4</v>
      </c>
      <c r="Y346" s="19"/>
      <c r="Z346" s="20">
        <f t="shared" si="228"/>
        <v>34</v>
      </c>
      <c r="AA346" s="19"/>
      <c r="AB346" s="19"/>
      <c r="AC346" s="19"/>
      <c r="AD346" s="19"/>
      <c r="AE346" s="19"/>
      <c r="AF346" s="19"/>
      <c r="AG346" s="21"/>
      <c r="AH346" s="21">
        <f>$Z346*T352/$Z352</f>
        <v>1.364963503649635</v>
      </c>
      <c r="AI346" s="21">
        <f>$Z346*U352/$Z352</f>
        <v>9.3065693430656928</v>
      </c>
      <c r="AJ346" s="21">
        <f>$Z346*V352/$Z352</f>
        <v>13.525547445255475</v>
      </c>
      <c r="AK346" s="21">
        <f>$Z346*W352/$Z352</f>
        <v>5.9562043795620436</v>
      </c>
      <c r="AL346" s="21">
        <f>$Z346*X352/$Z352</f>
        <v>3.8467153284671531</v>
      </c>
    </row>
    <row r="347" spans="2:38" x14ac:dyDescent="0.25">
      <c r="B347" s="3" t="s">
        <v>10</v>
      </c>
      <c r="C347" s="4">
        <v>5.4100000000000002E-2</v>
      </c>
      <c r="D347" s="5">
        <v>4</v>
      </c>
      <c r="E347" s="4">
        <v>0.25679999999999997</v>
      </c>
      <c r="F347" s="5">
        <v>19</v>
      </c>
      <c r="G347" s="4">
        <v>0.48649999999999999</v>
      </c>
      <c r="H347" s="5">
        <v>36</v>
      </c>
      <c r="I347" s="4">
        <v>8.1099999999999992E-2</v>
      </c>
      <c r="J347" s="5">
        <v>6</v>
      </c>
      <c r="K347" s="4">
        <v>0.1216</v>
      </c>
      <c r="L347" s="5">
        <v>9</v>
      </c>
      <c r="M347" s="4">
        <v>0.27010000000000001</v>
      </c>
      <c r="N347" s="5">
        <v>74</v>
      </c>
      <c r="P347" s="19"/>
      <c r="Q347" s="8" t="str">
        <f>IF(AND(Q346&gt;0,Q346&lt;=0.2),"Schwacher Zusammenhang",IF(AND(Q346&gt;0.2,Q346&lt;=0.6),"Mittlerer Zusammenhang",IF(Q346&gt;0.6,"Starker Zusammenhang","")))</f>
        <v>Schwacher Zusammenhang</v>
      </c>
      <c r="R347" s="5"/>
      <c r="S347" s="5"/>
      <c r="T347" s="19">
        <f t="shared" si="223"/>
        <v>4</v>
      </c>
      <c r="U347" s="19">
        <f t="shared" si="224"/>
        <v>19</v>
      </c>
      <c r="V347" s="19">
        <f t="shared" si="225"/>
        <v>36</v>
      </c>
      <c r="W347" s="19">
        <f t="shared" si="226"/>
        <v>6</v>
      </c>
      <c r="X347" s="19">
        <f t="shared" si="227"/>
        <v>9</v>
      </c>
      <c r="Y347" s="19"/>
      <c r="Z347" s="20">
        <f t="shared" si="228"/>
        <v>74</v>
      </c>
      <c r="AA347" s="19"/>
      <c r="AB347" s="19"/>
      <c r="AC347" s="19"/>
      <c r="AD347" s="19"/>
      <c r="AE347" s="19"/>
      <c r="AF347" s="19"/>
      <c r="AG347" s="21"/>
      <c r="AH347" s="21">
        <f>$Z347*T352/$Z352</f>
        <v>2.9708029197080292</v>
      </c>
      <c r="AI347" s="21">
        <f>$Z347*U352/$Z352</f>
        <v>20.255474452554743</v>
      </c>
      <c r="AJ347" s="21">
        <f>$Z347*V352/$Z352</f>
        <v>29.437956204379564</v>
      </c>
      <c r="AK347" s="21">
        <f>$Z347*W352/$Z352</f>
        <v>12.963503649635037</v>
      </c>
      <c r="AL347" s="21">
        <f>$Z347*X352/$Z352</f>
        <v>8.3722627737226283</v>
      </c>
    </row>
    <row r="348" spans="2:38" x14ac:dyDescent="0.25">
      <c r="B348" s="3" t="s">
        <v>11</v>
      </c>
      <c r="C348" s="4">
        <v>2.47E-2</v>
      </c>
      <c r="D348" s="5">
        <v>2</v>
      </c>
      <c r="E348" s="4">
        <v>0.29630000000000001</v>
      </c>
      <c r="F348" s="5">
        <v>24</v>
      </c>
      <c r="G348" s="4">
        <v>0.37040000000000001</v>
      </c>
      <c r="H348" s="5">
        <v>30</v>
      </c>
      <c r="I348" s="4">
        <v>0.24690000000000001</v>
      </c>
      <c r="J348" s="5">
        <v>20</v>
      </c>
      <c r="K348" s="4">
        <v>6.1699999999999998E-2</v>
      </c>
      <c r="L348" s="5">
        <v>5</v>
      </c>
      <c r="M348" s="4">
        <v>0.29559999999999997</v>
      </c>
      <c r="N348" s="5">
        <v>81</v>
      </c>
      <c r="P348" s="16"/>
      <c r="Q348" s="16"/>
      <c r="R348" s="5"/>
      <c r="S348" s="5"/>
      <c r="T348" s="19">
        <f t="shared" si="223"/>
        <v>2</v>
      </c>
      <c r="U348" s="19">
        <f t="shared" si="224"/>
        <v>24</v>
      </c>
      <c r="V348" s="19">
        <f t="shared" si="225"/>
        <v>30</v>
      </c>
      <c r="W348" s="19">
        <f t="shared" si="226"/>
        <v>20</v>
      </c>
      <c r="X348" s="19">
        <f t="shared" si="227"/>
        <v>5</v>
      </c>
      <c r="Y348" s="19"/>
      <c r="Z348" s="20">
        <f t="shared" si="228"/>
        <v>81</v>
      </c>
      <c r="AA348" s="16"/>
      <c r="AB348" s="16"/>
      <c r="AC348" s="16"/>
      <c r="AD348" s="16"/>
      <c r="AE348" s="16"/>
      <c r="AF348" s="16"/>
      <c r="AG348" s="21"/>
      <c r="AH348" s="21">
        <f>$Z348*T352/$Z352</f>
        <v>3.2518248175182483</v>
      </c>
      <c r="AI348" s="21">
        <f>$Z348*U352/$Z352</f>
        <v>22.17153284671533</v>
      </c>
      <c r="AJ348" s="21">
        <f>$Z348*V352/$Z352</f>
        <v>32.222627737226276</v>
      </c>
      <c r="AK348" s="21">
        <f>$Z348*W352/$Z352</f>
        <v>14.18978102189781</v>
      </c>
      <c r="AL348" s="21">
        <f>$Z348*X352/$Z352</f>
        <v>9.1642335766423351</v>
      </c>
    </row>
    <row r="349" spans="2:38" x14ac:dyDescent="0.25">
      <c r="B349" s="3" t="s">
        <v>12</v>
      </c>
      <c r="C349" s="4">
        <v>3.1300000000000001E-2</v>
      </c>
      <c r="D349" s="5">
        <v>1</v>
      </c>
      <c r="E349" s="4">
        <v>0.1875</v>
      </c>
      <c r="F349" s="5">
        <v>6</v>
      </c>
      <c r="G349" s="4">
        <v>0.375</v>
      </c>
      <c r="H349" s="5">
        <v>12</v>
      </c>
      <c r="I349" s="4">
        <v>0.125</v>
      </c>
      <c r="J349" s="5">
        <v>4</v>
      </c>
      <c r="K349" s="4">
        <v>0.28129999999999999</v>
      </c>
      <c r="L349" s="5">
        <v>9</v>
      </c>
      <c r="M349" s="4">
        <v>0.1168</v>
      </c>
      <c r="N349" s="5">
        <v>32</v>
      </c>
      <c r="P349" s="16"/>
      <c r="Q349" s="16"/>
      <c r="R349" s="5"/>
      <c r="S349" s="5"/>
      <c r="T349" s="19">
        <f t="shared" si="223"/>
        <v>1</v>
      </c>
      <c r="U349" s="19">
        <f t="shared" si="224"/>
        <v>6</v>
      </c>
      <c r="V349" s="19">
        <f t="shared" si="225"/>
        <v>12</v>
      </c>
      <c r="W349" s="19">
        <f t="shared" si="226"/>
        <v>4</v>
      </c>
      <c r="X349" s="19">
        <f t="shared" si="227"/>
        <v>9</v>
      </c>
      <c r="Y349" s="19"/>
      <c r="Z349" s="20">
        <f t="shared" si="228"/>
        <v>32</v>
      </c>
      <c r="AA349" s="16"/>
      <c r="AB349" s="16"/>
      <c r="AC349" s="16"/>
      <c r="AD349" s="16"/>
      <c r="AE349" s="16"/>
      <c r="AF349" s="16"/>
      <c r="AG349" s="21"/>
      <c r="AH349" s="21">
        <f>$Z349*T352/$Z352</f>
        <v>1.2846715328467153</v>
      </c>
      <c r="AI349" s="21">
        <f>$Z349*U352/$Z352</f>
        <v>8.7591240875912408</v>
      </c>
      <c r="AJ349" s="21">
        <f>$Z349*V352/$Z352</f>
        <v>12.729927007299271</v>
      </c>
      <c r="AK349" s="21">
        <f>$Z349*W352/$Z352</f>
        <v>5.6058394160583944</v>
      </c>
      <c r="AL349" s="21">
        <f>$Z349*X352/$Z352</f>
        <v>3.6204379562043796</v>
      </c>
    </row>
    <row r="350" spans="2:38" x14ac:dyDescent="0.25">
      <c r="B350" s="3" t="s">
        <v>13</v>
      </c>
      <c r="C350" s="4">
        <v>0</v>
      </c>
      <c r="D350" s="5">
        <v>0</v>
      </c>
      <c r="E350" s="4">
        <v>0.33329999999999999</v>
      </c>
      <c r="F350" s="5">
        <v>3</v>
      </c>
      <c r="G350" s="4">
        <v>0.44440000000000002</v>
      </c>
      <c r="H350" s="5">
        <v>4</v>
      </c>
      <c r="I350" s="4">
        <v>0.1111</v>
      </c>
      <c r="J350" s="5">
        <v>1</v>
      </c>
      <c r="K350" s="4">
        <v>0.1111</v>
      </c>
      <c r="L350" s="5">
        <v>1</v>
      </c>
      <c r="M350" s="4">
        <v>3.2800000000000003E-2</v>
      </c>
      <c r="N350" s="5">
        <v>9</v>
      </c>
      <c r="P350" s="16"/>
      <c r="Q350" s="16"/>
      <c r="R350" s="5"/>
      <c r="S350" s="5"/>
      <c r="T350" s="19">
        <f t="shared" si="223"/>
        <v>0</v>
      </c>
      <c r="U350" s="19">
        <f t="shared" si="224"/>
        <v>3</v>
      </c>
      <c r="V350" s="19">
        <f t="shared" si="225"/>
        <v>4</v>
      </c>
      <c r="W350" s="19">
        <f t="shared" si="226"/>
        <v>1</v>
      </c>
      <c r="X350" s="19">
        <f t="shared" si="227"/>
        <v>1</v>
      </c>
      <c r="Y350" s="19"/>
      <c r="Z350" s="20">
        <f t="shared" si="228"/>
        <v>9</v>
      </c>
      <c r="AA350" s="16"/>
      <c r="AB350" s="16"/>
      <c r="AC350" s="16"/>
      <c r="AD350" s="16"/>
      <c r="AE350" s="16"/>
      <c r="AF350" s="16"/>
      <c r="AG350" s="21"/>
      <c r="AH350" s="21">
        <f>$Z350*T352/$Z352</f>
        <v>0.36131386861313869</v>
      </c>
      <c r="AI350" s="21">
        <f>$Z350*U352/$Z352</f>
        <v>2.4635036496350367</v>
      </c>
      <c r="AJ350" s="21">
        <f>$Z350*V352/$Z352</f>
        <v>3.5802919708029197</v>
      </c>
      <c r="AK350" s="21">
        <f>$Z350*W352/$Z352</f>
        <v>1.5766423357664234</v>
      </c>
      <c r="AL350" s="21">
        <f>$Z350*X352/$Z352</f>
        <v>1.0182481751824817</v>
      </c>
    </row>
    <row r="351" spans="2:38" x14ac:dyDescent="0.25">
      <c r="B351" s="3" t="s">
        <v>14</v>
      </c>
      <c r="C351" s="4">
        <v>0</v>
      </c>
      <c r="D351" s="5">
        <v>0</v>
      </c>
      <c r="E351" s="4">
        <v>0</v>
      </c>
      <c r="F351" s="5">
        <v>0</v>
      </c>
      <c r="G351" s="4">
        <v>0</v>
      </c>
      <c r="H351" s="5">
        <v>0</v>
      </c>
      <c r="I351" s="4">
        <v>1</v>
      </c>
      <c r="J351" s="5">
        <v>2</v>
      </c>
      <c r="K351" s="4">
        <v>0</v>
      </c>
      <c r="L351" s="5">
        <v>0</v>
      </c>
      <c r="M351" s="4">
        <v>7.3000000000000001E-3</v>
      </c>
      <c r="N351" s="5">
        <v>2</v>
      </c>
      <c r="P351" s="16"/>
      <c r="Q351" s="16"/>
      <c r="R351" s="5"/>
      <c r="S351" s="5"/>
      <c r="T351" s="19">
        <f t="shared" si="223"/>
        <v>0</v>
      </c>
      <c r="U351" s="19">
        <f t="shared" si="224"/>
        <v>0</v>
      </c>
      <c r="V351" s="19">
        <f t="shared" si="225"/>
        <v>0</v>
      </c>
      <c r="W351" s="19">
        <f t="shared" si="226"/>
        <v>2</v>
      </c>
      <c r="X351" s="19">
        <f t="shared" si="227"/>
        <v>0</v>
      </c>
      <c r="Y351" s="19"/>
      <c r="Z351" s="20">
        <f t="shared" si="228"/>
        <v>2</v>
      </c>
      <c r="AA351" s="16"/>
      <c r="AB351" s="16"/>
      <c r="AC351" s="16"/>
      <c r="AD351" s="16"/>
      <c r="AE351" s="16"/>
      <c r="AF351" s="16"/>
      <c r="AG351" s="21"/>
      <c r="AH351" s="21">
        <f>$Z351*T352/$Z352</f>
        <v>8.0291970802919707E-2</v>
      </c>
      <c r="AI351" s="21">
        <f>$Z351*U352/$Z352</f>
        <v>0.54744525547445255</v>
      </c>
      <c r="AJ351" s="21">
        <f>$Z351*V352/$Z352</f>
        <v>0.79562043795620441</v>
      </c>
      <c r="AK351" s="21">
        <f>$Z351*W352/$Z352</f>
        <v>0.35036496350364965</v>
      </c>
      <c r="AL351" s="21">
        <f>$Z351*X352/$Z352</f>
        <v>0.22627737226277372</v>
      </c>
    </row>
    <row r="352" spans="2:38" x14ac:dyDescent="0.25">
      <c r="B352" s="3" t="s">
        <v>6</v>
      </c>
      <c r="C352" s="6">
        <v>4.0099999999999997E-2</v>
      </c>
      <c r="D352" s="3">
        <v>11</v>
      </c>
      <c r="E352" s="6">
        <v>0.2737</v>
      </c>
      <c r="F352" s="3">
        <v>75</v>
      </c>
      <c r="G352" s="6">
        <v>0.39779999999999999</v>
      </c>
      <c r="H352" s="3">
        <v>109</v>
      </c>
      <c r="I352" s="6">
        <v>0.17519999999999999</v>
      </c>
      <c r="J352" s="3">
        <v>48</v>
      </c>
      <c r="K352" s="6">
        <v>0.11310000000000001</v>
      </c>
      <c r="L352" s="3">
        <v>31</v>
      </c>
      <c r="M352" s="6">
        <v>1</v>
      </c>
      <c r="N352" s="3">
        <v>274</v>
      </c>
      <c r="P352" s="16"/>
      <c r="Q352" s="16"/>
      <c r="R352" s="16"/>
      <c r="S352" s="16"/>
      <c r="T352" s="20">
        <f>SUM(T344:T351)</f>
        <v>11</v>
      </c>
      <c r="U352" s="20">
        <f t="shared" ref="U352" si="229">SUM(U344:U351)</f>
        <v>75</v>
      </c>
      <c r="V352" s="20">
        <f t="shared" ref="V352" si="230">SUM(V344:V351)</f>
        <v>109</v>
      </c>
      <c r="W352" s="20">
        <f t="shared" ref="W352" si="231">SUM(W344:W351)</f>
        <v>48</v>
      </c>
      <c r="X352" s="20">
        <f t="shared" ref="X352" si="232">SUM(X344:X351)</f>
        <v>31</v>
      </c>
      <c r="Y352" s="20"/>
      <c r="Z352" s="19">
        <f>SUM(Z344:Z351)</f>
        <v>274</v>
      </c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</row>
    <row r="353" spans="2:38" x14ac:dyDescent="0.25">
      <c r="B353" s="8" t="s">
        <v>96</v>
      </c>
      <c r="C353" s="19"/>
      <c r="D353" s="18">
        <f>C352*4+E352*3+G352*2+I352*1+K352*0</f>
        <v>1.9522999999999999</v>
      </c>
      <c r="E353" s="17" t="s">
        <v>97</v>
      </c>
      <c r="F353" s="7"/>
      <c r="G353" s="7"/>
      <c r="H353" s="7"/>
      <c r="I353" s="7"/>
      <c r="J353" s="7"/>
      <c r="K353" s="7"/>
      <c r="L353" s="7"/>
      <c r="M353" s="7" t="s">
        <v>15</v>
      </c>
      <c r="N353" s="7">
        <v>274</v>
      </c>
    </row>
    <row r="354" spans="2:38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 t="s">
        <v>16</v>
      </c>
      <c r="N354" s="7">
        <v>1</v>
      </c>
    </row>
    <row r="356" spans="2:38" ht="18" x14ac:dyDescent="0.25">
      <c r="B356" s="1" t="s">
        <v>70</v>
      </c>
    </row>
    <row r="357" spans="2:38" ht="18" x14ac:dyDescent="0.25">
      <c r="B357" s="1" t="s">
        <v>71</v>
      </c>
    </row>
    <row r="358" spans="2:38" x14ac:dyDescent="0.25">
      <c r="B358" s="2"/>
      <c r="C358" s="24" t="s">
        <v>42</v>
      </c>
      <c r="D358" s="25"/>
      <c r="E358" s="24" t="s">
        <v>43</v>
      </c>
      <c r="F358" s="25"/>
      <c r="G358" s="24" t="s">
        <v>44</v>
      </c>
      <c r="H358" s="25"/>
      <c r="I358" s="24" t="s">
        <v>72</v>
      </c>
      <c r="J358" s="25"/>
      <c r="K358" s="24" t="s">
        <v>46</v>
      </c>
      <c r="L358" s="25"/>
      <c r="M358" s="24" t="s">
        <v>6</v>
      </c>
      <c r="N358" s="25"/>
    </row>
    <row r="359" spans="2:38" x14ac:dyDescent="0.25">
      <c r="B359" s="3" t="s">
        <v>7</v>
      </c>
      <c r="C359" s="4">
        <v>0</v>
      </c>
      <c r="D359" s="5">
        <v>0</v>
      </c>
      <c r="E359" s="4">
        <v>0</v>
      </c>
      <c r="F359" s="5">
        <v>0</v>
      </c>
      <c r="G359" s="4">
        <v>0</v>
      </c>
      <c r="H359" s="5">
        <v>0</v>
      </c>
      <c r="I359" s="4">
        <v>0</v>
      </c>
      <c r="J359" s="5">
        <v>0</v>
      </c>
      <c r="K359" s="4">
        <v>0</v>
      </c>
      <c r="L359" s="5">
        <v>0</v>
      </c>
      <c r="M359" s="4">
        <v>0</v>
      </c>
      <c r="N359" s="5">
        <v>0</v>
      </c>
      <c r="P359" s="12" t="s">
        <v>91</v>
      </c>
      <c r="Q359" s="17">
        <f>_xlfn.CHISQ.TEST(T360:X366,AH360:AL366)</f>
        <v>0.12967827504921889</v>
      </c>
      <c r="R359" s="19"/>
      <c r="S359" s="19" t="s">
        <v>92</v>
      </c>
      <c r="T359" s="19"/>
      <c r="U359" s="19"/>
      <c r="V359" s="19"/>
      <c r="W359" s="19"/>
      <c r="X359" s="19"/>
      <c r="Y359" s="19"/>
      <c r="Z359" s="20"/>
      <c r="AA359" s="19"/>
      <c r="AB359" s="19"/>
      <c r="AC359" s="19"/>
      <c r="AD359" s="19"/>
      <c r="AE359" s="19"/>
      <c r="AF359" s="19" t="s">
        <v>93</v>
      </c>
      <c r="AG359" s="21"/>
      <c r="AH359" s="21"/>
      <c r="AI359" s="21"/>
      <c r="AJ359" s="21"/>
      <c r="AK359" s="21"/>
      <c r="AL359" s="16"/>
    </row>
    <row r="360" spans="2:38" x14ac:dyDescent="0.25">
      <c r="B360" s="3" t="s">
        <v>8</v>
      </c>
      <c r="C360" s="4">
        <v>0.1429</v>
      </c>
      <c r="D360" s="5">
        <v>6</v>
      </c>
      <c r="E360" s="4">
        <v>0.38100000000000001</v>
      </c>
      <c r="F360" s="5">
        <v>16</v>
      </c>
      <c r="G360" s="4">
        <v>0.1905</v>
      </c>
      <c r="H360" s="5">
        <v>8</v>
      </c>
      <c r="I360" s="4">
        <v>0.16669999999999999</v>
      </c>
      <c r="J360" s="5">
        <v>7</v>
      </c>
      <c r="K360" s="4">
        <v>0.11899999999999999</v>
      </c>
      <c r="L360" s="5">
        <v>5</v>
      </c>
      <c r="M360" s="4">
        <v>0.1527</v>
      </c>
      <c r="N360" s="5">
        <v>42</v>
      </c>
      <c r="P360" s="12" t="s">
        <v>94</v>
      </c>
      <c r="Q360" s="8">
        <f>_xlfn.CHISQ.INV.RT(Q359,24)</f>
        <v>31.892606035025587</v>
      </c>
      <c r="R360" s="19"/>
      <c r="S360" s="19"/>
      <c r="T360" s="19">
        <f t="shared" ref="T360:T366" si="233">D360</f>
        <v>6</v>
      </c>
      <c r="U360" s="19">
        <f t="shared" ref="U360:U366" si="234">F360</f>
        <v>16</v>
      </c>
      <c r="V360" s="19">
        <f t="shared" ref="V360:V366" si="235">H360</f>
        <v>8</v>
      </c>
      <c r="W360" s="19">
        <f t="shared" ref="W360:W366" si="236">J360</f>
        <v>7</v>
      </c>
      <c r="X360" s="19">
        <f t="shared" ref="X360:X366" si="237">L360</f>
        <v>5</v>
      </c>
      <c r="Y360" s="19"/>
      <c r="Z360" s="20">
        <f t="shared" ref="Z360:Z366" si="238">SUM(T360:Y360)</f>
        <v>42</v>
      </c>
      <c r="AA360" s="19"/>
      <c r="AB360" s="19"/>
      <c r="AC360" s="19"/>
      <c r="AD360" s="19"/>
      <c r="AE360" s="19"/>
      <c r="AF360" s="19"/>
      <c r="AG360" s="21"/>
      <c r="AH360" s="21">
        <f>$Z360*T367/$Z367</f>
        <v>3.303370786516854</v>
      </c>
      <c r="AI360" s="21">
        <f>$Z360*U367/$Z367</f>
        <v>17.775280898876403</v>
      </c>
      <c r="AJ360" s="21">
        <f>$Z360*V367/$Z367</f>
        <v>10.853932584269662</v>
      </c>
      <c r="AK360" s="21">
        <f>$Z360*W367/$Z367</f>
        <v>8.02247191011236</v>
      </c>
      <c r="AL360" s="21">
        <f>$Z360*X367/$Z367</f>
        <v>2.0449438202247192</v>
      </c>
    </row>
    <row r="361" spans="2:38" x14ac:dyDescent="0.25">
      <c r="B361" s="3" t="s">
        <v>9</v>
      </c>
      <c r="C361" s="4">
        <v>5.7099999999999998E-2</v>
      </c>
      <c r="D361" s="5">
        <v>2</v>
      </c>
      <c r="E361" s="4">
        <v>0.48570000000000002</v>
      </c>
      <c r="F361" s="5">
        <v>17</v>
      </c>
      <c r="G361" s="4">
        <v>0.2</v>
      </c>
      <c r="H361" s="5">
        <v>7</v>
      </c>
      <c r="I361" s="4">
        <v>0.2571</v>
      </c>
      <c r="J361" s="5">
        <v>9</v>
      </c>
      <c r="K361" s="4">
        <v>0</v>
      </c>
      <c r="L361" s="5">
        <v>0</v>
      </c>
      <c r="M361" s="4">
        <v>0.1273</v>
      </c>
      <c r="N361" s="5">
        <v>35</v>
      </c>
      <c r="P361" s="12" t="s">
        <v>95</v>
      </c>
      <c r="Q361" s="22">
        <f>SQRT(Q360/(Z367*MIN(7-1,5-1)))</f>
        <v>0.17280622288997469</v>
      </c>
      <c r="R361" s="19"/>
      <c r="S361" s="19"/>
      <c r="T361" s="19">
        <f t="shared" si="233"/>
        <v>2</v>
      </c>
      <c r="U361" s="19">
        <f t="shared" si="234"/>
        <v>17</v>
      </c>
      <c r="V361" s="19">
        <f t="shared" si="235"/>
        <v>7</v>
      </c>
      <c r="W361" s="19">
        <f t="shared" si="236"/>
        <v>9</v>
      </c>
      <c r="X361" s="19">
        <f t="shared" si="237"/>
        <v>0</v>
      </c>
      <c r="Y361" s="19"/>
      <c r="Z361" s="20">
        <f t="shared" si="238"/>
        <v>35</v>
      </c>
      <c r="AA361" s="19"/>
      <c r="AB361" s="19"/>
      <c r="AC361" s="19"/>
      <c r="AD361" s="19"/>
      <c r="AE361" s="19"/>
      <c r="AF361" s="19"/>
      <c r="AG361" s="21"/>
      <c r="AH361" s="21">
        <f>$Z361*T367/$Z367</f>
        <v>2.7528089887640448</v>
      </c>
      <c r="AI361" s="21">
        <f>$Z361*U367/$Z367</f>
        <v>14.812734082397004</v>
      </c>
      <c r="AJ361" s="21">
        <f>$Z361*V367/$Z367</f>
        <v>9.0449438202247183</v>
      </c>
      <c r="AK361" s="21">
        <f>$Z361*W367/$Z367</f>
        <v>6.6853932584269664</v>
      </c>
      <c r="AL361" s="21">
        <f>$Z361*X367/$Z367</f>
        <v>1.7041198501872659</v>
      </c>
    </row>
    <row r="362" spans="2:38" x14ac:dyDescent="0.25">
      <c r="B362" s="3" t="s">
        <v>10</v>
      </c>
      <c r="C362" s="4">
        <v>5.5599999999999997E-2</v>
      </c>
      <c r="D362" s="5">
        <v>4</v>
      </c>
      <c r="E362" s="4">
        <v>0.40279999999999999</v>
      </c>
      <c r="F362" s="5">
        <v>29</v>
      </c>
      <c r="G362" s="4">
        <v>0.36109999999999998</v>
      </c>
      <c r="H362" s="5">
        <v>26</v>
      </c>
      <c r="I362" s="4">
        <v>0.15279999999999999</v>
      </c>
      <c r="J362" s="5">
        <v>11</v>
      </c>
      <c r="K362" s="4">
        <v>2.7799999999999998E-2</v>
      </c>
      <c r="L362" s="5">
        <v>2</v>
      </c>
      <c r="M362" s="4">
        <v>0.26179999999999998</v>
      </c>
      <c r="N362" s="5">
        <v>72</v>
      </c>
      <c r="P362" s="19"/>
      <c r="Q362" s="8" t="str">
        <f>IF(AND(Q361&gt;0,Q361&lt;=0.2),"Schwacher Zusammenhang",IF(AND(Q361&gt;0.2,Q361&lt;=0.6),"Mittlerer Zusammenhang",IF(Q361&gt;0.6,"Starker Zusammenhang","")))</f>
        <v>Schwacher Zusammenhang</v>
      </c>
      <c r="R362" s="5"/>
      <c r="S362" s="5"/>
      <c r="T362" s="19">
        <f t="shared" si="233"/>
        <v>4</v>
      </c>
      <c r="U362" s="19">
        <f t="shared" si="234"/>
        <v>29</v>
      </c>
      <c r="V362" s="19">
        <f t="shared" si="235"/>
        <v>26</v>
      </c>
      <c r="W362" s="19">
        <f t="shared" si="236"/>
        <v>11</v>
      </c>
      <c r="X362" s="19">
        <f t="shared" si="237"/>
        <v>2</v>
      </c>
      <c r="Y362" s="19"/>
      <c r="Z362" s="20">
        <f t="shared" si="238"/>
        <v>72</v>
      </c>
      <c r="AA362" s="19"/>
      <c r="AB362" s="19"/>
      <c r="AC362" s="19"/>
      <c r="AD362" s="19"/>
      <c r="AE362" s="19"/>
      <c r="AF362" s="19"/>
      <c r="AG362" s="21"/>
      <c r="AH362" s="21">
        <f>$Z362*T367/$Z367</f>
        <v>5.6629213483146064</v>
      </c>
      <c r="AI362" s="21">
        <f>$Z362*U367/$Z367</f>
        <v>30.471910112359552</v>
      </c>
      <c r="AJ362" s="21">
        <f>$Z362*V367/$Z367</f>
        <v>18.606741573033709</v>
      </c>
      <c r="AK362" s="21">
        <f>$Z362*W367/$Z367</f>
        <v>13.752808988764045</v>
      </c>
      <c r="AL362" s="21">
        <f>$Z362*X367/$Z367</f>
        <v>3.50561797752809</v>
      </c>
    </row>
    <row r="363" spans="2:38" x14ac:dyDescent="0.25">
      <c r="B363" s="3" t="s">
        <v>11</v>
      </c>
      <c r="C363" s="4">
        <v>7.8899999999999998E-2</v>
      </c>
      <c r="D363" s="5">
        <v>6</v>
      </c>
      <c r="E363" s="4">
        <v>0.44740000000000002</v>
      </c>
      <c r="F363" s="5">
        <v>34</v>
      </c>
      <c r="G363" s="4">
        <v>0.23680000000000001</v>
      </c>
      <c r="H363" s="5">
        <v>18</v>
      </c>
      <c r="I363" s="4">
        <v>0.19739999999999999</v>
      </c>
      <c r="J363" s="5">
        <v>15</v>
      </c>
      <c r="K363" s="4">
        <v>3.95E-2</v>
      </c>
      <c r="L363" s="5">
        <v>3</v>
      </c>
      <c r="M363" s="4">
        <v>0.27639999999999998</v>
      </c>
      <c r="N363" s="5">
        <v>76</v>
      </c>
      <c r="P363" s="16"/>
      <c r="Q363" s="16"/>
      <c r="R363" s="5"/>
      <c r="S363" s="5"/>
      <c r="T363" s="19">
        <f t="shared" si="233"/>
        <v>6</v>
      </c>
      <c r="U363" s="19">
        <f t="shared" si="234"/>
        <v>34</v>
      </c>
      <c r="V363" s="19">
        <f t="shared" si="235"/>
        <v>18</v>
      </c>
      <c r="W363" s="19">
        <f t="shared" si="236"/>
        <v>15</v>
      </c>
      <c r="X363" s="19">
        <f t="shared" si="237"/>
        <v>3</v>
      </c>
      <c r="Y363" s="19"/>
      <c r="Z363" s="20">
        <f t="shared" si="238"/>
        <v>76</v>
      </c>
      <c r="AA363" s="16"/>
      <c r="AB363" s="16"/>
      <c r="AC363" s="16"/>
      <c r="AD363" s="16"/>
      <c r="AE363" s="16"/>
      <c r="AF363" s="16"/>
      <c r="AG363" s="21"/>
      <c r="AH363" s="21">
        <f>$Z363*T367/$Z367</f>
        <v>5.9775280898876408</v>
      </c>
      <c r="AI363" s="21">
        <f>$Z363*U367/$Z367</f>
        <v>32.164794007490634</v>
      </c>
      <c r="AJ363" s="21">
        <f>$Z363*V367/$Z367</f>
        <v>19.640449438202246</v>
      </c>
      <c r="AK363" s="21">
        <f>$Z363*W367/$Z367</f>
        <v>14.51685393258427</v>
      </c>
      <c r="AL363" s="21">
        <f>$Z363*X367/$Z367</f>
        <v>3.7003745318352061</v>
      </c>
    </row>
    <row r="364" spans="2:38" x14ac:dyDescent="0.25">
      <c r="B364" s="3" t="s">
        <v>12</v>
      </c>
      <c r="C364" s="4">
        <v>6.4500000000000002E-2</v>
      </c>
      <c r="D364" s="5">
        <v>2</v>
      </c>
      <c r="E364" s="4">
        <v>0.35479999999999989</v>
      </c>
      <c r="F364" s="5">
        <v>11</v>
      </c>
      <c r="G364" s="4">
        <v>0.2581</v>
      </c>
      <c r="H364" s="5">
        <v>8</v>
      </c>
      <c r="I364" s="4">
        <v>0.2581</v>
      </c>
      <c r="J364" s="5">
        <v>8</v>
      </c>
      <c r="K364" s="4">
        <v>6.4500000000000002E-2</v>
      </c>
      <c r="L364" s="5">
        <v>2</v>
      </c>
      <c r="M364" s="4">
        <v>0.11269999999999999</v>
      </c>
      <c r="N364" s="5">
        <v>31</v>
      </c>
      <c r="P364" s="16"/>
      <c r="Q364" s="16"/>
      <c r="R364" s="5"/>
      <c r="S364" s="5"/>
      <c r="T364" s="19">
        <f t="shared" si="233"/>
        <v>2</v>
      </c>
      <c r="U364" s="19">
        <f t="shared" si="234"/>
        <v>11</v>
      </c>
      <c r="V364" s="19">
        <f t="shared" si="235"/>
        <v>8</v>
      </c>
      <c r="W364" s="19">
        <f t="shared" si="236"/>
        <v>8</v>
      </c>
      <c r="X364" s="19">
        <f t="shared" si="237"/>
        <v>2</v>
      </c>
      <c r="Y364" s="19"/>
      <c r="Z364" s="20">
        <f t="shared" si="238"/>
        <v>31</v>
      </c>
      <c r="AA364" s="16"/>
      <c r="AB364" s="16"/>
      <c r="AC364" s="16"/>
      <c r="AD364" s="16"/>
      <c r="AE364" s="16"/>
      <c r="AF364" s="16"/>
      <c r="AG364" s="21"/>
      <c r="AH364" s="21">
        <f>$Z364*T367/$Z367</f>
        <v>2.4382022471910112</v>
      </c>
      <c r="AI364" s="21">
        <f>$Z364*U367/$Z367</f>
        <v>13.119850187265918</v>
      </c>
      <c r="AJ364" s="21">
        <f>$Z364*V367/$Z367</f>
        <v>8.0112359550561791</v>
      </c>
      <c r="AK364" s="21">
        <f>$Z364*W367/$Z367</f>
        <v>5.9213483146067416</v>
      </c>
      <c r="AL364" s="21">
        <f>$Z364*X367/$Z367</f>
        <v>1.5093632958801497</v>
      </c>
    </row>
    <row r="365" spans="2:38" x14ac:dyDescent="0.25">
      <c r="B365" s="3" t="s">
        <v>13</v>
      </c>
      <c r="C365" s="4">
        <v>0.1111</v>
      </c>
      <c r="D365" s="5">
        <v>1</v>
      </c>
      <c r="E365" s="4">
        <v>0.66670000000000007</v>
      </c>
      <c r="F365" s="5">
        <v>6</v>
      </c>
      <c r="G365" s="4">
        <v>0.22220000000000001</v>
      </c>
      <c r="H365" s="5">
        <v>2</v>
      </c>
      <c r="I365" s="4">
        <v>0</v>
      </c>
      <c r="J365" s="5">
        <v>0</v>
      </c>
      <c r="K365" s="4">
        <v>0</v>
      </c>
      <c r="L365" s="5">
        <v>0</v>
      </c>
      <c r="M365" s="4">
        <v>3.27E-2</v>
      </c>
      <c r="N365" s="5">
        <v>9</v>
      </c>
      <c r="P365" s="16"/>
      <c r="Q365" s="16"/>
      <c r="R365" s="5"/>
      <c r="S365" s="5"/>
      <c r="T365" s="19">
        <f t="shared" si="233"/>
        <v>1</v>
      </c>
      <c r="U365" s="19">
        <f t="shared" si="234"/>
        <v>6</v>
      </c>
      <c r="V365" s="19">
        <f t="shared" si="235"/>
        <v>2</v>
      </c>
      <c r="W365" s="19">
        <f t="shared" si="236"/>
        <v>0</v>
      </c>
      <c r="X365" s="19">
        <f t="shared" si="237"/>
        <v>0</v>
      </c>
      <c r="Y365" s="19"/>
      <c r="Z365" s="20">
        <f t="shared" si="238"/>
        <v>9</v>
      </c>
      <c r="AA365" s="16"/>
      <c r="AB365" s="16"/>
      <c r="AC365" s="16"/>
      <c r="AD365" s="16"/>
      <c r="AE365" s="16"/>
      <c r="AF365" s="16"/>
      <c r="AG365" s="21"/>
      <c r="AH365" s="21">
        <f>$Z365*T367/$Z367</f>
        <v>0.7078651685393258</v>
      </c>
      <c r="AI365" s="21">
        <f>$Z365*U367/$Z367</f>
        <v>3.808988764044944</v>
      </c>
      <c r="AJ365" s="21">
        <f>$Z365*V367/$Z367</f>
        <v>2.3258426966292136</v>
      </c>
      <c r="AK365" s="21">
        <f>$Z365*W367/$Z367</f>
        <v>1.7191011235955056</v>
      </c>
      <c r="AL365" s="21">
        <f>$Z365*X367/$Z367</f>
        <v>0.43820224719101125</v>
      </c>
    </row>
    <row r="366" spans="2:38" x14ac:dyDescent="0.25">
      <c r="B366" s="3" t="s">
        <v>14</v>
      </c>
      <c r="C366" s="4">
        <v>0</v>
      </c>
      <c r="D366" s="5">
        <v>0</v>
      </c>
      <c r="E366" s="4">
        <v>0</v>
      </c>
      <c r="F366" s="5">
        <v>0</v>
      </c>
      <c r="G366" s="4">
        <v>0</v>
      </c>
      <c r="H366" s="5">
        <v>0</v>
      </c>
      <c r="I366" s="4">
        <v>0.5</v>
      </c>
      <c r="J366" s="5">
        <v>1</v>
      </c>
      <c r="K366" s="4">
        <v>0.5</v>
      </c>
      <c r="L366" s="5">
        <v>1</v>
      </c>
      <c r="M366" s="4">
        <v>7.3000000000000001E-3</v>
      </c>
      <c r="N366" s="5">
        <v>2</v>
      </c>
      <c r="P366" s="16"/>
      <c r="Q366" s="16"/>
      <c r="R366" s="5"/>
      <c r="S366" s="5"/>
      <c r="T366" s="19">
        <f t="shared" si="233"/>
        <v>0</v>
      </c>
      <c r="U366" s="19">
        <f t="shared" si="234"/>
        <v>0</v>
      </c>
      <c r="V366" s="19">
        <f t="shared" si="235"/>
        <v>0</v>
      </c>
      <c r="W366" s="19">
        <f t="shared" si="236"/>
        <v>1</v>
      </c>
      <c r="X366" s="19">
        <f t="shared" si="237"/>
        <v>1</v>
      </c>
      <c r="Y366" s="19"/>
      <c r="Z366" s="20">
        <f t="shared" si="238"/>
        <v>2</v>
      </c>
      <c r="AA366" s="16"/>
      <c r="AB366" s="16"/>
      <c r="AC366" s="16"/>
      <c r="AD366" s="16"/>
      <c r="AE366" s="16"/>
      <c r="AF366" s="16"/>
      <c r="AG366" s="21"/>
      <c r="AH366" s="21">
        <f>$Z366*T367/$Z367</f>
        <v>0.15730337078651685</v>
      </c>
      <c r="AI366" s="21">
        <f>$Z366*U367/$Z367</f>
        <v>0.84644194756554303</v>
      </c>
      <c r="AJ366" s="21">
        <f>$Z366*V367/$Z367</f>
        <v>0.5168539325842697</v>
      </c>
      <c r="AK366" s="21">
        <f>$Z366*W367/$Z367</f>
        <v>0.38202247191011235</v>
      </c>
      <c r="AL366" s="21">
        <f>$Z366*X367/$Z367</f>
        <v>9.7378277153558054E-2</v>
      </c>
    </row>
    <row r="367" spans="2:38" x14ac:dyDescent="0.25">
      <c r="B367" s="3" t="s">
        <v>6</v>
      </c>
      <c r="C367" s="6">
        <v>7.6399999999999996E-2</v>
      </c>
      <c r="D367" s="3">
        <v>21</v>
      </c>
      <c r="E367" s="6">
        <v>0.41089999999999999</v>
      </c>
      <c r="F367" s="3">
        <v>113</v>
      </c>
      <c r="G367" s="6">
        <v>0.25090000000000001</v>
      </c>
      <c r="H367" s="3">
        <v>69</v>
      </c>
      <c r="I367" s="6">
        <v>0.1855</v>
      </c>
      <c r="J367" s="3">
        <v>51</v>
      </c>
      <c r="K367" s="6">
        <v>4.7300000000000002E-2</v>
      </c>
      <c r="L367" s="3">
        <v>13</v>
      </c>
      <c r="M367" s="6">
        <v>1</v>
      </c>
      <c r="N367" s="3">
        <v>275</v>
      </c>
      <c r="P367" s="16"/>
      <c r="Q367" s="16"/>
      <c r="R367" s="16"/>
      <c r="S367" s="16"/>
      <c r="T367" s="20">
        <f>SUM(T359:T366)</f>
        <v>21</v>
      </c>
      <c r="U367" s="20">
        <f t="shared" ref="U367" si="239">SUM(U359:U366)</f>
        <v>113</v>
      </c>
      <c r="V367" s="20">
        <f t="shared" ref="V367" si="240">SUM(V359:V366)</f>
        <v>69</v>
      </c>
      <c r="W367" s="20">
        <f t="shared" ref="W367" si="241">SUM(W359:W366)</f>
        <v>51</v>
      </c>
      <c r="X367" s="20">
        <f t="shared" ref="X367" si="242">SUM(X359:X366)</f>
        <v>13</v>
      </c>
      <c r="Y367" s="20"/>
      <c r="Z367" s="19">
        <f>SUM(Z359:Z366)</f>
        <v>267</v>
      </c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</row>
    <row r="368" spans="2:38" x14ac:dyDescent="0.25">
      <c r="B368" s="8" t="s">
        <v>96</v>
      </c>
      <c r="C368" s="19"/>
      <c r="D368" s="18">
        <f>C367*4+E367*3+G367*2+I367*1+K367*0</f>
        <v>2.2256</v>
      </c>
      <c r="E368" s="17" t="s">
        <v>97</v>
      </c>
      <c r="F368" s="7"/>
      <c r="G368" s="7"/>
      <c r="H368" s="7"/>
      <c r="I368" s="7"/>
      <c r="J368" s="7"/>
      <c r="K368" s="7"/>
      <c r="L368" s="7"/>
      <c r="M368" s="7" t="s">
        <v>15</v>
      </c>
      <c r="N368" s="7">
        <v>275</v>
      </c>
    </row>
    <row r="369" spans="2:38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16</v>
      </c>
      <c r="N369" s="7">
        <v>0</v>
      </c>
    </row>
    <row r="371" spans="2:38" ht="18" x14ac:dyDescent="0.25">
      <c r="B371" s="1" t="s">
        <v>73</v>
      </c>
    </row>
    <row r="372" spans="2:38" x14ac:dyDescent="0.25">
      <c r="B372" s="2"/>
      <c r="C372" s="24" t="s">
        <v>42</v>
      </c>
      <c r="D372" s="25"/>
      <c r="E372" s="24" t="s">
        <v>43</v>
      </c>
      <c r="F372" s="25"/>
      <c r="G372" s="24" t="s">
        <v>44</v>
      </c>
      <c r="H372" s="25"/>
      <c r="I372" s="24" t="s">
        <v>72</v>
      </c>
      <c r="J372" s="25"/>
      <c r="K372" s="24" t="s">
        <v>46</v>
      </c>
      <c r="L372" s="25"/>
      <c r="M372" s="24" t="s">
        <v>6</v>
      </c>
      <c r="N372" s="25"/>
    </row>
    <row r="373" spans="2:38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  <c r="P373" s="12" t="s">
        <v>91</v>
      </c>
      <c r="Q373" s="17">
        <f>_xlfn.CHISQ.TEST(T374:X380,AH374:AL380)</f>
        <v>4.6966386363330101E-2</v>
      </c>
      <c r="R373" s="19"/>
      <c r="S373" s="19" t="s">
        <v>92</v>
      </c>
      <c r="T373" s="19"/>
      <c r="U373" s="19"/>
      <c r="V373" s="19"/>
      <c r="W373" s="19"/>
      <c r="X373" s="19"/>
      <c r="Y373" s="19"/>
      <c r="Z373" s="20"/>
      <c r="AA373" s="19"/>
      <c r="AB373" s="19"/>
      <c r="AC373" s="19"/>
      <c r="AD373" s="19"/>
      <c r="AE373" s="19"/>
      <c r="AF373" s="19" t="s">
        <v>93</v>
      </c>
      <c r="AG373" s="21"/>
      <c r="AH373" s="21"/>
      <c r="AI373" s="21"/>
      <c r="AJ373" s="21"/>
      <c r="AK373" s="21"/>
      <c r="AL373" s="16"/>
    </row>
    <row r="374" spans="2:38" x14ac:dyDescent="0.25">
      <c r="B374" s="3" t="s">
        <v>8</v>
      </c>
      <c r="C374" s="4">
        <v>7.1399999999999991E-2</v>
      </c>
      <c r="D374" s="5">
        <v>3</v>
      </c>
      <c r="E374" s="4">
        <v>0.33329999999999999</v>
      </c>
      <c r="F374" s="5">
        <v>14</v>
      </c>
      <c r="G374" s="4">
        <v>0.16669999999999999</v>
      </c>
      <c r="H374" s="5">
        <v>7</v>
      </c>
      <c r="I374" s="4">
        <v>0.28570000000000001</v>
      </c>
      <c r="J374" s="5">
        <v>12</v>
      </c>
      <c r="K374" s="4">
        <v>0.1429</v>
      </c>
      <c r="L374" s="5">
        <v>6</v>
      </c>
      <c r="M374" s="4">
        <v>0.1527</v>
      </c>
      <c r="N374" s="5">
        <v>42</v>
      </c>
      <c r="P374" s="12" t="s">
        <v>94</v>
      </c>
      <c r="Q374" s="8">
        <f>_xlfn.CHISQ.INV.RT(Q373,24)</f>
        <v>36.690869038668104</v>
      </c>
      <c r="R374" s="19"/>
      <c r="S374" s="19"/>
      <c r="T374" s="19">
        <f t="shared" ref="T374:T380" si="243">D374</f>
        <v>3</v>
      </c>
      <c r="U374" s="19">
        <f t="shared" ref="U374:U380" si="244">F374</f>
        <v>14</v>
      </c>
      <c r="V374" s="19">
        <f t="shared" ref="V374:V380" si="245">H374</f>
        <v>7</v>
      </c>
      <c r="W374" s="19">
        <f t="shared" ref="W374:W380" si="246">J374</f>
        <v>12</v>
      </c>
      <c r="X374" s="19">
        <f t="shared" ref="X374:X380" si="247">L374</f>
        <v>6</v>
      </c>
      <c r="Y374" s="19"/>
      <c r="Z374" s="20">
        <f t="shared" ref="Z374:Z380" si="248">SUM(T374:Y374)</f>
        <v>42</v>
      </c>
      <c r="AA374" s="19"/>
      <c r="AB374" s="19"/>
      <c r="AC374" s="19"/>
      <c r="AD374" s="19"/>
      <c r="AE374" s="19"/>
      <c r="AF374" s="19"/>
      <c r="AG374" s="21"/>
      <c r="AH374" s="21">
        <f>$Z374*T381/$Z381</f>
        <v>6.1313868613138682</v>
      </c>
      <c r="AI374" s="21">
        <f>$Z374*U381/$Z381</f>
        <v>16.861313868613138</v>
      </c>
      <c r="AJ374" s="21">
        <f>$Z374*V381/$Z381</f>
        <v>9.0437956204379564</v>
      </c>
      <c r="AK374" s="21">
        <f>$Z374*W381/$Z381</f>
        <v>6.2846715328467155</v>
      </c>
      <c r="AL374" s="21">
        <f>$Z374*X381/$Z381</f>
        <v>3.6788321167883211</v>
      </c>
    </row>
    <row r="375" spans="2:38" x14ac:dyDescent="0.25">
      <c r="B375" s="3" t="s">
        <v>9</v>
      </c>
      <c r="C375" s="4">
        <v>0.2</v>
      </c>
      <c r="D375" s="5">
        <v>7</v>
      </c>
      <c r="E375" s="4">
        <v>0.37140000000000001</v>
      </c>
      <c r="F375" s="5">
        <v>13</v>
      </c>
      <c r="G375" s="4">
        <v>0.1429</v>
      </c>
      <c r="H375" s="5">
        <v>5</v>
      </c>
      <c r="I375" s="4">
        <v>0.1714</v>
      </c>
      <c r="J375" s="5">
        <v>6</v>
      </c>
      <c r="K375" s="4">
        <v>0.1143</v>
      </c>
      <c r="L375" s="5">
        <v>4</v>
      </c>
      <c r="M375" s="4">
        <v>0.1273</v>
      </c>
      <c r="N375" s="5">
        <v>35</v>
      </c>
      <c r="P375" s="12" t="s">
        <v>95</v>
      </c>
      <c r="Q375" s="22">
        <f>SQRT(Q374/(Z381*MIN(7-1,5-1)))</f>
        <v>0.18296740226268604</v>
      </c>
      <c r="R375" s="19"/>
      <c r="S375" s="19"/>
      <c r="T375" s="19">
        <f t="shared" si="243"/>
        <v>7</v>
      </c>
      <c r="U375" s="19">
        <f t="shared" si="244"/>
        <v>13</v>
      </c>
      <c r="V375" s="19">
        <f t="shared" si="245"/>
        <v>5</v>
      </c>
      <c r="W375" s="19">
        <f t="shared" si="246"/>
        <v>6</v>
      </c>
      <c r="X375" s="19">
        <f t="shared" si="247"/>
        <v>4</v>
      </c>
      <c r="Y375" s="19"/>
      <c r="Z375" s="20">
        <f t="shared" si="248"/>
        <v>35</v>
      </c>
      <c r="AA375" s="19"/>
      <c r="AB375" s="19"/>
      <c r="AC375" s="19"/>
      <c r="AD375" s="19"/>
      <c r="AE375" s="19"/>
      <c r="AF375" s="19"/>
      <c r="AG375" s="21"/>
      <c r="AH375" s="21">
        <f>$Z375*T381/$Z381</f>
        <v>5.1094890510948909</v>
      </c>
      <c r="AI375" s="21">
        <f>$Z375*U381/$Z381</f>
        <v>14.051094890510949</v>
      </c>
      <c r="AJ375" s="21">
        <f>$Z375*V381/$Z381</f>
        <v>7.5364963503649633</v>
      </c>
      <c r="AK375" s="21">
        <f>$Z375*W381/$Z381</f>
        <v>5.2372262773722627</v>
      </c>
      <c r="AL375" s="21">
        <f>$Z375*X381/$Z381</f>
        <v>3.0656934306569341</v>
      </c>
    </row>
    <row r="376" spans="2:38" x14ac:dyDescent="0.25">
      <c r="B376" s="3" t="s">
        <v>10</v>
      </c>
      <c r="C376" s="4">
        <v>0.18920000000000001</v>
      </c>
      <c r="D376" s="5">
        <v>14</v>
      </c>
      <c r="E376" s="4">
        <v>0.39190000000000003</v>
      </c>
      <c r="F376" s="5">
        <v>29</v>
      </c>
      <c r="G376" s="4">
        <v>0.2432</v>
      </c>
      <c r="H376" s="5">
        <v>18</v>
      </c>
      <c r="I376" s="4">
        <v>9.4600000000000004E-2</v>
      </c>
      <c r="J376" s="5">
        <v>7</v>
      </c>
      <c r="K376" s="4">
        <v>8.1099999999999992E-2</v>
      </c>
      <c r="L376" s="5">
        <v>6</v>
      </c>
      <c r="M376" s="4">
        <v>0.26910000000000001</v>
      </c>
      <c r="N376" s="5">
        <v>74</v>
      </c>
      <c r="P376" s="19"/>
      <c r="Q376" s="8" t="str">
        <f>IF(AND(Q375&gt;0,Q375&lt;=0.2),"Schwacher Zusammenhang",IF(AND(Q375&gt;0.2,Q375&lt;=0.6),"Mittlerer Zusammenhang",IF(Q375&gt;0.6,"Starker Zusammenhang","")))</f>
        <v>Schwacher Zusammenhang</v>
      </c>
      <c r="R376" s="5"/>
      <c r="S376" s="5"/>
      <c r="T376" s="19">
        <f t="shared" si="243"/>
        <v>14</v>
      </c>
      <c r="U376" s="19">
        <f t="shared" si="244"/>
        <v>29</v>
      </c>
      <c r="V376" s="19">
        <f t="shared" si="245"/>
        <v>18</v>
      </c>
      <c r="W376" s="19">
        <f t="shared" si="246"/>
        <v>7</v>
      </c>
      <c r="X376" s="19">
        <f t="shared" si="247"/>
        <v>6</v>
      </c>
      <c r="Y376" s="19"/>
      <c r="Z376" s="20">
        <f t="shared" si="248"/>
        <v>74</v>
      </c>
      <c r="AA376" s="19"/>
      <c r="AB376" s="19"/>
      <c r="AC376" s="19"/>
      <c r="AD376" s="19"/>
      <c r="AE376" s="19"/>
      <c r="AF376" s="19"/>
      <c r="AG376" s="21"/>
      <c r="AH376" s="21">
        <f>$Z376*T381/$Z381</f>
        <v>10.802919708029197</v>
      </c>
      <c r="AI376" s="21">
        <f>$Z376*U381/$Z381</f>
        <v>29.708029197080293</v>
      </c>
      <c r="AJ376" s="21">
        <f>$Z376*V381/$Z381</f>
        <v>15.934306569343066</v>
      </c>
      <c r="AK376" s="21">
        <f>$Z376*W381/$Z381</f>
        <v>11.072992700729927</v>
      </c>
      <c r="AL376" s="21">
        <f>$Z376*X381/$Z381</f>
        <v>6.4817518248175183</v>
      </c>
    </row>
    <row r="377" spans="2:38" x14ac:dyDescent="0.25">
      <c r="B377" s="3" t="s">
        <v>11</v>
      </c>
      <c r="C377" s="4">
        <v>0.17499999999999999</v>
      </c>
      <c r="D377" s="5">
        <v>14</v>
      </c>
      <c r="E377" s="4">
        <v>0.41249999999999998</v>
      </c>
      <c r="F377" s="5">
        <v>33</v>
      </c>
      <c r="G377" s="4">
        <v>0.1875</v>
      </c>
      <c r="H377" s="5">
        <v>15</v>
      </c>
      <c r="I377" s="4">
        <v>0.17499999999999999</v>
      </c>
      <c r="J377" s="5">
        <v>14</v>
      </c>
      <c r="K377" s="4">
        <v>0.05</v>
      </c>
      <c r="L377" s="5">
        <v>4</v>
      </c>
      <c r="M377" s="4">
        <v>0.29089999999999999</v>
      </c>
      <c r="N377" s="5">
        <v>80</v>
      </c>
      <c r="P377" s="16"/>
      <c r="Q377" s="16"/>
      <c r="R377" s="5"/>
      <c r="S377" s="5"/>
      <c r="T377" s="19">
        <f t="shared" si="243"/>
        <v>14</v>
      </c>
      <c r="U377" s="19">
        <f t="shared" si="244"/>
        <v>33</v>
      </c>
      <c r="V377" s="19">
        <f t="shared" si="245"/>
        <v>15</v>
      </c>
      <c r="W377" s="19">
        <f t="shared" si="246"/>
        <v>14</v>
      </c>
      <c r="X377" s="19">
        <f t="shared" si="247"/>
        <v>4</v>
      </c>
      <c r="Y377" s="19"/>
      <c r="Z377" s="20">
        <f t="shared" si="248"/>
        <v>80</v>
      </c>
      <c r="AA377" s="16"/>
      <c r="AB377" s="16"/>
      <c r="AC377" s="16"/>
      <c r="AD377" s="16"/>
      <c r="AE377" s="16"/>
      <c r="AF377" s="16"/>
      <c r="AG377" s="21"/>
      <c r="AH377" s="21">
        <f>$Z377*T381/$Z381</f>
        <v>11.678832116788321</v>
      </c>
      <c r="AI377" s="21">
        <f>$Z377*U381/$Z381</f>
        <v>32.116788321167881</v>
      </c>
      <c r="AJ377" s="21">
        <f>$Z377*V381/$Z381</f>
        <v>17.226277372262775</v>
      </c>
      <c r="AK377" s="21">
        <f>$Z377*W381/$Z381</f>
        <v>11.97080291970803</v>
      </c>
      <c r="AL377" s="21">
        <f>$Z377*X381/$Z381</f>
        <v>7.007299270072993</v>
      </c>
    </row>
    <row r="378" spans="2:38" x14ac:dyDescent="0.25">
      <c r="B378" s="3" t="s">
        <v>12</v>
      </c>
      <c r="C378" s="4">
        <v>6.25E-2</v>
      </c>
      <c r="D378" s="5">
        <v>2</v>
      </c>
      <c r="E378" s="4">
        <v>0.4375</v>
      </c>
      <c r="F378" s="5">
        <v>14</v>
      </c>
      <c r="G378" s="4">
        <v>0.375</v>
      </c>
      <c r="H378" s="5">
        <v>12</v>
      </c>
      <c r="I378" s="4">
        <v>3.1300000000000001E-2</v>
      </c>
      <c r="J378" s="5">
        <v>1</v>
      </c>
      <c r="K378" s="4">
        <v>9.3800000000000008E-2</v>
      </c>
      <c r="L378" s="5">
        <v>3</v>
      </c>
      <c r="M378" s="4">
        <v>0.1164</v>
      </c>
      <c r="N378" s="5">
        <v>32</v>
      </c>
      <c r="P378" s="16"/>
      <c r="Q378" s="16"/>
      <c r="R378" s="5"/>
      <c r="S378" s="5"/>
      <c r="T378" s="19">
        <f t="shared" si="243"/>
        <v>2</v>
      </c>
      <c r="U378" s="19">
        <f t="shared" si="244"/>
        <v>14</v>
      </c>
      <c r="V378" s="19">
        <f t="shared" si="245"/>
        <v>12</v>
      </c>
      <c r="W378" s="19">
        <f t="shared" si="246"/>
        <v>1</v>
      </c>
      <c r="X378" s="19">
        <f t="shared" si="247"/>
        <v>3</v>
      </c>
      <c r="Y378" s="19"/>
      <c r="Z378" s="20">
        <f t="shared" si="248"/>
        <v>32</v>
      </c>
      <c r="AA378" s="16"/>
      <c r="AB378" s="16"/>
      <c r="AC378" s="16"/>
      <c r="AD378" s="16"/>
      <c r="AE378" s="16"/>
      <c r="AF378" s="16"/>
      <c r="AG378" s="21"/>
      <c r="AH378" s="21">
        <f>$Z378*T381/$Z381</f>
        <v>4.6715328467153281</v>
      </c>
      <c r="AI378" s="21">
        <f>$Z378*U381/$Z381</f>
        <v>12.846715328467154</v>
      </c>
      <c r="AJ378" s="21">
        <f>$Z378*V381/$Z381</f>
        <v>6.8905109489051091</v>
      </c>
      <c r="AK378" s="21">
        <f>$Z378*W381/$Z381</f>
        <v>4.788321167883212</v>
      </c>
      <c r="AL378" s="21">
        <f>$Z378*X381/$Z381</f>
        <v>2.8029197080291972</v>
      </c>
    </row>
    <row r="379" spans="2:38" x14ac:dyDescent="0.25">
      <c r="B379" s="3" t="s">
        <v>13</v>
      </c>
      <c r="C379" s="4">
        <v>0</v>
      </c>
      <c r="D379" s="5">
        <v>0</v>
      </c>
      <c r="E379" s="4">
        <v>0.77780000000000005</v>
      </c>
      <c r="F379" s="5">
        <v>7</v>
      </c>
      <c r="G379" s="4">
        <v>0.1111</v>
      </c>
      <c r="H379" s="5">
        <v>1</v>
      </c>
      <c r="I379" s="4">
        <v>0.1111</v>
      </c>
      <c r="J379" s="5">
        <v>1</v>
      </c>
      <c r="K379" s="4">
        <v>0</v>
      </c>
      <c r="L379" s="5">
        <v>0</v>
      </c>
      <c r="M379" s="4">
        <v>3.27E-2</v>
      </c>
      <c r="N379" s="5">
        <v>9</v>
      </c>
      <c r="P379" s="16"/>
      <c r="Q379" s="16"/>
      <c r="R379" s="5"/>
      <c r="S379" s="5"/>
      <c r="T379" s="19">
        <f t="shared" si="243"/>
        <v>0</v>
      </c>
      <c r="U379" s="19">
        <f t="shared" si="244"/>
        <v>7</v>
      </c>
      <c r="V379" s="19">
        <f t="shared" si="245"/>
        <v>1</v>
      </c>
      <c r="W379" s="19">
        <f t="shared" si="246"/>
        <v>1</v>
      </c>
      <c r="X379" s="19">
        <f t="shared" si="247"/>
        <v>0</v>
      </c>
      <c r="Y379" s="19"/>
      <c r="Z379" s="20">
        <f t="shared" si="248"/>
        <v>9</v>
      </c>
      <c r="AA379" s="16"/>
      <c r="AB379" s="16"/>
      <c r="AC379" s="16"/>
      <c r="AD379" s="16"/>
      <c r="AE379" s="16"/>
      <c r="AF379" s="16"/>
      <c r="AG379" s="21"/>
      <c r="AH379" s="21">
        <f>$Z379*T381/$Z381</f>
        <v>1.3138686131386861</v>
      </c>
      <c r="AI379" s="21">
        <f>$Z379*U381/$Z381</f>
        <v>3.613138686131387</v>
      </c>
      <c r="AJ379" s="21">
        <f>$Z379*V381/$Z381</f>
        <v>1.937956204379562</v>
      </c>
      <c r="AK379" s="21">
        <f>$Z379*W381/$Z381</f>
        <v>1.3467153284671534</v>
      </c>
      <c r="AL379" s="21">
        <f>$Z379*X381/$Z381</f>
        <v>0.78832116788321172</v>
      </c>
    </row>
    <row r="380" spans="2:38" x14ac:dyDescent="0.25">
      <c r="B380" s="3" t="s">
        <v>14</v>
      </c>
      <c r="C380" s="4">
        <v>0</v>
      </c>
      <c r="D380" s="5">
        <v>0</v>
      </c>
      <c r="E380" s="4">
        <v>0</v>
      </c>
      <c r="F380" s="5">
        <v>0</v>
      </c>
      <c r="G380" s="4">
        <v>0.5</v>
      </c>
      <c r="H380" s="5">
        <v>1</v>
      </c>
      <c r="I380" s="4">
        <v>0</v>
      </c>
      <c r="J380" s="5">
        <v>0</v>
      </c>
      <c r="K380" s="4">
        <v>0.5</v>
      </c>
      <c r="L380" s="5">
        <v>1</v>
      </c>
      <c r="M380" s="4">
        <v>7.3000000000000001E-3</v>
      </c>
      <c r="N380" s="5">
        <v>2</v>
      </c>
      <c r="P380" s="16"/>
      <c r="Q380" s="16"/>
      <c r="R380" s="5"/>
      <c r="S380" s="5"/>
      <c r="T380" s="19">
        <f t="shared" si="243"/>
        <v>0</v>
      </c>
      <c r="U380" s="19">
        <f t="shared" si="244"/>
        <v>0</v>
      </c>
      <c r="V380" s="19">
        <f t="shared" si="245"/>
        <v>1</v>
      </c>
      <c r="W380" s="19">
        <f t="shared" si="246"/>
        <v>0</v>
      </c>
      <c r="X380" s="19">
        <f t="shared" si="247"/>
        <v>1</v>
      </c>
      <c r="Y380" s="19"/>
      <c r="Z380" s="20">
        <f t="shared" si="248"/>
        <v>2</v>
      </c>
      <c r="AA380" s="16"/>
      <c r="AB380" s="16"/>
      <c r="AC380" s="16"/>
      <c r="AD380" s="16"/>
      <c r="AE380" s="16"/>
      <c r="AF380" s="16"/>
      <c r="AG380" s="21"/>
      <c r="AH380" s="21">
        <f>$Z380*T381/$Z381</f>
        <v>0.29197080291970801</v>
      </c>
      <c r="AI380" s="21">
        <f>$Z380*U381/$Z381</f>
        <v>0.8029197080291971</v>
      </c>
      <c r="AJ380" s="21">
        <f>$Z380*V381/$Z381</f>
        <v>0.43065693430656932</v>
      </c>
      <c r="AK380" s="21">
        <f>$Z380*W381/$Z381</f>
        <v>0.29927007299270075</v>
      </c>
      <c r="AL380" s="21">
        <f>$Z380*X381/$Z381</f>
        <v>0.17518248175182483</v>
      </c>
    </row>
    <row r="381" spans="2:38" x14ac:dyDescent="0.25">
      <c r="B381" s="3" t="s">
        <v>6</v>
      </c>
      <c r="C381" s="6">
        <v>0.14549999999999999</v>
      </c>
      <c r="D381" s="3">
        <v>40</v>
      </c>
      <c r="E381" s="6">
        <v>0.4</v>
      </c>
      <c r="F381" s="3">
        <v>110</v>
      </c>
      <c r="G381" s="6">
        <v>0.2145</v>
      </c>
      <c r="H381" s="3">
        <v>59</v>
      </c>
      <c r="I381" s="6">
        <v>0.14910000000000001</v>
      </c>
      <c r="J381" s="3">
        <v>41</v>
      </c>
      <c r="K381" s="6">
        <v>8.7300000000000003E-2</v>
      </c>
      <c r="L381" s="3">
        <v>24</v>
      </c>
      <c r="M381" s="6">
        <v>1</v>
      </c>
      <c r="N381" s="3">
        <v>275</v>
      </c>
      <c r="P381" s="16"/>
      <c r="Q381" s="16"/>
      <c r="R381" s="16"/>
      <c r="S381" s="16"/>
      <c r="T381" s="20">
        <f>SUM(T373:T380)</f>
        <v>40</v>
      </c>
      <c r="U381" s="20">
        <f t="shared" ref="U381" si="249">SUM(U373:U380)</f>
        <v>110</v>
      </c>
      <c r="V381" s="20">
        <f t="shared" ref="V381" si="250">SUM(V373:V380)</f>
        <v>59</v>
      </c>
      <c r="W381" s="20">
        <f t="shared" ref="W381" si="251">SUM(W373:W380)</f>
        <v>41</v>
      </c>
      <c r="X381" s="20">
        <f t="shared" ref="X381" si="252">SUM(X373:X380)</f>
        <v>24</v>
      </c>
      <c r="Y381" s="20"/>
      <c r="Z381" s="19">
        <f>SUM(Z373:Z380)</f>
        <v>274</v>
      </c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</row>
    <row r="382" spans="2:38" x14ac:dyDescent="0.25">
      <c r="B382" s="8" t="s">
        <v>96</v>
      </c>
      <c r="C382" s="19"/>
      <c r="D382" s="18">
        <f>C381*4+E381*3+G381*2+I381*1+K381*0</f>
        <v>2.3601000000000001</v>
      </c>
      <c r="E382" s="17" t="s">
        <v>97</v>
      </c>
      <c r="F382" s="7"/>
      <c r="G382" s="7"/>
      <c r="H382" s="7"/>
      <c r="I382" s="7"/>
      <c r="J382" s="7"/>
      <c r="K382" s="7"/>
      <c r="L382" s="7"/>
      <c r="M382" s="7" t="s">
        <v>15</v>
      </c>
      <c r="N382" s="7">
        <v>275</v>
      </c>
    </row>
    <row r="383" spans="2:38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 t="s">
        <v>16</v>
      </c>
      <c r="N383" s="7">
        <v>0</v>
      </c>
    </row>
    <row r="385" spans="2:38" ht="18" x14ac:dyDescent="0.25">
      <c r="B385" s="1" t="s">
        <v>74</v>
      </c>
    </row>
    <row r="386" spans="2:38" x14ac:dyDescent="0.25">
      <c r="B386" s="2"/>
      <c r="C386" s="24" t="s">
        <v>42</v>
      </c>
      <c r="D386" s="25"/>
      <c r="E386" s="24" t="s">
        <v>43</v>
      </c>
      <c r="F386" s="25"/>
      <c r="G386" s="24" t="s">
        <v>44</v>
      </c>
      <c r="H386" s="25"/>
      <c r="I386" s="24" t="s">
        <v>72</v>
      </c>
      <c r="J386" s="25"/>
      <c r="K386" s="24" t="s">
        <v>46</v>
      </c>
      <c r="L386" s="25"/>
      <c r="M386" s="24" t="s">
        <v>6</v>
      </c>
      <c r="N386" s="25"/>
    </row>
    <row r="387" spans="2:38" x14ac:dyDescent="0.25">
      <c r="B387" s="3" t="s">
        <v>7</v>
      </c>
      <c r="C387" s="4">
        <v>0</v>
      </c>
      <c r="D387" s="5">
        <v>0</v>
      </c>
      <c r="E387" s="4">
        <v>0</v>
      </c>
      <c r="F387" s="5">
        <v>0</v>
      </c>
      <c r="G387" s="4">
        <v>0</v>
      </c>
      <c r="H387" s="5">
        <v>0</v>
      </c>
      <c r="I387" s="4">
        <v>0</v>
      </c>
      <c r="J387" s="5">
        <v>0</v>
      </c>
      <c r="K387" s="4">
        <v>0</v>
      </c>
      <c r="L387" s="5">
        <v>0</v>
      </c>
      <c r="M387" s="4">
        <v>0</v>
      </c>
      <c r="N387" s="5">
        <v>0</v>
      </c>
      <c r="P387" s="12" t="s">
        <v>91</v>
      </c>
      <c r="Q387" s="17">
        <f>_xlfn.CHISQ.TEST(T388:X394,AH388:AL394)</f>
        <v>0.20824677276576806</v>
      </c>
      <c r="R387" s="19"/>
      <c r="S387" s="19" t="s">
        <v>92</v>
      </c>
      <c r="T387" s="19"/>
      <c r="U387" s="19"/>
      <c r="V387" s="19"/>
      <c r="W387" s="19"/>
      <c r="X387" s="19"/>
      <c r="Y387" s="19"/>
      <c r="Z387" s="20"/>
      <c r="AA387" s="19"/>
      <c r="AB387" s="19"/>
      <c r="AC387" s="19"/>
      <c r="AD387" s="19"/>
      <c r="AE387" s="19"/>
      <c r="AF387" s="19" t="s">
        <v>93</v>
      </c>
      <c r="AG387" s="21"/>
      <c r="AH387" s="21"/>
      <c r="AI387" s="21"/>
      <c r="AJ387" s="21"/>
      <c r="AK387" s="21"/>
      <c r="AL387" s="16"/>
    </row>
    <row r="388" spans="2:38" x14ac:dyDescent="0.25">
      <c r="B388" s="3" t="s">
        <v>8</v>
      </c>
      <c r="C388" s="4">
        <v>0.11899999999999999</v>
      </c>
      <c r="D388" s="5">
        <v>5</v>
      </c>
      <c r="E388" s="4">
        <v>0.21429999999999999</v>
      </c>
      <c r="F388" s="5">
        <v>9</v>
      </c>
      <c r="G388" s="4">
        <v>0.33329999999999999</v>
      </c>
      <c r="H388" s="5">
        <v>14</v>
      </c>
      <c r="I388" s="4">
        <v>0.26190000000000002</v>
      </c>
      <c r="J388" s="5">
        <v>11</v>
      </c>
      <c r="K388" s="4">
        <v>7.1399999999999991E-2</v>
      </c>
      <c r="L388" s="5">
        <v>3</v>
      </c>
      <c r="M388" s="4">
        <v>0.1527</v>
      </c>
      <c r="N388" s="5">
        <v>42</v>
      </c>
      <c r="P388" s="12" t="s">
        <v>94</v>
      </c>
      <c r="Q388" s="8">
        <f>_xlfn.CHISQ.INV.RT(Q387,24)</f>
        <v>29.32201959488501</v>
      </c>
      <c r="R388" s="19"/>
      <c r="S388" s="19"/>
      <c r="T388" s="19">
        <f t="shared" ref="T388:T394" si="253">D388</f>
        <v>5</v>
      </c>
      <c r="U388" s="19">
        <f t="shared" ref="U388:U394" si="254">F388</f>
        <v>9</v>
      </c>
      <c r="V388" s="19">
        <f t="shared" ref="V388:V394" si="255">H388</f>
        <v>14</v>
      </c>
      <c r="W388" s="19">
        <f t="shared" ref="W388:W394" si="256">J388</f>
        <v>11</v>
      </c>
      <c r="X388" s="19">
        <f t="shared" ref="X388:X394" si="257">L388</f>
        <v>3</v>
      </c>
      <c r="Y388" s="19"/>
      <c r="Z388" s="20">
        <f t="shared" ref="Z388:Z394" si="258">SUM(T388:Y388)</f>
        <v>42</v>
      </c>
      <c r="AA388" s="19"/>
      <c r="AB388" s="19"/>
      <c r="AC388" s="19"/>
      <c r="AD388" s="19"/>
      <c r="AE388" s="19"/>
      <c r="AF388" s="19"/>
      <c r="AG388" s="21"/>
      <c r="AH388" s="21">
        <f>$Z388*T395/$Z395</f>
        <v>4.581818181818182</v>
      </c>
      <c r="AI388" s="21">
        <f>$Z388*U395/$Z395</f>
        <v>14.661818181818182</v>
      </c>
      <c r="AJ388" s="21">
        <f>$Z388*V395/$Z395</f>
        <v>14.050909090909091</v>
      </c>
      <c r="AK388" s="21">
        <f>$Z388*W395/$Z395</f>
        <v>5.8036363636363637</v>
      </c>
      <c r="AL388" s="21">
        <f>$Z388*X395/$Z395</f>
        <v>2.9018181818181819</v>
      </c>
    </row>
    <row r="389" spans="2:38" x14ac:dyDescent="0.25">
      <c r="B389" s="3" t="s">
        <v>9</v>
      </c>
      <c r="C389" s="4">
        <v>8.5699999999999998E-2</v>
      </c>
      <c r="D389" s="5">
        <v>3</v>
      </c>
      <c r="E389" s="4">
        <v>0.34289999999999998</v>
      </c>
      <c r="F389" s="5">
        <v>12</v>
      </c>
      <c r="G389" s="4">
        <v>0.34289999999999998</v>
      </c>
      <c r="H389" s="5">
        <v>12</v>
      </c>
      <c r="I389" s="4">
        <v>0.1429</v>
      </c>
      <c r="J389" s="5">
        <v>5</v>
      </c>
      <c r="K389" s="4">
        <v>8.5699999999999998E-2</v>
      </c>
      <c r="L389" s="5">
        <v>3</v>
      </c>
      <c r="M389" s="4">
        <v>0.1273</v>
      </c>
      <c r="N389" s="5">
        <v>35</v>
      </c>
      <c r="P389" s="12" t="s">
        <v>95</v>
      </c>
      <c r="Q389" s="22">
        <f>SQRT(Q388/(Z395*MIN(7-1,5-1)))</f>
        <v>0.16326782123215666</v>
      </c>
      <c r="R389" s="19"/>
      <c r="S389" s="19"/>
      <c r="T389" s="19">
        <f t="shared" si="253"/>
        <v>3</v>
      </c>
      <c r="U389" s="19">
        <f t="shared" si="254"/>
        <v>12</v>
      </c>
      <c r="V389" s="19">
        <f t="shared" si="255"/>
        <v>12</v>
      </c>
      <c r="W389" s="19">
        <f t="shared" si="256"/>
        <v>5</v>
      </c>
      <c r="X389" s="19">
        <f t="shared" si="257"/>
        <v>3</v>
      </c>
      <c r="Y389" s="19"/>
      <c r="Z389" s="20">
        <f t="shared" si="258"/>
        <v>35</v>
      </c>
      <c r="AA389" s="19"/>
      <c r="AB389" s="19"/>
      <c r="AC389" s="19"/>
      <c r="AD389" s="19"/>
      <c r="AE389" s="19"/>
      <c r="AF389" s="19"/>
      <c r="AG389" s="21"/>
      <c r="AH389" s="21">
        <f>$Z389*T395/$Z395</f>
        <v>3.8181818181818183</v>
      </c>
      <c r="AI389" s="21">
        <f>$Z389*U395/$Z395</f>
        <v>12.218181818181819</v>
      </c>
      <c r="AJ389" s="21">
        <f>$Z389*V395/$Z395</f>
        <v>11.709090909090909</v>
      </c>
      <c r="AK389" s="21">
        <f>$Z389*W395/$Z395</f>
        <v>4.836363636363636</v>
      </c>
      <c r="AL389" s="21">
        <f>$Z389*X395/$Z395</f>
        <v>2.418181818181818</v>
      </c>
    </row>
    <row r="390" spans="2:38" x14ac:dyDescent="0.25">
      <c r="B390" s="3" t="s">
        <v>10</v>
      </c>
      <c r="C390" s="4">
        <v>6.7599999999999993E-2</v>
      </c>
      <c r="D390" s="5">
        <v>5</v>
      </c>
      <c r="E390" s="4">
        <v>0.32429999999999998</v>
      </c>
      <c r="F390" s="5">
        <v>24</v>
      </c>
      <c r="G390" s="4">
        <v>0.43240000000000001</v>
      </c>
      <c r="H390" s="5">
        <v>32</v>
      </c>
      <c r="I390" s="4">
        <v>0.1081</v>
      </c>
      <c r="J390" s="5">
        <v>8</v>
      </c>
      <c r="K390" s="4">
        <v>6.7599999999999993E-2</v>
      </c>
      <c r="L390" s="5">
        <v>5</v>
      </c>
      <c r="M390" s="4">
        <v>0.26910000000000001</v>
      </c>
      <c r="N390" s="5">
        <v>74</v>
      </c>
      <c r="P390" s="19"/>
      <c r="Q390" s="8" t="str">
        <f>IF(AND(Q389&gt;0,Q389&lt;=0.2),"Schwacher Zusammenhang",IF(AND(Q389&gt;0.2,Q389&lt;=0.6),"Mittlerer Zusammenhang",IF(Q389&gt;0.6,"Starker Zusammenhang","")))</f>
        <v>Schwacher Zusammenhang</v>
      </c>
      <c r="R390" s="5"/>
      <c r="S390" s="5"/>
      <c r="T390" s="19">
        <f t="shared" si="253"/>
        <v>5</v>
      </c>
      <c r="U390" s="19">
        <f t="shared" si="254"/>
        <v>24</v>
      </c>
      <c r="V390" s="19">
        <f t="shared" si="255"/>
        <v>32</v>
      </c>
      <c r="W390" s="19">
        <f t="shared" si="256"/>
        <v>8</v>
      </c>
      <c r="X390" s="19">
        <f t="shared" si="257"/>
        <v>5</v>
      </c>
      <c r="Y390" s="19"/>
      <c r="Z390" s="20">
        <f t="shared" si="258"/>
        <v>74</v>
      </c>
      <c r="AA390" s="19"/>
      <c r="AB390" s="19"/>
      <c r="AC390" s="19"/>
      <c r="AD390" s="19"/>
      <c r="AE390" s="19"/>
      <c r="AF390" s="19"/>
      <c r="AG390" s="21"/>
      <c r="AH390" s="21">
        <f>$Z390*T395/$Z395</f>
        <v>8.0727272727272723</v>
      </c>
      <c r="AI390" s="21">
        <f>$Z390*U395/$Z395</f>
        <v>25.832727272727272</v>
      </c>
      <c r="AJ390" s="21">
        <f>$Z390*V395/$Z395</f>
        <v>24.756363636363638</v>
      </c>
      <c r="AK390" s="21">
        <f>$Z390*W395/$Z395</f>
        <v>10.225454545454545</v>
      </c>
      <c r="AL390" s="21">
        <f>$Z390*X395/$Z395</f>
        <v>5.1127272727272723</v>
      </c>
    </row>
    <row r="391" spans="2:38" x14ac:dyDescent="0.25">
      <c r="B391" s="3" t="s">
        <v>11</v>
      </c>
      <c r="C391" s="4">
        <v>0.1358</v>
      </c>
      <c r="D391" s="5">
        <v>11</v>
      </c>
      <c r="E391" s="4">
        <v>0.41980000000000001</v>
      </c>
      <c r="F391" s="5">
        <v>34</v>
      </c>
      <c r="G391" s="4">
        <v>0.2346</v>
      </c>
      <c r="H391" s="5">
        <v>19</v>
      </c>
      <c r="I391" s="4">
        <v>0.1605</v>
      </c>
      <c r="J391" s="5">
        <v>13</v>
      </c>
      <c r="K391" s="4">
        <v>4.9400000000000013E-2</v>
      </c>
      <c r="L391" s="5">
        <v>4</v>
      </c>
      <c r="M391" s="4">
        <v>0.29449999999999998</v>
      </c>
      <c r="N391" s="5">
        <v>81</v>
      </c>
      <c r="P391" s="16"/>
      <c r="Q391" s="16"/>
      <c r="R391" s="5"/>
      <c r="S391" s="5"/>
      <c r="T391" s="19">
        <f t="shared" si="253"/>
        <v>11</v>
      </c>
      <c r="U391" s="19">
        <f t="shared" si="254"/>
        <v>34</v>
      </c>
      <c r="V391" s="19">
        <f t="shared" si="255"/>
        <v>19</v>
      </c>
      <c r="W391" s="19">
        <f t="shared" si="256"/>
        <v>13</v>
      </c>
      <c r="X391" s="19">
        <f t="shared" si="257"/>
        <v>4</v>
      </c>
      <c r="Y391" s="19"/>
      <c r="Z391" s="20">
        <f t="shared" si="258"/>
        <v>81</v>
      </c>
      <c r="AA391" s="16"/>
      <c r="AB391" s="16"/>
      <c r="AC391" s="16"/>
      <c r="AD391" s="16"/>
      <c r="AE391" s="16"/>
      <c r="AF391" s="16"/>
      <c r="AG391" s="21"/>
      <c r="AH391" s="21">
        <f>$Z391*T395/$Z395</f>
        <v>8.836363636363636</v>
      </c>
      <c r="AI391" s="21">
        <f>$Z391*U395/$Z395</f>
        <v>28.276363636363637</v>
      </c>
      <c r="AJ391" s="21">
        <f>$Z391*V395/$Z395</f>
        <v>27.098181818181818</v>
      </c>
      <c r="AK391" s="21">
        <f>$Z391*W395/$Z395</f>
        <v>11.192727272727273</v>
      </c>
      <c r="AL391" s="21">
        <f>$Z391*X395/$Z395</f>
        <v>5.5963636363636367</v>
      </c>
    </row>
    <row r="392" spans="2:38" x14ac:dyDescent="0.25">
      <c r="B392" s="3" t="s">
        <v>12</v>
      </c>
      <c r="C392" s="4">
        <v>0.15629999999999999</v>
      </c>
      <c r="D392" s="5">
        <v>5</v>
      </c>
      <c r="E392" s="4">
        <v>0.375</v>
      </c>
      <c r="F392" s="5">
        <v>12</v>
      </c>
      <c r="G392" s="4">
        <v>0.34380000000000011</v>
      </c>
      <c r="H392" s="5">
        <v>11</v>
      </c>
      <c r="I392" s="4">
        <v>3.1300000000000001E-2</v>
      </c>
      <c r="J392" s="5">
        <v>1</v>
      </c>
      <c r="K392" s="4">
        <v>9.3800000000000008E-2</v>
      </c>
      <c r="L392" s="5">
        <v>3</v>
      </c>
      <c r="M392" s="4">
        <v>0.1164</v>
      </c>
      <c r="N392" s="5">
        <v>32</v>
      </c>
      <c r="P392" s="16"/>
      <c r="Q392" s="16"/>
      <c r="R392" s="5"/>
      <c r="S392" s="5"/>
      <c r="T392" s="19">
        <f t="shared" si="253"/>
        <v>5</v>
      </c>
      <c r="U392" s="19">
        <f t="shared" si="254"/>
        <v>12</v>
      </c>
      <c r="V392" s="19">
        <f t="shared" si="255"/>
        <v>11</v>
      </c>
      <c r="W392" s="19">
        <f t="shared" si="256"/>
        <v>1</v>
      </c>
      <c r="X392" s="19">
        <f t="shared" si="257"/>
        <v>3</v>
      </c>
      <c r="Y392" s="19"/>
      <c r="Z392" s="20">
        <f t="shared" si="258"/>
        <v>32</v>
      </c>
      <c r="AA392" s="16"/>
      <c r="AB392" s="16"/>
      <c r="AC392" s="16"/>
      <c r="AD392" s="16"/>
      <c r="AE392" s="16"/>
      <c r="AF392" s="16"/>
      <c r="AG392" s="21"/>
      <c r="AH392" s="21">
        <f>$Z392*T395/$Z395</f>
        <v>3.4909090909090907</v>
      </c>
      <c r="AI392" s="21">
        <f>$Z392*U395/$Z395</f>
        <v>11.170909090909092</v>
      </c>
      <c r="AJ392" s="21">
        <f>$Z392*V395/$Z395</f>
        <v>10.705454545454545</v>
      </c>
      <c r="AK392" s="21">
        <f>$Z392*W395/$Z395</f>
        <v>4.4218181818181819</v>
      </c>
      <c r="AL392" s="21">
        <f>$Z392*X395/$Z395</f>
        <v>2.2109090909090909</v>
      </c>
    </row>
    <row r="393" spans="2:38" x14ac:dyDescent="0.25">
      <c r="B393" s="3" t="s">
        <v>13</v>
      </c>
      <c r="C393" s="4">
        <v>0.1111</v>
      </c>
      <c r="D393" s="5">
        <v>1</v>
      </c>
      <c r="E393" s="4">
        <v>0.55559999999999998</v>
      </c>
      <c r="F393" s="5">
        <v>5</v>
      </c>
      <c r="G393" s="4">
        <v>0.33329999999999999</v>
      </c>
      <c r="H393" s="5">
        <v>3</v>
      </c>
      <c r="I393" s="4">
        <v>0</v>
      </c>
      <c r="J393" s="5">
        <v>0</v>
      </c>
      <c r="K393" s="4">
        <v>0</v>
      </c>
      <c r="L393" s="5">
        <v>0</v>
      </c>
      <c r="M393" s="4">
        <v>3.27E-2</v>
      </c>
      <c r="N393" s="5">
        <v>9</v>
      </c>
      <c r="P393" s="16"/>
      <c r="Q393" s="16"/>
      <c r="R393" s="5"/>
      <c r="S393" s="5"/>
      <c r="T393" s="19">
        <f t="shared" si="253"/>
        <v>1</v>
      </c>
      <c r="U393" s="19">
        <f t="shared" si="254"/>
        <v>5</v>
      </c>
      <c r="V393" s="19">
        <f t="shared" si="255"/>
        <v>3</v>
      </c>
      <c r="W393" s="19">
        <f t="shared" si="256"/>
        <v>0</v>
      </c>
      <c r="X393" s="19">
        <f t="shared" si="257"/>
        <v>0</v>
      </c>
      <c r="Y393" s="19"/>
      <c r="Z393" s="20">
        <f t="shared" si="258"/>
        <v>9</v>
      </c>
      <c r="AA393" s="16"/>
      <c r="AB393" s="16"/>
      <c r="AC393" s="16"/>
      <c r="AD393" s="16"/>
      <c r="AE393" s="16"/>
      <c r="AF393" s="16"/>
      <c r="AG393" s="21"/>
      <c r="AH393" s="21">
        <f>$Z393*T395/$Z395</f>
        <v>0.98181818181818181</v>
      </c>
      <c r="AI393" s="21">
        <f>$Z393*U395/$Z395</f>
        <v>3.1418181818181816</v>
      </c>
      <c r="AJ393" s="21">
        <f>$Z393*V395/$Z395</f>
        <v>3.0109090909090908</v>
      </c>
      <c r="AK393" s="21">
        <f>$Z393*W395/$Z395</f>
        <v>1.2436363636363637</v>
      </c>
      <c r="AL393" s="21">
        <f>$Z393*X395/$Z395</f>
        <v>0.62181818181818183</v>
      </c>
    </row>
    <row r="394" spans="2:38" x14ac:dyDescent="0.25">
      <c r="B394" s="3" t="s">
        <v>14</v>
      </c>
      <c r="C394" s="4">
        <v>0</v>
      </c>
      <c r="D394" s="5">
        <v>0</v>
      </c>
      <c r="E394" s="4">
        <v>0</v>
      </c>
      <c r="F394" s="5">
        <v>0</v>
      </c>
      <c r="G394" s="4">
        <v>0.5</v>
      </c>
      <c r="H394" s="5">
        <v>1</v>
      </c>
      <c r="I394" s="4">
        <v>0</v>
      </c>
      <c r="J394" s="5">
        <v>0</v>
      </c>
      <c r="K394" s="4">
        <v>0.5</v>
      </c>
      <c r="L394" s="5">
        <v>1</v>
      </c>
      <c r="M394" s="4">
        <v>7.3000000000000001E-3</v>
      </c>
      <c r="N394" s="5">
        <v>2</v>
      </c>
      <c r="P394" s="16"/>
      <c r="Q394" s="16"/>
      <c r="R394" s="5"/>
      <c r="S394" s="5"/>
      <c r="T394" s="19">
        <f t="shared" si="253"/>
        <v>0</v>
      </c>
      <c r="U394" s="19">
        <f t="shared" si="254"/>
        <v>0</v>
      </c>
      <c r="V394" s="19">
        <f t="shared" si="255"/>
        <v>1</v>
      </c>
      <c r="W394" s="19">
        <f t="shared" si="256"/>
        <v>0</v>
      </c>
      <c r="X394" s="19">
        <f t="shared" si="257"/>
        <v>1</v>
      </c>
      <c r="Y394" s="19"/>
      <c r="Z394" s="20">
        <f t="shared" si="258"/>
        <v>2</v>
      </c>
      <c r="AA394" s="16"/>
      <c r="AB394" s="16"/>
      <c r="AC394" s="16"/>
      <c r="AD394" s="16"/>
      <c r="AE394" s="16"/>
      <c r="AF394" s="16"/>
      <c r="AG394" s="21"/>
      <c r="AH394" s="21">
        <f>$Z394*T395/$Z395</f>
        <v>0.21818181818181817</v>
      </c>
      <c r="AI394" s="21">
        <f>$Z394*U395/$Z395</f>
        <v>0.69818181818181824</v>
      </c>
      <c r="AJ394" s="21">
        <f>$Z394*V395/$Z395</f>
        <v>0.66909090909090907</v>
      </c>
      <c r="AK394" s="21">
        <f>$Z394*W395/$Z395</f>
        <v>0.27636363636363637</v>
      </c>
      <c r="AL394" s="21">
        <f>$Z394*X395/$Z395</f>
        <v>0.13818181818181818</v>
      </c>
    </row>
    <row r="395" spans="2:38" x14ac:dyDescent="0.25">
      <c r="B395" s="3" t="s">
        <v>6</v>
      </c>
      <c r="C395" s="6">
        <v>0.1091</v>
      </c>
      <c r="D395" s="3">
        <v>30</v>
      </c>
      <c r="E395" s="6">
        <v>0.34910000000000002</v>
      </c>
      <c r="F395" s="3">
        <v>96</v>
      </c>
      <c r="G395" s="6">
        <v>0.33450000000000002</v>
      </c>
      <c r="H395" s="3">
        <v>92</v>
      </c>
      <c r="I395" s="6">
        <v>0.13819999999999999</v>
      </c>
      <c r="J395" s="3">
        <v>38</v>
      </c>
      <c r="K395" s="6">
        <v>6.9099999999999995E-2</v>
      </c>
      <c r="L395" s="3">
        <v>19</v>
      </c>
      <c r="M395" s="6">
        <v>1</v>
      </c>
      <c r="N395" s="3">
        <v>275</v>
      </c>
      <c r="P395" s="16"/>
      <c r="Q395" s="16"/>
      <c r="R395" s="16"/>
      <c r="S395" s="16"/>
      <c r="T395" s="20">
        <f>SUM(T387:T394)</f>
        <v>30</v>
      </c>
      <c r="U395" s="20">
        <f t="shared" ref="U395" si="259">SUM(U387:U394)</f>
        <v>96</v>
      </c>
      <c r="V395" s="20">
        <f t="shared" ref="V395" si="260">SUM(V387:V394)</f>
        <v>92</v>
      </c>
      <c r="W395" s="20">
        <f t="shared" ref="W395" si="261">SUM(W387:W394)</f>
        <v>38</v>
      </c>
      <c r="X395" s="20">
        <f t="shared" ref="X395" si="262">SUM(X387:X394)</f>
        <v>19</v>
      </c>
      <c r="Y395" s="20"/>
      <c r="Z395" s="19">
        <f>SUM(Z387:Z394)</f>
        <v>275</v>
      </c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</row>
    <row r="396" spans="2:38" x14ac:dyDescent="0.25">
      <c r="B396" s="8" t="s">
        <v>96</v>
      </c>
      <c r="C396" s="19"/>
      <c r="D396" s="18">
        <f>C395*4+E395*3+G395*2+I395*1+K395*0</f>
        <v>2.2909000000000002</v>
      </c>
      <c r="E396" s="17" t="s">
        <v>97</v>
      </c>
      <c r="F396" s="7"/>
      <c r="G396" s="7"/>
      <c r="H396" s="7"/>
      <c r="I396" s="7"/>
      <c r="J396" s="7"/>
      <c r="K396" s="7"/>
      <c r="L396" s="7"/>
      <c r="M396" s="7" t="s">
        <v>15</v>
      </c>
      <c r="N396" s="7">
        <v>275</v>
      </c>
    </row>
    <row r="397" spans="2:38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 t="s">
        <v>16</v>
      </c>
      <c r="N397" s="7">
        <v>0</v>
      </c>
    </row>
    <row r="399" spans="2:38" ht="18" x14ac:dyDescent="0.25">
      <c r="B399" s="1" t="s">
        <v>75</v>
      </c>
    </row>
    <row r="400" spans="2:38" x14ac:dyDescent="0.25">
      <c r="B400" s="2"/>
      <c r="C400" s="24" t="s">
        <v>42</v>
      </c>
      <c r="D400" s="25"/>
      <c r="E400" s="24" t="s">
        <v>43</v>
      </c>
      <c r="F400" s="25"/>
      <c r="G400" s="24" t="s">
        <v>44</v>
      </c>
      <c r="H400" s="25"/>
      <c r="I400" s="24" t="s">
        <v>72</v>
      </c>
      <c r="J400" s="25"/>
      <c r="K400" s="24" t="s">
        <v>46</v>
      </c>
      <c r="L400" s="25"/>
      <c r="M400" s="24" t="s">
        <v>6</v>
      </c>
      <c r="N400" s="25"/>
    </row>
    <row r="401" spans="2:38" x14ac:dyDescent="0.25">
      <c r="B401" s="3" t="s">
        <v>7</v>
      </c>
      <c r="C401" s="4">
        <v>0</v>
      </c>
      <c r="D401" s="5">
        <v>0</v>
      </c>
      <c r="E401" s="4">
        <v>0</v>
      </c>
      <c r="F401" s="5">
        <v>0</v>
      </c>
      <c r="G401" s="4">
        <v>0</v>
      </c>
      <c r="H401" s="5">
        <v>0</v>
      </c>
      <c r="I401" s="4">
        <v>0</v>
      </c>
      <c r="J401" s="5">
        <v>0</v>
      </c>
      <c r="K401" s="4">
        <v>0</v>
      </c>
      <c r="L401" s="5">
        <v>0</v>
      </c>
      <c r="M401" s="4">
        <v>0</v>
      </c>
      <c r="N401" s="5">
        <v>0</v>
      </c>
      <c r="P401" s="12" t="s">
        <v>91</v>
      </c>
      <c r="Q401" s="17">
        <f>_xlfn.CHISQ.TEST(T402:X408,AH402:AL408)</f>
        <v>0.21509893977808597</v>
      </c>
      <c r="R401" s="19"/>
      <c r="S401" s="19" t="s">
        <v>92</v>
      </c>
      <c r="T401" s="19"/>
      <c r="U401" s="19"/>
      <c r="V401" s="19"/>
      <c r="W401" s="19"/>
      <c r="X401" s="19"/>
      <c r="Y401" s="19"/>
      <c r="Z401" s="20"/>
      <c r="AA401" s="19"/>
      <c r="AB401" s="19"/>
      <c r="AC401" s="19"/>
      <c r="AD401" s="19"/>
      <c r="AE401" s="19"/>
      <c r="AF401" s="19" t="s">
        <v>93</v>
      </c>
      <c r="AG401" s="21"/>
      <c r="AH401" s="21"/>
      <c r="AI401" s="21"/>
      <c r="AJ401" s="21"/>
      <c r="AK401" s="21"/>
      <c r="AL401" s="16"/>
    </row>
    <row r="402" spans="2:38" x14ac:dyDescent="0.25">
      <c r="B402" s="3" t="s">
        <v>8</v>
      </c>
      <c r="C402" s="4">
        <v>0.122</v>
      </c>
      <c r="D402" s="5">
        <v>5</v>
      </c>
      <c r="E402" s="4">
        <v>0.24390000000000001</v>
      </c>
      <c r="F402" s="5">
        <v>10</v>
      </c>
      <c r="G402" s="4">
        <v>0.34150000000000003</v>
      </c>
      <c r="H402" s="5">
        <v>14</v>
      </c>
      <c r="I402" s="4">
        <v>0.1951</v>
      </c>
      <c r="J402" s="5">
        <v>8</v>
      </c>
      <c r="K402" s="4">
        <v>9.7599999999999992E-2</v>
      </c>
      <c r="L402" s="5">
        <v>4</v>
      </c>
      <c r="M402" s="4">
        <v>0.14910000000000001</v>
      </c>
      <c r="N402" s="5">
        <v>41</v>
      </c>
      <c r="P402" s="12" t="s">
        <v>94</v>
      </c>
      <c r="Q402" s="8">
        <f>_xlfn.CHISQ.INV.RT(Q401,24)</f>
        <v>29.134799039756199</v>
      </c>
      <c r="R402" s="19"/>
      <c r="S402" s="19"/>
      <c r="T402" s="19">
        <f t="shared" ref="T402:T408" si="263">D402</f>
        <v>5</v>
      </c>
      <c r="U402" s="19">
        <f t="shared" ref="U402:U408" si="264">F402</f>
        <v>10</v>
      </c>
      <c r="V402" s="19">
        <f t="shared" ref="V402:V408" si="265">H402</f>
        <v>14</v>
      </c>
      <c r="W402" s="19">
        <f t="shared" ref="W402:W408" si="266">J402</f>
        <v>8</v>
      </c>
      <c r="X402" s="19">
        <f t="shared" ref="X402:X408" si="267">L402</f>
        <v>4</v>
      </c>
      <c r="Y402" s="19"/>
      <c r="Z402" s="20">
        <f t="shared" ref="Z402:Z408" si="268">SUM(T402:Y402)</f>
        <v>41</v>
      </c>
      <c r="AA402" s="19"/>
      <c r="AB402" s="19"/>
      <c r="AC402" s="19"/>
      <c r="AD402" s="19"/>
      <c r="AE402" s="19"/>
      <c r="AF402" s="19"/>
      <c r="AG402" s="21"/>
      <c r="AH402" s="21">
        <f>$Z402*T409/$Z409</f>
        <v>1.9595588235294117</v>
      </c>
      <c r="AI402" s="21">
        <f>$Z402*U409/$Z409</f>
        <v>11.154411764705882</v>
      </c>
      <c r="AJ402" s="21">
        <f>$Z402*V409/$Z409</f>
        <v>15.977941176470589</v>
      </c>
      <c r="AK402" s="21">
        <f>$Z402*W409/$Z409</f>
        <v>8.742647058823529</v>
      </c>
      <c r="AL402" s="21">
        <f>$Z402*X409/$Z409</f>
        <v>3.1654411764705883</v>
      </c>
    </row>
    <row r="403" spans="2:38" x14ac:dyDescent="0.25">
      <c r="B403" s="3" t="s">
        <v>9</v>
      </c>
      <c r="C403" s="4">
        <v>2.9399999999999999E-2</v>
      </c>
      <c r="D403" s="5">
        <v>1</v>
      </c>
      <c r="E403" s="4">
        <v>0.2059</v>
      </c>
      <c r="F403" s="5">
        <v>7</v>
      </c>
      <c r="G403" s="4">
        <v>0.52939999999999998</v>
      </c>
      <c r="H403" s="5">
        <v>18</v>
      </c>
      <c r="I403" s="4">
        <v>0.1176</v>
      </c>
      <c r="J403" s="5">
        <v>4</v>
      </c>
      <c r="K403" s="4">
        <v>0.1176</v>
      </c>
      <c r="L403" s="5">
        <v>4</v>
      </c>
      <c r="M403" s="4">
        <v>0.1236</v>
      </c>
      <c r="N403" s="5">
        <v>34</v>
      </c>
      <c r="P403" s="12" t="s">
        <v>95</v>
      </c>
      <c r="Q403" s="22">
        <f>SQRT(Q402/(Z409*MIN(7-1,5-1)))</f>
        <v>0.16364078935568721</v>
      </c>
      <c r="R403" s="19"/>
      <c r="S403" s="19"/>
      <c r="T403" s="19">
        <f t="shared" si="263"/>
        <v>1</v>
      </c>
      <c r="U403" s="19">
        <f t="shared" si="264"/>
        <v>7</v>
      </c>
      <c r="V403" s="19">
        <f t="shared" si="265"/>
        <v>18</v>
      </c>
      <c r="W403" s="19">
        <f t="shared" si="266"/>
        <v>4</v>
      </c>
      <c r="X403" s="19">
        <f t="shared" si="267"/>
        <v>4</v>
      </c>
      <c r="Y403" s="19"/>
      <c r="Z403" s="20">
        <f t="shared" si="268"/>
        <v>34</v>
      </c>
      <c r="AA403" s="19"/>
      <c r="AB403" s="19"/>
      <c r="AC403" s="19"/>
      <c r="AD403" s="19"/>
      <c r="AE403" s="19"/>
      <c r="AF403" s="19"/>
      <c r="AG403" s="21"/>
      <c r="AH403" s="21">
        <f>$Z403*T409/$Z409</f>
        <v>1.625</v>
      </c>
      <c r="AI403" s="21">
        <f>$Z403*U409/$Z409</f>
        <v>9.25</v>
      </c>
      <c r="AJ403" s="21">
        <f>$Z403*V409/$Z409</f>
        <v>13.25</v>
      </c>
      <c r="AK403" s="21">
        <f>$Z403*W409/$Z409</f>
        <v>7.25</v>
      </c>
      <c r="AL403" s="21">
        <f>$Z403*X409/$Z409</f>
        <v>2.625</v>
      </c>
    </row>
    <row r="404" spans="2:38" x14ac:dyDescent="0.25">
      <c r="B404" s="3" t="s">
        <v>10</v>
      </c>
      <c r="C404" s="4">
        <v>2.7E-2</v>
      </c>
      <c r="D404" s="5">
        <v>2</v>
      </c>
      <c r="E404" s="4">
        <v>0.33779999999999999</v>
      </c>
      <c r="F404" s="5">
        <v>25</v>
      </c>
      <c r="G404" s="4">
        <v>0.37840000000000001</v>
      </c>
      <c r="H404" s="5">
        <v>28</v>
      </c>
      <c r="I404" s="4">
        <v>0.2162</v>
      </c>
      <c r="J404" s="5">
        <v>16</v>
      </c>
      <c r="K404" s="4">
        <v>4.0500000000000001E-2</v>
      </c>
      <c r="L404" s="5">
        <v>3</v>
      </c>
      <c r="M404" s="4">
        <v>0.26910000000000001</v>
      </c>
      <c r="N404" s="5">
        <v>74</v>
      </c>
      <c r="P404" s="19"/>
      <c r="Q404" s="8" t="str">
        <f>IF(AND(Q403&gt;0,Q403&lt;=0.2),"Schwacher Zusammenhang",IF(AND(Q403&gt;0.2,Q403&lt;=0.6),"Mittlerer Zusammenhang",IF(Q403&gt;0.6,"Starker Zusammenhang","")))</f>
        <v>Schwacher Zusammenhang</v>
      </c>
      <c r="R404" s="5"/>
      <c r="S404" s="5"/>
      <c r="T404" s="19">
        <f t="shared" si="263"/>
        <v>2</v>
      </c>
      <c r="U404" s="19">
        <f t="shared" si="264"/>
        <v>25</v>
      </c>
      <c r="V404" s="19">
        <f t="shared" si="265"/>
        <v>28</v>
      </c>
      <c r="W404" s="19">
        <f t="shared" si="266"/>
        <v>16</v>
      </c>
      <c r="X404" s="19">
        <f t="shared" si="267"/>
        <v>3</v>
      </c>
      <c r="Y404" s="19"/>
      <c r="Z404" s="20">
        <f t="shared" si="268"/>
        <v>74</v>
      </c>
      <c r="AA404" s="19"/>
      <c r="AB404" s="19"/>
      <c r="AC404" s="19"/>
      <c r="AD404" s="19"/>
      <c r="AE404" s="19"/>
      <c r="AF404" s="19"/>
      <c r="AG404" s="21"/>
      <c r="AH404" s="21">
        <f>$Z404*T409/$Z409</f>
        <v>3.5367647058823528</v>
      </c>
      <c r="AI404" s="21">
        <f>$Z404*U409/$Z409</f>
        <v>20.132352941176471</v>
      </c>
      <c r="AJ404" s="21">
        <f>$Z404*V409/$Z409</f>
        <v>28.838235294117649</v>
      </c>
      <c r="AK404" s="21">
        <f>$Z404*W409/$Z409</f>
        <v>15.779411764705882</v>
      </c>
      <c r="AL404" s="21">
        <f>$Z404*X409/$Z409</f>
        <v>5.7132352941176467</v>
      </c>
    </row>
    <row r="405" spans="2:38" x14ac:dyDescent="0.25">
      <c r="B405" s="3" t="s">
        <v>11</v>
      </c>
      <c r="C405" s="4">
        <v>3.7000000000000012E-2</v>
      </c>
      <c r="D405" s="5">
        <v>3</v>
      </c>
      <c r="E405" s="4">
        <v>0.28399999999999997</v>
      </c>
      <c r="F405" s="5">
        <v>23</v>
      </c>
      <c r="G405" s="4">
        <v>0.32100000000000001</v>
      </c>
      <c r="H405" s="5">
        <v>26</v>
      </c>
      <c r="I405" s="4">
        <v>0.29630000000000001</v>
      </c>
      <c r="J405" s="5">
        <v>24</v>
      </c>
      <c r="K405" s="4">
        <v>6.1699999999999998E-2</v>
      </c>
      <c r="L405" s="5">
        <v>5</v>
      </c>
      <c r="M405" s="4">
        <v>0.29449999999999998</v>
      </c>
      <c r="N405" s="5">
        <v>81</v>
      </c>
      <c r="P405" s="16"/>
      <c r="Q405" s="16"/>
      <c r="R405" s="5"/>
      <c r="S405" s="5"/>
      <c r="T405" s="19">
        <f t="shared" si="263"/>
        <v>3</v>
      </c>
      <c r="U405" s="19">
        <f t="shared" si="264"/>
        <v>23</v>
      </c>
      <c r="V405" s="19">
        <f t="shared" si="265"/>
        <v>26</v>
      </c>
      <c r="W405" s="19">
        <f t="shared" si="266"/>
        <v>24</v>
      </c>
      <c r="X405" s="19">
        <f t="shared" si="267"/>
        <v>5</v>
      </c>
      <c r="Y405" s="19"/>
      <c r="Z405" s="20">
        <f t="shared" si="268"/>
        <v>81</v>
      </c>
      <c r="AA405" s="16"/>
      <c r="AB405" s="16"/>
      <c r="AC405" s="16"/>
      <c r="AD405" s="16"/>
      <c r="AE405" s="16"/>
      <c r="AF405" s="16"/>
      <c r="AG405" s="21"/>
      <c r="AH405" s="21">
        <f>$Z405*T409/$Z409</f>
        <v>3.8713235294117645</v>
      </c>
      <c r="AI405" s="21">
        <f>$Z405*U409/$Z409</f>
        <v>22.036764705882351</v>
      </c>
      <c r="AJ405" s="21">
        <f>$Z405*V409/$Z409</f>
        <v>31.566176470588236</v>
      </c>
      <c r="AK405" s="21">
        <f>$Z405*W409/$Z409</f>
        <v>17.272058823529413</v>
      </c>
      <c r="AL405" s="21">
        <f>$Z405*X409/$Z409</f>
        <v>6.2536764705882355</v>
      </c>
    </row>
    <row r="406" spans="2:38" x14ac:dyDescent="0.25">
      <c r="B406" s="3" t="s">
        <v>12</v>
      </c>
      <c r="C406" s="4">
        <v>6.4500000000000002E-2</v>
      </c>
      <c r="D406" s="5">
        <v>2</v>
      </c>
      <c r="E406" s="4">
        <v>0.2903</v>
      </c>
      <c r="F406" s="5">
        <v>9</v>
      </c>
      <c r="G406" s="4">
        <v>0.35479999999999989</v>
      </c>
      <c r="H406" s="5">
        <v>11</v>
      </c>
      <c r="I406" s="4">
        <v>0.1613</v>
      </c>
      <c r="J406" s="5">
        <v>5</v>
      </c>
      <c r="K406" s="4">
        <v>0.129</v>
      </c>
      <c r="L406" s="5">
        <v>4</v>
      </c>
      <c r="M406" s="4">
        <v>0.11269999999999999</v>
      </c>
      <c r="N406" s="5">
        <v>31</v>
      </c>
      <c r="P406" s="16"/>
      <c r="Q406" s="16"/>
      <c r="R406" s="5"/>
      <c r="S406" s="5"/>
      <c r="T406" s="19">
        <f t="shared" si="263"/>
        <v>2</v>
      </c>
      <c r="U406" s="19">
        <f t="shared" si="264"/>
        <v>9</v>
      </c>
      <c r="V406" s="19">
        <f t="shared" si="265"/>
        <v>11</v>
      </c>
      <c r="W406" s="19">
        <f t="shared" si="266"/>
        <v>5</v>
      </c>
      <c r="X406" s="19">
        <f t="shared" si="267"/>
        <v>4</v>
      </c>
      <c r="Y406" s="19"/>
      <c r="Z406" s="20">
        <f t="shared" si="268"/>
        <v>31</v>
      </c>
      <c r="AA406" s="16"/>
      <c r="AB406" s="16"/>
      <c r="AC406" s="16"/>
      <c r="AD406" s="16"/>
      <c r="AE406" s="16"/>
      <c r="AF406" s="16"/>
      <c r="AG406" s="21"/>
      <c r="AH406" s="21">
        <f>$Z406*T409/$Z409</f>
        <v>1.4816176470588236</v>
      </c>
      <c r="AI406" s="21">
        <f>$Z406*U409/$Z409</f>
        <v>8.4338235294117645</v>
      </c>
      <c r="AJ406" s="21">
        <f>$Z406*V409/$Z409</f>
        <v>12.080882352941176</v>
      </c>
      <c r="AK406" s="21">
        <f>$Z406*W409/$Z409</f>
        <v>6.6102941176470589</v>
      </c>
      <c r="AL406" s="21">
        <f>$Z406*X409/$Z409</f>
        <v>2.3933823529411766</v>
      </c>
    </row>
    <row r="407" spans="2:38" x14ac:dyDescent="0.25">
      <c r="B407" s="3" t="s">
        <v>13</v>
      </c>
      <c r="C407" s="4">
        <v>0</v>
      </c>
      <c r="D407" s="5">
        <v>0</v>
      </c>
      <c r="E407" s="4">
        <v>0</v>
      </c>
      <c r="F407" s="5">
        <v>0</v>
      </c>
      <c r="G407" s="4">
        <v>0.77780000000000005</v>
      </c>
      <c r="H407" s="5">
        <v>7</v>
      </c>
      <c r="I407" s="4">
        <v>0.1111</v>
      </c>
      <c r="J407" s="5">
        <v>1</v>
      </c>
      <c r="K407" s="4">
        <v>0.1111</v>
      </c>
      <c r="L407" s="5">
        <v>1</v>
      </c>
      <c r="M407" s="4">
        <v>3.27E-2</v>
      </c>
      <c r="N407" s="5">
        <v>9</v>
      </c>
      <c r="P407" s="16"/>
      <c r="Q407" s="16"/>
      <c r="R407" s="5"/>
      <c r="S407" s="5"/>
      <c r="T407" s="19">
        <f t="shared" si="263"/>
        <v>0</v>
      </c>
      <c r="U407" s="19">
        <f t="shared" si="264"/>
        <v>0</v>
      </c>
      <c r="V407" s="19">
        <f t="shared" si="265"/>
        <v>7</v>
      </c>
      <c r="W407" s="19">
        <f t="shared" si="266"/>
        <v>1</v>
      </c>
      <c r="X407" s="19">
        <f t="shared" si="267"/>
        <v>1</v>
      </c>
      <c r="Y407" s="19"/>
      <c r="Z407" s="20">
        <f t="shared" si="268"/>
        <v>9</v>
      </c>
      <c r="AA407" s="16"/>
      <c r="AB407" s="16"/>
      <c r="AC407" s="16"/>
      <c r="AD407" s="16"/>
      <c r="AE407" s="16"/>
      <c r="AF407" s="16"/>
      <c r="AG407" s="21"/>
      <c r="AH407" s="21">
        <f>$Z407*T409/$Z409</f>
        <v>0.43014705882352944</v>
      </c>
      <c r="AI407" s="21">
        <f>$Z407*U409/$Z409</f>
        <v>2.4485294117647061</v>
      </c>
      <c r="AJ407" s="21">
        <f>$Z407*V409/$Z409</f>
        <v>3.5073529411764706</v>
      </c>
      <c r="AK407" s="21">
        <f>$Z407*W409/$Z409</f>
        <v>1.9191176470588236</v>
      </c>
      <c r="AL407" s="21">
        <f>$Z407*X409/$Z409</f>
        <v>0.69485294117647056</v>
      </c>
    </row>
    <row r="408" spans="2:38" x14ac:dyDescent="0.25">
      <c r="B408" s="3" t="s">
        <v>14</v>
      </c>
      <c r="C408" s="4">
        <v>0</v>
      </c>
      <c r="D408" s="5">
        <v>0</v>
      </c>
      <c r="E408" s="4">
        <v>0</v>
      </c>
      <c r="F408" s="5">
        <v>0</v>
      </c>
      <c r="G408" s="4">
        <v>1</v>
      </c>
      <c r="H408" s="5">
        <v>2</v>
      </c>
      <c r="I408" s="4">
        <v>0</v>
      </c>
      <c r="J408" s="5">
        <v>0</v>
      </c>
      <c r="K408" s="4">
        <v>0</v>
      </c>
      <c r="L408" s="5">
        <v>0</v>
      </c>
      <c r="M408" s="4">
        <v>7.3000000000000001E-3</v>
      </c>
      <c r="N408" s="5">
        <v>2</v>
      </c>
      <c r="P408" s="16"/>
      <c r="Q408" s="16"/>
      <c r="R408" s="5"/>
      <c r="S408" s="5"/>
      <c r="T408" s="19">
        <f t="shared" si="263"/>
        <v>0</v>
      </c>
      <c r="U408" s="19">
        <f t="shared" si="264"/>
        <v>0</v>
      </c>
      <c r="V408" s="19">
        <f t="shared" si="265"/>
        <v>2</v>
      </c>
      <c r="W408" s="19">
        <f t="shared" si="266"/>
        <v>0</v>
      </c>
      <c r="X408" s="19">
        <f t="shared" si="267"/>
        <v>0</v>
      </c>
      <c r="Y408" s="19"/>
      <c r="Z408" s="20">
        <f t="shared" si="268"/>
        <v>2</v>
      </c>
      <c r="AA408" s="16"/>
      <c r="AB408" s="16"/>
      <c r="AC408" s="16"/>
      <c r="AD408" s="16"/>
      <c r="AE408" s="16"/>
      <c r="AF408" s="16"/>
      <c r="AG408" s="21"/>
      <c r="AH408" s="21">
        <f>$Z408*T409/$Z409</f>
        <v>9.5588235294117641E-2</v>
      </c>
      <c r="AI408" s="21">
        <f>$Z408*U409/$Z409</f>
        <v>0.54411764705882348</v>
      </c>
      <c r="AJ408" s="21">
        <f>$Z408*V409/$Z409</f>
        <v>0.77941176470588236</v>
      </c>
      <c r="AK408" s="21">
        <f>$Z408*W409/$Z409</f>
        <v>0.4264705882352941</v>
      </c>
      <c r="AL408" s="21">
        <f>$Z408*X409/$Z409</f>
        <v>0.15441176470588236</v>
      </c>
    </row>
    <row r="409" spans="2:38" x14ac:dyDescent="0.25">
      <c r="B409" s="3" t="s">
        <v>6</v>
      </c>
      <c r="C409" s="6">
        <v>4.7300000000000002E-2</v>
      </c>
      <c r="D409" s="3">
        <v>13</v>
      </c>
      <c r="E409" s="6">
        <v>0.26910000000000001</v>
      </c>
      <c r="F409" s="3">
        <v>74</v>
      </c>
      <c r="G409" s="6">
        <v>0.38550000000000001</v>
      </c>
      <c r="H409" s="3">
        <v>106</v>
      </c>
      <c r="I409" s="6">
        <v>0.2109</v>
      </c>
      <c r="J409" s="3">
        <v>58</v>
      </c>
      <c r="K409" s="6">
        <v>7.6399999999999996E-2</v>
      </c>
      <c r="L409" s="3">
        <v>21</v>
      </c>
      <c r="M409" s="6">
        <v>1</v>
      </c>
      <c r="N409" s="3">
        <v>275</v>
      </c>
      <c r="P409" s="16"/>
      <c r="Q409" s="16"/>
      <c r="R409" s="16"/>
      <c r="S409" s="16"/>
      <c r="T409" s="20">
        <f>SUM(T401:T408)</f>
        <v>13</v>
      </c>
      <c r="U409" s="20">
        <f t="shared" ref="U409" si="269">SUM(U401:U408)</f>
        <v>74</v>
      </c>
      <c r="V409" s="20">
        <f t="shared" ref="V409" si="270">SUM(V401:V408)</f>
        <v>106</v>
      </c>
      <c r="W409" s="20">
        <f t="shared" ref="W409" si="271">SUM(W401:W408)</f>
        <v>58</v>
      </c>
      <c r="X409" s="20">
        <f t="shared" ref="X409" si="272">SUM(X401:X408)</f>
        <v>21</v>
      </c>
      <c r="Y409" s="20"/>
      <c r="Z409" s="19">
        <f>SUM(Z401:Z408)</f>
        <v>272</v>
      </c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</row>
    <row r="410" spans="2:38" x14ac:dyDescent="0.25">
      <c r="B410" s="8" t="s">
        <v>96</v>
      </c>
      <c r="C410" s="19"/>
      <c r="D410" s="18">
        <f>C409*4+E409*3+G409*2+I409*1+K409*0</f>
        <v>1.9784000000000002</v>
      </c>
      <c r="E410" s="17" t="s">
        <v>97</v>
      </c>
      <c r="F410" s="7"/>
      <c r="G410" s="7"/>
      <c r="H410" s="7"/>
      <c r="I410" s="7"/>
      <c r="J410" s="7"/>
      <c r="K410" s="7"/>
      <c r="L410" s="7"/>
      <c r="M410" s="7" t="s">
        <v>15</v>
      </c>
      <c r="N410" s="7">
        <v>275</v>
      </c>
    </row>
    <row r="411" spans="2:38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 t="s">
        <v>16</v>
      </c>
      <c r="N411" s="7">
        <v>0</v>
      </c>
    </row>
    <row r="413" spans="2:38" ht="18" x14ac:dyDescent="0.25">
      <c r="B413" s="1" t="s">
        <v>76</v>
      </c>
    </row>
    <row r="414" spans="2:38" x14ac:dyDescent="0.25">
      <c r="B414" s="2"/>
      <c r="C414" s="24" t="s">
        <v>42</v>
      </c>
      <c r="D414" s="25"/>
      <c r="E414" s="24" t="s">
        <v>43</v>
      </c>
      <c r="F414" s="25"/>
      <c r="G414" s="24" t="s">
        <v>44</v>
      </c>
      <c r="H414" s="25"/>
      <c r="I414" s="24" t="s">
        <v>72</v>
      </c>
      <c r="J414" s="25"/>
      <c r="K414" s="24" t="s">
        <v>46</v>
      </c>
      <c r="L414" s="25"/>
      <c r="M414" s="24" t="s">
        <v>6</v>
      </c>
      <c r="N414" s="25"/>
    </row>
    <row r="415" spans="2:38" x14ac:dyDescent="0.25">
      <c r="B415" s="3" t="s">
        <v>7</v>
      </c>
      <c r="C415" s="4">
        <v>0</v>
      </c>
      <c r="D415" s="5">
        <v>0</v>
      </c>
      <c r="E415" s="4">
        <v>0</v>
      </c>
      <c r="F415" s="5">
        <v>0</v>
      </c>
      <c r="G415" s="4">
        <v>0</v>
      </c>
      <c r="H415" s="5">
        <v>0</v>
      </c>
      <c r="I415" s="4">
        <v>0</v>
      </c>
      <c r="J415" s="5">
        <v>0</v>
      </c>
      <c r="K415" s="4">
        <v>0</v>
      </c>
      <c r="L415" s="5">
        <v>0</v>
      </c>
      <c r="M415" s="4">
        <v>0</v>
      </c>
      <c r="N415" s="5">
        <v>0</v>
      </c>
      <c r="P415" s="12" t="s">
        <v>91</v>
      </c>
      <c r="Q415" s="17">
        <f>_xlfn.CHISQ.TEST(T416:X422,AH416:AL422)</f>
        <v>0.29526212217879538</v>
      </c>
      <c r="R415" s="19"/>
      <c r="S415" s="19" t="s">
        <v>92</v>
      </c>
      <c r="T415" s="19"/>
      <c r="U415" s="19"/>
      <c r="V415" s="19"/>
      <c r="W415" s="19"/>
      <c r="X415" s="19"/>
      <c r="Y415" s="19"/>
      <c r="Z415" s="20"/>
      <c r="AA415" s="19"/>
      <c r="AB415" s="19"/>
      <c r="AC415" s="19"/>
      <c r="AD415" s="19"/>
      <c r="AE415" s="19"/>
      <c r="AF415" s="19" t="s">
        <v>93</v>
      </c>
      <c r="AG415" s="21"/>
      <c r="AH415" s="21"/>
      <c r="AI415" s="21"/>
      <c r="AJ415" s="21"/>
      <c r="AK415" s="21"/>
      <c r="AL415" s="16"/>
    </row>
    <row r="416" spans="2:38" x14ac:dyDescent="0.25">
      <c r="B416" s="3" t="s">
        <v>8</v>
      </c>
      <c r="C416" s="4">
        <v>0.1905</v>
      </c>
      <c r="D416" s="5">
        <v>8</v>
      </c>
      <c r="E416" s="4">
        <v>0.42859999999999998</v>
      </c>
      <c r="F416" s="5">
        <v>18</v>
      </c>
      <c r="G416" s="4">
        <v>0.21429999999999999</v>
      </c>
      <c r="H416" s="5">
        <v>9</v>
      </c>
      <c r="I416" s="4">
        <v>0.11899999999999999</v>
      </c>
      <c r="J416" s="5">
        <v>5</v>
      </c>
      <c r="K416" s="4">
        <v>4.7600000000000003E-2</v>
      </c>
      <c r="L416" s="5">
        <v>2</v>
      </c>
      <c r="M416" s="4">
        <v>0.1527</v>
      </c>
      <c r="N416" s="5">
        <v>42</v>
      </c>
      <c r="P416" s="12" t="s">
        <v>94</v>
      </c>
      <c r="Q416" s="8">
        <f>_xlfn.CHISQ.INV.RT(Q415,24)</f>
        <v>27.199018087526341</v>
      </c>
      <c r="R416" s="19"/>
      <c r="S416" s="19"/>
      <c r="T416" s="19">
        <f t="shared" ref="T416:T422" si="273">D416</f>
        <v>8</v>
      </c>
      <c r="U416" s="19">
        <f t="shared" ref="U416:U422" si="274">F416</f>
        <v>18</v>
      </c>
      <c r="V416" s="19">
        <f t="shared" ref="V416:V422" si="275">H416</f>
        <v>9</v>
      </c>
      <c r="W416" s="19">
        <f t="shared" ref="W416:W422" si="276">J416</f>
        <v>5</v>
      </c>
      <c r="X416" s="19">
        <f t="shared" ref="X416:X422" si="277">L416</f>
        <v>2</v>
      </c>
      <c r="Y416" s="19"/>
      <c r="Z416" s="20">
        <f t="shared" ref="Z416:Z422" si="278">SUM(T416:Y416)</f>
        <v>42</v>
      </c>
      <c r="AA416" s="19"/>
      <c r="AB416" s="19"/>
      <c r="AC416" s="19"/>
      <c r="AD416" s="19"/>
      <c r="AE416" s="19"/>
      <c r="AF416" s="19"/>
      <c r="AG416" s="21"/>
      <c r="AH416" s="21">
        <f>$Z416*T423/$Z423</f>
        <v>4.4290909090909087</v>
      </c>
      <c r="AI416" s="21">
        <f>$Z416*U423/$Z423</f>
        <v>15.12</v>
      </c>
      <c r="AJ416" s="21">
        <f>$Z416*V423/$Z423</f>
        <v>12.676363636363636</v>
      </c>
      <c r="AK416" s="21">
        <f>$Z416*W423/$Z423</f>
        <v>6.872727272727273</v>
      </c>
      <c r="AL416" s="21">
        <f>$Z416*X423/$Z423</f>
        <v>2.9018181818181819</v>
      </c>
    </row>
    <row r="417" spans="2:38" x14ac:dyDescent="0.25">
      <c r="B417" s="3" t="s">
        <v>9</v>
      </c>
      <c r="C417" s="4">
        <v>5.7099999999999998E-2</v>
      </c>
      <c r="D417" s="5">
        <v>2</v>
      </c>
      <c r="E417" s="4">
        <v>0.4</v>
      </c>
      <c r="F417" s="5">
        <v>14</v>
      </c>
      <c r="G417" s="4">
        <v>0.28570000000000001</v>
      </c>
      <c r="H417" s="5">
        <v>10</v>
      </c>
      <c r="I417" s="4">
        <v>0.2</v>
      </c>
      <c r="J417" s="5">
        <v>7</v>
      </c>
      <c r="K417" s="4">
        <v>5.7099999999999998E-2</v>
      </c>
      <c r="L417" s="5">
        <v>2</v>
      </c>
      <c r="M417" s="4">
        <v>0.1273</v>
      </c>
      <c r="N417" s="5">
        <v>35</v>
      </c>
      <c r="P417" s="12" t="s">
        <v>95</v>
      </c>
      <c r="Q417" s="22">
        <f>SQRT(Q416/(Z423*MIN(7-1,5-1)))</f>
        <v>0.15724624027164974</v>
      </c>
      <c r="R417" s="19"/>
      <c r="S417" s="19"/>
      <c r="T417" s="19">
        <f t="shared" si="273"/>
        <v>2</v>
      </c>
      <c r="U417" s="19">
        <f t="shared" si="274"/>
        <v>14</v>
      </c>
      <c r="V417" s="19">
        <f t="shared" si="275"/>
        <v>10</v>
      </c>
      <c r="W417" s="19">
        <f t="shared" si="276"/>
        <v>7</v>
      </c>
      <c r="X417" s="19">
        <f t="shared" si="277"/>
        <v>2</v>
      </c>
      <c r="Y417" s="19"/>
      <c r="Z417" s="20">
        <f t="shared" si="278"/>
        <v>35</v>
      </c>
      <c r="AA417" s="19"/>
      <c r="AB417" s="19"/>
      <c r="AC417" s="19"/>
      <c r="AD417" s="19"/>
      <c r="AE417" s="19"/>
      <c r="AF417" s="19"/>
      <c r="AG417" s="21"/>
      <c r="AH417" s="21">
        <f>$Z417*T423/$Z423</f>
        <v>3.6909090909090909</v>
      </c>
      <c r="AI417" s="21">
        <f>$Z417*U423/$Z423</f>
        <v>12.6</v>
      </c>
      <c r="AJ417" s="21">
        <f>$Z417*V423/$Z423</f>
        <v>10.563636363636364</v>
      </c>
      <c r="AK417" s="21">
        <f>$Z417*W423/$Z423</f>
        <v>5.7272727272727275</v>
      </c>
      <c r="AL417" s="21">
        <f>$Z417*X423/$Z423</f>
        <v>2.418181818181818</v>
      </c>
    </row>
    <row r="418" spans="2:38" x14ac:dyDescent="0.25">
      <c r="B418" s="3" t="s">
        <v>10</v>
      </c>
      <c r="C418" s="4">
        <v>0.16220000000000001</v>
      </c>
      <c r="D418" s="5">
        <v>12</v>
      </c>
      <c r="E418" s="4">
        <v>0.2838</v>
      </c>
      <c r="F418" s="5">
        <v>21</v>
      </c>
      <c r="G418" s="4">
        <v>0.3649</v>
      </c>
      <c r="H418" s="5">
        <v>27</v>
      </c>
      <c r="I418" s="4">
        <v>0.14860000000000001</v>
      </c>
      <c r="J418" s="5">
        <v>11</v>
      </c>
      <c r="K418" s="4">
        <v>4.0500000000000001E-2</v>
      </c>
      <c r="L418" s="5">
        <v>3</v>
      </c>
      <c r="M418" s="4">
        <v>0.26910000000000001</v>
      </c>
      <c r="N418" s="5">
        <v>74</v>
      </c>
      <c r="P418" s="19"/>
      <c r="Q418" s="8" t="str">
        <f>IF(AND(Q417&gt;0,Q417&lt;=0.2),"Schwacher Zusammenhang",IF(AND(Q417&gt;0.2,Q417&lt;=0.6),"Mittlerer Zusammenhang",IF(Q417&gt;0.6,"Starker Zusammenhang","")))</f>
        <v>Schwacher Zusammenhang</v>
      </c>
      <c r="R418" s="5"/>
      <c r="S418" s="5"/>
      <c r="T418" s="19">
        <f t="shared" si="273"/>
        <v>12</v>
      </c>
      <c r="U418" s="19">
        <f t="shared" si="274"/>
        <v>21</v>
      </c>
      <c r="V418" s="19">
        <f t="shared" si="275"/>
        <v>27</v>
      </c>
      <c r="W418" s="19">
        <f t="shared" si="276"/>
        <v>11</v>
      </c>
      <c r="X418" s="19">
        <f t="shared" si="277"/>
        <v>3</v>
      </c>
      <c r="Y418" s="19"/>
      <c r="Z418" s="20">
        <f t="shared" si="278"/>
        <v>74</v>
      </c>
      <c r="AA418" s="19"/>
      <c r="AB418" s="19"/>
      <c r="AC418" s="19"/>
      <c r="AD418" s="19"/>
      <c r="AE418" s="19"/>
      <c r="AF418" s="19"/>
      <c r="AG418" s="21"/>
      <c r="AH418" s="21">
        <f>$Z418*T423/$Z423</f>
        <v>7.8036363636363637</v>
      </c>
      <c r="AI418" s="21">
        <f>$Z418*U423/$Z423</f>
        <v>26.64</v>
      </c>
      <c r="AJ418" s="21">
        <f>$Z418*V423/$Z423</f>
        <v>22.334545454545456</v>
      </c>
      <c r="AK418" s="21">
        <f>$Z418*W423/$Z423</f>
        <v>12.109090909090909</v>
      </c>
      <c r="AL418" s="21">
        <f>$Z418*X423/$Z423</f>
        <v>5.1127272727272723</v>
      </c>
    </row>
    <row r="419" spans="2:38" x14ac:dyDescent="0.25">
      <c r="B419" s="3" t="s">
        <v>11</v>
      </c>
      <c r="C419" s="4">
        <v>4.9400000000000013E-2</v>
      </c>
      <c r="D419" s="5">
        <v>4</v>
      </c>
      <c r="E419" s="4">
        <v>0.35799999999999998</v>
      </c>
      <c r="F419" s="5">
        <v>29</v>
      </c>
      <c r="G419" s="4">
        <v>0.32100000000000001</v>
      </c>
      <c r="H419" s="5">
        <v>26</v>
      </c>
      <c r="I419" s="4">
        <v>0.19750000000000001</v>
      </c>
      <c r="J419" s="5">
        <v>16</v>
      </c>
      <c r="K419" s="4">
        <v>7.4099999999999999E-2</v>
      </c>
      <c r="L419" s="5">
        <v>6</v>
      </c>
      <c r="M419" s="4">
        <v>0.29449999999999998</v>
      </c>
      <c r="N419" s="5">
        <v>81</v>
      </c>
      <c r="P419" s="16"/>
      <c r="Q419" s="16"/>
      <c r="R419" s="5"/>
      <c r="S419" s="5"/>
      <c r="T419" s="19">
        <f t="shared" si="273"/>
        <v>4</v>
      </c>
      <c r="U419" s="19">
        <f t="shared" si="274"/>
        <v>29</v>
      </c>
      <c r="V419" s="19">
        <f t="shared" si="275"/>
        <v>26</v>
      </c>
      <c r="W419" s="19">
        <f t="shared" si="276"/>
        <v>16</v>
      </c>
      <c r="X419" s="19">
        <f t="shared" si="277"/>
        <v>6</v>
      </c>
      <c r="Y419" s="19"/>
      <c r="Z419" s="20">
        <f t="shared" si="278"/>
        <v>81</v>
      </c>
      <c r="AA419" s="16"/>
      <c r="AB419" s="16"/>
      <c r="AC419" s="16"/>
      <c r="AD419" s="16"/>
      <c r="AE419" s="16"/>
      <c r="AF419" s="16"/>
      <c r="AG419" s="21"/>
      <c r="AH419" s="21">
        <f>$Z419*T423/$Z423</f>
        <v>8.5418181818181811</v>
      </c>
      <c r="AI419" s="21">
        <f>$Z419*U423/$Z423</f>
        <v>29.16</v>
      </c>
      <c r="AJ419" s="21">
        <f>$Z419*V423/$Z423</f>
        <v>24.447272727272729</v>
      </c>
      <c r="AK419" s="21">
        <f>$Z419*W423/$Z423</f>
        <v>13.254545454545454</v>
      </c>
      <c r="AL419" s="21">
        <f>$Z419*X423/$Z423</f>
        <v>5.5963636363636367</v>
      </c>
    </row>
    <row r="420" spans="2:38" x14ac:dyDescent="0.25">
      <c r="B420" s="3" t="s">
        <v>12</v>
      </c>
      <c r="C420" s="4">
        <v>9.3800000000000008E-2</v>
      </c>
      <c r="D420" s="5">
        <v>3</v>
      </c>
      <c r="E420" s="4">
        <v>0.40630000000000011</v>
      </c>
      <c r="F420" s="5">
        <v>13</v>
      </c>
      <c r="G420" s="4">
        <v>0.25</v>
      </c>
      <c r="H420" s="5">
        <v>8</v>
      </c>
      <c r="I420" s="4">
        <v>0.125</v>
      </c>
      <c r="J420" s="5">
        <v>4</v>
      </c>
      <c r="K420" s="4">
        <v>0.125</v>
      </c>
      <c r="L420" s="5">
        <v>4</v>
      </c>
      <c r="M420" s="4">
        <v>0.1164</v>
      </c>
      <c r="N420" s="5">
        <v>32</v>
      </c>
      <c r="P420" s="16"/>
      <c r="Q420" s="16"/>
      <c r="R420" s="5"/>
      <c r="S420" s="5"/>
      <c r="T420" s="19">
        <f t="shared" si="273"/>
        <v>3</v>
      </c>
      <c r="U420" s="19">
        <f t="shared" si="274"/>
        <v>13</v>
      </c>
      <c r="V420" s="19">
        <f t="shared" si="275"/>
        <v>8</v>
      </c>
      <c r="W420" s="19">
        <f t="shared" si="276"/>
        <v>4</v>
      </c>
      <c r="X420" s="19">
        <f t="shared" si="277"/>
        <v>4</v>
      </c>
      <c r="Y420" s="19"/>
      <c r="Z420" s="20">
        <f t="shared" si="278"/>
        <v>32</v>
      </c>
      <c r="AA420" s="16"/>
      <c r="AB420" s="16"/>
      <c r="AC420" s="16"/>
      <c r="AD420" s="16"/>
      <c r="AE420" s="16"/>
      <c r="AF420" s="16"/>
      <c r="AG420" s="21"/>
      <c r="AH420" s="21">
        <f>$Z420*T423/$Z423</f>
        <v>3.3745454545454545</v>
      </c>
      <c r="AI420" s="21">
        <f>$Z420*U423/$Z423</f>
        <v>11.52</v>
      </c>
      <c r="AJ420" s="21">
        <f>$Z420*V423/$Z423</f>
        <v>9.6581818181818182</v>
      </c>
      <c r="AK420" s="21">
        <f>$Z420*W423/$Z423</f>
        <v>5.2363636363636363</v>
      </c>
      <c r="AL420" s="21">
        <f>$Z420*X423/$Z423</f>
        <v>2.2109090909090909</v>
      </c>
    </row>
    <row r="421" spans="2:38" x14ac:dyDescent="0.25">
      <c r="B421" s="3" t="s">
        <v>13</v>
      </c>
      <c r="C421" s="4">
        <v>0</v>
      </c>
      <c r="D421" s="5">
        <v>0</v>
      </c>
      <c r="E421" s="4">
        <v>0.44440000000000002</v>
      </c>
      <c r="F421" s="5">
        <v>4</v>
      </c>
      <c r="G421" s="4">
        <v>0.33329999999999999</v>
      </c>
      <c r="H421" s="5">
        <v>3</v>
      </c>
      <c r="I421" s="4">
        <v>0.1111</v>
      </c>
      <c r="J421" s="5">
        <v>1</v>
      </c>
      <c r="K421" s="4">
        <v>0.1111</v>
      </c>
      <c r="L421" s="5">
        <v>1</v>
      </c>
      <c r="M421" s="4">
        <v>3.27E-2</v>
      </c>
      <c r="N421" s="5">
        <v>9</v>
      </c>
      <c r="P421" s="16"/>
      <c r="Q421" s="16"/>
      <c r="R421" s="5"/>
      <c r="S421" s="5"/>
      <c r="T421" s="19">
        <f t="shared" si="273"/>
        <v>0</v>
      </c>
      <c r="U421" s="19">
        <f t="shared" si="274"/>
        <v>4</v>
      </c>
      <c r="V421" s="19">
        <f t="shared" si="275"/>
        <v>3</v>
      </c>
      <c r="W421" s="19">
        <f t="shared" si="276"/>
        <v>1</v>
      </c>
      <c r="X421" s="19">
        <f t="shared" si="277"/>
        <v>1</v>
      </c>
      <c r="Y421" s="19"/>
      <c r="Z421" s="20">
        <f t="shared" si="278"/>
        <v>9</v>
      </c>
      <c r="AA421" s="16"/>
      <c r="AB421" s="16"/>
      <c r="AC421" s="16"/>
      <c r="AD421" s="16"/>
      <c r="AE421" s="16"/>
      <c r="AF421" s="16"/>
      <c r="AG421" s="21"/>
      <c r="AH421" s="21">
        <f>$Z421*T423/$Z423</f>
        <v>0.9490909090909091</v>
      </c>
      <c r="AI421" s="21">
        <f>$Z421*U423/$Z423</f>
        <v>3.24</v>
      </c>
      <c r="AJ421" s="21">
        <f>$Z421*V423/$Z423</f>
        <v>2.7163636363636363</v>
      </c>
      <c r="AK421" s="21">
        <f>$Z421*W423/$Z423</f>
        <v>1.4727272727272727</v>
      </c>
      <c r="AL421" s="21">
        <f>$Z421*X423/$Z423</f>
        <v>0.62181818181818183</v>
      </c>
    </row>
    <row r="422" spans="2:38" x14ac:dyDescent="0.25">
      <c r="B422" s="3" t="s">
        <v>14</v>
      </c>
      <c r="C422" s="4">
        <v>0</v>
      </c>
      <c r="D422" s="5">
        <v>0</v>
      </c>
      <c r="E422" s="4">
        <v>0</v>
      </c>
      <c r="F422" s="5">
        <v>0</v>
      </c>
      <c r="G422" s="4">
        <v>0</v>
      </c>
      <c r="H422" s="5">
        <v>0</v>
      </c>
      <c r="I422" s="4">
        <v>0.5</v>
      </c>
      <c r="J422" s="5">
        <v>1</v>
      </c>
      <c r="K422" s="4">
        <v>0.5</v>
      </c>
      <c r="L422" s="5">
        <v>1</v>
      </c>
      <c r="M422" s="4">
        <v>7.3000000000000001E-3</v>
      </c>
      <c r="N422" s="5">
        <v>2</v>
      </c>
      <c r="P422" s="16"/>
      <c r="Q422" s="16"/>
      <c r="R422" s="5"/>
      <c r="S422" s="5"/>
      <c r="T422" s="19">
        <f t="shared" si="273"/>
        <v>0</v>
      </c>
      <c r="U422" s="19">
        <f t="shared" si="274"/>
        <v>0</v>
      </c>
      <c r="V422" s="19">
        <f t="shared" si="275"/>
        <v>0</v>
      </c>
      <c r="W422" s="19">
        <f t="shared" si="276"/>
        <v>1</v>
      </c>
      <c r="X422" s="19">
        <f t="shared" si="277"/>
        <v>1</v>
      </c>
      <c r="Y422" s="19"/>
      <c r="Z422" s="20">
        <f t="shared" si="278"/>
        <v>2</v>
      </c>
      <c r="AA422" s="16"/>
      <c r="AB422" s="16"/>
      <c r="AC422" s="16"/>
      <c r="AD422" s="16"/>
      <c r="AE422" s="16"/>
      <c r="AF422" s="16"/>
      <c r="AG422" s="21"/>
      <c r="AH422" s="21">
        <f>$Z422*T423/$Z423</f>
        <v>0.21090909090909091</v>
      </c>
      <c r="AI422" s="21">
        <f>$Z422*U423/$Z423</f>
        <v>0.72</v>
      </c>
      <c r="AJ422" s="21">
        <f>$Z422*V423/$Z423</f>
        <v>0.60363636363636364</v>
      </c>
      <c r="AK422" s="21">
        <f>$Z422*W423/$Z423</f>
        <v>0.32727272727272727</v>
      </c>
      <c r="AL422" s="21">
        <f>$Z422*X423/$Z423</f>
        <v>0.13818181818181818</v>
      </c>
    </row>
    <row r="423" spans="2:38" x14ac:dyDescent="0.25">
      <c r="B423" s="3" t="s">
        <v>6</v>
      </c>
      <c r="C423" s="6">
        <v>0.1055</v>
      </c>
      <c r="D423" s="3">
        <v>29</v>
      </c>
      <c r="E423" s="6">
        <v>0.36</v>
      </c>
      <c r="F423" s="3">
        <v>99</v>
      </c>
      <c r="G423" s="6">
        <v>0.30180000000000001</v>
      </c>
      <c r="H423" s="3">
        <v>83</v>
      </c>
      <c r="I423" s="6">
        <v>0.1636</v>
      </c>
      <c r="J423" s="3">
        <v>45</v>
      </c>
      <c r="K423" s="6">
        <v>6.9099999999999995E-2</v>
      </c>
      <c r="L423" s="3">
        <v>19</v>
      </c>
      <c r="M423" s="6">
        <v>1</v>
      </c>
      <c r="N423" s="3">
        <v>275</v>
      </c>
      <c r="P423" s="16"/>
      <c r="Q423" s="16"/>
      <c r="R423" s="16"/>
      <c r="S423" s="16"/>
      <c r="T423" s="20">
        <f>SUM(T415:T422)</f>
        <v>29</v>
      </c>
      <c r="U423" s="20">
        <f t="shared" ref="U423" si="279">SUM(U415:U422)</f>
        <v>99</v>
      </c>
      <c r="V423" s="20">
        <f t="shared" ref="V423" si="280">SUM(V415:V422)</f>
        <v>83</v>
      </c>
      <c r="W423" s="20">
        <f t="shared" ref="W423" si="281">SUM(W415:W422)</f>
        <v>45</v>
      </c>
      <c r="X423" s="20">
        <f t="shared" ref="X423" si="282">SUM(X415:X422)</f>
        <v>19</v>
      </c>
      <c r="Y423" s="20"/>
      <c r="Z423" s="19">
        <f>SUM(Z415:Z422)</f>
        <v>275</v>
      </c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 spans="2:38" x14ac:dyDescent="0.25">
      <c r="B424" s="8" t="s">
        <v>96</v>
      </c>
      <c r="C424" s="19"/>
      <c r="D424" s="18">
        <f>C423*4+E423*3+G423*2+I423*1+K423*0</f>
        <v>2.2692000000000001</v>
      </c>
      <c r="E424" s="17" t="s">
        <v>97</v>
      </c>
      <c r="F424" s="7"/>
      <c r="G424" s="7"/>
      <c r="H424" s="7"/>
      <c r="I424" s="7"/>
      <c r="J424" s="7"/>
      <c r="K424" s="7"/>
      <c r="L424" s="7"/>
      <c r="M424" s="7" t="s">
        <v>15</v>
      </c>
      <c r="N424" s="7">
        <v>275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16</v>
      </c>
      <c r="N425" s="7">
        <v>0</v>
      </c>
    </row>
    <row r="427" spans="2:38" ht="18" x14ac:dyDescent="0.25">
      <c r="B427" s="1" t="s">
        <v>77</v>
      </c>
    </row>
    <row r="428" spans="2:38" ht="18" x14ac:dyDescent="0.25">
      <c r="B428" s="1" t="s">
        <v>78</v>
      </c>
    </row>
    <row r="429" spans="2:38" x14ac:dyDescent="0.25">
      <c r="B429" s="2"/>
      <c r="C429" s="24" t="s">
        <v>42</v>
      </c>
      <c r="D429" s="25"/>
      <c r="E429" s="24" t="s">
        <v>43</v>
      </c>
      <c r="F429" s="25"/>
      <c r="G429" s="24" t="s">
        <v>44</v>
      </c>
      <c r="H429" s="25"/>
      <c r="I429" s="24" t="s">
        <v>72</v>
      </c>
      <c r="J429" s="25"/>
      <c r="K429" s="24" t="s">
        <v>46</v>
      </c>
      <c r="L429" s="25"/>
      <c r="M429" s="24" t="s">
        <v>6</v>
      </c>
      <c r="N429" s="25"/>
    </row>
    <row r="430" spans="2:38" x14ac:dyDescent="0.25">
      <c r="B430" s="3" t="s">
        <v>7</v>
      </c>
      <c r="C430" s="4">
        <v>0</v>
      </c>
      <c r="D430" s="5">
        <v>0</v>
      </c>
      <c r="E430" s="4">
        <v>0</v>
      </c>
      <c r="F430" s="5">
        <v>0</v>
      </c>
      <c r="G430" s="4">
        <v>0</v>
      </c>
      <c r="H430" s="5">
        <v>0</v>
      </c>
      <c r="I430" s="4">
        <v>0</v>
      </c>
      <c r="J430" s="5">
        <v>0</v>
      </c>
      <c r="K430" s="4">
        <v>0</v>
      </c>
      <c r="L430" s="5">
        <v>0</v>
      </c>
      <c r="M430" s="4">
        <v>0</v>
      </c>
      <c r="N430" s="5">
        <v>0</v>
      </c>
      <c r="P430" s="12" t="s">
        <v>91</v>
      </c>
      <c r="Q430" s="17">
        <f>_xlfn.CHISQ.TEST(T431:X437,AH431:AL437)</f>
        <v>5.2680632940271449E-2</v>
      </c>
      <c r="R430" s="19"/>
      <c r="S430" s="19" t="s">
        <v>92</v>
      </c>
      <c r="T430" s="19"/>
      <c r="U430" s="19"/>
      <c r="V430" s="19"/>
      <c r="W430" s="19"/>
      <c r="X430" s="19"/>
      <c r="Y430" s="19"/>
      <c r="Z430" s="20"/>
      <c r="AA430" s="19"/>
      <c r="AB430" s="19"/>
      <c r="AC430" s="19"/>
      <c r="AD430" s="19"/>
      <c r="AE430" s="19"/>
      <c r="AF430" s="19" t="s">
        <v>93</v>
      </c>
      <c r="AG430" s="21"/>
      <c r="AH430" s="21"/>
      <c r="AI430" s="21"/>
      <c r="AJ430" s="21"/>
      <c r="AK430" s="21"/>
      <c r="AL430" s="16"/>
    </row>
    <row r="431" spans="2:38" x14ac:dyDescent="0.25">
      <c r="B431" s="3" t="s">
        <v>8</v>
      </c>
      <c r="C431" s="4">
        <v>0.21429999999999999</v>
      </c>
      <c r="D431" s="5">
        <v>9</v>
      </c>
      <c r="E431" s="4">
        <v>0.38100000000000001</v>
      </c>
      <c r="F431" s="5">
        <v>16</v>
      </c>
      <c r="G431" s="4">
        <v>0.26190000000000002</v>
      </c>
      <c r="H431" s="5">
        <v>11</v>
      </c>
      <c r="I431" s="4">
        <v>0.11899999999999999</v>
      </c>
      <c r="J431" s="5">
        <v>5</v>
      </c>
      <c r="K431" s="4">
        <v>2.3800000000000002E-2</v>
      </c>
      <c r="L431" s="5">
        <v>1</v>
      </c>
      <c r="M431" s="4">
        <v>0.1527</v>
      </c>
      <c r="N431" s="5">
        <v>42</v>
      </c>
      <c r="P431" s="12" t="s">
        <v>94</v>
      </c>
      <c r="Q431" s="8">
        <f>_xlfn.CHISQ.INV.RT(Q430,24)</f>
        <v>36.183224637948065</v>
      </c>
      <c r="R431" s="19"/>
      <c r="S431" s="19"/>
      <c r="T431" s="19">
        <f t="shared" ref="T431:T437" si="283">D431</f>
        <v>9</v>
      </c>
      <c r="U431" s="19">
        <f t="shared" ref="U431:U437" si="284">F431</f>
        <v>16</v>
      </c>
      <c r="V431" s="19">
        <f t="shared" ref="V431:V437" si="285">H431</f>
        <v>11</v>
      </c>
      <c r="W431" s="19">
        <f t="shared" ref="W431:W437" si="286">J431</f>
        <v>5</v>
      </c>
      <c r="X431" s="19">
        <f t="shared" ref="X431:X437" si="287">L431</f>
        <v>1</v>
      </c>
      <c r="Y431" s="19"/>
      <c r="Z431" s="20">
        <f t="shared" ref="Z431:Z437" si="288">SUM(T431:Y431)</f>
        <v>42</v>
      </c>
      <c r="AA431" s="19"/>
      <c r="AB431" s="19"/>
      <c r="AC431" s="19"/>
      <c r="AD431" s="19"/>
      <c r="AE431" s="19"/>
      <c r="AF431" s="19"/>
      <c r="AG431" s="21"/>
      <c r="AH431" s="21">
        <f>$Z431*T438/$Z438</f>
        <v>6.1090909090909093</v>
      </c>
      <c r="AI431" s="21">
        <f>$Z431*U438/$Z438</f>
        <v>14.661818181818182</v>
      </c>
      <c r="AJ431" s="21">
        <f>$Z431*V438/$Z438</f>
        <v>12.981818181818182</v>
      </c>
      <c r="AK431" s="21">
        <f>$Z431*W438/$Z438</f>
        <v>6.1090909090909093</v>
      </c>
      <c r="AL431" s="21">
        <f>$Z431*X438/$Z438</f>
        <v>2.1381818181818182</v>
      </c>
    </row>
    <row r="432" spans="2:38" x14ac:dyDescent="0.25">
      <c r="B432" s="3" t="s">
        <v>9</v>
      </c>
      <c r="C432" s="4">
        <v>0.2286</v>
      </c>
      <c r="D432" s="5">
        <v>8</v>
      </c>
      <c r="E432" s="4">
        <v>0.1714</v>
      </c>
      <c r="F432" s="5">
        <v>6</v>
      </c>
      <c r="G432" s="4">
        <v>0.4</v>
      </c>
      <c r="H432" s="5">
        <v>14</v>
      </c>
      <c r="I432" s="4">
        <v>0.1714</v>
      </c>
      <c r="J432" s="5">
        <v>6</v>
      </c>
      <c r="K432" s="4">
        <v>2.86E-2</v>
      </c>
      <c r="L432" s="5">
        <v>1</v>
      </c>
      <c r="M432" s="4">
        <v>0.1273</v>
      </c>
      <c r="N432" s="5">
        <v>35</v>
      </c>
      <c r="P432" s="12" t="s">
        <v>95</v>
      </c>
      <c r="Q432" s="22">
        <f>SQRT(Q431/(Z438*MIN(7-1,5-1)))</f>
        <v>0.18136659168643157</v>
      </c>
      <c r="R432" s="19"/>
      <c r="S432" s="19"/>
      <c r="T432" s="19">
        <f t="shared" si="283"/>
        <v>8</v>
      </c>
      <c r="U432" s="19">
        <f t="shared" si="284"/>
        <v>6</v>
      </c>
      <c r="V432" s="19">
        <f t="shared" si="285"/>
        <v>14</v>
      </c>
      <c r="W432" s="19">
        <f t="shared" si="286"/>
        <v>6</v>
      </c>
      <c r="X432" s="19">
        <f t="shared" si="287"/>
        <v>1</v>
      </c>
      <c r="Y432" s="19"/>
      <c r="Z432" s="20">
        <f t="shared" si="288"/>
        <v>35</v>
      </c>
      <c r="AA432" s="19"/>
      <c r="AB432" s="19"/>
      <c r="AC432" s="19"/>
      <c r="AD432" s="19"/>
      <c r="AE432" s="19"/>
      <c r="AF432" s="19"/>
      <c r="AG432" s="21"/>
      <c r="AH432" s="21">
        <f>$Z432*T438/$Z438</f>
        <v>5.0909090909090908</v>
      </c>
      <c r="AI432" s="21">
        <f>$Z432*U438/$Z438</f>
        <v>12.218181818181819</v>
      </c>
      <c r="AJ432" s="21">
        <f>$Z432*V438/$Z438</f>
        <v>10.818181818181818</v>
      </c>
      <c r="AK432" s="21">
        <f>$Z432*W438/$Z438</f>
        <v>5.0909090909090908</v>
      </c>
      <c r="AL432" s="21">
        <f>$Z432*X438/$Z438</f>
        <v>1.7818181818181817</v>
      </c>
    </row>
    <row r="433" spans="2:38" x14ac:dyDescent="0.25">
      <c r="B433" s="3" t="s">
        <v>10</v>
      </c>
      <c r="C433" s="4">
        <v>9.4600000000000004E-2</v>
      </c>
      <c r="D433" s="5">
        <v>7</v>
      </c>
      <c r="E433" s="4">
        <v>0.45950000000000002</v>
      </c>
      <c r="F433" s="5">
        <v>34</v>
      </c>
      <c r="G433" s="4">
        <v>0.2432</v>
      </c>
      <c r="H433" s="5">
        <v>18</v>
      </c>
      <c r="I433" s="4">
        <v>0.1081</v>
      </c>
      <c r="J433" s="5">
        <v>8</v>
      </c>
      <c r="K433" s="4">
        <v>9.4600000000000004E-2</v>
      </c>
      <c r="L433" s="5">
        <v>7</v>
      </c>
      <c r="M433" s="4">
        <v>0.26910000000000001</v>
      </c>
      <c r="N433" s="5">
        <v>74</v>
      </c>
      <c r="P433" s="19"/>
      <c r="Q433" s="8" t="str">
        <f>IF(AND(Q432&gt;0,Q432&lt;=0.2),"Schwacher Zusammenhang",IF(AND(Q432&gt;0.2,Q432&lt;=0.6),"Mittlerer Zusammenhang",IF(Q432&gt;0.6,"Starker Zusammenhang","")))</f>
        <v>Schwacher Zusammenhang</v>
      </c>
      <c r="R433" s="5"/>
      <c r="S433" s="5"/>
      <c r="T433" s="19">
        <f t="shared" si="283"/>
        <v>7</v>
      </c>
      <c r="U433" s="19">
        <f t="shared" si="284"/>
        <v>34</v>
      </c>
      <c r="V433" s="19">
        <f t="shared" si="285"/>
        <v>18</v>
      </c>
      <c r="W433" s="19">
        <f t="shared" si="286"/>
        <v>8</v>
      </c>
      <c r="X433" s="19">
        <f t="shared" si="287"/>
        <v>7</v>
      </c>
      <c r="Y433" s="19"/>
      <c r="Z433" s="20">
        <f t="shared" si="288"/>
        <v>74</v>
      </c>
      <c r="AA433" s="19"/>
      <c r="AB433" s="19"/>
      <c r="AC433" s="19"/>
      <c r="AD433" s="19"/>
      <c r="AE433" s="19"/>
      <c r="AF433" s="19"/>
      <c r="AG433" s="21"/>
      <c r="AH433" s="21">
        <f>$Z433*T438/$Z438</f>
        <v>10.763636363636364</v>
      </c>
      <c r="AI433" s="21">
        <f>$Z433*U438/$Z438</f>
        <v>25.832727272727272</v>
      </c>
      <c r="AJ433" s="21">
        <f>$Z433*V438/$Z438</f>
        <v>22.872727272727271</v>
      </c>
      <c r="AK433" s="21">
        <f>$Z433*W438/$Z438</f>
        <v>10.763636363636364</v>
      </c>
      <c r="AL433" s="21">
        <f>$Z433*X438/$Z438</f>
        <v>3.7672727272727271</v>
      </c>
    </row>
    <row r="434" spans="2:38" x14ac:dyDescent="0.25">
      <c r="B434" s="3" t="s">
        <v>11</v>
      </c>
      <c r="C434" s="4">
        <v>0.1605</v>
      </c>
      <c r="D434" s="5">
        <v>13</v>
      </c>
      <c r="E434" s="4">
        <v>0.28399999999999997</v>
      </c>
      <c r="F434" s="5">
        <v>23</v>
      </c>
      <c r="G434" s="4">
        <v>0.35799999999999998</v>
      </c>
      <c r="H434" s="5">
        <v>29</v>
      </c>
      <c r="I434" s="4">
        <v>0.1605</v>
      </c>
      <c r="J434" s="5">
        <v>13</v>
      </c>
      <c r="K434" s="4">
        <v>3.7000000000000012E-2</v>
      </c>
      <c r="L434" s="5">
        <v>3</v>
      </c>
      <c r="M434" s="4">
        <v>0.29449999999999998</v>
      </c>
      <c r="N434" s="5">
        <v>81</v>
      </c>
      <c r="P434" s="16"/>
      <c r="Q434" s="16"/>
      <c r="R434" s="5"/>
      <c r="S434" s="5"/>
      <c r="T434" s="19">
        <f t="shared" si="283"/>
        <v>13</v>
      </c>
      <c r="U434" s="19">
        <f t="shared" si="284"/>
        <v>23</v>
      </c>
      <c r="V434" s="19">
        <f t="shared" si="285"/>
        <v>29</v>
      </c>
      <c r="W434" s="19">
        <f t="shared" si="286"/>
        <v>13</v>
      </c>
      <c r="X434" s="19">
        <f t="shared" si="287"/>
        <v>3</v>
      </c>
      <c r="Y434" s="19"/>
      <c r="Z434" s="20">
        <f t="shared" si="288"/>
        <v>81</v>
      </c>
      <c r="AA434" s="16"/>
      <c r="AB434" s="16"/>
      <c r="AC434" s="16"/>
      <c r="AD434" s="16"/>
      <c r="AE434" s="16"/>
      <c r="AF434" s="16"/>
      <c r="AG434" s="21"/>
      <c r="AH434" s="21">
        <f>$Z434*T438/$Z438</f>
        <v>11.781818181818181</v>
      </c>
      <c r="AI434" s="21">
        <f>$Z434*U438/$Z438</f>
        <v>28.276363636363637</v>
      </c>
      <c r="AJ434" s="21">
        <f>$Z434*V438/$Z438</f>
        <v>25.036363636363635</v>
      </c>
      <c r="AK434" s="21">
        <f>$Z434*W438/$Z438</f>
        <v>11.781818181818181</v>
      </c>
      <c r="AL434" s="21">
        <f>$Z434*X438/$Z438</f>
        <v>4.123636363636364</v>
      </c>
    </row>
    <row r="435" spans="2:38" x14ac:dyDescent="0.25">
      <c r="B435" s="3" t="s">
        <v>12</v>
      </c>
      <c r="C435" s="4">
        <v>6.25E-2</v>
      </c>
      <c r="D435" s="5">
        <v>2</v>
      </c>
      <c r="E435" s="4">
        <v>0.40630000000000011</v>
      </c>
      <c r="F435" s="5">
        <v>13</v>
      </c>
      <c r="G435" s="4">
        <v>0.28129999999999999</v>
      </c>
      <c r="H435" s="5">
        <v>9</v>
      </c>
      <c r="I435" s="4">
        <v>0.1875</v>
      </c>
      <c r="J435" s="5">
        <v>6</v>
      </c>
      <c r="K435" s="4">
        <v>6.25E-2</v>
      </c>
      <c r="L435" s="5">
        <v>2</v>
      </c>
      <c r="M435" s="4">
        <v>0.1164</v>
      </c>
      <c r="N435" s="5">
        <v>32</v>
      </c>
      <c r="P435" s="16"/>
      <c r="Q435" s="16"/>
      <c r="R435" s="5"/>
      <c r="S435" s="5"/>
      <c r="T435" s="19">
        <f t="shared" si="283"/>
        <v>2</v>
      </c>
      <c r="U435" s="19">
        <f t="shared" si="284"/>
        <v>13</v>
      </c>
      <c r="V435" s="19">
        <f t="shared" si="285"/>
        <v>9</v>
      </c>
      <c r="W435" s="19">
        <f t="shared" si="286"/>
        <v>6</v>
      </c>
      <c r="X435" s="19">
        <f t="shared" si="287"/>
        <v>2</v>
      </c>
      <c r="Y435" s="19"/>
      <c r="Z435" s="20">
        <f t="shared" si="288"/>
        <v>32</v>
      </c>
      <c r="AA435" s="16"/>
      <c r="AB435" s="16"/>
      <c r="AC435" s="16"/>
      <c r="AD435" s="16"/>
      <c r="AE435" s="16"/>
      <c r="AF435" s="16"/>
      <c r="AG435" s="21"/>
      <c r="AH435" s="21">
        <f>$Z435*T438/$Z438</f>
        <v>4.6545454545454543</v>
      </c>
      <c r="AI435" s="21">
        <f>$Z435*U438/$Z438</f>
        <v>11.170909090909092</v>
      </c>
      <c r="AJ435" s="21">
        <f>$Z435*V438/$Z438</f>
        <v>9.8909090909090907</v>
      </c>
      <c r="AK435" s="21">
        <f>$Z435*W438/$Z438</f>
        <v>4.6545454545454543</v>
      </c>
      <c r="AL435" s="21">
        <f>$Z435*X438/$Z438</f>
        <v>1.6290909090909091</v>
      </c>
    </row>
    <row r="436" spans="2:38" x14ac:dyDescent="0.25">
      <c r="B436" s="3" t="s">
        <v>13</v>
      </c>
      <c r="C436" s="4">
        <v>0.1111</v>
      </c>
      <c r="D436" s="5">
        <v>1</v>
      </c>
      <c r="E436" s="4">
        <v>0.44440000000000002</v>
      </c>
      <c r="F436" s="5">
        <v>4</v>
      </c>
      <c r="G436" s="4">
        <v>0.44440000000000002</v>
      </c>
      <c r="H436" s="5">
        <v>4</v>
      </c>
      <c r="I436" s="4">
        <v>0</v>
      </c>
      <c r="J436" s="5">
        <v>0</v>
      </c>
      <c r="K436" s="4">
        <v>0</v>
      </c>
      <c r="L436" s="5">
        <v>0</v>
      </c>
      <c r="M436" s="4">
        <v>3.27E-2</v>
      </c>
      <c r="N436" s="5">
        <v>9</v>
      </c>
      <c r="P436" s="16"/>
      <c r="Q436" s="16"/>
      <c r="R436" s="5"/>
      <c r="S436" s="5"/>
      <c r="T436" s="19">
        <f t="shared" si="283"/>
        <v>1</v>
      </c>
      <c r="U436" s="19">
        <f t="shared" si="284"/>
        <v>4</v>
      </c>
      <c r="V436" s="19">
        <f t="shared" si="285"/>
        <v>4</v>
      </c>
      <c r="W436" s="19">
        <f t="shared" si="286"/>
        <v>0</v>
      </c>
      <c r="X436" s="19">
        <f t="shared" si="287"/>
        <v>0</v>
      </c>
      <c r="Y436" s="19"/>
      <c r="Z436" s="20">
        <f t="shared" si="288"/>
        <v>9</v>
      </c>
      <c r="AA436" s="16"/>
      <c r="AB436" s="16"/>
      <c r="AC436" s="16"/>
      <c r="AD436" s="16"/>
      <c r="AE436" s="16"/>
      <c r="AF436" s="16"/>
      <c r="AG436" s="21"/>
      <c r="AH436" s="21">
        <f>$Z436*T438/$Z438</f>
        <v>1.3090909090909091</v>
      </c>
      <c r="AI436" s="21">
        <f>$Z436*U438/$Z438</f>
        <v>3.1418181818181816</v>
      </c>
      <c r="AJ436" s="21">
        <f>$Z436*V438/$Z438</f>
        <v>2.7818181818181817</v>
      </c>
      <c r="AK436" s="21">
        <f>$Z436*W438/$Z438</f>
        <v>1.3090909090909091</v>
      </c>
      <c r="AL436" s="21">
        <f>$Z436*X438/$Z438</f>
        <v>0.45818181818181819</v>
      </c>
    </row>
    <row r="437" spans="2:38" x14ac:dyDescent="0.25">
      <c r="B437" s="3" t="s">
        <v>14</v>
      </c>
      <c r="C437" s="4">
        <v>0</v>
      </c>
      <c r="D437" s="5">
        <v>0</v>
      </c>
      <c r="E437" s="4">
        <v>0</v>
      </c>
      <c r="F437" s="5">
        <v>0</v>
      </c>
      <c r="G437" s="4">
        <v>0</v>
      </c>
      <c r="H437" s="5">
        <v>0</v>
      </c>
      <c r="I437" s="4">
        <v>1</v>
      </c>
      <c r="J437" s="5">
        <v>2</v>
      </c>
      <c r="K437" s="4">
        <v>0</v>
      </c>
      <c r="L437" s="5">
        <v>0</v>
      </c>
      <c r="M437" s="4">
        <v>7.3000000000000001E-3</v>
      </c>
      <c r="N437" s="5">
        <v>2</v>
      </c>
      <c r="P437" s="16"/>
      <c r="Q437" s="16"/>
      <c r="R437" s="5"/>
      <c r="S437" s="5"/>
      <c r="T437" s="19">
        <f t="shared" si="283"/>
        <v>0</v>
      </c>
      <c r="U437" s="19">
        <f t="shared" si="284"/>
        <v>0</v>
      </c>
      <c r="V437" s="19">
        <f t="shared" si="285"/>
        <v>0</v>
      </c>
      <c r="W437" s="19">
        <f t="shared" si="286"/>
        <v>2</v>
      </c>
      <c r="X437" s="19">
        <f t="shared" si="287"/>
        <v>0</v>
      </c>
      <c r="Y437" s="19"/>
      <c r="Z437" s="20">
        <f t="shared" si="288"/>
        <v>2</v>
      </c>
      <c r="AA437" s="16"/>
      <c r="AB437" s="16"/>
      <c r="AC437" s="16"/>
      <c r="AD437" s="16"/>
      <c r="AE437" s="16"/>
      <c r="AF437" s="16"/>
      <c r="AG437" s="21"/>
      <c r="AH437" s="21">
        <f>$Z437*T438/$Z438</f>
        <v>0.29090909090909089</v>
      </c>
      <c r="AI437" s="21">
        <f>$Z437*U438/$Z438</f>
        <v>0.69818181818181824</v>
      </c>
      <c r="AJ437" s="21">
        <f>$Z437*V438/$Z438</f>
        <v>0.61818181818181817</v>
      </c>
      <c r="AK437" s="21">
        <f>$Z437*W438/$Z438</f>
        <v>0.29090909090909089</v>
      </c>
      <c r="AL437" s="21">
        <f>$Z437*X438/$Z438</f>
        <v>0.10181818181818182</v>
      </c>
    </row>
    <row r="438" spans="2:38" x14ac:dyDescent="0.25">
      <c r="B438" s="3" t="s">
        <v>6</v>
      </c>
      <c r="C438" s="6">
        <v>0.14549999999999999</v>
      </c>
      <c r="D438" s="3">
        <v>40</v>
      </c>
      <c r="E438" s="6">
        <v>0.34910000000000002</v>
      </c>
      <c r="F438" s="3">
        <v>96</v>
      </c>
      <c r="G438" s="6">
        <v>0.30909999999999999</v>
      </c>
      <c r="H438" s="3">
        <v>85</v>
      </c>
      <c r="I438" s="6">
        <v>0.14549999999999999</v>
      </c>
      <c r="J438" s="3">
        <v>40</v>
      </c>
      <c r="K438" s="6">
        <v>5.0900000000000001E-2</v>
      </c>
      <c r="L438" s="3">
        <v>14</v>
      </c>
      <c r="M438" s="6">
        <v>1</v>
      </c>
      <c r="N438" s="3">
        <v>275</v>
      </c>
      <c r="P438" s="16"/>
      <c r="Q438" s="16"/>
      <c r="R438" s="16"/>
      <c r="S438" s="16"/>
      <c r="T438" s="20">
        <f>SUM(T430:T437)</f>
        <v>40</v>
      </c>
      <c r="U438" s="20">
        <f t="shared" ref="U438" si="289">SUM(U430:U437)</f>
        <v>96</v>
      </c>
      <c r="V438" s="20">
        <f t="shared" ref="V438" si="290">SUM(V430:V437)</f>
        <v>85</v>
      </c>
      <c r="W438" s="20">
        <f t="shared" ref="W438" si="291">SUM(W430:W437)</f>
        <v>40</v>
      </c>
      <c r="X438" s="20">
        <f t="shared" ref="X438" si="292">SUM(X430:X437)</f>
        <v>14</v>
      </c>
      <c r="Y438" s="20"/>
      <c r="Z438" s="19">
        <f>SUM(Z430:Z437)</f>
        <v>275</v>
      </c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</row>
    <row r="439" spans="2:38" x14ac:dyDescent="0.25">
      <c r="B439" s="8" t="s">
        <v>96</v>
      </c>
      <c r="C439" s="19"/>
      <c r="D439" s="18">
        <f>C438*4+E438*3+G438*2+I438*1+K438*0</f>
        <v>2.3930000000000002</v>
      </c>
      <c r="E439" s="17" t="s">
        <v>97</v>
      </c>
      <c r="F439" s="7"/>
      <c r="G439" s="7"/>
      <c r="H439" s="7"/>
      <c r="I439" s="7"/>
      <c r="J439" s="7"/>
      <c r="K439" s="7"/>
      <c r="L439" s="7"/>
      <c r="M439" s="7" t="s">
        <v>15</v>
      </c>
      <c r="N439" s="7">
        <v>275</v>
      </c>
    </row>
    <row r="440" spans="2:38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 t="s">
        <v>16</v>
      </c>
      <c r="N440" s="7">
        <v>0</v>
      </c>
    </row>
    <row r="442" spans="2:38" ht="18" x14ac:dyDescent="0.25">
      <c r="B442" s="1" t="s">
        <v>79</v>
      </c>
    </row>
    <row r="443" spans="2:38" x14ac:dyDescent="0.25">
      <c r="B443" s="2"/>
      <c r="C443" s="24" t="s">
        <v>42</v>
      </c>
      <c r="D443" s="25"/>
      <c r="E443" s="24" t="s">
        <v>43</v>
      </c>
      <c r="F443" s="25"/>
      <c r="G443" s="24" t="s">
        <v>44</v>
      </c>
      <c r="H443" s="25"/>
      <c r="I443" s="24" t="s">
        <v>72</v>
      </c>
      <c r="J443" s="25"/>
      <c r="K443" s="24" t="s">
        <v>46</v>
      </c>
      <c r="L443" s="25"/>
      <c r="M443" s="24" t="s">
        <v>6</v>
      </c>
      <c r="N443" s="25"/>
    </row>
    <row r="444" spans="2:38" x14ac:dyDescent="0.25">
      <c r="B444" s="3" t="s">
        <v>7</v>
      </c>
      <c r="C444" s="4">
        <v>0</v>
      </c>
      <c r="D444" s="5">
        <v>0</v>
      </c>
      <c r="E444" s="4">
        <v>0</v>
      </c>
      <c r="F444" s="5">
        <v>0</v>
      </c>
      <c r="G444" s="4">
        <v>0</v>
      </c>
      <c r="H444" s="5">
        <v>0</v>
      </c>
      <c r="I444" s="4">
        <v>0</v>
      </c>
      <c r="J444" s="5">
        <v>0</v>
      </c>
      <c r="K444" s="4">
        <v>0</v>
      </c>
      <c r="L444" s="5">
        <v>0</v>
      </c>
      <c r="M444" s="4">
        <v>0</v>
      </c>
      <c r="N444" s="5">
        <v>0</v>
      </c>
      <c r="P444" s="12" t="s">
        <v>91</v>
      </c>
      <c r="Q444" s="17">
        <f>_xlfn.CHISQ.TEST(T445:X451,AH445:AL451)</f>
        <v>0.22314673032442639</v>
      </c>
      <c r="R444" s="19"/>
      <c r="S444" s="19" t="s">
        <v>92</v>
      </c>
      <c r="T444" s="19"/>
      <c r="U444" s="19"/>
      <c r="V444" s="19"/>
      <c r="W444" s="19"/>
      <c r="X444" s="19"/>
      <c r="Y444" s="19"/>
      <c r="Z444" s="20"/>
      <c r="AA444" s="19"/>
      <c r="AB444" s="19"/>
      <c r="AC444" s="19"/>
      <c r="AD444" s="19"/>
      <c r="AE444" s="19"/>
      <c r="AF444" s="19" t="s">
        <v>93</v>
      </c>
      <c r="AG444" s="21"/>
      <c r="AH444" s="21"/>
      <c r="AI444" s="21"/>
      <c r="AJ444" s="21"/>
      <c r="AK444" s="21"/>
      <c r="AL444" s="16"/>
    </row>
    <row r="445" spans="2:38" x14ac:dyDescent="0.25">
      <c r="B445" s="3" t="s">
        <v>8</v>
      </c>
      <c r="C445" s="4">
        <v>0.1429</v>
      </c>
      <c r="D445" s="5">
        <v>6</v>
      </c>
      <c r="E445" s="4">
        <v>0.40479999999999999</v>
      </c>
      <c r="F445" s="5">
        <v>17</v>
      </c>
      <c r="G445" s="4">
        <v>0.26190000000000002</v>
      </c>
      <c r="H445" s="5">
        <v>11</v>
      </c>
      <c r="I445" s="4">
        <v>0.16669999999999999</v>
      </c>
      <c r="J445" s="5">
        <v>7</v>
      </c>
      <c r="K445" s="4">
        <v>2.3800000000000002E-2</v>
      </c>
      <c r="L445" s="5">
        <v>1</v>
      </c>
      <c r="M445" s="4">
        <v>0.1527</v>
      </c>
      <c r="N445" s="5">
        <v>42</v>
      </c>
      <c r="P445" s="12" t="s">
        <v>94</v>
      </c>
      <c r="Q445" s="8">
        <f>_xlfn.CHISQ.INV.RT(Q444,24)</f>
        <v>28.920249375903278</v>
      </c>
      <c r="R445" s="19"/>
      <c r="S445" s="19"/>
      <c r="T445" s="19">
        <f t="shared" ref="T445:T451" si="293">D445</f>
        <v>6</v>
      </c>
      <c r="U445" s="19">
        <f t="shared" ref="U445:U451" si="294">F445</f>
        <v>17</v>
      </c>
      <c r="V445" s="19">
        <f t="shared" ref="V445:V451" si="295">H445</f>
        <v>11</v>
      </c>
      <c r="W445" s="19">
        <f t="shared" ref="W445:W451" si="296">J445</f>
        <v>7</v>
      </c>
      <c r="X445" s="19">
        <f t="shared" ref="X445:X451" si="297">L445</f>
        <v>1</v>
      </c>
      <c r="Y445" s="19"/>
      <c r="Z445" s="20">
        <f t="shared" ref="Z445:Z451" si="298">SUM(T445:Y445)</f>
        <v>42</v>
      </c>
      <c r="AA445" s="19"/>
      <c r="AB445" s="19"/>
      <c r="AC445" s="19"/>
      <c r="AD445" s="19"/>
      <c r="AE445" s="19"/>
      <c r="AF445" s="19"/>
      <c r="AG445" s="21"/>
      <c r="AH445" s="21">
        <f>$Z445*T452/$Z452</f>
        <v>4.7345454545454544</v>
      </c>
      <c r="AI445" s="21">
        <f>$Z445*U452/$Z452</f>
        <v>16.341818181818184</v>
      </c>
      <c r="AJ445" s="21">
        <f>$Z445*V452/$Z452</f>
        <v>13.44</v>
      </c>
      <c r="AK445" s="21">
        <f>$Z445*W452/$Z452</f>
        <v>5.3454545454545457</v>
      </c>
      <c r="AL445" s="21">
        <f>$Z445*X452/$Z452</f>
        <v>2.1381818181818182</v>
      </c>
    </row>
    <row r="446" spans="2:38" x14ac:dyDescent="0.25">
      <c r="B446" s="3" t="s">
        <v>9</v>
      </c>
      <c r="C446" s="4">
        <v>2.86E-2</v>
      </c>
      <c r="D446" s="5">
        <v>1</v>
      </c>
      <c r="E446" s="4">
        <v>0.34289999999999998</v>
      </c>
      <c r="F446" s="5">
        <v>12</v>
      </c>
      <c r="G446" s="4">
        <v>0.34289999999999998</v>
      </c>
      <c r="H446" s="5">
        <v>12</v>
      </c>
      <c r="I446" s="4">
        <v>0.2286</v>
      </c>
      <c r="J446" s="5">
        <v>8</v>
      </c>
      <c r="K446" s="4">
        <v>5.7099999999999998E-2</v>
      </c>
      <c r="L446" s="5">
        <v>2</v>
      </c>
      <c r="M446" s="4">
        <v>0.1273</v>
      </c>
      <c r="N446" s="5">
        <v>35</v>
      </c>
      <c r="P446" s="12" t="s">
        <v>95</v>
      </c>
      <c r="Q446" s="22">
        <f>SQRT(Q445/(Z452*MIN(7-1,5-1)))</f>
        <v>0.16214541558821732</v>
      </c>
      <c r="R446" s="19"/>
      <c r="S446" s="19"/>
      <c r="T446" s="19">
        <f t="shared" si="293"/>
        <v>1</v>
      </c>
      <c r="U446" s="19">
        <f t="shared" si="294"/>
        <v>12</v>
      </c>
      <c r="V446" s="19">
        <f t="shared" si="295"/>
        <v>12</v>
      </c>
      <c r="W446" s="19">
        <f t="shared" si="296"/>
        <v>8</v>
      </c>
      <c r="X446" s="19">
        <f t="shared" si="297"/>
        <v>2</v>
      </c>
      <c r="Y446" s="19"/>
      <c r="Z446" s="20">
        <f t="shared" si="298"/>
        <v>35</v>
      </c>
      <c r="AA446" s="19"/>
      <c r="AB446" s="19"/>
      <c r="AC446" s="19"/>
      <c r="AD446" s="19"/>
      <c r="AE446" s="19"/>
      <c r="AF446" s="19"/>
      <c r="AG446" s="21"/>
      <c r="AH446" s="21">
        <f>$Z446*T452/$Z452</f>
        <v>3.9454545454545453</v>
      </c>
      <c r="AI446" s="21">
        <f>$Z446*U452/$Z452</f>
        <v>13.618181818181819</v>
      </c>
      <c r="AJ446" s="21">
        <f>$Z446*V452/$Z452</f>
        <v>11.2</v>
      </c>
      <c r="AK446" s="21">
        <f>$Z446*W452/$Z452</f>
        <v>4.4545454545454541</v>
      </c>
      <c r="AL446" s="21">
        <f>$Z446*X452/$Z452</f>
        <v>1.7818181818181817</v>
      </c>
    </row>
    <row r="447" spans="2:38" x14ac:dyDescent="0.25">
      <c r="B447" s="3" t="s">
        <v>10</v>
      </c>
      <c r="C447" s="4">
        <v>0.1351</v>
      </c>
      <c r="D447" s="5">
        <v>10</v>
      </c>
      <c r="E447" s="4">
        <v>0.45950000000000002</v>
      </c>
      <c r="F447" s="5">
        <v>34</v>
      </c>
      <c r="G447" s="4">
        <v>0.18920000000000001</v>
      </c>
      <c r="H447" s="5">
        <v>14</v>
      </c>
      <c r="I447" s="4">
        <v>0.14860000000000001</v>
      </c>
      <c r="J447" s="5">
        <v>11</v>
      </c>
      <c r="K447" s="4">
        <v>6.7599999999999993E-2</v>
      </c>
      <c r="L447" s="5">
        <v>5</v>
      </c>
      <c r="M447" s="4">
        <v>0.26910000000000001</v>
      </c>
      <c r="N447" s="5">
        <v>74</v>
      </c>
      <c r="P447" s="19"/>
      <c r="Q447" s="8" t="str">
        <f>IF(AND(Q446&gt;0,Q446&lt;=0.2),"Schwacher Zusammenhang",IF(AND(Q446&gt;0.2,Q446&lt;=0.6),"Mittlerer Zusammenhang",IF(Q446&gt;0.6,"Starker Zusammenhang","")))</f>
        <v>Schwacher Zusammenhang</v>
      </c>
      <c r="R447" s="5"/>
      <c r="S447" s="5"/>
      <c r="T447" s="19">
        <f t="shared" si="293"/>
        <v>10</v>
      </c>
      <c r="U447" s="19">
        <f t="shared" si="294"/>
        <v>34</v>
      </c>
      <c r="V447" s="19">
        <f t="shared" si="295"/>
        <v>14</v>
      </c>
      <c r="W447" s="19">
        <f t="shared" si="296"/>
        <v>11</v>
      </c>
      <c r="X447" s="19">
        <f t="shared" si="297"/>
        <v>5</v>
      </c>
      <c r="Y447" s="19"/>
      <c r="Z447" s="20">
        <f t="shared" si="298"/>
        <v>74</v>
      </c>
      <c r="AA447" s="19"/>
      <c r="AB447" s="19"/>
      <c r="AC447" s="19"/>
      <c r="AD447" s="19"/>
      <c r="AE447" s="19"/>
      <c r="AF447" s="19"/>
      <c r="AG447" s="21"/>
      <c r="AH447" s="21">
        <f>$Z447*T452/$Z452</f>
        <v>8.3418181818181818</v>
      </c>
      <c r="AI447" s="21">
        <f>$Z447*U452/$Z452</f>
        <v>28.792727272727273</v>
      </c>
      <c r="AJ447" s="21">
        <f>$Z447*V452/$Z452</f>
        <v>23.68</v>
      </c>
      <c r="AK447" s="21">
        <f>$Z447*W452/$Z452</f>
        <v>9.418181818181818</v>
      </c>
      <c r="AL447" s="21">
        <f>$Z447*X452/$Z452</f>
        <v>3.7672727272727271</v>
      </c>
    </row>
    <row r="448" spans="2:38" x14ac:dyDescent="0.25">
      <c r="B448" s="3" t="s">
        <v>11</v>
      </c>
      <c r="C448" s="4">
        <v>9.8800000000000013E-2</v>
      </c>
      <c r="D448" s="5">
        <v>8</v>
      </c>
      <c r="E448" s="4">
        <v>0.37040000000000001</v>
      </c>
      <c r="F448" s="5">
        <v>30</v>
      </c>
      <c r="G448" s="4">
        <v>0.40739999999999998</v>
      </c>
      <c r="H448" s="5">
        <v>33</v>
      </c>
      <c r="I448" s="4">
        <v>7.4099999999999999E-2</v>
      </c>
      <c r="J448" s="5">
        <v>6</v>
      </c>
      <c r="K448" s="4">
        <v>4.9400000000000013E-2</v>
      </c>
      <c r="L448" s="5">
        <v>4</v>
      </c>
      <c r="M448" s="4">
        <v>0.29449999999999998</v>
      </c>
      <c r="N448" s="5">
        <v>81</v>
      </c>
      <c r="P448" s="16"/>
      <c r="Q448" s="16"/>
      <c r="R448" s="5"/>
      <c r="S448" s="5"/>
      <c r="T448" s="19">
        <f t="shared" si="293"/>
        <v>8</v>
      </c>
      <c r="U448" s="19">
        <f t="shared" si="294"/>
        <v>30</v>
      </c>
      <c r="V448" s="19">
        <f t="shared" si="295"/>
        <v>33</v>
      </c>
      <c r="W448" s="19">
        <f t="shared" si="296"/>
        <v>6</v>
      </c>
      <c r="X448" s="19">
        <f t="shared" si="297"/>
        <v>4</v>
      </c>
      <c r="Y448" s="19"/>
      <c r="Z448" s="20">
        <f t="shared" si="298"/>
        <v>81</v>
      </c>
      <c r="AA448" s="16"/>
      <c r="AB448" s="16"/>
      <c r="AC448" s="16"/>
      <c r="AD448" s="16"/>
      <c r="AE448" s="16"/>
      <c r="AF448" s="16"/>
      <c r="AG448" s="21"/>
      <c r="AH448" s="21">
        <f>$Z448*T452/$Z452</f>
        <v>9.1309090909090909</v>
      </c>
      <c r="AI448" s="21">
        <f>$Z448*U452/$Z452</f>
        <v>31.516363636363636</v>
      </c>
      <c r="AJ448" s="21">
        <f>$Z448*V452/$Z452</f>
        <v>25.92</v>
      </c>
      <c r="AK448" s="21">
        <f>$Z448*W452/$Z452</f>
        <v>10.309090909090909</v>
      </c>
      <c r="AL448" s="21">
        <f>$Z448*X452/$Z452</f>
        <v>4.123636363636364</v>
      </c>
    </row>
    <row r="449" spans="2:38" x14ac:dyDescent="0.25">
      <c r="B449" s="3" t="s">
        <v>12</v>
      </c>
      <c r="C449" s="4">
        <v>9.3800000000000008E-2</v>
      </c>
      <c r="D449" s="5">
        <v>3</v>
      </c>
      <c r="E449" s="4">
        <v>0.34380000000000011</v>
      </c>
      <c r="F449" s="5">
        <v>11</v>
      </c>
      <c r="G449" s="4">
        <v>0.4375</v>
      </c>
      <c r="H449" s="5">
        <v>14</v>
      </c>
      <c r="I449" s="4">
        <v>6.25E-2</v>
      </c>
      <c r="J449" s="5">
        <v>2</v>
      </c>
      <c r="K449" s="4">
        <v>6.25E-2</v>
      </c>
      <c r="L449" s="5">
        <v>2</v>
      </c>
      <c r="M449" s="4">
        <v>0.1164</v>
      </c>
      <c r="N449" s="5">
        <v>32</v>
      </c>
      <c r="P449" s="16"/>
      <c r="Q449" s="16"/>
      <c r="R449" s="5"/>
      <c r="S449" s="5"/>
      <c r="T449" s="19">
        <f t="shared" si="293"/>
        <v>3</v>
      </c>
      <c r="U449" s="19">
        <f t="shared" si="294"/>
        <v>11</v>
      </c>
      <c r="V449" s="19">
        <f t="shared" si="295"/>
        <v>14</v>
      </c>
      <c r="W449" s="19">
        <f t="shared" si="296"/>
        <v>2</v>
      </c>
      <c r="X449" s="19">
        <f t="shared" si="297"/>
        <v>2</v>
      </c>
      <c r="Y449" s="19"/>
      <c r="Z449" s="20">
        <f t="shared" si="298"/>
        <v>32</v>
      </c>
      <c r="AA449" s="16"/>
      <c r="AB449" s="16"/>
      <c r="AC449" s="16"/>
      <c r="AD449" s="16"/>
      <c r="AE449" s="16"/>
      <c r="AF449" s="16"/>
      <c r="AG449" s="21"/>
      <c r="AH449" s="21">
        <f>$Z449*T452/$Z452</f>
        <v>3.6072727272727274</v>
      </c>
      <c r="AI449" s="21">
        <f>$Z449*U452/$Z452</f>
        <v>12.450909090909091</v>
      </c>
      <c r="AJ449" s="21">
        <f>$Z449*V452/$Z452</f>
        <v>10.24</v>
      </c>
      <c r="AK449" s="21">
        <f>$Z449*W452/$Z452</f>
        <v>4.0727272727272723</v>
      </c>
      <c r="AL449" s="21">
        <f>$Z449*X452/$Z452</f>
        <v>1.6290909090909091</v>
      </c>
    </row>
    <row r="450" spans="2:38" x14ac:dyDescent="0.25">
      <c r="B450" s="3" t="s">
        <v>13</v>
      </c>
      <c r="C450" s="4">
        <v>0.33329999999999999</v>
      </c>
      <c r="D450" s="5">
        <v>3</v>
      </c>
      <c r="E450" s="4">
        <v>0.33329999999999999</v>
      </c>
      <c r="F450" s="5">
        <v>3</v>
      </c>
      <c r="G450" s="4">
        <v>0.33329999999999999</v>
      </c>
      <c r="H450" s="5">
        <v>3</v>
      </c>
      <c r="I450" s="4">
        <v>0</v>
      </c>
      <c r="J450" s="5">
        <v>0</v>
      </c>
      <c r="K450" s="4">
        <v>0</v>
      </c>
      <c r="L450" s="5">
        <v>0</v>
      </c>
      <c r="M450" s="4">
        <v>3.27E-2</v>
      </c>
      <c r="N450" s="5">
        <v>9</v>
      </c>
      <c r="P450" s="16"/>
      <c r="Q450" s="16"/>
      <c r="R450" s="5"/>
      <c r="S450" s="5"/>
      <c r="T450" s="19">
        <f t="shared" si="293"/>
        <v>3</v>
      </c>
      <c r="U450" s="19">
        <f t="shared" si="294"/>
        <v>3</v>
      </c>
      <c r="V450" s="19">
        <f t="shared" si="295"/>
        <v>3</v>
      </c>
      <c r="W450" s="19">
        <f t="shared" si="296"/>
        <v>0</v>
      </c>
      <c r="X450" s="19">
        <f t="shared" si="297"/>
        <v>0</v>
      </c>
      <c r="Y450" s="19"/>
      <c r="Z450" s="20">
        <f t="shared" si="298"/>
        <v>9</v>
      </c>
      <c r="AA450" s="16"/>
      <c r="AB450" s="16"/>
      <c r="AC450" s="16"/>
      <c r="AD450" s="16"/>
      <c r="AE450" s="16"/>
      <c r="AF450" s="16"/>
      <c r="AG450" s="21"/>
      <c r="AH450" s="21">
        <f>$Z450*T452/$Z452</f>
        <v>1.0145454545454546</v>
      </c>
      <c r="AI450" s="21">
        <f>$Z450*U452/$Z452</f>
        <v>3.5018181818181819</v>
      </c>
      <c r="AJ450" s="21">
        <f>$Z450*V452/$Z452</f>
        <v>2.88</v>
      </c>
      <c r="AK450" s="21">
        <f>$Z450*W452/$Z452</f>
        <v>1.1454545454545455</v>
      </c>
      <c r="AL450" s="21">
        <f>$Z450*X452/$Z452</f>
        <v>0.45818181818181819</v>
      </c>
    </row>
    <row r="451" spans="2:38" x14ac:dyDescent="0.25">
      <c r="B451" s="3" t="s">
        <v>14</v>
      </c>
      <c r="C451" s="4">
        <v>0</v>
      </c>
      <c r="D451" s="5">
        <v>0</v>
      </c>
      <c r="E451" s="4">
        <v>0</v>
      </c>
      <c r="F451" s="5">
        <v>0</v>
      </c>
      <c r="G451" s="4">
        <v>0.5</v>
      </c>
      <c r="H451" s="5">
        <v>1</v>
      </c>
      <c r="I451" s="4">
        <v>0.5</v>
      </c>
      <c r="J451" s="5">
        <v>1</v>
      </c>
      <c r="K451" s="4">
        <v>0</v>
      </c>
      <c r="L451" s="5">
        <v>0</v>
      </c>
      <c r="M451" s="4">
        <v>7.3000000000000001E-3</v>
      </c>
      <c r="N451" s="5">
        <v>2</v>
      </c>
      <c r="P451" s="16"/>
      <c r="Q451" s="16"/>
      <c r="R451" s="5"/>
      <c r="S451" s="5"/>
      <c r="T451" s="19">
        <f t="shared" si="293"/>
        <v>0</v>
      </c>
      <c r="U451" s="19">
        <f t="shared" si="294"/>
        <v>0</v>
      </c>
      <c r="V451" s="19">
        <f t="shared" si="295"/>
        <v>1</v>
      </c>
      <c r="W451" s="19">
        <f t="shared" si="296"/>
        <v>1</v>
      </c>
      <c r="X451" s="19">
        <f t="shared" si="297"/>
        <v>0</v>
      </c>
      <c r="Y451" s="19"/>
      <c r="Z451" s="20">
        <f t="shared" si="298"/>
        <v>2</v>
      </c>
      <c r="AA451" s="16"/>
      <c r="AB451" s="16"/>
      <c r="AC451" s="16"/>
      <c r="AD451" s="16"/>
      <c r="AE451" s="16"/>
      <c r="AF451" s="16"/>
      <c r="AG451" s="21"/>
      <c r="AH451" s="21">
        <f>$Z451*T452/$Z452</f>
        <v>0.22545454545454546</v>
      </c>
      <c r="AI451" s="21">
        <f>$Z451*U452/$Z452</f>
        <v>0.7781818181818182</v>
      </c>
      <c r="AJ451" s="21">
        <f>$Z451*V452/$Z452</f>
        <v>0.64</v>
      </c>
      <c r="AK451" s="21">
        <f>$Z451*W452/$Z452</f>
        <v>0.25454545454545452</v>
      </c>
      <c r="AL451" s="21">
        <f>$Z451*X452/$Z452</f>
        <v>0.10181818181818182</v>
      </c>
    </row>
    <row r="452" spans="2:38" x14ac:dyDescent="0.25">
      <c r="B452" s="3" t="s">
        <v>6</v>
      </c>
      <c r="C452" s="6">
        <v>0.11269999999999999</v>
      </c>
      <c r="D452" s="3">
        <v>31</v>
      </c>
      <c r="E452" s="6">
        <v>0.38909999999999989</v>
      </c>
      <c r="F452" s="3">
        <v>107</v>
      </c>
      <c r="G452" s="6">
        <v>0.32</v>
      </c>
      <c r="H452" s="3">
        <v>88</v>
      </c>
      <c r="I452" s="6">
        <v>0.1273</v>
      </c>
      <c r="J452" s="3">
        <v>35</v>
      </c>
      <c r="K452" s="6">
        <v>5.0900000000000001E-2</v>
      </c>
      <c r="L452" s="3">
        <v>14</v>
      </c>
      <c r="M452" s="6">
        <v>1</v>
      </c>
      <c r="N452" s="3">
        <v>275</v>
      </c>
      <c r="P452" s="16"/>
      <c r="Q452" s="16"/>
      <c r="R452" s="16"/>
      <c r="S452" s="16"/>
      <c r="T452" s="20">
        <f>SUM(T444:T451)</f>
        <v>31</v>
      </c>
      <c r="U452" s="20">
        <f t="shared" ref="U452" si="299">SUM(U444:U451)</f>
        <v>107</v>
      </c>
      <c r="V452" s="20">
        <f t="shared" ref="V452" si="300">SUM(V444:V451)</f>
        <v>88</v>
      </c>
      <c r="W452" s="20">
        <f t="shared" ref="W452" si="301">SUM(W444:W451)</f>
        <v>35</v>
      </c>
      <c r="X452" s="20">
        <f t="shared" ref="X452" si="302">SUM(X444:X451)</f>
        <v>14</v>
      </c>
      <c r="Y452" s="20"/>
      <c r="Z452" s="19">
        <f>SUM(Z444:Z451)</f>
        <v>275</v>
      </c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 spans="2:38" x14ac:dyDescent="0.25">
      <c r="B453" s="8" t="s">
        <v>96</v>
      </c>
      <c r="C453" s="19"/>
      <c r="D453" s="18">
        <f>C452*4+E452*3+G452*2+I452*1+K452*0</f>
        <v>2.3853999999999997</v>
      </c>
      <c r="E453" s="17" t="s">
        <v>97</v>
      </c>
      <c r="F453" s="7"/>
      <c r="G453" s="7"/>
      <c r="H453" s="7"/>
      <c r="I453" s="7"/>
      <c r="J453" s="7"/>
      <c r="K453" s="7"/>
      <c r="L453" s="7"/>
      <c r="M453" s="7" t="s">
        <v>15</v>
      </c>
      <c r="N453" s="7">
        <v>275</v>
      </c>
    </row>
    <row r="454" spans="2:38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 t="s">
        <v>16</v>
      </c>
      <c r="N454" s="7">
        <v>0</v>
      </c>
    </row>
    <row r="456" spans="2:38" ht="18" x14ac:dyDescent="0.25">
      <c r="B456" s="1" t="s">
        <v>80</v>
      </c>
    </row>
    <row r="457" spans="2:38" x14ac:dyDescent="0.25">
      <c r="B457" s="2"/>
      <c r="C457" s="24" t="s">
        <v>42</v>
      </c>
      <c r="D457" s="25"/>
      <c r="E457" s="24" t="s">
        <v>43</v>
      </c>
      <c r="F457" s="25"/>
      <c r="G457" s="24" t="s">
        <v>44</v>
      </c>
      <c r="H457" s="25"/>
      <c r="I457" s="24" t="s">
        <v>72</v>
      </c>
      <c r="J457" s="25"/>
      <c r="K457" s="24" t="s">
        <v>46</v>
      </c>
      <c r="L457" s="25"/>
      <c r="M457" s="24" t="s">
        <v>6</v>
      </c>
      <c r="N457" s="25"/>
    </row>
    <row r="458" spans="2:38" x14ac:dyDescent="0.25">
      <c r="B458" s="3" t="s">
        <v>7</v>
      </c>
      <c r="C458" s="4">
        <v>0</v>
      </c>
      <c r="D458" s="5">
        <v>0</v>
      </c>
      <c r="E458" s="4">
        <v>0</v>
      </c>
      <c r="F458" s="5">
        <v>0</v>
      </c>
      <c r="G458" s="4">
        <v>0</v>
      </c>
      <c r="H458" s="5">
        <v>0</v>
      </c>
      <c r="I458" s="4">
        <v>0</v>
      </c>
      <c r="J458" s="5">
        <v>0</v>
      </c>
      <c r="K458" s="4">
        <v>0</v>
      </c>
      <c r="L458" s="5">
        <v>0</v>
      </c>
      <c r="M458" s="4">
        <v>0</v>
      </c>
      <c r="N458" s="5">
        <v>0</v>
      </c>
      <c r="P458" s="12" t="s">
        <v>91</v>
      </c>
      <c r="Q458" s="17">
        <f>_xlfn.CHISQ.TEST(T459:X465,AH459:AL465)</f>
        <v>8.3394513775421675E-2</v>
      </c>
      <c r="R458" s="19"/>
      <c r="S458" s="19" t="s">
        <v>92</v>
      </c>
      <c r="T458" s="19"/>
      <c r="U458" s="19"/>
      <c r="V458" s="19"/>
      <c r="W458" s="19"/>
      <c r="X458" s="19"/>
      <c r="Y458" s="19"/>
      <c r="Z458" s="20"/>
      <c r="AA458" s="19"/>
      <c r="AB458" s="19"/>
      <c r="AC458" s="19"/>
      <c r="AD458" s="19"/>
      <c r="AE458" s="19"/>
      <c r="AF458" s="19" t="s">
        <v>93</v>
      </c>
      <c r="AG458" s="21"/>
      <c r="AH458" s="21"/>
      <c r="AI458" s="21"/>
      <c r="AJ458" s="21"/>
      <c r="AK458" s="21"/>
      <c r="AL458" s="16"/>
    </row>
    <row r="459" spans="2:38" x14ac:dyDescent="0.25">
      <c r="B459" s="3" t="s">
        <v>8</v>
      </c>
      <c r="C459" s="4">
        <v>0.11899999999999999</v>
      </c>
      <c r="D459" s="5">
        <v>5</v>
      </c>
      <c r="E459" s="4">
        <v>0.26190000000000002</v>
      </c>
      <c r="F459" s="5">
        <v>11</v>
      </c>
      <c r="G459" s="4">
        <v>0.40479999999999999</v>
      </c>
      <c r="H459" s="5">
        <v>17</v>
      </c>
      <c r="I459" s="4">
        <v>0.1429</v>
      </c>
      <c r="J459" s="5">
        <v>6</v>
      </c>
      <c r="K459" s="4">
        <v>7.1399999999999991E-2</v>
      </c>
      <c r="L459" s="5">
        <v>3</v>
      </c>
      <c r="M459" s="4">
        <v>0.1527</v>
      </c>
      <c r="N459" s="5">
        <v>42</v>
      </c>
      <c r="P459" s="12" t="s">
        <v>94</v>
      </c>
      <c r="Q459" s="8">
        <f>_xlfn.CHISQ.INV.RT(Q458,24)</f>
        <v>34.072174491298234</v>
      </c>
      <c r="R459" s="19"/>
      <c r="S459" s="19"/>
      <c r="T459" s="19">
        <f t="shared" ref="T459:T465" si="303">D459</f>
        <v>5</v>
      </c>
      <c r="U459" s="19">
        <f t="shared" ref="U459:U465" si="304">F459</f>
        <v>11</v>
      </c>
      <c r="V459" s="19">
        <f t="shared" ref="V459:V465" si="305">H459</f>
        <v>17</v>
      </c>
      <c r="W459" s="19">
        <f t="shared" ref="W459:W465" si="306">J459</f>
        <v>6</v>
      </c>
      <c r="X459" s="19">
        <f t="shared" ref="X459:X465" si="307">L459</f>
        <v>3</v>
      </c>
      <c r="Y459" s="19"/>
      <c r="Z459" s="20">
        <f t="shared" ref="Z459:Z465" si="308">SUM(T459:Y459)</f>
        <v>42</v>
      </c>
      <c r="AA459" s="19"/>
      <c r="AB459" s="19"/>
      <c r="AC459" s="19"/>
      <c r="AD459" s="19"/>
      <c r="AE459" s="19"/>
      <c r="AF459" s="19"/>
      <c r="AG459" s="21"/>
      <c r="AH459" s="21">
        <f>$Z459*T466/$Z466</f>
        <v>3.0545454545454547</v>
      </c>
      <c r="AI459" s="21">
        <f>$Z459*U466/$Z466</f>
        <v>13.287272727272727</v>
      </c>
      <c r="AJ459" s="21">
        <f>$Z459*V466/$Z466</f>
        <v>14.967272727272727</v>
      </c>
      <c r="AK459" s="21">
        <f>$Z459*W466/$Z466</f>
        <v>6.2618181818181817</v>
      </c>
      <c r="AL459" s="21">
        <f>$Z459*X466/$Z466</f>
        <v>4.4290909090909087</v>
      </c>
    </row>
    <row r="460" spans="2:38" x14ac:dyDescent="0.25">
      <c r="B460" s="3" t="s">
        <v>9</v>
      </c>
      <c r="C460" s="4">
        <v>0.1143</v>
      </c>
      <c r="D460" s="5">
        <v>4</v>
      </c>
      <c r="E460" s="4">
        <v>0.2571</v>
      </c>
      <c r="F460" s="5">
        <v>9</v>
      </c>
      <c r="G460" s="4">
        <v>0.28570000000000001</v>
      </c>
      <c r="H460" s="5">
        <v>10</v>
      </c>
      <c r="I460" s="4">
        <v>0.2571</v>
      </c>
      <c r="J460" s="5">
        <v>9</v>
      </c>
      <c r="K460" s="4">
        <v>8.5699999999999998E-2</v>
      </c>
      <c r="L460" s="5">
        <v>3</v>
      </c>
      <c r="M460" s="4">
        <v>0.1273</v>
      </c>
      <c r="N460" s="5">
        <v>35</v>
      </c>
      <c r="P460" s="12" t="s">
        <v>95</v>
      </c>
      <c r="Q460" s="22">
        <f>SQRT(Q459/(Z466*MIN(7-1,5-1)))</f>
        <v>0.17599631837910246</v>
      </c>
      <c r="R460" s="19"/>
      <c r="S460" s="19"/>
      <c r="T460" s="19">
        <f t="shared" si="303"/>
        <v>4</v>
      </c>
      <c r="U460" s="19">
        <f t="shared" si="304"/>
        <v>9</v>
      </c>
      <c r="V460" s="19">
        <f t="shared" si="305"/>
        <v>10</v>
      </c>
      <c r="W460" s="19">
        <f t="shared" si="306"/>
        <v>9</v>
      </c>
      <c r="X460" s="19">
        <f t="shared" si="307"/>
        <v>3</v>
      </c>
      <c r="Y460" s="19"/>
      <c r="Z460" s="20">
        <f t="shared" si="308"/>
        <v>35</v>
      </c>
      <c r="AA460" s="19"/>
      <c r="AB460" s="19"/>
      <c r="AC460" s="19"/>
      <c r="AD460" s="19"/>
      <c r="AE460" s="19"/>
      <c r="AF460" s="19"/>
      <c r="AG460" s="21"/>
      <c r="AH460" s="21">
        <f>$Z460*T466/$Z466</f>
        <v>2.5454545454545454</v>
      </c>
      <c r="AI460" s="21">
        <f>$Z460*U466/$Z466</f>
        <v>11.072727272727272</v>
      </c>
      <c r="AJ460" s="21">
        <f>$Z460*V466/$Z466</f>
        <v>12.472727272727273</v>
      </c>
      <c r="AK460" s="21">
        <f>$Z460*W466/$Z466</f>
        <v>5.2181818181818178</v>
      </c>
      <c r="AL460" s="21">
        <f>$Z460*X466/$Z466</f>
        <v>3.6909090909090909</v>
      </c>
    </row>
    <row r="461" spans="2:38" x14ac:dyDescent="0.25">
      <c r="B461" s="3" t="s">
        <v>10</v>
      </c>
      <c r="C461" s="4">
        <v>5.4100000000000002E-2</v>
      </c>
      <c r="D461" s="5">
        <v>4</v>
      </c>
      <c r="E461" s="4">
        <v>0.32429999999999998</v>
      </c>
      <c r="F461" s="5">
        <v>24</v>
      </c>
      <c r="G461" s="4">
        <v>0.43240000000000001</v>
      </c>
      <c r="H461" s="5">
        <v>32</v>
      </c>
      <c r="I461" s="4">
        <v>0.1081</v>
      </c>
      <c r="J461" s="5">
        <v>8</v>
      </c>
      <c r="K461" s="4">
        <v>8.1099999999999992E-2</v>
      </c>
      <c r="L461" s="5">
        <v>6</v>
      </c>
      <c r="M461" s="4">
        <v>0.26910000000000001</v>
      </c>
      <c r="N461" s="5">
        <v>74</v>
      </c>
      <c r="P461" s="19"/>
      <c r="Q461" s="8" t="str">
        <f>IF(AND(Q460&gt;0,Q460&lt;=0.2),"Schwacher Zusammenhang",IF(AND(Q460&gt;0.2,Q460&lt;=0.6),"Mittlerer Zusammenhang",IF(Q460&gt;0.6,"Starker Zusammenhang","")))</f>
        <v>Schwacher Zusammenhang</v>
      </c>
      <c r="R461" s="5"/>
      <c r="S461" s="5"/>
      <c r="T461" s="19">
        <f t="shared" si="303"/>
        <v>4</v>
      </c>
      <c r="U461" s="19">
        <f t="shared" si="304"/>
        <v>24</v>
      </c>
      <c r="V461" s="19">
        <f t="shared" si="305"/>
        <v>32</v>
      </c>
      <c r="W461" s="19">
        <f t="shared" si="306"/>
        <v>8</v>
      </c>
      <c r="X461" s="19">
        <f t="shared" si="307"/>
        <v>6</v>
      </c>
      <c r="Y461" s="19"/>
      <c r="Z461" s="20">
        <f t="shared" si="308"/>
        <v>74</v>
      </c>
      <c r="AA461" s="19"/>
      <c r="AB461" s="19"/>
      <c r="AC461" s="19"/>
      <c r="AD461" s="19"/>
      <c r="AE461" s="19"/>
      <c r="AF461" s="19"/>
      <c r="AG461" s="21"/>
      <c r="AH461" s="21">
        <f>$Z461*T466/$Z466</f>
        <v>5.3818181818181818</v>
      </c>
      <c r="AI461" s="21">
        <f>$Z461*U466/$Z466</f>
        <v>23.41090909090909</v>
      </c>
      <c r="AJ461" s="21">
        <f>$Z461*V466/$Z466</f>
        <v>26.370909090909091</v>
      </c>
      <c r="AK461" s="21">
        <f>$Z461*W466/$Z466</f>
        <v>11.032727272727273</v>
      </c>
      <c r="AL461" s="21">
        <f>$Z461*X466/$Z466</f>
        <v>7.8036363636363637</v>
      </c>
    </row>
    <row r="462" spans="2:38" x14ac:dyDescent="0.25">
      <c r="B462" s="3" t="s">
        <v>11</v>
      </c>
      <c r="C462" s="4">
        <v>4.9400000000000013E-2</v>
      </c>
      <c r="D462" s="5">
        <v>4</v>
      </c>
      <c r="E462" s="4">
        <v>0.32100000000000001</v>
      </c>
      <c r="F462" s="5">
        <v>26</v>
      </c>
      <c r="G462" s="4">
        <v>0.34570000000000001</v>
      </c>
      <c r="H462" s="5">
        <v>28</v>
      </c>
      <c r="I462" s="4">
        <v>0.1605</v>
      </c>
      <c r="J462" s="5">
        <v>13</v>
      </c>
      <c r="K462" s="4">
        <v>0.1235</v>
      </c>
      <c r="L462" s="5">
        <v>10</v>
      </c>
      <c r="M462" s="4">
        <v>0.29449999999999998</v>
      </c>
      <c r="N462" s="5">
        <v>81</v>
      </c>
      <c r="P462" s="16"/>
      <c r="Q462" s="16"/>
      <c r="R462" s="5"/>
      <c r="S462" s="5"/>
      <c r="T462" s="19">
        <f t="shared" si="303"/>
        <v>4</v>
      </c>
      <c r="U462" s="19">
        <f t="shared" si="304"/>
        <v>26</v>
      </c>
      <c r="V462" s="19">
        <f t="shared" si="305"/>
        <v>28</v>
      </c>
      <c r="W462" s="19">
        <f t="shared" si="306"/>
        <v>13</v>
      </c>
      <c r="X462" s="19">
        <f t="shared" si="307"/>
        <v>10</v>
      </c>
      <c r="Y462" s="19"/>
      <c r="Z462" s="20">
        <f t="shared" si="308"/>
        <v>81</v>
      </c>
      <c r="AA462" s="16"/>
      <c r="AB462" s="16"/>
      <c r="AC462" s="16"/>
      <c r="AD462" s="16"/>
      <c r="AE462" s="16"/>
      <c r="AF462" s="16"/>
      <c r="AG462" s="21"/>
      <c r="AH462" s="21">
        <f>$Z462*T466/$Z466</f>
        <v>5.8909090909090907</v>
      </c>
      <c r="AI462" s="21">
        <f>$Z462*U466/$Z466</f>
        <v>25.625454545454545</v>
      </c>
      <c r="AJ462" s="21">
        <f>$Z462*V466/$Z466</f>
        <v>28.865454545454547</v>
      </c>
      <c r="AK462" s="21">
        <f>$Z462*W466/$Z466</f>
        <v>12.076363636363636</v>
      </c>
      <c r="AL462" s="21">
        <f>$Z462*X466/$Z466</f>
        <v>8.5418181818181811</v>
      </c>
    </row>
    <row r="463" spans="2:38" x14ac:dyDescent="0.25">
      <c r="B463" s="3" t="s">
        <v>12</v>
      </c>
      <c r="C463" s="4">
        <v>9.3800000000000008E-2</v>
      </c>
      <c r="D463" s="5">
        <v>3</v>
      </c>
      <c r="E463" s="4">
        <v>0.34380000000000011</v>
      </c>
      <c r="F463" s="5">
        <v>11</v>
      </c>
      <c r="G463" s="4">
        <v>0.28129999999999999</v>
      </c>
      <c r="H463" s="5">
        <v>9</v>
      </c>
      <c r="I463" s="4">
        <v>6.25E-2</v>
      </c>
      <c r="J463" s="5">
        <v>2</v>
      </c>
      <c r="K463" s="4">
        <v>0.21879999999999999</v>
      </c>
      <c r="L463" s="5">
        <v>7</v>
      </c>
      <c r="M463" s="4">
        <v>0.1164</v>
      </c>
      <c r="N463" s="5">
        <v>32</v>
      </c>
      <c r="P463" s="16"/>
      <c r="Q463" s="16"/>
      <c r="R463" s="5"/>
      <c r="S463" s="5"/>
      <c r="T463" s="19">
        <f t="shared" si="303"/>
        <v>3</v>
      </c>
      <c r="U463" s="19">
        <f t="shared" si="304"/>
        <v>11</v>
      </c>
      <c r="V463" s="19">
        <f t="shared" si="305"/>
        <v>9</v>
      </c>
      <c r="W463" s="19">
        <f t="shared" si="306"/>
        <v>2</v>
      </c>
      <c r="X463" s="19">
        <f t="shared" si="307"/>
        <v>7</v>
      </c>
      <c r="Y463" s="19"/>
      <c r="Z463" s="20">
        <f t="shared" si="308"/>
        <v>32</v>
      </c>
      <c r="AA463" s="16"/>
      <c r="AB463" s="16"/>
      <c r="AC463" s="16"/>
      <c r="AD463" s="16"/>
      <c r="AE463" s="16"/>
      <c r="AF463" s="16"/>
      <c r="AG463" s="21"/>
      <c r="AH463" s="21">
        <f>$Z463*T466/$Z466</f>
        <v>2.3272727272727272</v>
      </c>
      <c r="AI463" s="21">
        <f>$Z463*U466/$Z466</f>
        <v>10.123636363636363</v>
      </c>
      <c r="AJ463" s="21">
        <f>$Z463*V466/$Z466</f>
        <v>11.403636363636364</v>
      </c>
      <c r="AK463" s="21">
        <f>$Z463*W466/$Z466</f>
        <v>4.7709090909090905</v>
      </c>
      <c r="AL463" s="21">
        <f>$Z463*X466/$Z466</f>
        <v>3.3745454545454545</v>
      </c>
    </row>
    <row r="464" spans="2:38" x14ac:dyDescent="0.25">
      <c r="B464" s="3" t="s">
        <v>13</v>
      </c>
      <c r="C464" s="4">
        <v>0</v>
      </c>
      <c r="D464" s="5">
        <v>0</v>
      </c>
      <c r="E464" s="4">
        <v>0.66670000000000007</v>
      </c>
      <c r="F464" s="5">
        <v>6</v>
      </c>
      <c r="G464" s="4">
        <v>0.22220000000000001</v>
      </c>
      <c r="H464" s="5">
        <v>2</v>
      </c>
      <c r="I464" s="4">
        <v>0.1111</v>
      </c>
      <c r="J464" s="5">
        <v>1</v>
      </c>
      <c r="K464" s="4">
        <v>0</v>
      </c>
      <c r="L464" s="5">
        <v>0</v>
      </c>
      <c r="M464" s="4">
        <v>3.27E-2</v>
      </c>
      <c r="N464" s="5">
        <v>9</v>
      </c>
      <c r="P464" s="16"/>
      <c r="Q464" s="16"/>
      <c r="R464" s="5"/>
      <c r="S464" s="5"/>
      <c r="T464" s="19">
        <f t="shared" si="303"/>
        <v>0</v>
      </c>
      <c r="U464" s="19">
        <f t="shared" si="304"/>
        <v>6</v>
      </c>
      <c r="V464" s="19">
        <f t="shared" si="305"/>
        <v>2</v>
      </c>
      <c r="W464" s="19">
        <f t="shared" si="306"/>
        <v>1</v>
      </c>
      <c r="X464" s="19">
        <f t="shared" si="307"/>
        <v>0</v>
      </c>
      <c r="Y464" s="19"/>
      <c r="Z464" s="20">
        <f t="shared" si="308"/>
        <v>9</v>
      </c>
      <c r="AA464" s="16"/>
      <c r="AB464" s="16"/>
      <c r="AC464" s="16"/>
      <c r="AD464" s="16"/>
      <c r="AE464" s="16"/>
      <c r="AF464" s="16"/>
      <c r="AG464" s="21"/>
      <c r="AH464" s="21">
        <f>$Z464*T466/$Z466</f>
        <v>0.65454545454545454</v>
      </c>
      <c r="AI464" s="21">
        <f>$Z464*U466/$Z466</f>
        <v>2.8472727272727272</v>
      </c>
      <c r="AJ464" s="21">
        <f>$Z464*V466/$Z466</f>
        <v>3.2072727272727271</v>
      </c>
      <c r="AK464" s="21">
        <f>$Z464*W466/$Z466</f>
        <v>1.3418181818181818</v>
      </c>
      <c r="AL464" s="21">
        <f>$Z464*X466/$Z466</f>
        <v>0.9490909090909091</v>
      </c>
    </row>
    <row r="465" spans="2:38" x14ac:dyDescent="0.25">
      <c r="B465" s="3" t="s">
        <v>14</v>
      </c>
      <c r="C465" s="4">
        <v>0</v>
      </c>
      <c r="D465" s="5">
        <v>0</v>
      </c>
      <c r="E465" s="4">
        <v>0</v>
      </c>
      <c r="F465" s="5">
        <v>0</v>
      </c>
      <c r="G465" s="4">
        <v>0</v>
      </c>
      <c r="H465" s="5">
        <v>0</v>
      </c>
      <c r="I465" s="4">
        <v>1</v>
      </c>
      <c r="J465" s="5">
        <v>2</v>
      </c>
      <c r="K465" s="4">
        <v>0</v>
      </c>
      <c r="L465" s="5">
        <v>0</v>
      </c>
      <c r="M465" s="4">
        <v>7.3000000000000001E-3</v>
      </c>
      <c r="N465" s="5">
        <v>2</v>
      </c>
      <c r="P465" s="16"/>
      <c r="Q465" s="16"/>
      <c r="R465" s="5"/>
      <c r="S465" s="5"/>
      <c r="T465" s="19">
        <f t="shared" si="303"/>
        <v>0</v>
      </c>
      <c r="U465" s="19">
        <f t="shared" si="304"/>
        <v>0</v>
      </c>
      <c r="V465" s="19">
        <f t="shared" si="305"/>
        <v>0</v>
      </c>
      <c r="W465" s="19">
        <f t="shared" si="306"/>
        <v>2</v>
      </c>
      <c r="X465" s="19">
        <f t="shared" si="307"/>
        <v>0</v>
      </c>
      <c r="Y465" s="19"/>
      <c r="Z465" s="20">
        <f t="shared" si="308"/>
        <v>2</v>
      </c>
      <c r="AA465" s="16"/>
      <c r="AB465" s="16"/>
      <c r="AC465" s="16"/>
      <c r="AD465" s="16"/>
      <c r="AE465" s="16"/>
      <c r="AF465" s="16"/>
      <c r="AG465" s="21"/>
      <c r="AH465" s="21">
        <f>$Z465*T466/$Z466</f>
        <v>0.14545454545454545</v>
      </c>
      <c r="AI465" s="21">
        <f>$Z465*U466/$Z466</f>
        <v>0.63272727272727269</v>
      </c>
      <c r="AJ465" s="21">
        <f>$Z465*V466/$Z466</f>
        <v>0.71272727272727276</v>
      </c>
      <c r="AK465" s="21">
        <f>$Z465*W466/$Z466</f>
        <v>0.29818181818181816</v>
      </c>
      <c r="AL465" s="21">
        <f>$Z465*X466/$Z466</f>
        <v>0.21090909090909091</v>
      </c>
    </row>
    <row r="466" spans="2:38" x14ac:dyDescent="0.25">
      <c r="B466" s="3" t="s">
        <v>6</v>
      </c>
      <c r="C466" s="6">
        <v>7.2700000000000001E-2</v>
      </c>
      <c r="D466" s="3">
        <v>20</v>
      </c>
      <c r="E466" s="6">
        <v>0.31640000000000001</v>
      </c>
      <c r="F466" s="3">
        <v>87</v>
      </c>
      <c r="G466" s="6">
        <v>0.35639999999999999</v>
      </c>
      <c r="H466" s="3">
        <v>98</v>
      </c>
      <c r="I466" s="6">
        <v>0.14910000000000001</v>
      </c>
      <c r="J466" s="3">
        <v>41</v>
      </c>
      <c r="K466" s="6">
        <v>0.1055</v>
      </c>
      <c r="L466" s="3">
        <v>29</v>
      </c>
      <c r="M466" s="6">
        <v>1</v>
      </c>
      <c r="N466" s="3">
        <v>275</v>
      </c>
      <c r="P466" s="16"/>
      <c r="Q466" s="16"/>
      <c r="R466" s="16"/>
      <c r="S466" s="16"/>
      <c r="T466" s="20">
        <f>SUM(T458:T465)</f>
        <v>20</v>
      </c>
      <c r="U466" s="20">
        <f t="shared" ref="U466" si="309">SUM(U458:U465)</f>
        <v>87</v>
      </c>
      <c r="V466" s="20">
        <f t="shared" ref="V466" si="310">SUM(V458:V465)</f>
        <v>98</v>
      </c>
      <c r="W466" s="20">
        <f t="shared" ref="W466" si="311">SUM(W458:W465)</f>
        <v>41</v>
      </c>
      <c r="X466" s="20">
        <f t="shared" ref="X466" si="312">SUM(X458:X465)</f>
        <v>29</v>
      </c>
      <c r="Y466" s="20"/>
      <c r="Z466" s="19">
        <f>SUM(Z458:Z465)</f>
        <v>275</v>
      </c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 spans="2:38" x14ac:dyDescent="0.25">
      <c r="B467" s="8" t="s">
        <v>96</v>
      </c>
      <c r="C467" s="19"/>
      <c r="D467" s="18">
        <f>C466*4+E466*3+G466*2+I466*1+K466*0</f>
        <v>2.1018999999999997</v>
      </c>
      <c r="E467" s="17" t="s">
        <v>97</v>
      </c>
      <c r="F467" s="7"/>
      <c r="G467" s="7"/>
      <c r="H467" s="7"/>
      <c r="I467" s="7"/>
      <c r="J467" s="7"/>
      <c r="K467" s="7"/>
      <c r="L467" s="7"/>
      <c r="M467" s="7" t="s">
        <v>15</v>
      </c>
      <c r="N467" s="7">
        <v>275</v>
      </c>
    </row>
    <row r="468" spans="2:38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 t="s">
        <v>16</v>
      </c>
      <c r="N468" s="7">
        <v>0</v>
      </c>
    </row>
    <row r="470" spans="2:38" ht="18" x14ac:dyDescent="0.25">
      <c r="B470" s="1" t="s">
        <v>81</v>
      </c>
    </row>
    <row r="471" spans="2:38" x14ac:dyDescent="0.25">
      <c r="B471" s="2"/>
      <c r="C471" s="24" t="s">
        <v>42</v>
      </c>
      <c r="D471" s="25"/>
      <c r="E471" s="24" t="s">
        <v>43</v>
      </c>
      <c r="F471" s="25"/>
      <c r="G471" s="24" t="s">
        <v>44</v>
      </c>
      <c r="H471" s="25"/>
      <c r="I471" s="24" t="s">
        <v>72</v>
      </c>
      <c r="J471" s="25"/>
      <c r="K471" s="24" t="s">
        <v>46</v>
      </c>
      <c r="L471" s="25"/>
      <c r="M471" s="24" t="s">
        <v>6</v>
      </c>
      <c r="N471" s="25"/>
    </row>
    <row r="472" spans="2:38" x14ac:dyDescent="0.25">
      <c r="B472" s="3" t="s">
        <v>7</v>
      </c>
      <c r="C472" s="4">
        <v>0</v>
      </c>
      <c r="D472" s="5">
        <v>0</v>
      </c>
      <c r="E472" s="4">
        <v>0</v>
      </c>
      <c r="F472" s="5">
        <v>0</v>
      </c>
      <c r="G472" s="4">
        <v>0</v>
      </c>
      <c r="H472" s="5">
        <v>0</v>
      </c>
      <c r="I472" s="4">
        <v>0</v>
      </c>
      <c r="J472" s="5">
        <v>0</v>
      </c>
      <c r="K472" s="4">
        <v>0</v>
      </c>
      <c r="L472" s="5">
        <v>0</v>
      </c>
      <c r="M472" s="4">
        <v>0</v>
      </c>
      <c r="N472" s="5">
        <v>0</v>
      </c>
    </row>
    <row r="473" spans="2:38" x14ac:dyDescent="0.25">
      <c r="B473" s="3" t="s">
        <v>8</v>
      </c>
      <c r="C473" s="4">
        <v>0</v>
      </c>
      <c r="D473" s="5">
        <v>0</v>
      </c>
      <c r="E473" s="4">
        <v>0</v>
      </c>
      <c r="F473" s="5">
        <v>0</v>
      </c>
      <c r="G473" s="4">
        <v>0</v>
      </c>
      <c r="H473" s="5">
        <v>0</v>
      </c>
      <c r="I473" s="4">
        <v>0</v>
      </c>
      <c r="J473" s="5">
        <v>0</v>
      </c>
      <c r="K473" s="4">
        <v>0</v>
      </c>
      <c r="L473" s="5">
        <v>0</v>
      </c>
      <c r="M473" s="4">
        <v>0</v>
      </c>
      <c r="N473" s="5">
        <v>0</v>
      </c>
    </row>
    <row r="474" spans="2:38" x14ac:dyDescent="0.25">
      <c r="B474" s="3" t="s">
        <v>9</v>
      </c>
      <c r="C474" s="4">
        <v>0</v>
      </c>
      <c r="D474" s="5">
        <v>0</v>
      </c>
      <c r="E474" s="4">
        <v>0</v>
      </c>
      <c r="F474" s="5">
        <v>0</v>
      </c>
      <c r="G474" s="4">
        <v>0</v>
      </c>
      <c r="H474" s="5">
        <v>0</v>
      </c>
      <c r="I474" s="4">
        <v>0</v>
      </c>
      <c r="J474" s="5">
        <v>0</v>
      </c>
      <c r="K474" s="4">
        <v>0</v>
      </c>
      <c r="L474" s="5">
        <v>0</v>
      </c>
      <c r="M474" s="4">
        <v>0</v>
      </c>
      <c r="N474" s="5">
        <v>0</v>
      </c>
    </row>
    <row r="475" spans="2:38" x14ac:dyDescent="0.25">
      <c r="B475" s="3" t="s">
        <v>10</v>
      </c>
      <c r="C475" s="4">
        <v>0</v>
      </c>
      <c r="D475" s="5">
        <v>0</v>
      </c>
      <c r="E475" s="4">
        <v>0</v>
      </c>
      <c r="F475" s="5">
        <v>0</v>
      </c>
      <c r="G475" s="4">
        <v>0</v>
      </c>
      <c r="H475" s="5">
        <v>0</v>
      </c>
      <c r="I475" s="4">
        <v>0</v>
      </c>
      <c r="J475" s="5">
        <v>0</v>
      </c>
      <c r="K475" s="4">
        <v>0</v>
      </c>
      <c r="L475" s="5">
        <v>0</v>
      </c>
      <c r="M475" s="4">
        <v>0</v>
      </c>
      <c r="N475" s="5">
        <v>0</v>
      </c>
    </row>
    <row r="476" spans="2:38" x14ac:dyDescent="0.25">
      <c r="B476" s="3" t="s">
        <v>11</v>
      </c>
      <c r="C476" s="4">
        <v>0</v>
      </c>
      <c r="D476" s="5">
        <v>0</v>
      </c>
      <c r="E476" s="4">
        <v>0</v>
      </c>
      <c r="F476" s="5">
        <v>0</v>
      </c>
      <c r="G476" s="4">
        <v>0</v>
      </c>
      <c r="H476" s="5">
        <v>0</v>
      </c>
      <c r="I476" s="4">
        <v>0</v>
      </c>
      <c r="J476" s="5">
        <v>0</v>
      </c>
      <c r="K476" s="4">
        <v>0</v>
      </c>
      <c r="L476" s="5">
        <v>0</v>
      </c>
      <c r="M476" s="4">
        <v>0</v>
      </c>
      <c r="N476" s="5">
        <v>0</v>
      </c>
    </row>
    <row r="477" spans="2:38" x14ac:dyDescent="0.25">
      <c r="B477" s="3" t="s">
        <v>12</v>
      </c>
      <c r="C477" s="4">
        <v>0</v>
      </c>
      <c r="D477" s="5">
        <v>0</v>
      </c>
      <c r="E477" s="4">
        <v>0</v>
      </c>
      <c r="F477" s="5">
        <v>0</v>
      </c>
      <c r="G477" s="4">
        <v>0</v>
      </c>
      <c r="H477" s="5">
        <v>0</v>
      </c>
      <c r="I477" s="4">
        <v>0</v>
      </c>
      <c r="J477" s="5">
        <v>0</v>
      </c>
      <c r="K477" s="4">
        <v>0</v>
      </c>
      <c r="L477" s="5">
        <v>0</v>
      </c>
      <c r="M477" s="4">
        <v>0</v>
      </c>
      <c r="N477" s="5">
        <v>0</v>
      </c>
    </row>
    <row r="478" spans="2:38" x14ac:dyDescent="0.25">
      <c r="B478" s="3" t="s">
        <v>13</v>
      </c>
      <c r="C478" s="4">
        <v>0</v>
      </c>
      <c r="D478" s="5">
        <v>0</v>
      </c>
      <c r="E478" s="4">
        <v>0</v>
      </c>
      <c r="F478" s="5">
        <v>0</v>
      </c>
      <c r="G478" s="4">
        <v>0</v>
      </c>
      <c r="H478" s="5">
        <v>0</v>
      </c>
      <c r="I478" s="4">
        <v>0</v>
      </c>
      <c r="J478" s="5">
        <v>0</v>
      </c>
      <c r="K478" s="4">
        <v>0</v>
      </c>
      <c r="L478" s="5">
        <v>0</v>
      </c>
      <c r="M478" s="4">
        <v>0</v>
      </c>
      <c r="N478" s="5">
        <v>0</v>
      </c>
    </row>
    <row r="479" spans="2:38" x14ac:dyDescent="0.25">
      <c r="B479" s="3" t="s">
        <v>14</v>
      </c>
      <c r="C479" s="4">
        <v>0</v>
      </c>
      <c r="D479" s="5">
        <v>0</v>
      </c>
      <c r="E479" s="4">
        <v>0</v>
      </c>
      <c r="F479" s="5">
        <v>0</v>
      </c>
      <c r="G479" s="4">
        <v>0</v>
      </c>
      <c r="H479" s="5">
        <v>0</v>
      </c>
      <c r="I479" s="4">
        <v>0</v>
      </c>
      <c r="J479" s="5">
        <v>0</v>
      </c>
      <c r="K479" s="4">
        <v>0</v>
      </c>
      <c r="L479" s="5">
        <v>0</v>
      </c>
      <c r="M479" s="4">
        <v>0</v>
      </c>
      <c r="N479" s="5">
        <v>0</v>
      </c>
    </row>
    <row r="480" spans="2:38" x14ac:dyDescent="0.25">
      <c r="B480" s="3" t="s">
        <v>6</v>
      </c>
      <c r="C480" s="6">
        <v>0</v>
      </c>
      <c r="D480" s="3">
        <v>0</v>
      </c>
      <c r="E480" s="6">
        <v>0</v>
      </c>
      <c r="F480" s="3">
        <v>0</v>
      </c>
      <c r="G480" s="6">
        <v>0</v>
      </c>
      <c r="H480" s="3">
        <v>0</v>
      </c>
      <c r="I480" s="6">
        <v>0</v>
      </c>
      <c r="J480" s="3">
        <v>0</v>
      </c>
      <c r="K480" s="6">
        <v>0</v>
      </c>
      <c r="L480" s="3">
        <v>0</v>
      </c>
      <c r="M480" s="6">
        <v>1</v>
      </c>
      <c r="N480" s="3">
        <v>275</v>
      </c>
    </row>
    <row r="481" spans="2:38" x14ac:dyDescent="0.25">
      <c r="B481" s="8"/>
      <c r="C481" s="19"/>
      <c r="D481" s="18"/>
      <c r="E481" s="17"/>
      <c r="F481" s="7"/>
      <c r="G481" s="7"/>
      <c r="H481" s="7"/>
      <c r="I481" s="7"/>
      <c r="J481" s="7"/>
      <c r="K481" s="7"/>
      <c r="L481" s="7"/>
      <c r="M481" s="7" t="s">
        <v>15</v>
      </c>
      <c r="N481" s="7">
        <v>275</v>
      </c>
    </row>
    <row r="482" spans="2:38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 t="s">
        <v>16</v>
      </c>
      <c r="N482" s="7">
        <v>0</v>
      </c>
    </row>
    <row r="484" spans="2:38" ht="18" x14ac:dyDescent="0.25">
      <c r="B484" s="1" t="s">
        <v>82</v>
      </c>
    </row>
    <row r="485" spans="2:38" ht="18" x14ac:dyDescent="0.25">
      <c r="B485" s="1" t="s">
        <v>83</v>
      </c>
    </row>
    <row r="486" spans="2:38" x14ac:dyDescent="0.25">
      <c r="B486" s="2"/>
      <c r="C486" s="24" t="s">
        <v>42</v>
      </c>
      <c r="D486" s="25"/>
      <c r="E486" s="24" t="s">
        <v>43</v>
      </c>
      <c r="F486" s="25"/>
      <c r="G486" s="24" t="s">
        <v>44</v>
      </c>
      <c r="H486" s="25"/>
      <c r="I486" s="24" t="s">
        <v>72</v>
      </c>
      <c r="J486" s="25"/>
      <c r="K486" s="24" t="s">
        <v>46</v>
      </c>
      <c r="L486" s="25"/>
      <c r="M486" s="24" t="s">
        <v>6</v>
      </c>
      <c r="N486" s="25"/>
    </row>
    <row r="487" spans="2:38" x14ac:dyDescent="0.25">
      <c r="B487" s="3" t="s">
        <v>7</v>
      </c>
      <c r="C487" s="4">
        <v>0</v>
      </c>
      <c r="D487" s="5">
        <v>0</v>
      </c>
      <c r="E487" s="4">
        <v>0</v>
      </c>
      <c r="F487" s="5">
        <v>0</v>
      </c>
      <c r="G487" s="4">
        <v>0</v>
      </c>
      <c r="H487" s="5">
        <v>0</v>
      </c>
      <c r="I487" s="4">
        <v>0</v>
      </c>
      <c r="J487" s="5">
        <v>0</v>
      </c>
      <c r="K487" s="4">
        <v>0</v>
      </c>
      <c r="L487" s="5">
        <v>0</v>
      </c>
      <c r="M487" s="4">
        <v>0</v>
      </c>
      <c r="N487" s="5">
        <v>0</v>
      </c>
      <c r="P487" s="12" t="s">
        <v>91</v>
      </c>
      <c r="Q487" s="17">
        <f>_xlfn.CHISQ.TEST(T488:X494,AH488:AL494)</f>
        <v>0.84048072291081377</v>
      </c>
      <c r="R487" s="19"/>
      <c r="S487" s="19" t="s">
        <v>92</v>
      </c>
      <c r="T487" s="19"/>
      <c r="U487" s="19"/>
      <c r="V487" s="19"/>
      <c r="W487" s="19"/>
      <c r="X487" s="19"/>
      <c r="Y487" s="19"/>
      <c r="Z487" s="20"/>
      <c r="AA487" s="19"/>
      <c r="AB487" s="19"/>
      <c r="AC487" s="19"/>
      <c r="AD487" s="19"/>
      <c r="AE487" s="19"/>
      <c r="AF487" s="19" t="s">
        <v>93</v>
      </c>
      <c r="AG487" s="21"/>
      <c r="AH487" s="21"/>
      <c r="AI487" s="21"/>
      <c r="AJ487" s="21"/>
      <c r="AK487" s="21"/>
      <c r="AL487" s="16"/>
    </row>
    <row r="488" spans="2:38" x14ac:dyDescent="0.25">
      <c r="B488" s="3" t="s">
        <v>8</v>
      </c>
      <c r="C488" s="4">
        <v>0.11899999999999999</v>
      </c>
      <c r="D488" s="5">
        <v>5</v>
      </c>
      <c r="E488" s="4">
        <v>0.47620000000000001</v>
      </c>
      <c r="F488" s="5">
        <v>20</v>
      </c>
      <c r="G488" s="4">
        <v>0.28570000000000001</v>
      </c>
      <c r="H488" s="5">
        <v>12</v>
      </c>
      <c r="I488" s="4">
        <v>9.5199999999999993E-2</v>
      </c>
      <c r="J488" s="5">
        <v>4</v>
      </c>
      <c r="K488" s="4">
        <v>2.3800000000000002E-2</v>
      </c>
      <c r="L488" s="5">
        <v>1</v>
      </c>
      <c r="M488" s="4">
        <v>0.1527</v>
      </c>
      <c r="N488" s="5">
        <v>42</v>
      </c>
      <c r="P488" s="12" t="s">
        <v>94</v>
      </c>
      <c r="Q488" s="8">
        <f>_xlfn.CHISQ.INV.RT(Q487,24)</f>
        <v>17.189211152789788</v>
      </c>
      <c r="R488" s="19"/>
      <c r="S488" s="19"/>
      <c r="T488" s="19">
        <f t="shared" ref="T488:T494" si="313">D488</f>
        <v>5</v>
      </c>
      <c r="U488" s="19">
        <f t="shared" ref="U488:U494" si="314">F488</f>
        <v>20</v>
      </c>
      <c r="V488" s="19">
        <f t="shared" ref="V488:V494" si="315">H488</f>
        <v>12</v>
      </c>
      <c r="W488" s="19">
        <f t="shared" ref="W488:W494" si="316">J488</f>
        <v>4</v>
      </c>
      <c r="X488" s="19">
        <f t="shared" ref="X488:X494" si="317">L488</f>
        <v>1</v>
      </c>
      <c r="Y488" s="19"/>
      <c r="Z488" s="20">
        <f t="shared" ref="Z488:Z494" si="318">SUM(T488:Y488)</f>
        <v>42</v>
      </c>
      <c r="AA488" s="19"/>
      <c r="AB488" s="19"/>
      <c r="AC488" s="19"/>
      <c r="AD488" s="19"/>
      <c r="AE488" s="19"/>
      <c r="AF488" s="19"/>
      <c r="AG488" s="21"/>
      <c r="AH488" s="21">
        <f>$Z488*T495/$Z495</f>
        <v>6.437956204379562</v>
      </c>
      <c r="AI488" s="21">
        <f>$Z488*U495/$Z495</f>
        <v>18.087591240875913</v>
      </c>
      <c r="AJ488" s="21">
        <f>$Z488*V495/$Z495</f>
        <v>12.10948905109489</v>
      </c>
      <c r="AK488" s="21">
        <f>$Z488*W495/$Z495</f>
        <v>3.5255474452554743</v>
      </c>
      <c r="AL488" s="21">
        <f>$Z488*X495/$Z495</f>
        <v>1.8394160583941606</v>
      </c>
    </row>
    <row r="489" spans="2:38" x14ac:dyDescent="0.25">
      <c r="B489" s="3" t="s">
        <v>9</v>
      </c>
      <c r="C489" s="4">
        <v>0.2286</v>
      </c>
      <c r="D489" s="5">
        <v>8</v>
      </c>
      <c r="E489" s="4">
        <v>0.4</v>
      </c>
      <c r="F489" s="5">
        <v>14</v>
      </c>
      <c r="G489" s="4">
        <v>0.2</v>
      </c>
      <c r="H489" s="5">
        <v>7</v>
      </c>
      <c r="I489" s="4">
        <v>0.1143</v>
      </c>
      <c r="J489" s="5">
        <v>4</v>
      </c>
      <c r="K489" s="4">
        <v>5.7099999999999998E-2</v>
      </c>
      <c r="L489" s="5">
        <v>2</v>
      </c>
      <c r="M489" s="4">
        <v>0.1273</v>
      </c>
      <c r="N489" s="5">
        <v>35</v>
      </c>
      <c r="P489" s="12" t="s">
        <v>95</v>
      </c>
      <c r="Q489" s="22">
        <f>SQRT(Q488/(Z495*MIN(7-1,5-1)))</f>
        <v>0.12523412800925657</v>
      </c>
      <c r="R489" s="19"/>
      <c r="S489" s="19"/>
      <c r="T489" s="19">
        <f t="shared" si="313"/>
        <v>8</v>
      </c>
      <c r="U489" s="19">
        <f t="shared" si="314"/>
        <v>14</v>
      </c>
      <c r="V489" s="19">
        <f t="shared" si="315"/>
        <v>7</v>
      </c>
      <c r="W489" s="19">
        <f t="shared" si="316"/>
        <v>4</v>
      </c>
      <c r="X489" s="19">
        <f t="shared" si="317"/>
        <v>2</v>
      </c>
      <c r="Y489" s="19"/>
      <c r="Z489" s="20">
        <f t="shared" si="318"/>
        <v>35</v>
      </c>
      <c r="AA489" s="19"/>
      <c r="AB489" s="19"/>
      <c r="AC489" s="19"/>
      <c r="AD489" s="19"/>
      <c r="AE489" s="19"/>
      <c r="AF489" s="19"/>
      <c r="AG489" s="21"/>
      <c r="AH489" s="21">
        <f>$Z489*T495/$Z495</f>
        <v>5.3649635036496353</v>
      </c>
      <c r="AI489" s="21">
        <f>$Z489*U495/$Z495</f>
        <v>15.072992700729927</v>
      </c>
      <c r="AJ489" s="21">
        <f>$Z489*V495/$Z495</f>
        <v>10.091240875912408</v>
      </c>
      <c r="AK489" s="21">
        <f>$Z489*W495/$Z495</f>
        <v>2.937956204379562</v>
      </c>
      <c r="AL489" s="21">
        <f>$Z489*X495/$Z495</f>
        <v>1.5328467153284671</v>
      </c>
    </row>
    <row r="490" spans="2:38" x14ac:dyDescent="0.25">
      <c r="B490" s="3" t="s">
        <v>10</v>
      </c>
      <c r="C490" s="4">
        <v>0.16220000000000001</v>
      </c>
      <c r="D490" s="5">
        <v>12</v>
      </c>
      <c r="E490" s="4">
        <v>0.39190000000000003</v>
      </c>
      <c r="F490" s="5">
        <v>29</v>
      </c>
      <c r="G490" s="4">
        <v>0.32429999999999998</v>
      </c>
      <c r="H490" s="5">
        <v>24</v>
      </c>
      <c r="I490" s="4">
        <v>8.1099999999999992E-2</v>
      </c>
      <c r="J490" s="5">
        <v>6</v>
      </c>
      <c r="K490" s="4">
        <v>4.0500000000000001E-2</v>
      </c>
      <c r="L490" s="5">
        <v>3</v>
      </c>
      <c r="M490" s="4">
        <v>0.26910000000000001</v>
      </c>
      <c r="N490" s="5">
        <v>74</v>
      </c>
      <c r="P490" s="19"/>
      <c r="Q490" s="8" t="str">
        <f>IF(AND(Q489&gt;0,Q489&lt;=0.2),"Schwacher Zusammenhang",IF(AND(Q489&gt;0.2,Q489&lt;=0.6),"Mittlerer Zusammenhang",IF(Q489&gt;0.6,"Starker Zusammenhang","")))</f>
        <v>Schwacher Zusammenhang</v>
      </c>
      <c r="R490" s="5"/>
      <c r="S490" s="5"/>
      <c r="T490" s="19">
        <f t="shared" si="313"/>
        <v>12</v>
      </c>
      <c r="U490" s="19">
        <f t="shared" si="314"/>
        <v>29</v>
      </c>
      <c r="V490" s="19">
        <f t="shared" si="315"/>
        <v>24</v>
      </c>
      <c r="W490" s="19">
        <f t="shared" si="316"/>
        <v>6</v>
      </c>
      <c r="X490" s="19">
        <f t="shared" si="317"/>
        <v>3</v>
      </c>
      <c r="Y490" s="19"/>
      <c r="Z490" s="20">
        <f t="shared" si="318"/>
        <v>74</v>
      </c>
      <c r="AA490" s="19"/>
      <c r="AB490" s="19"/>
      <c r="AC490" s="19"/>
      <c r="AD490" s="19"/>
      <c r="AE490" s="19"/>
      <c r="AF490" s="19"/>
      <c r="AG490" s="21"/>
      <c r="AH490" s="21">
        <f>$Z490*T495/$Z495</f>
        <v>11.343065693430656</v>
      </c>
      <c r="AI490" s="21">
        <f>$Z490*U495/$Z495</f>
        <v>31.868613138686133</v>
      </c>
      <c r="AJ490" s="21">
        <f>$Z490*V495/$Z495</f>
        <v>21.335766423357665</v>
      </c>
      <c r="AK490" s="21">
        <f>$Z490*W495/$Z495</f>
        <v>6.211678832116788</v>
      </c>
      <c r="AL490" s="21">
        <f>$Z490*X495/$Z495</f>
        <v>3.2408759124087592</v>
      </c>
    </row>
    <row r="491" spans="2:38" x14ac:dyDescent="0.25">
      <c r="B491" s="3" t="s">
        <v>11</v>
      </c>
      <c r="C491" s="4">
        <v>0.1125</v>
      </c>
      <c r="D491" s="5">
        <v>9</v>
      </c>
      <c r="E491" s="4">
        <v>0.4375</v>
      </c>
      <c r="F491" s="5">
        <v>35</v>
      </c>
      <c r="G491" s="4">
        <v>0.33750000000000002</v>
      </c>
      <c r="H491" s="5">
        <v>27</v>
      </c>
      <c r="I491" s="4">
        <v>6.25E-2</v>
      </c>
      <c r="J491" s="5">
        <v>5</v>
      </c>
      <c r="K491" s="4">
        <v>0.05</v>
      </c>
      <c r="L491" s="5">
        <v>4</v>
      </c>
      <c r="M491" s="4">
        <v>0.29089999999999999</v>
      </c>
      <c r="N491" s="5">
        <v>80</v>
      </c>
      <c r="P491" s="16"/>
      <c r="Q491" s="16"/>
      <c r="R491" s="5"/>
      <c r="S491" s="5"/>
      <c r="T491" s="19">
        <f t="shared" si="313"/>
        <v>9</v>
      </c>
      <c r="U491" s="19">
        <f t="shared" si="314"/>
        <v>35</v>
      </c>
      <c r="V491" s="19">
        <f t="shared" si="315"/>
        <v>27</v>
      </c>
      <c r="W491" s="19">
        <f t="shared" si="316"/>
        <v>5</v>
      </c>
      <c r="X491" s="19">
        <f t="shared" si="317"/>
        <v>4</v>
      </c>
      <c r="Y491" s="19"/>
      <c r="Z491" s="20">
        <f t="shared" si="318"/>
        <v>80</v>
      </c>
      <c r="AA491" s="16"/>
      <c r="AB491" s="16"/>
      <c r="AC491" s="16"/>
      <c r="AD491" s="16"/>
      <c r="AE491" s="16"/>
      <c r="AF491" s="16"/>
      <c r="AG491" s="21"/>
      <c r="AH491" s="21">
        <f>$Z491*T495/$Z495</f>
        <v>12.262773722627736</v>
      </c>
      <c r="AI491" s="21">
        <f>$Z491*U495/$Z495</f>
        <v>34.45255474452555</v>
      </c>
      <c r="AJ491" s="21">
        <f>$Z491*V495/$Z495</f>
        <v>23.065693430656935</v>
      </c>
      <c r="AK491" s="21">
        <f>$Z491*W495/$Z495</f>
        <v>6.7153284671532845</v>
      </c>
      <c r="AL491" s="21">
        <f>$Z491*X495/$Z495</f>
        <v>3.5036496350364965</v>
      </c>
    </row>
    <row r="492" spans="2:38" x14ac:dyDescent="0.25">
      <c r="B492" s="3" t="s">
        <v>12</v>
      </c>
      <c r="C492" s="4">
        <v>0.15629999999999999</v>
      </c>
      <c r="D492" s="5">
        <v>5</v>
      </c>
      <c r="E492" s="4">
        <v>0.5</v>
      </c>
      <c r="F492" s="5">
        <v>16</v>
      </c>
      <c r="G492" s="4">
        <v>0.1875</v>
      </c>
      <c r="H492" s="5">
        <v>6</v>
      </c>
      <c r="I492" s="4">
        <v>9.3800000000000008E-2</v>
      </c>
      <c r="J492" s="5">
        <v>3</v>
      </c>
      <c r="K492" s="4">
        <v>6.25E-2</v>
      </c>
      <c r="L492" s="5">
        <v>2</v>
      </c>
      <c r="M492" s="4">
        <v>0.1164</v>
      </c>
      <c r="N492" s="5">
        <v>32</v>
      </c>
      <c r="P492" s="16"/>
      <c r="Q492" s="16"/>
      <c r="R492" s="5"/>
      <c r="S492" s="5"/>
      <c r="T492" s="19">
        <f t="shared" si="313"/>
        <v>5</v>
      </c>
      <c r="U492" s="19">
        <f t="shared" si="314"/>
        <v>16</v>
      </c>
      <c r="V492" s="19">
        <f t="shared" si="315"/>
        <v>6</v>
      </c>
      <c r="W492" s="19">
        <f t="shared" si="316"/>
        <v>3</v>
      </c>
      <c r="X492" s="19">
        <f t="shared" si="317"/>
        <v>2</v>
      </c>
      <c r="Y492" s="19"/>
      <c r="Z492" s="20">
        <f t="shared" si="318"/>
        <v>32</v>
      </c>
      <c r="AA492" s="16"/>
      <c r="AB492" s="16"/>
      <c r="AC492" s="16"/>
      <c r="AD492" s="16"/>
      <c r="AE492" s="16"/>
      <c r="AF492" s="16"/>
      <c r="AG492" s="21"/>
      <c r="AH492" s="21">
        <f>$Z492*T495/$Z495</f>
        <v>4.9051094890510951</v>
      </c>
      <c r="AI492" s="21">
        <f>$Z492*U495/$Z495</f>
        <v>13.781021897810218</v>
      </c>
      <c r="AJ492" s="21">
        <f>$Z492*V495/$Z495</f>
        <v>9.2262773722627731</v>
      </c>
      <c r="AK492" s="21">
        <f>$Z492*W495/$Z495</f>
        <v>2.6861313868613137</v>
      </c>
      <c r="AL492" s="21">
        <f>$Z492*X495/$Z495</f>
        <v>1.4014598540145986</v>
      </c>
    </row>
    <row r="493" spans="2:38" x14ac:dyDescent="0.25">
      <c r="B493" s="3" t="s">
        <v>13</v>
      </c>
      <c r="C493" s="4">
        <v>0.33329999999999999</v>
      </c>
      <c r="D493" s="5">
        <v>3</v>
      </c>
      <c r="E493" s="4">
        <v>0.44440000000000002</v>
      </c>
      <c r="F493" s="5">
        <v>4</v>
      </c>
      <c r="G493" s="4">
        <v>0.22220000000000001</v>
      </c>
      <c r="H493" s="5">
        <v>2</v>
      </c>
      <c r="I493" s="4">
        <v>0</v>
      </c>
      <c r="J493" s="5">
        <v>0</v>
      </c>
      <c r="K493" s="4">
        <v>0</v>
      </c>
      <c r="L493" s="5">
        <v>0</v>
      </c>
      <c r="M493" s="4">
        <v>3.27E-2</v>
      </c>
      <c r="N493" s="5">
        <v>9</v>
      </c>
      <c r="P493" s="16"/>
      <c r="Q493" s="16"/>
      <c r="R493" s="5"/>
      <c r="S493" s="5"/>
      <c r="T493" s="19">
        <f t="shared" si="313"/>
        <v>3</v>
      </c>
      <c r="U493" s="19">
        <f t="shared" si="314"/>
        <v>4</v>
      </c>
      <c r="V493" s="19">
        <f t="shared" si="315"/>
        <v>2</v>
      </c>
      <c r="W493" s="19">
        <f t="shared" si="316"/>
        <v>0</v>
      </c>
      <c r="X493" s="19">
        <f t="shared" si="317"/>
        <v>0</v>
      </c>
      <c r="Y493" s="19"/>
      <c r="Z493" s="20">
        <f t="shared" si="318"/>
        <v>9</v>
      </c>
      <c r="AA493" s="16"/>
      <c r="AB493" s="16"/>
      <c r="AC493" s="16"/>
      <c r="AD493" s="16"/>
      <c r="AE493" s="16"/>
      <c r="AF493" s="16"/>
      <c r="AG493" s="21"/>
      <c r="AH493" s="21">
        <f>$Z493*T495/$Z495</f>
        <v>1.3795620437956204</v>
      </c>
      <c r="AI493" s="21">
        <f>$Z493*U495/$Z495</f>
        <v>3.8759124087591239</v>
      </c>
      <c r="AJ493" s="21">
        <f>$Z493*V495/$Z495</f>
        <v>2.5948905109489053</v>
      </c>
      <c r="AK493" s="21">
        <f>$Z493*W495/$Z495</f>
        <v>0.75547445255474455</v>
      </c>
      <c r="AL493" s="21">
        <f>$Z493*X495/$Z495</f>
        <v>0.39416058394160586</v>
      </c>
    </row>
    <row r="494" spans="2:38" x14ac:dyDescent="0.25">
      <c r="B494" s="3" t="s">
        <v>14</v>
      </c>
      <c r="C494" s="4">
        <v>0</v>
      </c>
      <c r="D494" s="5">
        <v>0</v>
      </c>
      <c r="E494" s="4">
        <v>0</v>
      </c>
      <c r="F494" s="5">
        <v>0</v>
      </c>
      <c r="G494" s="4">
        <v>0.5</v>
      </c>
      <c r="H494" s="5">
        <v>1</v>
      </c>
      <c r="I494" s="4">
        <v>0.5</v>
      </c>
      <c r="J494" s="5">
        <v>1</v>
      </c>
      <c r="K494" s="4">
        <v>0</v>
      </c>
      <c r="L494" s="5">
        <v>0</v>
      </c>
      <c r="M494" s="4">
        <v>7.3000000000000001E-3</v>
      </c>
      <c r="N494" s="5">
        <v>2</v>
      </c>
      <c r="P494" s="16"/>
      <c r="Q494" s="16"/>
      <c r="R494" s="5"/>
      <c r="S494" s="5"/>
      <c r="T494" s="19">
        <f t="shared" si="313"/>
        <v>0</v>
      </c>
      <c r="U494" s="19">
        <f t="shared" si="314"/>
        <v>0</v>
      </c>
      <c r="V494" s="19">
        <f t="shared" si="315"/>
        <v>1</v>
      </c>
      <c r="W494" s="19">
        <f t="shared" si="316"/>
        <v>1</v>
      </c>
      <c r="X494" s="19">
        <f t="shared" si="317"/>
        <v>0</v>
      </c>
      <c r="Y494" s="19"/>
      <c r="Z494" s="20">
        <f t="shared" si="318"/>
        <v>2</v>
      </c>
      <c r="AA494" s="16"/>
      <c r="AB494" s="16"/>
      <c r="AC494" s="16"/>
      <c r="AD494" s="16"/>
      <c r="AE494" s="16"/>
      <c r="AF494" s="16"/>
      <c r="AG494" s="21"/>
      <c r="AH494" s="21">
        <f>$Z494*T495/$Z495</f>
        <v>0.30656934306569344</v>
      </c>
      <c r="AI494" s="21">
        <f>$Z494*U495/$Z495</f>
        <v>0.86131386861313863</v>
      </c>
      <c r="AJ494" s="21">
        <f>$Z494*V495/$Z495</f>
        <v>0.57664233576642332</v>
      </c>
      <c r="AK494" s="21">
        <f>$Z494*W495/$Z495</f>
        <v>0.16788321167883211</v>
      </c>
      <c r="AL494" s="21">
        <f>$Z494*X495/$Z495</f>
        <v>8.7591240875912413E-2</v>
      </c>
    </row>
    <row r="495" spans="2:38" x14ac:dyDescent="0.25">
      <c r="B495" s="3" t="s">
        <v>6</v>
      </c>
      <c r="C495" s="6">
        <v>0.1527</v>
      </c>
      <c r="D495" s="3">
        <v>42</v>
      </c>
      <c r="E495" s="6">
        <v>0.42909999999999998</v>
      </c>
      <c r="F495" s="3">
        <v>118</v>
      </c>
      <c r="G495" s="6">
        <v>0.2873</v>
      </c>
      <c r="H495" s="3">
        <v>79</v>
      </c>
      <c r="I495" s="6">
        <v>8.3599999999999994E-2</v>
      </c>
      <c r="J495" s="3">
        <v>23</v>
      </c>
      <c r="K495" s="6">
        <v>4.36E-2</v>
      </c>
      <c r="L495" s="3">
        <v>12</v>
      </c>
      <c r="M495" s="6">
        <v>1</v>
      </c>
      <c r="N495" s="3">
        <v>275</v>
      </c>
      <c r="P495" s="16"/>
      <c r="Q495" s="16"/>
      <c r="R495" s="16"/>
      <c r="S495" s="16"/>
      <c r="T495" s="20">
        <f>SUM(T487:T494)</f>
        <v>42</v>
      </c>
      <c r="U495" s="20">
        <f t="shared" ref="U495" si="319">SUM(U487:U494)</f>
        <v>118</v>
      </c>
      <c r="V495" s="20">
        <f t="shared" ref="V495" si="320">SUM(V487:V494)</f>
        <v>79</v>
      </c>
      <c r="W495" s="20">
        <f t="shared" ref="W495" si="321">SUM(W487:W494)</f>
        <v>23</v>
      </c>
      <c r="X495" s="20">
        <f t="shared" ref="X495" si="322">SUM(X487:X494)</f>
        <v>12</v>
      </c>
      <c r="Y495" s="20"/>
      <c r="Z495" s="19">
        <f>SUM(Z487:Z494)</f>
        <v>274</v>
      </c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 spans="2:38" x14ac:dyDescent="0.25">
      <c r="B496" s="8" t="s">
        <v>96</v>
      </c>
      <c r="C496" s="19"/>
      <c r="D496" s="18">
        <f>C495*4+E495*3+G495*2+I495*1+K495*0</f>
        <v>2.5562999999999998</v>
      </c>
      <c r="E496" s="17" t="s">
        <v>97</v>
      </c>
      <c r="F496" s="7"/>
      <c r="G496" s="7"/>
      <c r="H496" s="7"/>
      <c r="I496" s="7"/>
      <c r="J496" s="7"/>
      <c r="K496" s="7"/>
      <c r="L496" s="7"/>
      <c r="M496" s="7" t="s">
        <v>15</v>
      </c>
      <c r="N496" s="7">
        <v>275</v>
      </c>
    </row>
    <row r="497" spans="2:38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 t="s">
        <v>16</v>
      </c>
      <c r="N497" s="7">
        <v>0</v>
      </c>
    </row>
    <row r="499" spans="2:38" ht="18" x14ac:dyDescent="0.25">
      <c r="B499" s="1" t="s">
        <v>84</v>
      </c>
    </row>
    <row r="500" spans="2:38" x14ac:dyDescent="0.25">
      <c r="B500" s="2"/>
      <c r="C500" s="24" t="s">
        <v>42</v>
      </c>
      <c r="D500" s="25"/>
      <c r="E500" s="24" t="s">
        <v>43</v>
      </c>
      <c r="F500" s="25"/>
      <c r="G500" s="24" t="s">
        <v>44</v>
      </c>
      <c r="H500" s="25"/>
      <c r="I500" s="24" t="s">
        <v>72</v>
      </c>
      <c r="J500" s="25"/>
      <c r="K500" s="24" t="s">
        <v>46</v>
      </c>
      <c r="L500" s="25"/>
      <c r="M500" s="24" t="s">
        <v>6</v>
      </c>
      <c r="N500" s="25"/>
    </row>
    <row r="501" spans="2:38" x14ac:dyDescent="0.25">
      <c r="B501" s="3" t="s">
        <v>7</v>
      </c>
      <c r="C501" s="4">
        <v>0</v>
      </c>
      <c r="D501" s="5">
        <v>0</v>
      </c>
      <c r="E501" s="4">
        <v>0</v>
      </c>
      <c r="F501" s="5">
        <v>0</v>
      </c>
      <c r="G501" s="4">
        <v>0</v>
      </c>
      <c r="H501" s="5">
        <v>0</v>
      </c>
      <c r="I501" s="4">
        <v>0</v>
      </c>
      <c r="J501" s="5">
        <v>0</v>
      </c>
      <c r="K501" s="4">
        <v>0</v>
      </c>
      <c r="L501" s="5">
        <v>0</v>
      </c>
      <c r="M501" s="4">
        <v>0</v>
      </c>
      <c r="N501" s="5">
        <v>0</v>
      </c>
      <c r="P501" s="12" t="s">
        <v>91</v>
      </c>
      <c r="Q501" s="17">
        <f>_xlfn.CHISQ.TEST(T502:X508,AH502:AL508)</f>
        <v>0.74445438466805236</v>
      </c>
      <c r="R501" s="19"/>
      <c r="S501" s="19" t="s">
        <v>92</v>
      </c>
      <c r="T501" s="19"/>
      <c r="U501" s="19"/>
      <c r="V501" s="19"/>
      <c r="W501" s="19"/>
      <c r="X501" s="19"/>
      <c r="Y501" s="19"/>
      <c r="Z501" s="20"/>
      <c r="AA501" s="19"/>
      <c r="AB501" s="19"/>
      <c r="AC501" s="19"/>
      <c r="AD501" s="19"/>
      <c r="AE501" s="19"/>
      <c r="AF501" s="19" t="s">
        <v>93</v>
      </c>
      <c r="AG501" s="21"/>
      <c r="AH501" s="21"/>
      <c r="AI501" s="21"/>
      <c r="AJ501" s="21"/>
      <c r="AK501" s="21"/>
      <c r="AL501" s="16"/>
    </row>
    <row r="502" spans="2:38" x14ac:dyDescent="0.25">
      <c r="B502" s="3" t="s">
        <v>8</v>
      </c>
      <c r="C502" s="4">
        <v>9.5199999999999993E-2</v>
      </c>
      <c r="D502" s="5">
        <v>4</v>
      </c>
      <c r="E502" s="4">
        <v>0.21429999999999999</v>
      </c>
      <c r="F502" s="5">
        <v>9</v>
      </c>
      <c r="G502" s="4">
        <v>0.28570000000000001</v>
      </c>
      <c r="H502" s="5">
        <v>12</v>
      </c>
      <c r="I502" s="4">
        <v>0.28570000000000001</v>
      </c>
      <c r="J502" s="5">
        <v>12</v>
      </c>
      <c r="K502" s="4">
        <v>0.11899999999999999</v>
      </c>
      <c r="L502" s="5">
        <v>5</v>
      </c>
      <c r="M502" s="4">
        <v>0.1527</v>
      </c>
      <c r="N502" s="5">
        <v>42</v>
      </c>
      <c r="P502" s="12" t="s">
        <v>94</v>
      </c>
      <c r="Q502" s="8">
        <f>_xlfn.CHISQ.INV.RT(Q501,24)</f>
        <v>19.140524515341763</v>
      </c>
      <c r="R502" s="19"/>
      <c r="S502" s="19"/>
      <c r="T502" s="19">
        <f t="shared" ref="T502:T508" si="323">D502</f>
        <v>4</v>
      </c>
      <c r="U502" s="19">
        <f t="shared" ref="U502:U508" si="324">F502</f>
        <v>9</v>
      </c>
      <c r="V502" s="19">
        <f t="shared" ref="V502:V508" si="325">H502</f>
        <v>12</v>
      </c>
      <c r="W502" s="19">
        <f t="shared" ref="W502:W508" si="326">J502</f>
        <v>12</v>
      </c>
      <c r="X502" s="19">
        <f t="shared" ref="X502:X508" si="327">L502</f>
        <v>5</v>
      </c>
      <c r="Y502" s="19"/>
      <c r="Z502" s="20">
        <f t="shared" ref="Z502:Z508" si="328">SUM(T502:Y502)</f>
        <v>42</v>
      </c>
      <c r="AA502" s="19"/>
      <c r="AB502" s="19"/>
      <c r="AC502" s="19"/>
      <c r="AD502" s="19"/>
      <c r="AE502" s="19"/>
      <c r="AF502" s="19"/>
      <c r="AG502" s="21"/>
      <c r="AH502" s="21">
        <f>$Z502*T509/$Z509</f>
        <v>1.9854545454545454</v>
      </c>
      <c r="AI502" s="21">
        <f>$Z502*U509/$Z509</f>
        <v>8.7054545454545451</v>
      </c>
      <c r="AJ502" s="21">
        <f>$Z502*V509/$Z509</f>
        <v>16.036363636363635</v>
      </c>
      <c r="AK502" s="21">
        <f>$Z502*W509/$Z509</f>
        <v>8.5527272727272727</v>
      </c>
      <c r="AL502" s="21">
        <f>$Z502*X509/$Z509</f>
        <v>6.72</v>
      </c>
    </row>
    <row r="503" spans="2:38" x14ac:dyDescent="0.25">
      <c r="B503" s="3" t="s">
        <v>9</v>
      </c>
      <c r="C503" s="4">
        <v>5.7099999999999998E-2</v>
      </c>
      <c r="D503" s="5">
        <v>2</v>
      </c>
      <c r="E503" s="4">
        <v>0.2</v>
      </c>
      <c r="F503" s="5">
        <v>7</v>
      </c>
      <c r="G503" s="4">
        <v>0.34289999999999998</v>
      </c>
      <c r="H503" s="5">
        <v>12</v>
      </c>
      <c r="I503" s="4">
        <v>0.2286</v>
      </c>
      <c r="J503" s="5">
        <v>8</v>
      </c>
      <c r="K503" s="4">
        <v>0.1714</v>
      </c>
      <c r="L503" s="5">
        <v>6</v>
      </c>
      <c r="M503" s="4">
        <v>0.1273</v>
      </c>
      <c r="N503" s="5">
        <v>35</v>
      </c>
      <c r="P503" s="12" t="s">
        <v>95</v>
      </c>
      <c r="Q503" s="22">
        <f>SQRT(Q502/(Z509*MIN(7-1,5-1)))</f>
        <v>0.13191086699786669</v>
      </c>
      <c r="R503" s="19"/>
      <c r="S503" s="19"/>
      <c r="T503" s="19">
        <f t="shared" si="323"/>
        <v>2</v>
      </c>
      <c r="U503" s="19">
        <f t="shared" si="324"/>
        <v>7</v>
      </c>
      <c r="V503" s="19">
        <f t="shared" si="325"/>
        <v>12</v>
      </c>
      <c r="W503" s="19">
        <f t="shared" si="326"/>
        <v>8</v>
      </c>
      <c r="X503" s="19">
        <f t="shared" si="327"/>
        <v>6</v>
      </c>
      <c r="Y503" s="19"/>
      <c r="Z503" s="20">
        <f t="shared" si="328"/>
        <v>35</v>
      </c>
      <c r="AA503" s="19"/>
      <c r="AB503" s="19"/>
      <c r="AC503" s="19"/>
      <c r="AD503" s="19"/>
      <c r="AE503" s="19"/>
      <c r="AF503" s="19"/>
      <c r="AG503" s="21"/>
      <c r="AH503" s="21">
        <f>$Z503*T509/$Z509</f>
        <v>1.6545454545454545</v>
      </c>
      <c r="AI503" s="21">
        <f>$Z503*U509/$Z509</f>
        <v>7.2545454545454549</v>
      </c>
      <c r="AJ503" s="21">
        <f>$Z503*V509/$Z509</f>
        <v>13.363636363636363</v>
      </c>
      <c r="AK503" s="21">
        <f>$Z503*W509/$Z509</f>
        <v>7.127272727272727</v>
      </c>
      <c r="AL503" s="21">
        <f>$Z503*X509/$Z509</f>
        <v>5.6</v>
      </c>
    </row>
    <row r="504" spans="2:38" x14ac:dyDescent="0.25">
      <c r="B504" s="3" t="s">
        <v>10</v>
      </c>
      <c r="C504" s="4">
        <v>5.4100000000000002E-2</v>
      </c>
      <c r="D504" s="5">
        <v>4</v>
      </c>
      <c r="E504" s="4">
        <v>0.22969999999999999</v>
      </c>
      <c r="F504" s="5">
        <v>17</v>
      </c>
      <c r="G504" s="4">
        <v>0.44590000000000002</v>
      </c>
      <c r="H504" s="5">
        <v>33</v>
      </c>
      <c r="I504" s="4">
        <v>9.4600000000000004E-2</v>
      </c>
      <c r="J504" s="5">
        <v>7</v>
      </c>
      <c r="K504" s="4">
        <v>0.1757</v>
      </c>
      <c r="L504" s="5">
        <v>13</v>
      </c>
      <c r="M504" s="4">
        <v>0.26910000000000001</v>
      </c>
      <c r="N504" s="5">
        <v>74</v>
      </c>
      <c r="P504" s="19"/>
      <c r="Q504" s="8" t="str">
        <f>IF(AND(Q503&gt;0,Q503&lt;=0.2),"Schwacher Zusammenhang",IF(AND(Q503&gt;0.2,Q503&lt;=0.6),"Mittlerer Zusammenhang",IF(Q503&gt;0.6,"Starker Zusammenhang","")))</f>
        <v>Schwacher Zusammenhang</v>
      </c>
      <c r="R504" s="5"/>
      <c r="S504" s="5"/>
      <c r="T504" s="19">
        <f t="shared" si="323"/>
        <v>4</v>
      </c>
      <c r="U504" s="19">
        <f t="shared" si="324"/>
        <v>17</v>
      </c>
      <c r="V504" s="19">
        <f t="shared" si="325"/>
        <v>33</v>
      </c>
      <c r="W504" s="19">
        <f t="shared" si="326"/>
        <v>7</v>
      </c>
      <c r="X504" s="19">
        <f t="shared" si="327"/>
        <v>13</v>
      </c>
      <c r="Y504" s="19"/>
      <c r="Z504" s="20">
        <f t="shared" si="328"/>
        <v>74</v>
      </c>
      <c r="AA504" s="19"/>
      <c r="AB504" s="19"/>
      <c r="AC504" s="19"/>
      <c r="AD504" s="19"/>
      <c r="AE504" s="19"/>
      <c r="AF504" s="19"/>
      <c r="AG504" s="21"/>
      <c r="AH504" s="21">
        <f>$Z504*T509/$Z509</f>
        <v>3.4981818181818181</v>
      </c>
      <c r="AI504" s="21">
        <f>$Z504*U509/$Z509</f>
        <v>15.338181818181818</v>
      </c>
      <c r="AJ504" s="21">
        <f>$Z504*V509/$Z509</f>
        <v>28.254545454545454</v>
      </c>
      <c r="AK504" s="21">
        <f>$Z504*W509/$Z509</f>
        <v>15.069090909090908</v>
      </c>
      <c r="AL504" s="21">
        <f>$Z504*X509/$Z509</f>
        <v>11.84</v>
      </c>
    </row>
    <row r="505" spans="2:38" x14ac:dyDescent="0.25">
      <c r="B505" s="3" t="s">
        <v>11</v>
      </c>
      <c r="C505" s="4">
        <v>2.47E-2</v>
      </c>
      <c r="D505" s="5">
        <v>2</v>
      </c>
      <c r="E505" s="4">
        <v>0.19750000000000001</v>
      </c>
      <c r="F505" s="5">
        <v>16</v>
      </c>
      <c r="G505" s="4">
        <v>0.40739999999999998</v>
      </c>
      <c r="H505" s="5">
        <v>33</v>
      </c>
      <c r="I505" s="4">
        <v>0.22220000000000001</v>
      </c>
      <c r="J505" s="5">
        <v>18</v>
      </c>
      <c r="K505" s="4">
        <v>0.14810000000000001</v>
      </c>
      <c r="L505" s="5">
        <v>12</v>
      </c>
      <c r="M505" s="4">
        <v>0.29449999999999998</v>
      </c>
      <c r="N505" s="5">
        <v>81</v>
      </c>
      <c r="P505" s="16"/>
      <c r="Q505" s="16"/>
      <c r="R505" s="5"/>
      <c r="S505" s="5"/>
      <c r="T505" s="19">
        <f t="shared" si="323"/>
        <v>2</v>
      </c>
      <c r="U505" s="19">
        <f t="shared" si="324"/>
        <v>16</v>
      </c>
      <c r="V505" s="19">
        <f t="shared" si="325"/>
        <v>33</v>
      </c>
      <c r="W505" s="19">
        <f t="shared" si="326"/>
        <v>18</v>
      </c>
      <c r="X505" s="19">
        <f t="shared" si="327"/>
        <v>12</v>
      </c>
      <c r="Y505" s="19"/>
      <c r="Z505" s="20">
        <f t="shared" si="328"/>
        <v>81</v>
      </c>
      <c r="AA505" s="16"/>
      <c r="AB505" s="16"/>
      <c r="AC505" s="16"/>
      <c r="AD505" s="16"/>
      <c r="AE505" s="16"/>
      <c r="AF505" s="16"/>
      <c r="AG505" s="21"/>
      <c r="AH505" s="21">
        <f>$Z505*T509/$Z509</f>
        <v>3.8290909090909091</v>
      </c>
      <c r="AI505" s="21">
        <f>$Z505*U509/$Z509</f>
        <v>16.789090909090909</v>
      </c>
      <c r="AJ505" s="21">
        <f>$Z505*V509/$Z509</f>
        <v>30.927272727272726</v>
      </c>
      <c r="AK505" s="21">
        <f>$Z505*W509/$Z509</f>
        <v>16.494545454545456</v>
      </c>
      <c r="AL505" s="21">
        <f>$Z505*X509/$Z509</f>
        <v>12.96</v>
      </c>
    </row>
    <row r="506" spans="2:38" x14ac:dyDescent="0.25">
      <c r="B506" s="3" t="s">
        <v>12</v>
      </c>
      <c r="C506" s="4">
        <v>0</v>
      </c>
      <c r="D506" s="5">
        <v>0</v>
      </c>
      <c r="E506" s="4">
        <v>0.21879999999999999</v>
      </c>
      <c r="F506" s="5">
        <v>7</v>
      </c>
      <c r="G506" s="4">
        <v>0.34380000000000011</v>
      </c>
      <c r="H506" s="5">
        <v>11</v>
      </c>
      <c r="I506" s="4">
        <v>0.25</v>
      </c>
      <c r="J506" s="5">
        <v>8</v>
      </c>
      <c r="K506" s="4">
        <v>0.1875</v>
      </c>
      <c r="L506" s="5">
        <v>6</v>
      </c>
      <c r="M506" s="4">
        <v>0.1164</v>
      </c>
      <c r="N506" s="5">
        <v>32</v>
      </c>
      <c r="P506" s="16"/>
      <c r="Q506" s="16"/>
      <c r="R506" s="5"/>
      <c r="S506" s="5"/>
      <c r="T506" s="19">
        <f t="shared" si="323"/>
        <v>0</v>
      </c>
      <c r="U506" s="19">
        <f t="shared" si="324"/>
        <v>7</v>
      </c>
      <c r="V506" s="19">
        <f t="shared" si="325"/>
        <v>11</v>
      </c>
      <c r="W506" s="19">
        <f t="shared" si="326"/>
        <v>8</v>
      </c>
      <c r="X506" s="19">
        <f t="shared" si="327"/>
        <v>6</v>
      </c>
      <c r="Y506" s="19"/>
      <c r="Z506" s="20">
        <f t="shared" si="328"/>
        <v>32</v>
      </c>
      <c r="AA506" s="16"/>
      <c r="AB506" s="16"/>
      <c r="AC506" s="16"/>
      <c r="AD506" s="16"/>
      <c r="AE506" s="16"/>
      <c r="AF506" s="16"/>
      <c r="AG506" s="21"/>
      <c r="AH506" s="21">
        <f>$Z506*T509/$Z509</f>
        <v>1.5127272727272727</v>
      </c>
      <c r="AI506" s="21">
        <f>$Z506*U509/$Z509</f>
        <v>6.6327272727272728</v>
      </c>
      <c r="AJ506" s="21">
        <f>$Z506*V509/$Z509</f>
        <v>12.218181818181819</v>
      </c>
      <c r="AK506" s="21">
        <f>$Z506*W509/$Z509</f>
        <v>6.5163636363636366</v>
      </c>
      <c r="AL506" s="21">
        <f>$Z506*X509/$Z509</f>
        <v>5.12</v>
      </c>
    </row>
    <row r="507" spans="2:38" x14ac:dyDescent="0.25">
      <c r="B507" s="3" t="s">
        <v>13</v>
      </c>
      <c r="C507" s="4">
        <v>0.1111</v>
      </c>
      <c r="D507" s="5">
        <v>1</v>
      </c>
      <c r="E507" s="4">
        <v>0.1111</v>
      </c>
      <c r="F507" s="5">
        <v>1</v>
      </c>
      <c r="G507" s="4">
        <v>0.44440000000000002</v>
      </c>
      <c r="H507" s="5">
        <v>4</v>
      </c>
      <c r="I507" s="4">
        <v>0.22220000000000001</v>
      </c>
      <c r="J507" s="5">
        <v>2</v>
      </c>
      <c r="K507" s="4">
        <v>0.1111</v>
      </c>
      <c r="L507" s="5">
        <v>1</v>
      </c>
      <c r="M507" s="4">
        <v>3.27E-2</v>
      </c>
      <c r="N507" s="5">
        <v>9</v>
      </c>
      <c r="P507" s="16"/>
      <c r="Q507" s="16"/>
      <c r="R507" s="5"/>
      <c r="S507" s="5"/>
      <c r="T507" s="19">
        <f t="shared" si="323"/>
        <v>1</v>
      </c>
      <c r="U507" s="19">
        <f t="shared" si="324"/>
        <v>1</v>
      </c>
      <c r="V507" s="19">
        <f t="shared" si="325"/>
        <v>4</v>
      </c>
      <c r="W507" s="19">
        <f t="shared" si="326"/>
        <v>2</v>
      </c>
      <c r="X507" s="19">
        <f t="shared" si="327"/>
        <v>1</v>
      </c>
      <c r="Y507" s="19"/>
      <c r="Z507" s="20">
        <f t="shared" si="328"/>
        <v>9</v>
      </c>
      <c r="AA507" s="16"/>
      <c r="AB507" s="16"/>
      <c r="AC507" s="16"/>
      <c r="AD507" s="16"/>
      <c r="AE507" s="16"/>
      <c r="AF507" s="16"/>
      <c r="AG507" s="21"/>
      <c r="AH507" s="21">
        <f>$Z507*T509/$Z509</f>
        <v>0.42545454545454547</v>
      </c>
      <c r="AI507" s="21">
        <f>$Z507*U509/$Z509</f>
        <v>1.8654545454545455</v>
      </c>
      <c r="AJ507" s="21">
        <f>$Z507*V509/$Z509</f>
        <v>3.4363636363636365</v>
      </c>
      <c r="AK507" s="21">
        <f>$Z507*W509/$Z509</f>
        <v>1.8327272727272728</v>
      </c>
      <c r="AL507" s="21">
        <f>$Z507*X509/$Z509</f>
        <v>1.44</v>
      </c>
    </row>
    <row r="508" spans="2:38" x14ac:dyDescent="0.25">
      <c r="B508" s="3" t="s">
        <v>14</v>
      </c>
      <c r="C508" s="4">
        <v>0</v>
      </c>
      <c r="D508" s="5">
        <v>0</v>
      </c>
      <c r="E508" s="4">
        <v>0</v>
      </c>
      <c r="F508" s="5">
        <v>0</v>
      </c>
      <c r="G508" s="4">
        <v>0</v>
      </c>
      <c r="H508" s="5">
        <v>0</v>
      </c>
      <c r="I508" s="4">
        <v>0.5</v>
      </c>
      <c r="J508" s="5">
        <v>1</v>
      </c>
      <c r="K508" s="4">
        <v>0.5</v>
      </c>
      <c r="L508" s="5">
        <v>1</v>
      </c>
      <c r="M508" s="4">
        <v>7.3000000000000001E-3</v>
      </c>
      <c r="N508" s="5">
        <v>2</v>
      </c>
      <c r="P508" s="16"/>
      <c r="Q508" s="16"/>
      <c r="R508" s="5"/>
      <c r="S508" s="5"/>
      <c r="T508" s="19">
        <f t="shared" si="323"/>
        <v>0</v>
      </c>
      <c r="U508" s="19">
        <f t="shared" si="324"/>
        <v>0</v>
      </c>
      <c r="V508" s="19">
        <f t="shared" si="325"/>
        <v>0</v>
      </c>
      <c r="W508" s="19">
        <f t="shared" si="326"/>
        <v>1</v>
      </c>
      <c r="X508" s="19">
        <f t="shared" si="327"/>
        <v>1</v>
      </c>
      <c r="Y508" s="19"/>
      <c r="Z508" s="20">
        <f t="shared" si="328"/>
        <v>2</v>
      </c>
      <c r="AA508" s="16"/>
      <c r="AB508" s="16"/>
      <c r="AC508" s="16"/>
      <c r="AD508" s="16"/>
      <c r="AE508" s="16"/>
      <c r="AF508" s="16"/>
      <c r="AG508" s="21"/>
      <c r="AH508" s="21">
        <f>$Z508*T509/$Z509</f>
        <v>9.4545454545454544E-2</v>
      </c>
      <c r="AI508" s="21">
        <f>$Z508*U509/$Z509</f>
        <v>0.41454545454545455</v>
      </c>
      <c r="AJ508" s="21">
        <f>$Z508*V509/$Z509</f>
        <v>0.76363636363636367</v>
      </c>
      <c r="AK508" s="21">
        <f>$Z508*W509/$Z509</f>
        <v>0.40727272727272729</v>
      </c>
      <c r="AL508" s="21">
        <f>$Z508*X509/$Z509</f>
        <v>0.32</v>
      </c>
    </row>
    <row r="509" spans="2:38" x14ac:dyDescent="0.25">
      <c r="B509" s="3" t="s">
        <v>6</v>
      </c>
      <c r="C509" s="6">
        <v>4.7300000000000002E-2</v>
      </c>
      <c r="D509" s="3">
        <v>13</v>
      </c>
      <c r="E509" s="6">
        <v>0.20730000000000001</v>
      </c>
      <c r="F509" s="3">
        <v>57</v>
      </c>
      <c r="G509" s="6">
        <v>0.38179999999999997</v>
      </c>
      <c r="H509" s="3">
        <v>105</v>
      </c>
      <c r="I509" s="6">
        <v>0.2036</v>
      </c>
      <c r="J509" s="3">
        <v>56</v>
      </c>
      <c r="K509" s="6">
        <v>0.16</v>
      </c>
      <c r="L509" s="3">
        <v>44</v>
      </c>
      <c r="M509" s="6">
        <v>1</v>
      </c>
      <c r="N509" s="3">
        <v>275</v>
      </c>
      <c r="P509" s="16"/>
      <c r="Q509" s="16"/>
      <c r="R509" s="16"/>
      <c r="S509" s="16"/>
      <c r="T509" s="20">
        <f>SUM(T501:T508)</f>
        <v>13</v>
      </c>
      <c r="U509" s="20">
        <f t="shared" ref="U509" si="329">SUM(U501:U508)</f>
        <v>57</v>
      </c>
      <c r="V509" s="20">
        <f t="shared" ref="V509" si="330">SUM(V501:V508)</f>
        <v>105</v>
      </c>
      <c r="W509" s="20">
        <f t="shared" ref="W509" si="331">SUM(W501:W508)</f>
        <v>56</v>
      </c>
      <c r="X509" s="20">
        <f t="shared" ref="X509" si="332">SUM(X501:X508)</f>
        <v>44</v>
      </c>
      <c r="Y509" s="20"/>
      <c r="Z509" s="19">
        <f>SUM(Z501:Z508)</f>
        <v>275</v>
      </c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 spans="2:38" x14ac:dyDescent="0.25">
      <c r="B510" s="8" t="s">
        <v>96</v>
      </c>
      <c r="C510" s="19"/>
      <c r="D510" s="18">
        <f>C509*4+E509*3+G509*2+I509*1+K509*0</f>
        <v>1.7783</v>
      </c>
      <c r="E510" s="17" t="s">
        <v>97</v>
      </c>
      <c r="F510" s="7"/>
      <c r="G510" s="7"/>
      <c r="H510" s="7"/>
      <c r="I510" s="7"/>
      <c r="J510" s="7"/>
      <c r="K510" s="7"/>
      <c r="L510" s="7"/>
      <c r="M510" s="7" t="s">
        <v>15</v>
      </c>
      <c r="N510" s="7">
        <v>275</v>
      </c>
    </row>
    <row r="511" spans="2:38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 t="s">
        <v>16</v>
      </c>
      <c r="N511" s="7">
        <v>0</v>
      </c>
    </row>
    <row r="513" spans="2:38" ht="18" x14ac:dyDescent="0.25">
      <c r="B513" s="1" t="s">
        <v>85</v>
      </c>
    </row>
    <row r="514" spans="2:38" x14ac:dyDescent="0.25">
      <c r="B514" s="2"/>
      <c r="C514" s="24" t="s">
        <v>42</v>
      </c>
      <c r="D514" s="25"/>
      <c r="E514" s="24" t="s">
        <v>43</v>
      </c>
      <c r="F514" s="25"/>
      <c r="G514" s="24" t="s">
        <v>44</v>
      </c>
      <c r="H514" s="25"/>
      <c r="I514" s="24" t="s">
        <v>72</v>
      </c>
      <c r="J514" s="25"/>
      <c r="K514" s="24" t="s">
        <v>46</v>
      </c>
      <c r="L514" s="25"/>
      <c r="M514" s="24" t="s">
        <v>6</v>
      </c>
      <c r="N514" s="25"/>
    </row>
    <row r="515" spans="2:38" x14ac:dyDescent="0.25">
      <c r="B515" s="3" t="s">
        <v>7</v>
      </c>
      <c r="C515" s="4">
        <v>0</v>
      </c>
      <c r="D515" s="5">
        <v>0</v>
      </c>
      <c r="E515" s="4">
        <v>0</v>
      </c>
      <c r="F515" s="5">
        <v>0</v>
      </c>
      <c r="G515" s="4">
        <v>0</v>
      </c>
      <c r="H515" s="5">
        <v>0</v>
      </c>
      <c r="I515" s="4">
        <v>0</v>
      </c>
      <c r="J515" s="5">
        <v>0</v>
      </c>
      <c r="K515" s="4">
        <v>0</v>
      </c>
      <c r="L515" s="5">
        <v>0</v>
      </c>
      <c r="M515" s="4">
        <v>0</v>
      </c>
      <c r="N515" s="5">
        <v>0</v>
      </c>
      <c r="P515" s="12" t="s">
        <v>91</v>
      </c>
      <c r="Q515" s="17">
        <f>_xlfn.CHISQ.TEST(T516:X522,AH516:AL522)</f>
        <v>0.80092333026332685</v>
      </c>
      <c r="R515" s="19"/>
      <c r="S515" s="19" t="s">
        <v>92</v>
      </c>
      <c r="T515" s="19"/>
      <c r="U515" s="19"/>
      <c r="V515" s="19"/>
      <c r="W515" s="19"/>
      <c r="X515" s="19"/>
      <c r="Y515" s="19"/>
      <c r="Z515" s="20"/>
      <c r="AA515" s="19"/>
      <c r="AB515" s="19"/>
      <c r="AC515" s="19"/>
      <c r="AD515" s="19"/>
      <c r="AE515" s="19"/>
      <c r="AF515" s="19" t="s">
        <v>93</v>
      </c>
      <c r="AG515" s="21"/>
      <c r="AH515" s="21"/>
      <c r="AI515" s="21"/>
      <c r="AJ515" s="21"/>
      <c r="AK515" s="21"/>
      <c r="AL515" s="16"/>
    </row>
    <row r="516" spans="2:38" x14ac:dyDescent="0.25">
      <c r="B516" s="3" t="s">
        <v>8</v>
      </c>
      <c r="C516" s="4">
        <v>7.1399999999999991E-2</v>
      </c>
      <c r="D516" s="5">
        <v>3</v>
      </c>
      <c r="E516" s="4">
        <v>0.28570000000000001</v>
      </c>
      <c r="F516" s="5">
        <v>12</v>
      </c>
      <c r="G516" s="4">
        <v>0.23810000000000001</v>
      </c>
      <c r="H516" s="5">
        <v>10</v>
      </c>
      <c r="I516" s="4">
        <v>0.23810000000000001</v>
      </c>
      <c r="J516" s="5">
        <v>10</v>
      </c>
      <c r="K516" s="4">
        <v>0.16669999999999999</v>
      </c>
      <c r="L516" s="5">
        <v>7</v>
      </c>
      <c r="M516" s="4">
        <v>0.1527</v>
      </c>
      <c r="N516" s="5">
        <v>42</v>
      </c>
      <c r="P516" s="12" t="s">
        <v>94</v>
      </c>
      <c r="Q516" s="8">
        <f>_xlfn.CHISQ.INV.RT(Q515,24)</f>
        <v>18.04288001358589</v>
      </c>
      <c r="R516" s="19"/>
      <c r="S516" s="19"/>
      <c r="T516" s="19">
        <f t="shared" ref="T516:T522" si="333">D516</f>
        <v>3</v>
      </c>
      <c r="U516" s="19">
        <f t="shared" ref="U516:U522" si="334">F516</f>
        <v>12</v>
      </c>
      <c r="V516" s="19">
        <f t="shared" ref="V516:V522" si="335">H516</f>
        <v>10</v>
      </c>
      <c r="W516" s="19">
        <f t="shared" ref="W516:W522" si="336">J516</f>
        <v>10</v>
      </c>
      <c r="X516" s="19">
        <f t="shared" ref="X516:X522" si="337">L516</f>
        <v>7</v>
      </c>
      <c r="Y516" s="19"/>
      <c r="Z516" s="20">
        <f t="shared" ref="Z516:Z522" si="338">SUM(T516:Y516)</f>
        <v>42</v>
      </c>
      <c r="AA516" s="19"/>
      <c r="AB516" s="19"/>
      <c r="AC516" s="19"/>
      <c r="AD516" s="19"/>
      <c r="AE516" s="19"/>
      <c r="AF516" s="19"/>
      <c r="AG516" s="21"/>
      <c r="AH516" s="21">
        <f>$Z516*T523/$Z523</f>
        <v>2.4436363636363638</v>
      </c>
      <c r="AI516" s="21">
        <f>$Z516*U523/$Z523</f>
        <v>9.7745454545454553</v>
      </c>
      <c r="AJ516" s="21">
        <f>$Z516*V523/$Z523</f>
        <v>12.218181818181819</v>
      </c>
      <c r="AK516" s="21">
        <f>$Z516*W523/$Z523</f>
        <v>9.0109090909090916</v>
      </c>
      <c r="AL516" s="21">
        <f>$Z516*X523/$Z523</f>
        <v>8.5527272727272727</v>
      </c>
    </row>
    <row r="517" spans="2:38" x14ac:dyDescent="0.25">
      <c r="B517" s="3" t="s">
        <v>9</v>
      </c>
      <c r="C517" s="4">
        <v>8.5699999999999998E-2</v>
      </c>
      <c r="D517" s="5">
        <v>3</v>
      </c>
      <c r="E517" s="4">
        <v>0.2286</v>
      </c>
      <c r="F517" s="5">
        <v>8</v>
      </c>
      <c r="G517" s="4">
        <v>0.34289999999999998</v>
      </c>
      <c r="H517" s="5">
        <v>12</v>
      </c>
      <c r="I517" s="4">
        <v>0.1429</v>
      </c>
      <c r="J517" s="5">
        <v>5</v>
      </c>
      <c r="K517" s="4">
        <v>0.2</v>
      </c>
      <c r="L517" s="5">
        <v>7</v>
      </c>
      <c r="M517" s="4">
        <v>0.1273</v>
      </c>
      <c r="N517" s="5">
        <v>35</v>
      </c>
      <c r="P517" s="12" t="s">
        <v>95</v>
      </c>
      <c r="Q517" s="22">
        <f>SQRT(Q516/(Z523*MIN(7-1,5-1)))</f>
        <v>0.12807270667151918</v>
      </c>
      <c r="R517" s="19"/>
      <c r="S517" s="19"/>
      <c r="T517" s="19">
        <f t="shared" si="333"/>
        <v>3</v>
      </c>
      <c r="U517" s="19">
        <f t="shared" si="334"/>
        <v>8</v>
      </c>
      <c r="V517" s="19">
        <f t="shared" si="335"/>
        <v>12</v>
      </c>
      <c r="W517" s="19">
        <f t="shared" si="336"/>
        <v>5</v>
      </c>
      <c r="X517" s="19">
        <f t="shared" si="337"/>
        <v>7</v>
      </c>
      <c r="Y517" s="19"/>
      <c r="Z517" s="20">
        <f t="shared" si="338"/>
        <v>35</v>
      </c>
      <c r="AA517" s="19"/>
      <c r="AB517" s="19"/>
      <c r="AC517" s="19"/>
      <c r="AD517" s="19"/>
      <c r="AE517" s="19"/>
      <c r="AF517" s="19"/>
      <c r="AG517" s="21"/>
      <c r="AH517" s="21">
        <f>$Z517*T523/$Z523</f>
        <v>2.0363636363636362</v>
      </c>
      <c r="AI517" s="21">
        <f>$Z517*U523/$Z523</f>
        <v>8.1454545454545446</v>
      </c>
      <c r="AJ517" s="21">
        <f>$Z517*V523/$Z523</f>
        <v>10.181818181818182</v>
      </c>
      <c r="AK517" s="21">
        <f>$Z517*W523/$Z523</f>
        <v>7.5090909090909088</v>
      </c>
      <c r="AL517" s="21">
        <f>$Z517*X523/$Z523</f>
        <v>7.127272727272727</v>
      </c>
    </row>
    <row r="518" spans="2:38" x14ac:dyDescent="0.25">
      <c r="B518" s="3" t="s">
        <v>10</v>
      </c>
      <c r="C518" s="4">
        <v>8.1099999999999992E-2</v>
      </c>
      <c r="D518" s="5">
        <v>6</v>
      </c>
      <c r="E518" s="4">
        <v>0.18920000000000001</v>
      </c>
      <c r="F518" s="5">
        <v>14</v>
      </c>
      <c r="G518" s="4">
        <v>0.32429999999999998</v>
      </c>
      <c r="H518" s="5">
        <v>24</v>
      </c>
      <c r="I518" s="4">
        <v>0.22969999999999999</v>
      </c>
      <c r="J518" s="5">
        <v>17</v>
      </c>
      <c r="K518" s="4">
        <v>0.1757</v>
      </c>
      <c r="L518" s="5">
        <v>13</v>
      </c>
      <c r="M518" s="4">
        <v>0.26910000000000001</v>
      </c>
      <c r="N518" s="5">
        <v>74</v>
      </c>
      <c r="P518" s="19"/>
      <c r="Q518" s="8" t="str">
        <f>IF(AND(Q517&gt;0,Q517&lt;=0.2),"Schwacher Zusammenhang",IF(AND(Q517&gt;0.2,Q517&lt;=0.6),"Mittlerer Zusammenhang",IF(Q517&gt;0.6,"Starker Zusammenhang","")))</f>
        <v>Schwacher Zusammenhang</v>
      </c>
      <c r="R518" s="5"/>
      <c r="S518" s="5"/>
      <c r="T518" s="19">
        <f t="shared" si="333"/>
        <v>6</v>
      </c>
      <c r="U518" s="19">
        <f t="shared" si="334"/>
        <v>14</v>
      </c>
      <c r="V518" s="19">
        <f t="shared" si="335"/>
        <v>24</v>
      </c>
      <c r="W518" s="19">
        <f t="shared" si="336"/>
        <v>17</v>
      </c>
      <c r="X518" s="19">
        <f t="shared" si="337"/>
        <v>13</v>
      </c>
      <c r="Y518" s="19"/>
      <c r="Z518" s="20">
        <f t="shared" si="338"/>
        <v>74</v>
      </c>
      <c r="AA518" s="19"/>
      <c r="AB518" s="19"/>
      <c r="AC518" s="19"/>
      <c r="AD518" s="19"/>
      <c r="AE518" s="19"/>
      <c r="AF518" s="19"/>
      <c r="AG518" s="21"/>
      <c r="AH518" s="21">
        <f>$Z518*T523/$Z523</f>
        <v>4.3054545454545456</v>
      </c>
      <c r="AI518" s="21">
        <f>$Z518*U523/$Z523</f>
        <v>17.221818181818183</v>
      </c>
      <c r="AJ518" s="21">
        <f>$Z518*V523/$Z523</f>
        <v>21.527272727272727</v>
      </c>
      <c r="AK518" s="21">
        <f>$Z518*W523/$Z523</f>
        <v>15.876363636363637</v>
      </c>
      <c r="AL518" s="21">
        <f>$Z518*X523/$Z523</f>
        <v>15.069090909090908</v>
      </c>
    </row>
    <row r="519" spans="2:38" x14ac:dyDescent="0.25">
      <c r="B519" s="3" t="s">
        <v>11</v>
      </c>
      <c r="C519" s="4">
        <v>3.7000000000000012E-2</v>
      </c>
      <c r="D519" s="5">
        <v>3</v>
      </c>
      <c r="E519" s="4">
        <v>0.24690000000000001</v>
      </c>
      <c r="F519" s="5">
        <v>20</v>
      </c>
      <c r="G519" s="4">
        <v>0.30859999999999999</v>
      </c>
      <c r="H519" s="5">
        <v>25</v>
      </c>
      <c r="I519" s="4">
        <v>0.24690000000000001</v>
      </c>
      <c r="J519" s="5">
        <v>20</v>
      </c>
      <c r="K519" s="4">
        <v>0.1605</v>
      </c>
      <c r="L519" s="5">
        <v>13</v>
      </c>
      <c r="M519" s="4">
        <v>0.29449999999999998</v>
      </c>
      <c r="N519" s="5">
        <v>81</v>
      </c>
      <c r="P519" s="16"/>
      <c r="Q519" s="16"/>
      <c r="R519" s="5"/>
      <c r="S519" s="5"/>
      <c r="T519" s="19">
        <f t="shared" si="333"/>
        <v>3</v>
      </c>
      <c r="U519" s="19">
        <f t="shared" si="334"/>
        <v>20</v>
      </c>
      <c r="V519" s="19">
        <f t="shared" si="335"/>
        <v>25</v>
      </c>
      <c r="W519" s="19">
        <f t="shared" si="336"/>
        <v>20</v>
      </c>
      <c r="X519" s="19">
        <f t="shared" si="337"/>
        <v>13</v>
      </c>
      <c r="Y519" s="19"/>
      <c r="Z519" s="20">
        <f t="shared" si="338"/>
        <v>81</v>
      </c>
      <c r="AA519" s="16"/>
      <c r="AB519" s="16"/>
      <c r="AC519" s="16"/>
      <c r="AD519" s="16"/>
      <c r="AE519" s="16"/>
      <c r="AF519" s="16"/>
      <c r="AG519" s="21"/>
      <c r="AH519" s="21">
        <f>$Z519*T523/$Z523</f>
        <v>4.7127272727272729</v>
      </c>
      <c r="AI519" s="21">
        <f>$Z519*U523/$Z523</f>
        <v>18.850909090909092</v>
      </c>
      <c r="AJ519" s="21">
        <f>$Z519*V523/$Z523</f>
        <v>23.563636363636363</v>
      </c>
      <c r="AK519" s="21">
        <f>$Z519*W523/$Z523</f>
        <v>17.378181818181819</v>
      </c>
      <c r="AL519" s="21">
        <f>$Z519*X523/$Z523</f>
        <v>16.494545454545456</v>
      </c>
    </row>
    <row r="520" spans="2:38" x14ac:dyDescent="0.25">
      <c r="B520" s="3" t="s">
        <v>12</v>
      </c>
      <c r="C520" s="4">
        <v>3.1300000000000001E-2</v>
      </c>
      <c r="D520" s="5">
        <v>1</v>
      </c>
      <c r="E520" s="4">
        <v>0.21879999999999999</v>
      </c>
      <c r="F520" s="5">
        <v>7</v>
      </c>
      <c r="G520" s="4">
        <v>0.21879999999999999</v>
      </c>
      <c r="H520" s="5">
        <v>7</v>
      </c>
      <c r="I520" s="4">
        <v>0.15629999999999999</v>
      </c>
      <c r="J520" s="5">
        <v>5</v>
      </c>
      <c r="K520" s="4">
        <v>0.375</v>
      </c>
      <c r="L520" s="5">
        <v>12</v>
      </c>
      <c r="M520" s="4">
        <v>0.1164</v>
      </c>
      <c r="N520" s="5">
        <v>32</v>
      </c>
      <c r="P520" s="16"/>
      <c r="Q520" s="16"/>
      <c r="R520" s="5"/>
      <c r="S520" s="5"/>
      <c r="T520" s="19">
        <f t="shared" si="333"/>
        <v>1</v>
      </c>
      <c r="U520" s="19">
        <f t="shared" si="334"/>
        <v>7</v>
      </c>
      <c r="V520" s="19">
        <f t="shared" si="335"/>
        <v>7</v>
      </c>
      <c r="W520" s="19">
        <f t="shared" si="336"/>
        <v>5</v>
      </c>
      <c r="X520" s="19">
        <f t="shared" si="337"/>
        <v>12</v>
      </c>
      <c r="Y520" s="19"/>
      <c r="Z520" s="20">
        <f t="shared" si="338"/>
        <v>32</v>
      </c>
      <c r="AA520" s="16"/>
      <c r="AB520" s="16"/>
      <c r="AC520" s="16"/>
      <c r="AD520" s="16"/>
      <c r="AE520" s="16"/>
      <c r="AF520" s="16"/>
      <c r="AG520" s="21"/>
      <c r="AH520" s="21">
        <f>$Z520*T523/$Z523</f>
        <v>1.8618181818181818</v>
      </c>
      <c r="AI520" s="21">
        <f>$Z520*U523/$Z523</f>
        <v>7.4472727272727273</v>
      </c>
      <c r="AJ520" s="21">
        <f>$Z520*V523/$Z523</f>
        <v>9.3090909090909086</v>
      </c>
      <c r="AK520" s="21">
        <f>$Z520*W523/$Z523</f>
        <v>6.8654545454545453</v>
      </c>
      <c r="AL520" s="21">
        <f>$Z520*X523/$Z523</f>
        <v>6.5163636363636366</v>
      </c>
    </row>
    <row r="521" spans="2:38" x14ac:dyDescent="0.25">
      <c r="B521" s="3" t="s">
        <v>13</v>
      </c>
      <c r="C521" s="4">
        <v>0</v>
      </c>
      <c r="D521" s="5">
        <v>0</v>
      </c>
      <c r="E521" s="4">
        <v>0.33329999999999999</v>
      </c>
      <c r="F521" s="5">
        <v>3</v>
      </c>
      <c r="G521" s="4">
        <v>0.22220000000000001</v>
      </c>
      <c r="H521" s="5">
        <v>2</v>
      </c>
      <c r="I521" s="4">
        <v>0.1111</v>
      </c>
      <c r="J521" s="5">
        <v>1</v>
      </c>
      <c r="K521" s="4">
        <v>0.33329999999999999</v>
      </c>
      <c r="L521" s="5">
        <v>3</v>
      </c>
      <c r="M521" s="4">
        <v>3.27E-2</v>
      </c>
      <c r="N521" s="5">
        <v>9</v>
      </c>
      <c r="P521" s="16"/>
      <c r="Q521" s="16"/>
      <c r="R521" s="5"/>
      <c r="S521" s="5"/>
      <c r="T521" s="19">
        <f t="shared" si="333"/>
        <v>0</v>
      </c>
      <c r="U521" s="19">
        <f t="shared" si="334"/>
        <v>3</v>
      </c>
      <c r="V521" s="19">
        <f t="shared" si="335"/>
        <v>2</v>
      </c>
      <c r="W521" s="19">
        <f t="shared" si="336"/>
        <v>1</v>
      </c>
      <c r="X521" s="19">
        <f t="shared" si="337"/>
        <v>3</v>
      </c>
      <c r="Y521" s="19"/>
      <c r="Z521" s="20">
        <f t="shared" si="338"/>
        <v>9</v>
      </c>
      <c r="AA521" s="16"/>
      <c r="AB521" s="16"/>
      <c r="AC521" s="16"/>
      <c r="AD521" s="16"/>
      <c r="AE521" s="16"/>
      <c r="AF521" s="16"/>
      <c r="AG521" s="21"/>
      <c r="AH521" s="21">
        <f>$Z521*T523/$Z523</f>
        <v>0.52363636363636368</v>
      </c>
      <c r="AI521" s="21">
        <f>$Z521*U523/$Z523</f>
        <v>2.0945454545454547</v>
      </c>
      <c r="AJ521" s="21">
        <f>$Z521*V523/$Z523</f>
        <v>2.6181818181818182</v>
      </c>
      <c r="AK521" s="21">
        <f>$Z521*W523/$Z523</f>
        <v>1.9309090909090909</v>
      </c>
      <c r="AL521" s="21">
        <f>$Z521*X523/$Z523</f>
        <v>1.8327272727272728</v>
      </c>
    </row>
    <row r="522" spans="2:38" x14ac:dyDescent="0.25">
      <c r="B522" s="3" t="s">
        <v>14</v>
      </c>
      <c r="C522" s="4">
        <v>0</v>
      </c>
      <c r="D522" s="5">
        <v>0</v>
      </c>
      <c r="E522" s="4">
        <v>0</v>
      </c>
      <c r="F522" s="5">
        <v>0</v>
      </c>
      <c r="G522" s="4">
        <v>0</v>
      </c>
      <c r="H522" s="5">
        <v>0</v>
      </c>
      <c r="I522" s="4">
        <v>0.5</v>
      </c>
      <c r="J522" s="5">
        <v>1</v>
      </c>
      <c r="K522" s="4">
        <v>0.5</v>
      </c>
      <c r="L522" s="5">
        <v>1</v>
      </c>
      <c r="M522" s="4">
        <v>7.3000000000000001E-3</v>
      </c>
      <c r="N522" s="5">
        <v>2</v>
      </c>
      <c r="P522" s="16"/>
      <c r="Q522" s="16"/>
      <c r="R522" s="5"/>
      <c r="S522" s="5"/>
      <c r="T522" s="19">
        <f t="shared" si="333"/>
        <v>0</v>
      </c>
      <c r="U522" s="19">
        <f t="shared" si="334"/>
        <v>0</v>
      </c>
      <c r="V522" s="19">
        <f t="shared" si="335"/>
        <v>0</v>
      </c>
      <c r="W522" s="19">
        <f t="shared" si="336"/>
        <v>1</v>
      </c>
      <c r="X522" s="19">
        <f t="shared" si="337"/>
        <v>1</v>
      </c>
      <c r="Y522" s="19"/>
      <c r="Z522" s="20">
        <f t="shared" si="338"/>
        <v>2</v>
      </c>
      <c r="AA522" s="16"/>
      <c r="AB522" s="16"/>
      <c r="AC522" s="16"/>
      <c r="AD522" s="16"/>
      <c r="AE522" s="16"/>
      <c r="AF522" s="16"/>
      <c r="AG522" s="21"/>
      <c r="AH522" s="21">
        <f>$Z522*T523/$Z523</f>
        <v>0.11636363636363636</v>
      </c>
      <c r="AI522" s="21">
        <f>$Z522*U523/$Z523</f>
        <v>0.46545454545454545</v>
      </c>
      <c r="AJ522" s="21">
        <f>$Z522*V523/$Z523</f>
        <v>0.58181818181818179</v>
      </c>
      <c r="AK522" s="21">
        <f>$Z522*W523/$Z523</f>
        <v>0.42909090909090908</v>
      </c>
      <c r="AL522" s="21">
        <f>$Z522*X523/$Z523</f>
        <v>0.40727272727272729</v>
      </c>
    </row>
    <row r="523" spans="2:38" x14ac:dyDescent="0.25">
      <c r="B523" s="3" t="s">
        <v>6</v>
      </c>
      <c r="C523" s="6">
        <v>5.8200000000000002E-2</v>
      </c>
      <c r="D523" s="3">
        <v>16</v>
      </c>
      <c r="E523" s="6">
        <v>0.23269999999999999</v>
      </c>
      <c r="F523" s="3">
        <v>64</v>
      </c>
      <c r="G523" s="6">
        <v>0.29089999999999999</v>
      </c>
      <c r="H523" s="3">
        <v>80</v>
      </c>
      <c r="I523" s="6">
        <v>0.2145</v>
      </c>
      <c r="J523" s="3">
        <v>59</v>
      </c>
      <c r="K523" s="6">
        <v>0.2036</v>
      </c>
      <c r="L523" s="3">
        <v>56</v>
      </c>
      <c r="M523" s="6">
        <v>1</v>
      </c>
      <c r="N523" s="3">
        <v>275</v>
      </c>
      <c r="P523" s="16"/>
      <c r="Q523" s="16"/>
      <c r="R523" s="16"/>
      <c r="S523" s="16"/>
      <c r="T523" s="20">
        <f>SUM(T515:T522)</f>
        <v>16</v>
      </c>
      <c r="U523" s="20">
        <f t="shared" ref="U523" si="339">SUM(U515:U522)</f>
        <v>64</v>
      </c>
      <c r="V523" s="20">
        <f t="shared" ref="V523" si="340">SUM(V515:V522)</f>
        <v>80</v>
      </c>
      <c r="W523" s="20">
        <f t="shared" ref="W523" si="341">SUM(W515:W522)</f>
        <v>59</v>
      </c>
      <c r="X523" s="20">
        <f t="shared" ref="X523" si="342">SUM(X515:X522)</f>
        <v>56</v>
      </c>
      <c r="Y523" s="20"/>
      <c r="Z523" s="19">
        <f>SUM(Z515:Z522)</f>
        <v>275</v>
      </c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 spans="2:38" x14ac:dyDescent="0.25">
      <c r="B524" s="8" t="s">
        <v>96</v>
      </c>
      <c r="C524" s="19"/>
      <c r="D524" s="18">
        <f>C523*4+E523*3+G523*2+I523*1+K523*0</f>
        <v>1.7271999999999998</v>
      </c>
      <c r="E524" s="17" t="s">
        <v>97</v>
      </c>
      <c r="F524" s="7"/>
      <c r="G524" s="7"/>
      <c r="H524" s="7"/>
      <c r="I524" s="7"/>
      <c r="J524" s="7"/>
      <c r="K524" s="7"/>
      <c r="L524" s="7"/>
      <c r="M524" s="7" t="s">
        <v>15</v>
      </c>
      <c r="N524" s="7">
        <v>275</v>
      </c>
    </row>
    <row r="525" spans="2:38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 t="s">
        <v>16</v>
      </c>
      <c r="N525" s="7">
        <v>0</v>
      </c>
    </row>
    <row r="527" spans="2:38" ht="18" x14ac:dyDescent="0.25">
      <c r="B527" s="1" t="s">
        <v>86</v>
      </c>
    </row>
    <row r="528" spans="2:38" x14ac:dyDescent="0.25">
      <c r="B528" s="2"/>
      <c r="C528" s="24" t="s">
        <v>42</v>
      </c>
      <c r="D528" s="25"/>
      <c r="E528" s="24" t="s">
        <v>43</v>
      </c>
      <c r="F528" s="25"/>
      <c r="G528" s="24" t="s">
        <v>44</v>
      </c>
      <c r="H528" s="25"/>
      <c r="I528" s="24" t="s">
        <v>72</v>
      </c>
      <c r="J528" s="25"/>
      <c r="K528" s="24" t="s">
        <v>46</v>
      </c>
      <c r="L528" s="25"/>
      <c r="M528" s="24" t="s">
        <v>6</v>
      </c>
      <c r="N528" s="25"/>
    </row>
    <row r="529" spans="2:38" x14ac:dyDescent="0.25">
      <c r="B529" s="3" t="s">
        <v>7</v>
      </c>
      <c r="C529" s="4">
        <v>0</v>
      </c>
      <c r="D529" s="5">
        <v>0</v>
      </c>
      <c r="E529" s="4">
        <v>0</v>
      </c>
      <c r="F529" s="5">
        <v>0</v>
      </c>
      <c r="G529" s="4">
        <v>0</v>
      </c>
      <c r="H529" s="5">
        <v>0</v>
      </c>
      <c r="I529" s="4">
        <v>0</v>
      </c>
      <c r="J529" s="5">
        <v>0</v>
      </c>
      <c r="K529" s="4">
        <v>0</v>
      </c>
      <c r="L529" s="5">
        <v>0</v>
      </c>
      <c r="M529" s="4">
        <v>0</v>
      </c>
      <c r="N529" s="5">
        <v>0</v>
      </c>
      <c r="P529" s="12" t="s">
        <v>91</v>
      </c>
      <c r="Q529" s="17">
        <f>_xlfn.CHISQ.TEST(T530:X536,AH530:AL536)</f>
        <v>0.26368684913650975</v>
      </c>
      <c r="R529" s="19"/>
      <c r="S529" s="19" t="s">
        <v>92</v>
      </c>
      <c r="T529" s="19"/>
      <c r="U529" s="19"/>
      <c r="V529" s="19"/>
      <c r="W529" s="19"/>
      <c r="X529" s="19"/>
      <c r="Y529" s="19"/>
      <c r="Z529" s="20"/>
      <c r="AA529" s="19"/>
      <c r="AB529" s="19"/>
      <c r="AC529" s="19"/>
      <c r="AD529" s="19"/>
      <c r="AE529" s="19"/>
      <c r="AF529" s="19" t="s">
        <v>93</v>
      </c>
      <c r="AG529" s="21"/>
      <c r="AH529" s="21"/>
      <c r="AI529" s="21"/>
      <c r="AJ529" s="21"/>
      <c r="AK529" s="21"/>
      <c r="AL529" s="16"/>
    </row>
    <row r="530" spans="2:38" x14ac:dyDescent="0.25">
      <c r="B530" s="3" t="s">
        <v>8</v>
      </c>
      <c r="C530" s="4">
        <v>0.16669999999999999</v>
      </c>
      <c r="D530" s="5">
        <v>7</v>
      </c>
      <c r="E530" s="4">
        <v>0.33329999999999999</v>
      </c>
      <c r="F530" s="5">
        <v>14</v>
      </c>
      <c r="G530" s="4">
        <v>0.3095</v>
      </c>
      <c r="H530" s="5">
        <v>13</v>
      </c>
      <c r="I530" s="4">
        <v>9.5199999999999993E-2</v>
      </c>
      <c r="J530" s="5">
        <v>4</v>
      </c>
      <c r="K530" s="4">
        <v>9.5199999999999993E-2</v>
      </c>
      <c r="L530" s="5">
        <v>4</v>
      </c>
      <c r="M530" s="4">
        <v>0.1527</v>
      </c>
      <c r="N530" s="5">
        <v>42</v>
      </c>
      <c r="P530" s="12" t="s">
        <v>94</v>
      </c>
      <c r="Q530" s="8">
        <f>_xlfn.CHISQ.INV.RT(Q529,24)</f>
        <v>27.913934177337136</v>
      </c>
      <c r="R530" s="19"/>
      <c r="S530" s="19"/>
      <c r="T530" s="19">
        <f t="shared" ref="T530:T536" si="343">D530</f>
        <v>7</v>
      </c>
      <c r="U530" s="19">
        <f t="shared" ref="U530:U536" si="344">F530</f>
        <v>14</v>
      </c>
      <c r="V530" s="19">
        <f t="shared" ref="V530:V536" si="345">H530</f>
        <v>13</v>
      </c>
      <c r="W530" s="19">
        <f t="shared" ref="W530:W536" si="346">J530</f>
        <v>4</v>
      </c>
      <c r="X530" s="19">
        <f t="shared" ref="X530:X536" si="347">L530</f>
        <v>4</v>
      </c>
      <c r="Y530" s="19"/>
      <c r="Z530" s="20">
        <f t="shared" ref="Z530:Z536" si="348">SUM(T530:Y530)</f>
        <v>42</v>
      </c>
      <c r="AA530" s="19"/>
      <c r="AB530" s="19"/>
      <c r="AC530" s="19"/>
      <c r="AD530" s="19"/>
      <c r="AE530" s="19"/>
      <c r="AF530" s="19"/>
      <c r="AG530" s="21"/>
      <c r="AH530" s="21">
        <f>$Z530*T537/$Z537</f>
        <v>3.5255474452554743</v>
      </c>
      <c r="AI530" s="21">
        <f>$Z530*U537/$Z537</f>
        <v>12.875912408759124</v>
      </c>
      <c r="AJ530" s="21">
        <f>$Z530*V537/$Z537</f>
        <v>14.102189781021897</v>
      </c>
      <c r="AK530" s="21">
        <f>$Z530*W537/$Z537</f>
        <v>7.3576642335766422</v>
      </c>
      <c r="AL530" s="21">
        <f>$Z530*X537/$Z537</f>
        <v>4.1386861313868613</v>
      </c>
    </row>
    <row r="531" spans="2:38" x14ac:dyDescent="0.25">
      <c r="B531" s="3" t="s">
        <v>9</v>
      </c>
      <c r="C531" s="4">
        <v>8.5699999999999998E-2</v>
      </c>
      <c r="D531" s="5">
        <v>3</v>
      </c>
      <c r="E531" s="4">
        <v>0.31430000000000002</v>
      </c>
      <c r="F531" s="5">
        <v>11</v>
      </c>
      <c r="G531" s="4">
        <v>0.34289999999999998</v>
      </c>
      <c r="H531" s="5">
        <v>12</v>
      </c>
      <c r="I531" s="4">
        <v>0.1714</v>
      </c>
      <c r="J531" s="5">
        <v>6</v>
      </c>
      <c r="K531" s="4">
        <v>8.5699999999999998E-2</v>
      </c>
      <c r="L531" s="5">
        <v>3</v>
      </c>
      <c r="M531" s="4">
        <v>0.1273</v>
      </c>
      <c r="N531" s="5">
        <v>35</v>
      </c>
      <c r="P531" s="12" t="s">
        <v>95</v>
      </c>
      <c r="Q531" s="22">
        <f>SQRT(Q530/(Z537*MIN(7-1,5-1)))</f>
        <v>0.15958984317623612</v>
      </c>
      <c r="R531" s="19"/>
      <c r="S531" s="19"/>
      <c r="T531" s="19">
        <f t="shared" si="343"/>
        <v>3</v>
      </c>
      <c r="U531" s="19">
        <f t="shared" si="344"/>
        <v>11</v>
      </c>
      <c r="V531" s="19">
        <f t="shared" si="345"/>
        <v>12</v>
      </c>
      <c r="W531" s="19">
        <f t="shared" si="346"/>
        <v>6</v>
      </c>
      <c r="X531" s="19">
        <f t="shared" si="347"/>
        <v>3</v>
      </c>
      <c r="Y531" s="19"/>
      <c r="Z531" s="20">
        <f t="shared" si="348"/>
        <v>35</v>
      </c>
      <c r="AA531" s="19"/>
      <c r="AB531" s="19"/>
      <c r="AC531" s="19"/>
      <c r="AD531" s="19"/>
      <c r="AE531" s="19"/>
      <c r="AF531" s="19"/>
      <c r="AG531" s="21"/>
      <c r="AH531" s="21">
        <f>$Z531*T537/$Z537</f>
        <v>2.937956204379562</v>
      </c>
      <c r="AI531" s="21">
        <f>$Z531*U537/$Z537</f>
        <v>10.729927007299271</v>
      </c>
      <c r="AJ531" s="21">
        <f>$Z531*V537/$Z537</f>
        <v>11.751824817518248</v>
      </c>
      <c r="AK531" s="21">
        <f>$Z531*W537/$Z537</f>
        <v>6.1313868613138682</v>
      </c>
      <c r="AL531" s="21">
        <f>$Z531*X537/$Z537</f>
        <v>3.448905109489051</v>
      </c>
    </row>
    <row r="532" spans="2:38" x14ac:dyDescent="0.25">
      <c r="B532" s="3" t="s">
        <v>10</v>
      </c>
      <c r="C532" s="4">
        <v>8.2200000000000009E-2</v>
      </c>
      <c r="D532" s="5">
        <v>6</v>
      </c>
      <c r="E532" s="4">
        <v>0.3014</v>
      </c>
      <c r="F532" s="5">
        <v>22</v>
      </c>
      <c r="G532" s="4">
        <v>0.39729999999999999</v>
      </c>
      <c r="H532" s="5">
        <v>29</v>
      </c>
      <c r="I532" s="4">
        <v>0.1096</v>
      </c>
      <c r="J532" s="5">
        <v>8</v>
      </c>
      <c r="K532" s="4">
        <v>0.1096</v>
      </c>
      <c r="L532" s="5">
        <v>8</v>
      </c>
      <c r="M532" s="4">
        <v>0.26550000000000001</v>
      </c>
      <c r="N532" s="5">
        <v>73</v>
      </c>
      <c r="P532" s="19"/>
      <c r="Q532" s="8" t="str">
        <f>IF(AND(Q531&gt;0,Q531&lt;=0.2),"Schwacher Zusammenhang",IF(AND(Q531&gt;0.2,Q531&lt;=0.6),"Mittlerer Zusammenhang",IF(Q531&gt;0.6,"Starker Zusammenhang","")))</f>
        <v>Schwacher Zusammenhang</v>
      </c>
      <c r="R532" s="5"/>
      <c r="S532" s="5"/>
      <c r="T532" s="19">
        <f t="shared" si="343"/>
        <v>6</v>
      </c>
      <c r="U532" s="19">
        <f t="shared" si="344"/>
        <v>22</v>
      </c>
      <c r="V532" s="19">
        <f t="shared" si="345"/>
        <v>29</v>
      </c>
      <c r="W532" s="19">
        <f t="shared" si="346"/>
        <v>8</v>
      </c>
      <c r="X532" s="19">
        <f t="shared" si="347"/>
        <v>8</v>
      </c>
      <c r="Y532" s="19"/>
      <c r="Z532" s="20">
        <f t="shared" si="348"/>
        <v>73</v>
      </c>
      <c r="AA532" s="19"/>
      <c r="AB532" s="19"/>
      <c r="AC532" s="19"/>
      <c r="AD532" s="19"/>
      <c r="AE532" s="19"/>
      <c r="AF532" s="19"/>
      <c r="AG532" s="21"/>
      <c r="AH532" s="21">
        <f>$Z532*T537/$Z537</f>
        <v>6.1277372262773726</v>
      </c>
      <c r="AI532" s="21">
        <f>$Z532*U537/$Z537</f>
        <v>22.37956204379562</v>
      </c>
      <c r="AJ532" s="21">
        <f>$Z532*V537/$Z537</f>
        <v>24.51094890510949</v>
      </c>
      <c r="AK532" s="21">
        <f>$Z532*W537/$Z537</f>
        <v>12.788321167883211</v>
      </c>
      <c r="AL532" s="21">
        <f>$Z532*X537/$Z537</f>
        <v>7.1934306569343063</v>
      </c>
    </row>
    <row r="533" spans="2:38" x14ac:dyDescent="0.25">
      <c r="B533" s="3" t="s">
        <v>11</v>
      </c>
      <c r="C533" s="4">
        <v>8.6400000000000005E-2</v>
      </c>
      <c r="D533" s="5">
        <v>7</v>
      </c>
      <c r="E533" s="4">
        <v>0.24690000000000001</v>
      </c>
      <c r="F533" s="5">
        <v>20</v>
      </c>
      <c r="G533" s="4">
        <v>0.32100000000000001</v>
      </c>
      <c r="H533" s="5">
        <v>26</v>
      </c>
      <c r="I533" s="4">
        <v>0.27160000000000001</v>
      </c>
      <c r="J533" s="5">
        <v>22</v>
      </c>
      <c r="K533" s="4">
        <v>7.4099999999999999E-2</v>
      </c>
      <c r="L533" s="5">
        <v>6</v>
      </c>
      <c r="M533" s="4">
        <v>0.29449999999999998</v>
      </c>
      <c r="N533" s="5">
        <v>81</v>
      </c>
      <c r="P533" s="16"/>
      <c r="Q533" s="16"/>
      <c r="R533" s="5"/>
      <c r="S533" s="5"/>
      <c r="T533" s="19">
        <f t="shared" si="343"/>
        <v>7</v>
      </c>
      <c r="U533" s="19">
        <f t="shared" si="344"/>
        <v>20</v>
      </c>
      <c r="V533" s="19">
        <f t="shared" si="345"/>
        <v>26</v>
      </c>
      <c r="W533" s="19">
        <f t="shared" si="346"/>
        <v>22</v>
      </c>
      <c r="X533" s="19">
        <f t="shared" si="347"/>
        <v>6</v>
      </c>
      <c r="Y533" s="19"/>
      <c r="Z533" s="20">
        <f t="shared" si="348"/>
        <v>81</v>
      </c>
      <c r="AA533" s="16"/>
      <c r="AB533" s="16"/>
      <c r="AC533" s="16"/>
      <c r="AD533" s="16"/>
      <c r="AE533" s="16"/>
      <c r="AF533" s="16"/>
      <c r="AG533" s="21"/>
      <c r="AH533" s="21">
        <f>$Z533*T537/$Z537</f>
        <v>6.7992700729927007</v>
      </c>
      <c r="AI533" s="21">
        <f>$Z533*U537/$Z537</f>
        <v>24.832116788321169</v>
      </c>
      <c r="AJ533" s="21">
        <f>$Z533*V537/$Z537</f>
        <v>27.197080291970803</v>
      </c>
      <c r="AK533" s="21">
        <f>$Z533*W537/$Z537</f>
        <v>14.18978102189781</v>
      </c>
      <c r="AL533" s="21">
        <f>$Z533*X537/$Z537</f>
        <v>7.9817518248175183</v>
      </c>
    </row>
    <row r="534" spans="2:38" x14ac:dyDescent="0.25">
      <c r="B534" s="3" t="s">
        <v>12</v>
      </c>
      <c r="C534" s="4">
        <v>0</v>
      </c>
      <c r="D534" s="5">
        <v>0</v>
      </c>
      <c r="E534" s="4">
        <v>0.40630000000000011</v>
      </c>
      <c r="F534" s="5">
        <v>13</v>
      </c>
      <c r="G534" s="4">
        <v>0.25</v>
      </c>
      <c r="H534" s="5">
        <v>8</v>
      </c>
      <c r="I534" s="4">
        <v>0.1875</v>
      </c>
      <c r="J534" s="5">
        <v>6</v>
      </c>
      <c r="K534" s="4">
        <v>0.15629999999999999</v>
      </c>
      <c r="L534" s="5">
        <v>5</v>
      </c>
      <c r="M534" s="4">
        <v>0.1164</v>
      </c>
      <c r="N534" s="5">
        <v>32</v>
      </c>
      <c r="P534" s="16"/>
      <c r="Q534" s="16"/>
      <c r="R534" s="5"/>
      <c r="S534" s="5"/>
      <c r="T534" s="19">
        <f t="shared" si="343"/>
        <v>0</v>
      </c>
      <c r="U534" s="19">
        <f t="shared" si="344"/>
        <v>13</v>
      </c>
      <c r="V534" s="19">
        <f t="shared" si="345"/>
        <v>8</v>
      </c>
      <c r="W534" s="19">
        <f t="shared" si="346"/>
        <v>6</v>
      </c>
      <c r="X534" s="19">
        <f t="shared" si="347"/>
        <v>5</v>
      </c>
      <c r="Y534" s="19"/>
      <c r="Z534" s="20">
        <f t="shared" si="348"/>
        <v>32</v>
      </c>
      <c r="AA534" s="16"/>
      <c r="AB534" s="16"/>
      <c r="AC534" s="16"/>
      <c r="AD534" s="16"/>
      <c r="AE534" s="16"/>
      <c r="AF534" s="16"/>
      <c r="AG534" s="21"/>
      <c r="AH534" s="21">
        <f>$Z534*T537/$Z537</f>
        <v>2.6861313868613137</v>
      </c>
      <c r="AI534" s="21">
        <f>$Z534*U537/$Z537</f>
        <v>9.8102189781021902</v>
      </c>
      <c r="AJ534" s="21">
        <f>$Z534*V537/$Z537</f>
        <v>10.744525547445255</v>
      </c>
      <c r="AK534" s="21">
        <f>$Z534*W537/$Z537</f>
        <v>5.6058394160583944</v>
      </c>
      <c r="AL534" s="21">
        <f>$Z534*X537/$Z537</f>
        <v>3.1532846715328469</v>
      </c>
    </row>
    <row r="535" spans="2:38" x14ac:dyDescent="0.25">
      <c r="B535" s="3" t="s">
        <v>13</v>
      </c>
      <c r="C535" s="4">
        <v>0</v>
      </c>
      <c r="D535" s="5">
        <v>0</v>
      </c>
      <c r="E535" s="4">
        <v>0.44440000000000002</v>
      </c>
      <c r="F535" s="5">
        <v>4</v>
      </c>
      <c r="G535" s="4">
        <v>0.44440000000000002</v>
      </c>
      <c r="H535" s="5">
        <v>4</v>
      </c>
      <c r="I535" s="4">
        <v>0.1111</v>
      </c>
      <c r="J535" s="5">
        <v>1</v>
      </c>
      <c r="K535" s="4">
        <v>0</v>
      </c>
      <c r="L535" s="5">
        <v>0</v>
      </c>
      <c r="M535" s="4">
        <v>3.27E-2</v>
      </c>
      <c r="N535" s="5">
        <v>9</v>
      </c>
      <c r="P535" s="16"/>
      <c r="Q535" s="16"/>
      <c r="R535" s="5"/>
      <c r="S535" s="5"/>
      <c r="T535" s="19">
        <f t="shared" si="343"/>
        <v>0</v>
      </c>
      <c r="U535" s="19">
        <f t="shared" si="344"/>
        <v>4</v>
      </c>
      <c r="V535" s="19">
        <f t="shared" si="345"/>
        <v>4</v>
      </c>
      <c r="W535" s="19">
        <f t="shared" si="346"/>
        <v>1</v>
      </c>
      <c r="X535" s="19">
        <f t="shared" si="347"/>
        <v>0</v>
      </c>
      <c r="Y535" s="19"/>
      <c r="Z535" s="20">
        <f t="shared" si="348"/>
        <v>9</v>
      </c>
      <c r="AA535" s="16"/>
      <c r="AB535" s="16"/>
      <c r="AC535" s="16"/>
      <c r="AD535" s="16"/>
      <c r="AE535" s="16"/>
      <c r="AF535" s="16"/>
      <c r="AG535" s="21"/>
      <c r="AH535" s="21">
        <f>$Z535*T537/$Z537</f>
        <v>0.75547445255474455</v>
      </c>
      <c r="AI535" s="21">
        <f>$Z535*U537/$Z537</f>
        <v>2.7591240875912408</v>
      </c>
      <c r="AJ535" s="21">
        <f>$Z535*V537/$Z537</f>
        <v>3.0218978102189782</v>
      </c>
      <c r="AK535" s="21">
        <f>$Z535*W537/$Z537</f>
        <v>1.5766423357664234</v>
      </c>
      <c r="AL535" s="21">
        <f>$Z535*X537/$Z537</f>
        <v>0.88686131386861311</v>
      </c>
    </row>
    <row r="536" spans="2:38" x14ac:dyDescent="0.25">
      <c r="B536" s="3" t="s">
        <v>14</v>
      </c>
      <c r="C536" s="4">
        <v>0</v>
      </c>
      <c r="D536" s="5">
        <v>0</v>
      </c>
      <c r="E536" s="4">
        <v>0</v>
      </c>
      <c r="F536" s="5">
        <v>0</v>
      </c>
      <c r="G536" s="4">
        <v>0</v>
      </c>
      <c r="H536" s="5">
        <v>0</v>
      </c>
      <c r="I536" s="4">
        <v>0.5</v>
      </c>
      <c r="J536" s="5">
        <v>1</v>
      </c>
      <c r="K536" s="4">
        <v>0.5</v>
      </c>
      <c r="L536" s="5">
        <v>1</v>
      </c>
      <c r="M536" s="4">
        <v>7.3000000000000001E-3</v>
      </c>
      <c r="N536" s="5">
        <v>2</v>
      </c>
      <c r="P536" s="16"/>
      <c r="Q536" s="16"/>
      <c r="R536" s="5"/>
      <c r="S536" s="5"/>
      <c r="T536" s="19">
        <f t="shared" si="343"/>
        <v>0</v>
      </c>
      <c r="U536" s="19">
        <f t="shared" si="344"/>
        <v>0</v>
      </c>
      <c r="V536" s="19">
        <f t="shared" si="345"/>
        <v>0</v>
      </c>
      <c r="W536" s="19">
        <f t="shared" si="346"/>
        <v>1</v>
      </c>
      <c r="X536" s="19">
        <f t="shared" si="347"/>
        <v>1</v>
      </c>
      <c r="Y536" s="19"/>
      <c r="Z536" s="20">
        <f t="shared" si="348"/>
        <v>2</v>
      </c>
      <c r="AA536" s="16"/>
      <c r="AB536" s="16"/>
      <c r="AC536" s="16"/>
      <c r="AD536" s="16"/>
      <c r="AE536" s="16"/>
      <c r="AF536" s="16"/>
      <c r="AG536" s="21"/>
      <c r="AH536" s="21">
        <f>$Z536*T537/$Z537</f>
        <v>0.16788321167883211</v>
      </c>
      <c r="AI536" s="21">
        <f>$Z536*U537/$Z537</f>
        <v>0.61313868613138689</v>
      </c>
      <c r="AJ536" s="21">
        <f>$Z536*V537/$Z537</f>
        <v>0.67153284671532842</v>
      </c>
      <c r="AK536" s="21">
        <f>$Z536*W537/$Z537</f>
        <v>0.35036496350364965</v>
      </c>
      <c r="AL536" s="21">
        <f>$Z536*X537/$Z537</f>
        <v>0.19708029197080293</v>
      </c>
    </row>
    <row r="537" spans="2:38" x14ac:dyDescent="0.25">
      <c r="B537" s="3" t="s">
        <v>6</v>
      </c>
      <c r="C537" s="6">
        <v>8.3599999999999994E-2</v>
      </c>
      <c r="D537" s="3">
        <v>23</v>
      </c>
      <c r="E537" s="6">
        <v>0.30549999999999999</v>
      </c>
      <c r="F537" s="3">
        <v>84</v>
      </c>
      <c r="G537" s="6">
        <v>0.33450000000000002</v>
      </c>
      <c r="H537" s="3">
        <v>92</v>
      </c>
      <c r="I537" s="6">
        <v>0.17449999999999999</v>
      </c>
      <c r="J537" s="3">
        <v>48</v>
      </c>
      <c r="K537" s="6">
        <v>9.820000000000001E-2</v>
      </c>
      <c r="L537" s="3">
        <v>27</v>
      </c>
      <c r="M537" s="6">
        <v>1</v>
      </c>
      <c r="N537" s="3">
        <v>275</v>
      </c>
      <c r="P537" s="16"/>
      <c r="Q537" s="16"/>
      <c r="R537" s="16"/>
      <c r="S537" s="16"/>
      <c r="T537" s="20">
        <f>SUM(T529:T536)</f>
        <v>23</v>
      </c>
      <c r="U537" s="20">
        <f t="shared" ref="U537" si="349">SUM(U529:U536)</f>
        <v>84</v>
      </c>
      <c r="V537" s="20">
        <f t="shared" ref="V537" si="350">SUM(V529:V536)</f>
        <v>92</v>
      </c>
      <c r="W537" s="20">
        <f t="shared" ref="W537" si="351">SUM(W529:W536)</f>
        <v>48</v>
      </c>
      <c r="X537" s="20">
        <f t="shared" ref="X537" si="352">SUM(X529:X536)</f>
        <v>27</v>
      </c>
      <c r="Y537" s="20"/>
      <c r="Z537" s="19">
        <f>SUM(Z529:Z536)</f>
        <v>274</v>
      </c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 spans="2:38" x14ac:dyDescent="0.25">
      <c r="B538" s="8" t="s">
        <v>96</v>
      </c>
      <c r="C538" s="19"/>
      <c r="D538" s="18">
        <f>C537*4+E537*3+G537*2+I537*1+K537*0</f>
        <v>2.0943999999999998</v>
      </c>
      <c r="E538" s="17" t="s">
        <v>97</v>
      </c>
      <c r="F538" s="7"/>
      <c r="G538" s="7"/>
      <c r="H538" s="7"/>
      <c r="I538" s="7"/>
      <c r="J538" s="7"/>
      <c r="K538" s="7"/>
      <c r="L538" s="7"/>
      <c r="M538" s="7" t="s">
        <v>15</v>
      </c>
      <c r="N538" s="7">
        <v>275</v>
      </c>
    </row>
    <row r="539" spans="2:38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 t="s">
        <v>16</v>
      </c>
      <c r="N539" s="7">
        <v>0</v>
      </c>
    </row>
    <row r="541" spans="2:38" ht="18" x14ac:dyDescent="0.25">
      <c r="B541" s="1" t="s">
        <v>87</v>
      </c>
    </row>
    <row r="542" spans="2:38" ht="18" x14ac:dyDescent="0.25">
      <c r="B542" s="1" t="s">
        <v>88</v>
      </c>
    </row>
    <row r="543" spans="2:38" x14ac:dyDescent="0.25">
      <c r="B543" s="2"/>
      <c r="C543" s="24" t="s">
        <v>42</v>
      </c>
      <c r="D543" s="25"/>
      <c r="E543" s="24" t="s">
        <v>43</v>
      </c>
      <c r="F543" s="25"/>
      <c r="G543" s="24" t="s">
        <v>44</v>
      </c>
      <c r="H543" s="25"/>
      <c r="I543" s="24" t="s">
        <v>72</v>
      </c>
      <c r="J543" s="25"/>
      <c r="K543" s="24" t="s">
        <v>46</v>
      </c>
      <c r="L543" s="25"/>
      <c r="M543" s="24" t="s">
        <v>6</v>
      </c>
      <c r="N543" s="25"/>
    </row>
    <row r="544" spans="2:38" x14ac:dyDescent="0.25">
      <c r="B544" s="3" t="s">
        <v>7</v>
      </c>
      <c r="C544" s="4">
        <v>0</v>
      </c>
      <c r="D544" s="5">
        <v>0</v>
      </c>
      <c r="E544" s="4">
        <v>0</v>
      </c>
      <c r="F544" s="5">
        <v>0</v>
      </c>
      <c r="G544" s="4">
        <v>0</v>
      </c>
      <c r="H544" s="5">
        <v>0</v>
      </c>
      <c r="I544" s="4">
        <v>0</v>
      </c>
      <c r="J544" s="5">
        <v>0</v>
      </c>
      <c r="K544" s="4">
        <v>0</v>
      </c>
      <c r="L544" s="5">
        <v>0</v>
      </c>
      <c r="M544" s="4">
        <v>0</v>
      </c>
      <c r="N544" s="5">
        <v>0</v>
      </c>
      <c r="P544" s="12" t="s">
        <v>91</v>
      </c>
      <c r="Q544" s="17">
        <f>_xlfn.CHISQ.TEST(T545:X551,AH545:AL551)</f>
        <v>7.745980737261933E-2</v>
      </c>
      <c r="R544" s="19"/>
      <c r="S544" s="19" t="s">
        <v>92</v>
      </c>
      <c r="T544" s="19"/>
      <c r="U544" s="19"/>
      <c r="V544" s="19"/>
      <c r="W544" s="19"/>
      <c r="X544" s="19"/>
      <c r="Y544" s="19"/>
      <c r="Z544" s="20"/>
      <c r="AA544" s="19"/>
      <c r="AB544" s="19"/>
      <c r="AC544" s="19"/>
      <c r="AD544" s="19"/>
      <c r="AE544" s="19"/>
      <c r="AF544" s="19" t="s">
        <v>93</v>
      </c>
      <c r="AG544" s="21"/>
      <c r="AH544" s="21"/>
      <c r="AI544" s="21"/>
      <c r="AJ544" s="21"/>
      <c r="AK544" s="21"/>
      <c r="AL544" s="16"/>
    </row>
    <row r="545" spans="2:38" x14ac:dyDescent="0.25">
      <c r="B545" s="3" t="s">
        <v>8</v>
      </c>
      <c r="C545" s="4">
        <v>0.38100000000000001</v>
      </c>
      <c r="D545" s="5">
        <v>16</v>
      </c>
      <c r="E545" s="4">
        <v>0.38100000000000001</v>
      </c>
      <c r="F545" s="5">
        <v>16</v>
      </c>
      <c r="G545" s="4">
        <v>0.16669999999999999</v>
      </c>
      <c r="H545" s="5">
        <v>7</v>
      </c>
      <c r="I545" s="4">
        <v>4.7600000000000003E-2</v>
      </c>
      <c r="J545" s="5">
        <v>2</v>
      </c>
      <c r="K545" s="4">
        <v>2.3800000000000002E-2</v>
      </c>
      <c r="L545" s="5">
        <v>1</v>
      </c>
      <c r="M545" s="4">
        <v>0.1527</v>
      </c>
      <c r="N545" s="5">
        <v>42</v>
      </c>
      <c r="P545" s="12" t="s">
        <v>94</v>
      </c>
      <c r="Q545" s="8">
        <f>_xlfn.CHISQ.INV.RT(Q544,24)</f>
        <v>34.421015393401163</v>
      </c>
      <c r="R545" s="19"/>
      <c r="S545" s="19"/>
      <c r="T545" s="19">
        <f t="shared" ref="T545:T551" si="353">D545</f>
        <v>16</v>
      </c>
      <c r="U545" s="19">
        <f t="shared" ref="U545:U551" si="354">F545</f>
        <v>16</v>
      </c>
      <c r="V545" s="19">
        <f t="shared" ref="V545:V551" si="355">H545</f>
        <v>7</v>
      </c>
      <c r="W545" s="19">
        <f t="shared" ref="W545:W551" si="356">J545</f>
        <v>2</v>
      </c>
      <c r="X545" s="19">
        <f t="shared" ref="X545:X551" si="357">L545</f>
        <v>1</v>
      </c>
      <c r="Y545" s="19"/>
      <c r="Z545" s="20">
        <f t="shared" ref="Z545:Z551" si="358">SUM(T545:Y545)</f>
        <v>42</v>
      </c>
      <c r="AA545" s="19"/>
      <c r="AB545" s="19"/>
      <c r="AC545" s="19"/>
      <c r="AD545" s="19"/>
      <c r="AE545" s="19"/>
      <c r="AF545" s="19"/>
      <c r="AG545" s="21"/>
      <c r="AH545" s="21">
        <f>$Z545*T552/$Z552</f>
        <v>17.563636363636363</v>
      </c>
      <c r="AI545" s="21">
        <f>$Z545*U552/$Z552</f>
        <v>18.48</v>
      </c>
      <c r="AJ545" s="21">
        <f>$Z545*V552/$Z552</f>
        <v>3.9709090909090907</v>
      </c>
      <c r="AK545" s="21">
        <f>$Z545*W552/$Z552</f>
        <v>1.3745454545454545</v>
      </c>
      <c r="AL545" s="21">
        <f>$Z545*X552/$Z552</f>
        <v>0.61090909090909096</v>
      </c>
    </row>
    <row r="546" spans="2:38" x14ac:dyDescent="0.25">
      <c r="B546" s="3" t="s">
        <v>9</v>
      </c>
      <c r="C546" s="4">
        <v>0.48570000000000002</v>
      </c>
      <c r="D546" s="5">
        <v>17</v>
      </c>
      <c r="E546" s="4">
        <v>0.37140000000000001</v>
      </c>
      <c r="F546" s="5">
        <v>13</v>
      </c>
      <c r="G546" s="4">
        <v>0.1143</v>
      </c>
      <c r="H546" s="5">
        <v>4</v>
      </c>
      <c r="I546" s="4">
        <v>2.86E-2</v>
      </c>
      <c r="J546" s="5">
        <v>1</v>
      </c>
      <c r="K546" s="4">
        <v>0</v>
      </c>
      <c r="L546" s="5">
        <v>0</v>
      </c>
      <c r="M546" s="4">
        <v>0.1273</v>
      </c>
      <c r="N546" s="5">
        <v>35</v>
      </c>
      <c r="P546" s="12" t="s">
        <v>95</v>
      </c>
      <c r="Q546" s="22">
        <f>SQRT(Q545/(Z552*MIN(7-1,5-1)))</f>
        <v>0.17689497498747453</v>
      </c>
      <c r="R546" s="19"/>
      <c r="S546" s="19"/>
      <c r="T546" s="19">
        <f t="shared" si="353"/>
        <v>17</v>
      </c>
      <c r="U546" s="19">
        <f t="shared" si="354"/>
        <v>13</v>
      </c>
      <c r="V546" s="19">
        <f t="shared" si="355"/>
        <v>4</v>
      </c>
      <c r="W546" s="19">
        <f t="shared" si="356"/>
        <v>1</v>
      </c>
      <c r="X546" s="19">
        <f t="shared" si="357"/>
        <v>0</v>
      </c>
      <c r="Y546" s="19"/>
      <c r="Z546" s="20">
        <f t="shared" si="358"/>
        <v>35</v>
      </c>
      <c r="AA546" s="19"/>
      <c r="AB546" s="19"/>
      <c r="AC546" s="19"/>
      <c r="AD546" s="19"/>
      <c r="AE546" s="19"/>
      <c r="AF546" s="19"/>
      <c r="AG546" s="21"/>
      <c r="AH546" s="21">
        <f>$Z546*T552/$Z552</f>
        <v>14.636363636363637</v>
      </c>
      <c r="AI546" s="21">
        <f>$Z546*U552/$Z552</f>
        <v>15.4</v>
      </c>
      <c r="AJ546" s="21">
        <f>$Z546*V552/$Z552</f>
        <v>3.3090909090909091</v>
      </c>
      <c r="AK546" s="21">
        <f>$Z546*W552/$Z552</f>
        <v>1.1454545454545455</v>
      </c>
      <c r="AL546" s="21">
        <f>$Z546*X552/$Z552</f>
        <v>0.50909090909090904</v>
      </c>
    </row>
    <row r="547" spans="2:38" x14ac:dyDescent="0.25">
      <c r="B547" s="3" t="s">
        <v>10</v>
      </c>
      <c r="C547" s="4">
        <v>0.41889999999999999</v>
      </c>
      <c r="D547" s="5">
        <v>31</v>
      </c>
      <c r="E547" s="4">
        <v>0.48649999999999999</v>
      </c>
      <c r="F547" s="5">
        <v>36</v>
      </c>
      <c r="G547" s="4">
        <v>6.7599999999999993E-2</v>
      </c>
      <c r="H547" s="5">
        <v>5</v>
      </c>
      <c r="I547" s="4">
        <v>2.7E-2</v>
      </c>
      <c r="J547" s="5">
        <v>2</v>
      </c>
      <c r="K547" s="4">
        <v>0</v>
      </c>
      <c r="L547" s="5">
        <v>0</v>
      </c>
      <c r="M547" s="4">
        <v>0.26910000000000001</v>
      </c>
      <c r="N547" s="5">
        <v>74</v>
      </c>
      <c r="P547" s="19"/>
      <c r="Q547" s="8" t="str">
        <f>IF(AND(Q546&gt;0,Q546&lt;=0.2),"Schwacher Zusammenhang",IF(AND(Q546&gt;0.2,Q546&lt;=0.6),"Mittlerer Zusammenhang",IF(Q546&gt;0.6,"Starker Zusammenhang","")))</f>
        <v>Schwacher Zusammenhang</v>
      </c>
      <c r="R547" s="5"/>
      <c r="S547" s="5"/>
      <c r="T547" s="19">
        <f t="shared" si="353"/>
        <v>31</v>
      </c>
      <c r="U547" s="19">
        <f t="shared" si="354"/>
        <v>36</v>
      </c>
      <c r="V547" s="19">
        <f t="shared" si="355"/>
        <v>5</v>
      </c>
      <c r="W547" s="19">
        <f t="shared" si="356"/>
        <v>2</v>
      </c>
      <c r="X547" s="19">
        <f t="shared" si="357"/>
        <v>0</v>
      </c>
      <c r="Y547" s="19"/>
      <c r="Z547" s="20">
        <f t="shared" si="358"/>
        <v>74</v>
      </c>
      <c r="AA547" s="19"/>
      <c r="AB547" s="19"/>
      <c r="AC547" s="19"/>
      <c r="AD547" s="19"/>
      <c r="AE547" s="19"/>
      <c r="AF547" s="19"/>
      <c r="AG547" s="21"/>
      <c r="AH547" s="21">
        <f>$Z547*T552/$Z552</f>
        <v>30.945454545454545</v>
      </c>
      <c r="AI547" s="21">
        <f>$Z547*U552/$Z552</f>
        <v>32.56</v>
      </c>
      <c r="AJ547" s="21">
        <f>$Z547*V552/$Z552</f>
        <v>6.9963636363636361</v>
      </c>
      <c r="AK547" s="21">
        <f>$Z547*W552/$Z552</f>
        <v>2.4218181818181819</v>
      </c>
      <c r="AL547" s="21">
        <f>$Z547*X552/$Z552</f>
        <v>1.0763636363636364</v>
      </c>
    </row>
    <row r="548" spans="2:38" x14ac:dyDescent="0.25">
      <c r="B548" s="3" t="s">
        <v>11</v>
      </c>
      <c r="C548" s="4">
        <v>0.44440000000000002</v>
      </c>
      <c r="D548" s="5">
        <v>36</v>
      </c>
      <c r="E548" s="4">
        <v>0.45679999999999998</v>
      </c>
      <c r="F548" s="5">
        <v>37</v>
      </c>
      <c r="G548" s="4">
        <v>8.6400000000000005E-2</v>
      </c>
      <c r="H548" s="5">
        <v>7</v>
      </c>
      <c r="I548" s="4">
        <v>1.23E-2</v>
      </c>
      <c r="J548" s="5">
        <v>1</v>
      </c>
      <c r="K548" s="4">
        <v>0</v>
      </c>
      <c r="L548" s="5">
        <v>0</v>
      </c>
      <c r="M548" s="4">
        <v>0.29449999999999998</v>
      </c>
      <c r="N548" s="5">
        <v>81</v>
      </c>
      <c r="P548" s="16"/>
      <c r="Q548" s="16"/>
      <c r="R548" s="5"/>
      <c r="S548" s="5"/>
      <c r="T548" s="19">
        <f t="shared" si="353"/>
        <v>36</v>
      </c>
      <c r="U548" s="19">
        <f t="shared" si="354"/>
        <v>37</v>
      </c>
      <c r="V548" s="19">
        <f t="shared" si="355"/>
        <v>7</v>
      </c>
      <c r="W548" s="19">
        <f t="shared" si="356"/>
        <v>1</v>
      </c>
      <c r="X548" s="19">
        <f t="shared" si="357"/>
        <v>0</v>
      </c>
      <c r="Y548" s="19"/>
      <c r="Z548" s="20">
        <f t="shared" si="358"/>
        <v>81</v>
      </c>
      <c r="AA548" s="16"/>
      <c r="AB548" s="16"/>
      <c r="AC548" s="16"/>
      <c r="AD548" s="16"/>
      <c r="AE548" s="16"/>
      <c r="AF548" s="16"/>
      <c r="AG548" s="21"/>
      <c r="AH548" s="21">
        <f>$Z548*T552/$Z552</f>
        <v>33.872727272727275</v>
      </c>
      <c r="AI548" s="21">
        <f>$Z548*U552/$Z552</f>
        <v>35.64</v>
      </c>
      <c r="AJ548" s="21">
        <f>$Z548*V552/$Z552</f>
        <v>7.6581818181818182</v>
      </c>
      <c r="AK548" s="21">
        <f>$Z548*W552/$Z552</f>
        <v>2.6509090909090909</v>
      </c>
      <c r="AL548" s="21">
        <f>$Z548*X552/$Z552</f>
        <v>1.1781818181818182</v>
      </c>
    </row>
    <row r="549" spans="2:38" x14ac:dyDescent="0.25">
      <c r="B549" s="3" t="s">
        <v>12</v>
      </c>
      <c r="C549" s="4">
        <v>0.375</v>
      </c>
      <c r="D549" s="5">
        <v>12</v>
      </c>
      <c r="E549" s="4">
        <v>0.375</v>
      </c>
      <c r="F549" s="5">
        <v>12</v>
      </c>
      <c r="G549" s="4">
        <v>6.25E-2</v>
      </c>
      <c r="H549" s="5">
        <v>2</v>
      </c>
      <c r="I549" s="4">
        <v>9.3800000000000008E-2</v>
      </c>
      <c r="J549" s="5">
        <v>3</v>
      </c>
      <c r="K549" s="4">
        <v>9.3800000000000008E-2</v>
      </c>
      <c r="L549" s="5">
        <v>3</v>
      </c>
      <c r="M549" s="4">
        <v>0.1164</v>
      </c>
      <c r="N549" s="5">
        <v>32</v>
      </c>
      <c r="P549" s="16"/>
      <c r="Q549" s="16"/>
      <c r="R549" s="5"/>
      <c r="S549" s="5"/>
      <c r="T549" s="19">
        <f t="shared" si="353"/>
        <v>12</v>
      </c>
      <c r="U549" s="19">
        <f t="shared" si="354"/>
        <v>12</v>
      </c>
      <c r="V549" s="19">
        <f t="shared" si="355"/>
        <v>2</v>
      </c>
      <c r="W549" s="19">
        <f t="shared" si="356"/>
        <v>3</v>
      </c>
      <c r="X549" s="19">
        <f t="shared" si="357"/>
        <v>3</v>
      </c>
      <c r="Y549" s="19"/>
      <c r="Z549" s="20">
        <f t="shared" si="358"/>
        <v>32</v>
      </c>
      <c r="AA549" s="16"/>
      <c r="AB549" s="16"/>
      <c r="AC549" s="16"/>
      <c r="AD549" s="16"/>
      <c r="AE549" s="16"/>
      <c r="AF549" s="16"/>
      <c r="AG549" s="21"/>
      <c r="AH549" s="21">
        <f>$Z549*T552/$Z552</f>
        <v>13.381818181818181</v>
      </c>
      <c r="AI549" s="21">
        <f>$Z549*U552/$Z552</f>
        <v>14.08</v>
      </c>
      <c r="AJ549" s="21">
        <f>$Z549*V552/$Z552</f>
        <v>3.0254545454545454</v>
      </c>
      <c r="AK549" s="21">
        <f>$Z549*W552/$Z552</f>
        <v>1.0472727272727274</v>
      </c>
      <c r="AL549" s="21">
        <f>$Z549*X552/$Z552</f>
        <v>0.46545454545454545</v>
      </c>
    </row>
    <row r="550" spans="2:38" x14ac:dyDescent="0.25">
      <c r="B550" s="3" t="s">
        <v>13</v>
      </c>
      <c r="C550" s="4">
        <v>0.33329999999999999</v>
      </c>
      <c r="D550" s="5">
        <v>3</v>
      </c>
      <c r="E550" s="4">
        <v>0.66670000000000007</v>
      </c>
      <c r="F550" s="5">
        <v>6</v>
      </c>
      <c r="G550" s="4">
        <v>0</v>
      </c>
      <c r="H550" s="5">
        <v>0</v>
      </c>
      <c r="I550" s="4">
        <v>0</v>
      </c>
      <c r="J550" s="5">
        <v>0</v>
      </c>
      <c r="K550" s="4">
        <v>0</v>
      </c>
      <c r="L550" s="5">
        <v>0</v>
      </c>
      <c r="M550" s="4">
        <v>3.27E-2</v>
      </c>
      <c r="N550" s="5">
        <v>9</v>
      </c>
      <c r="P550" s="16"/>
      <c r="Q550" s="16"/>
      <c r="R550" s="5"/>
      <c r="S550" s="5"/>
      <c r="T550" s="19">
        <f t="shared" si="353"/>
        <v>3</v>
      </c>
      <c r="U550" s="19">
        <f t="shared" si="354"/>
        <v>6</v>
      </c>
      <c r="V550" s="19">
        <f t="shared" si="355"/>
        <v>0</v>
      </c>
      <c r="W550" s="19">
        <f t="shared" si="356"/>
        <v>0</v>
      </c>
      <c r="X550" s="19">
        <f t="shared" si="357"/>
        <v>0</v>
      </c>
      <c r="Y550" s="19"/>
      <c r="Z550" s="20">
        <f t="shared" si="358"/>
        <v>9</v>
      </c>
      <c r="AA550" s="16"/>
      <c r="AB550" s="16"/>
      <c r="AC550" s="16"/>
      <c r="AD550" s="16"/>
      <c r="AE550" s="16"/>
      <c r="AF550" s="16"/>
      <c r="AG550" s="21"/>
      <c r="AH550" s="21">
        <f>$Z550*T552/$Z552</f>
        <v>3.7636363636363637</v>
      </c>
      <c r="AI550" s="21">
        <f>$Z550*U552/$Z552</f>
        <v>3.96</v>
      </c>
      <c r="AJ550" s="21">
        <f>$Z550*V552/$Z552</f>
        <v>0.85090909090909095</v>
      </c>
      <c r="AK550" s="21">
        <f>$Z550*W552/$Z552</f>
        <v>0.29454545454545455</v>
      </c>
      <c r="AL550" s="21">
        <f>$Z550*X552/$Z552</f>
        <v>0.13090909090909092</v>
      </c>
    </row>
    <row r="551" spans="2:38" x14ac:dyDescent="0.25">
      <c r="B551" s="3" t="s">
        <v>14</v>
      </c>
      <c r="C551" s="4">
        <v>0</v>
      </c>
      <c r="D551" s="5">
        <v>0</v>
      </c>
      <c r="E551" s="4">
        <v>0.5</v>
      </c>
      <c r="F551" s="5">
        <v>1</v>
      </c>
      <c r="G551" s="4">
        <v>0.5</v>
      </c>
      <c r="H551" s="5">
        <v>1</v>
      </c>
      <c r="I551" s="4">
        <v>0</v>
      </c>
      <c r="J551" s="5">
        <v>0</v>
      </c>
      <c r="K551" s="4">
        <v>0</v>
      </c>
      <c r="L551" s="5">
        <v>0</v>
      </c>
      <c r="M551" s="4">
        <v>7.3000000000000001E-3</v>
      </c>
      <c r="N551" s="5">
        <v>2</v>
      </c>
      <c r="P551" s="16"/>
      <c r="Q551" s="16"/>
      <c r="R551" s="5"/>
      <c r="S551" s="5"/>
      <c r="T551" s="19">
        <f t="shared" si="353"/>
        <v>0</v>
      </c>
      <c r="U551" s="19">
        <f t="shared" si="354"/>
        <v>1</v>
      </c>
      <c r="V551" s="19">
        <f t="shared" si="355"/>
        <v>1</v>
      </c>
      <c r="W551" s="19">
        <f t="shared" si="356"/>
        <v>0</v>
      </c>
      <c r="X551" s="19">
        <f t="shared" si="357"/>
        <v>0</v>
      </c>
      <c r="Y551" s="19"/>
      <c r="Z551" s="20">
        <f t="shared" si="358"/>
        <v>2</v>
      </c>
      <c r="AA551" s="16"/>
      <c r="AB551" s="16"/>
      <c r="AC551" s="16"/>
      <c r="AD551" s="16"/>
      <c r="AE551" s="16"/>
      <c r="AF551" s="16"/>
      <c r="AG551" s="21"/>
      <c r="AH551" s="21">
        <f>$Z551*T552/$Z552</f>
        <v>0.83636363636363631</v>
      </c>
      <c r="AI551" s="21">
        <f>$Z551*U552/$Z552</f>
        <v>0.88</v>
      </c>
      <c r="AJ551" s="21">
        <f>$Z551*V552/$Z552</f>
        <v>0.18909090909090909</v>
      </c>
      <c r="AK551" s="21">
        <f>$Z551*W552/$Z552</f>
        <v>6.545454545454546E-2</v>
      </c>
      <c r="AL551" s="21">
        <f>$Z551*X552/$Z552</f>
        <v>2.9090909090909091E-2</v>
      </c>
    </row>
    <row r="552" spans="2:38" x14ac:dyDescent="0.25">
      <c r="B552" s="3" t="s">
        <v>6</v>
      </c>
      <c r="C552" s="6">
        <v>0.41820000000000002</v>
      </c>
      <c r="D552" s="3">
        <v>115</v>
      </c>
      <c r="E552" s="6">
        <v>0.44</v>
      </c>
      <c r="F552" s="3">
        <v>121</v>
      </c>
      <c r="G552" s="6">
        <v>9.4499999999999987E-2</v>
      </c>
      <c r="H552" s="3">
        <v>26</v>
      </c>
      <c r="I552" s="6">
        <v>3.27E-2</v>
      </c>
      <c r="J552" s="3">
        <v>9</v>
      </c>
      <c r="K552" s="6">
        <v>1.4500000000000001E-2</v>
      </c>
      <c r="L552" s="3">
        <v>4</v>
      </c>
      <c r="M552" s="6">
        <v>1</v>
      </c>
      <c r="N552" s="3">
        <v>275</v>
      </c>
      <c r="P552" s="16"/>
      <c r="Q552" s="16"/>
      <c r="R552" s="16"/>
      <c r="S552" s="16"/>
      <c r="T552" s="20">
        <f>SUM(T544:T551)</f>
        <v>115</v>
      </c>
      <c r="U552" s="20">
        <f t="shared" ref="U552" si="359">SUM(U544:U551)</f>
        <v>121</v>
      </c>
      <c r="V552" s="20">
        <f t="shared" ref="V552" si="360">SUM(V544:V551)</f>
        <v>26</v>
      </c>
      <c r="W552" s="20">
        <f t="shared" ref="W552" si="361">SUM(W544:W551)</f>
        <v>9</v>
      </c>
      <c r="X552" s="20">
        <f t="shared" ref="X552" si="362">SUM(X544:X551)</f>
        <v>4</v>
      </c>
      <c r="Y552" s="20"/>
      <c r="Z552" s="19">
        <f>SUM(Z544:Z551)</f>
        <v>275</v>
      </c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 spans="2:38" x14ac:dyDescent="0.25">
      <c r="B553" s="8" t="s">
        <v>96</v>
      </c>
      <c r="C553" s="19"/>
      <c r="D553" s="18">
        <f>C552*4+E552*3+G552*2+I552*1+K552*0</f>
        <v>3.2145000000000001</v>
      </c>
      <c r="E553" s="17" t="s">
        <v>97</v>
      </c>
      <c r="F553" s="7"/>
      <c r="G553" s="7"/>
      <c r="H553" s="7"/>
      <c r="I553" s="7"/>
      <c r="J553" s="7"/>
      <c r="K553" s="7"/>
      <c r="L553" s="7"/>
      <c r="M553" s="7" t="s">
        <v>15</v>
      </c>
      <c r="N553" s="7">
        <v>275</v>
      </c>
    </row>
    <row r="554" spans="2:38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 t="s">
        <v>16</v>
      </c>
      <c r="N554" s="7">
        <v>0</v>
      </c>
    </row>
    <row r="556" spans="2:38" ht="18" x14ac:dyDescent="0.25">
      <c r="B556" s="1" t="s">
        <v>89</v>
      </c>
    </row>
    <row r="557" spans="2:38" x14ac:dyDescent="0.25">
      <c r="B557" s="2"/>
      <c r="C557" s="24" t="s">
        <v>42</v>
      </c>
      <c r="D557" s="25"/>
      <c r="E557" s="24" t="s">
        <v>43</v>
      </c>
      <c r="F557" s="25"/>
      <c r="G557" s="24" t="s">
        <v>44</v>
      </c>
      <c r="H557" s="25"/>
      <c r="I557" s="24" t="s">
        <v>72</v>
      </c>
      <c r="J557" s="25"/>
      <c r="K557" s="24" t="s">
        <v>46</v>
      </c>
      <c r="L557" s="25"/>
      <c r="M557" s="24" t="s">
        <v>6</v>
      </c>
      <c r="N557" s="25"/>
    </row>
    <row r="558" spans="2:38" x14ac:dyDescent="0.25">
      <c r="B558" s="3" t="s">
        <v>7</v>
      </c>
      <c r="C558" s="4">
        <v>0</v>
      </c>
      <c r="D558" s="5">
        <v>0</v>
      </c>
      <c r="E558" s="4">
        <v>0</v>
      </c>
      <c r="F558" s="5">
        <v>0</v>
      </c>
      <c r="G558" s="4">
        <v>0</v>
      </c>
      <c r="H558" s="5">
        <v>0</v>
      </c>
      <c r="I558" s="4">
        <v>0</v>
      </c>
      <c r="J558" s="5">
        <v>0</v>
      </c>
      <c r="K558" s="4">
        <v>0</v>
      </c>
      <c r="L558" s="5">
        <v>0</v>
      </c>
      <c r="M558" s="4">
        <v>0</v>
      </c>
      <c r="N558" s="5">
        <v>0</v>
      </c>
      <c r="P558" s="12" t="s">
        <v>91</v>
      </c>
      <c r="Q558" s="17">
        <f>_xlfn.CHISQ.TEST(T559:X565,AH559:AL565)</f>
        <v>0.20133112402931388</v>
      </c>
      <c r="R558" s="19"/>
      <c r="S558" s="19" t="s">
        <v>92</v>
      </c>
      <c r="T558" s="19"/>
      <c r="U558" s="19"/>
      <c r="V558" s="19"/>
      <c r="W558" s="19"/>
      <c r="X558" s="19"/>
      <c r="Y558" s="19"/>
      <c r="Z558" s="20"/>
      <c r="AA558" s="19"/>
      <c r="AB558" s="19"/>
      <c r="AC558" s="19"/>
      <c r="AD558" s="19"/>
      <c r="AE558" s="19"/>
      <c r="AF558" s="19" t="s">
        <v>93</v>
      </c>
      <c r="AG558" s="21"/>
      <c r="AH558" s="21"/>
      <c r="AI558" s="21"/>
      <c r="AJ558" s="21"/>
      <c r="AK558" s="21"/>
      <c r="AL558" s="16"/>
    </row>
    <row r="559" spans="2:38" x14ac:dyDescent="0.25">
      <c r="B559" s="3" t="s">
        <v>8</v>
      </c>
      <c r="C559" s="4">
        <v>0.33329999999999999</v>
      </c>
      <c r="D559" s="5">
        <v>14</v>
      </c>
      <c r="E559" s="4">
        <v>0.40479999999999999</v>
      </c>
      <c r="F559" s="5">
        <v>17</v>
      </c>
      <c r="G559" s="4">
        <v>0.1905</v>
      </c>
      <c r="H559" s="5">
        <v>8</v>
      </c>
      <c r="I559" s="4">
        <v>4.7600000000000003E-2</v>
      </c>
      <c r="J559" s="5">
        <v>2</v>
      </c>
      <c r="K559" s="4">
        <v>2.3800000000000002E-2</v>
      </c>
      <c r="L559" s="5">
        <v>1</v>
      </c>
      <c r="M559" s="4">
        <v>0.1527</v>
      </c>
      <c r="N559" s="5">
        <v>42</v>
      </c>
      <c r="P559" s="12" t="s">
        <v>94</v>
      </c>
      <c r="Q559" s="8">
        <f>_xlfn.CHISQ.INV.RT(Q558,24)</f>
        <v>29.51551984677744</v>
      </c>
      <c r="R559" s="19"/>
      <c r="S559" s="19"/>
      <c r="T559" s="19">
        <f t="shared" ref="T559:T565" si="363">D559</f>
        <v>14</v>
      </c>
      <c r="U559" s="19">
        <f t="shared" ref="U559:U565" si="364">F559</f>
        <v>17</v>
      </c>
      <c r="V559" s="19">
        <f t="shared" ref="V559:V565" si="365">H559</f>
        <v>8</v>
      </c>
      <c r="W559" s="19">
        <f t="shared" ref="W559:W565" si="366">J559</f>
        <v>2</v>
      </c>
      <c r="X559" s="19">
        <f t="shared" ref="X559:X565" si="367">L559</f>
        <v>1</v>
      </c>
      <c r="Y559" s="19"/>
      <c r="Z559" s="20">
        <f t="shared" ref="Z559:Z565" si="368">SUM(T559:Y559)</f>
        <v>42</v>
      </c>
      <c r="AA559" s="19"/>
      <c r="AB559" s="19"/>
      <c r="AC559" s="19"/>
      <c r="AD559" s="19"/>
      <c r="AE559" s="19"/>
      <c r="AF559" s="19"/>
      <c r="AG559" s="21"/>
      <c r="AH559" s="21">
        <f>$Z559*T566/$Z566</f>
        <v>11.301818181818183</v>
      </c>
      <c r="AI559" s="21">
        <f>$Z559*U566/$Z566</f>
        <v>20.77090909090909</v>
      </c>
      <c r="AJ559" s="21">
        <f>$Z559*V566/$Z566</f>
        <v>7.6363636363636367</v>
      </c>
      <c r="AK559" s="21">
        <f>$Z559*W566/$Z566</f>
        <v>1.8327272727272728</v>
      </c>
      <c r="AL559" s="21">
        <f>$Z559*X566/$Z566</f>
        <v>0.45818181818181819</v>
      </c>
    </row>
    <row r="560" spans="2:38" x14ac:dyDescent="0.25">
      <c r="B560" s="3" t="s">
        <v>9</v>
      </c>
      <c r="C560" s="4">
        <v>8.5699999999999998E-2</v>
      </c>
      <c r="D560" s="5">
        <v>3</v>
      </c>
      <c r="E560" s="4">
        <v>0.62860000000000005</v>
      </c>
      <c r="F560" s="5">
        <v>22</v>
      </c>
      <c r="G560" s="4">
        <v>0.2286</v>
      </c>
      <c r="H560" s="5">
        <v>8</v>
      </c>
      <c r="I560" s="4">
        <v>2.86E-2</v>
      </c>
      <c r="J560" s="5">
        <v>1</v>
      </c>
      <c r="K560" s="4">
        <v>2.86E-2</v>
      </c>
      <c r="L560" s="5">
        <v>1</v>
      </c>
      <c r="M560" s="4">
        <v>0.1273</v>
      </c>
      <c r="N560" s="5">
        <v>35</v>
      </c>
      <c r="P560" s="12" t="s">
        <v>95</v>
      </c>
      <c r="Q560" s="22">
        <f>SQRT(Q559/(Z566*MIN(7-1,5-1)))</f>
        <v>0.16380564938303463</v>
      </c>
      <c r="R560" s="19"/>
      <c r="S560" s="19"/>
      <c r="T560" s="19">
        <f t="shared" si="363"/>
        <v>3</v>
      </c>
      <c r="U560" s="19">
        <f t="shared" si="364"/>
        <v>22</v>
      </c>
      <c r="V560" s="19">
        <f t="shared" si="365"/>
        <v>8</v>
      </c>
      <c r="W560" s="19">
        <f t="shared" si="366"/>
        <v>1</v>
      </c>
      <c r="X560" s="19">
        <f t="shared" si="367"/>
        <v>1</v>
      </c>
      <c r="Y560" s="19"/>
      <c r="Z560" s="20">
        <f t="shared" si="368"/>
        <v>35</v>
      </c>
      <c r="AA560" s="19"/>
      <c r="AB560" s="19"/>
      <c r="AC560" s="19"/>
      <c r="AD560" s="19"/>
      <c r="AE560" s="19"/>
      <c r="AF560" s="19"/>
      <c r="AG560" s="21"/>
      <c r="AH560" s="21">
        <f>$Z560*T566/$Z566</f>
        <v>9.418181818181818</v>
      </c>
      <c r="AI560" s="21">
        <f>$Z560*U566/$Z566</f>
        <v>17.309090909090909</v>
      </c>
      <c r="AJ560" s="21">
        <f>$Z560*V566/$Z566</f>
        <v>6.3636363636363633</v>
      </c>
      <c r="AK560" s="21">
        <f>$Z560*W566/$Z566</f>
        <v>1.5272727272727273</v>
      </c>
      <c r="AL560" s="21">
        <f>$Z560*X566/$Z566</f>
        <v>0.38181818181818183</v>
      </c>
    </row>
    <row r="561" spans="2:38" x14ac:dyDescent="0.25">
      <c r="B561" s="3" t="s">
        <v>10</v>
      </c>
      <c r="C561" s="4">
        <v>0.29730000000000001</v>
      </c>
      <c r="D561" s="5">
        <v>22</v>
      </c>
      <c r="E561" s="4">
        <v>0.5</v>
      </c>
      <c r="F561" s="5">
        <v>37</v>
      </c>
      <c r="G561" s="4">
        <v>0.16220000000000001</v>
      </c>
      <c r="H561" s="5">
        <v>12</v>
      </c>
      <c r="I561" s="4">
        <v>4.0500000000000001E-2</v>
      </c>
      <c r="J561" s="5">
        <v>3</v>
      </c>
      <c r="K561" s="4">
        <v>0</v>
      </c>
      <c r="L561" s="5">
        <v>0</v>
      </c>
      <c r="M561" s="4">
        <v>0.26910000000000001</v>
      </c>
      <c r="N561" s="5">
        <v>74</v>
      </c>
      <c r="P561" s="19"/>
      <c r="Q561" s="8" t="str">
        <f>IF(AND(Q560&gt;0,Q560&lt;=0.2),"Schwacher Zusammenhang",IF(AND(Q560&gt;0.2,Q560&lt;=0.6),"Mittlerer Zusammenhang",IF(Q560&gt;0.6,"Starker Zusammenhang","")))</f>
        <v>Schwacher Zusammenhang</v>
      </c>
      <c r="R561" s="5"/>
      <c r="S561" s="5"/>
      <c r="T561" s="19">
        <f t="shared" si="363"/>
        <v>22</v>
      </c>
      <c r="U561" s="19">
        <f t="shared" si="364"/>
        <v>37</v>
      </c>
      <c r="V561" s="19">
        <f t="shared" si="365"/>
        <v>12</v>
      </c>
      <c r="W561" s="19">
        <f t="shared" si="366"/>
        <v>3</v>
      </c>
      <c r="X561" s="19">
        <f t="shared" si="367"/>
        <v>0</v>
      </c>
      <c r="Y561" s="19"/>
      <c r="Z561" s="20">
        <f t="shared" si="368"/>
        <v>74</v>
      </c>
      <c r="AA561" s="19"/>
      <c r="AB561" s="19"/>
      <c r="AC561" s="19"/>
      <c r="AD561" s="19"/>
      <c r="AE561" s="19"/>
      <c r="AF561" s="19"/>
      <c r="AG561" s="21"/>
      <c r="AH561" s="21">
        <f>$Z561*T566/$Z566</f>
        <v>19.912727272727274</v>
      </c>
      <c r="AI561" s="21">
        <f>$Z561*U566/$Z566</f>
        <v>36.596363636363634</v>
      </c>
      <c r="AJ561" s="21">
        <f>$Z561*V566/$Z566</f>
        <v>13.454545454545455</v>
      </c>
      <c r="AK561" s="21">
        <f>$Z561*W566/$Z566</f>
        <v>3.229090909090909</v>
      </c>
      <c r="AL561" s="21">
        <f>$Z561*X566/$Z566</f>
        <v>0.80727272727272725</v>
      </c>
    </row>
    <row r="562" spans="2:38" x14ac:dyDescent="0.25">
      <c r="B562" s="3" t="s">
        <v>11</v>
      </c>
      <c r="C562" s="4">
        <v>0.28399999999999997</v>
      </c>
      <c r="D562" s="5">
        <v>23</v>
      </c>
      <c r="E562" s="4">
        <v>0.50619999999999998</v>
      </c>
      <c r="F562" s="5">
        <v>41</v>
      </c>
      <c r="G562" s="4">
        <v>0.19750000000000001</v>
      </c>
      <c r="H562" s="5">
        <v>16</v>
      </c>
      <c r="I562" s="4">
        <v>1.23E-2</v>
      </c>
      <c r="J562" s="5">
        <v>1</v>
      </c>
      <c r="K562" s="4">
        <v>0</v>
      </c>
      <c r="L562" s="5">
        <v>0</v>
      </c>
      <c r="M562" s="4">
        <v>0.29449999999999998</v>
      </c>
      <c r="N562" s="5">
        <v>81</v>
      </c>
      <c r="P562" s="16"/>
      <c r="Q562" s="16"/>
      <c r="R562" s="5"/>
      <c r="S562" s="5"/>
      <c r="T562" s="19">
        <f t="shared" si="363"/>
        <v>23</v>
      </c>
      <c r="U562" s="19">
        <f t="shared" si="364"/>
        <v>41</v>
      </c>
      <c r="V562" s="19">
        <f t="shared" si="365"/>
        <v>16</v>
      </c>
      <c r="W562" s="19">
        <f t="shared" si="366"/>
        <v>1</v>
      </c>
      <c r="X562" s="19">
        <f t="shared" si="367"/>
        <v>0</v>
      </c>
      <c r="Y562" s="19"/>
      <c r="Z562" s="20">
        <f t="shared" si="368"/>
        <v>81</v>
      </c>
      <c r="AA562" s="16"/>
      <c r="AB562" s="16"/>
      <c r="AC562" s="16"/>
      <c r="AD562" s="16"/>
      <c r="AE562" s="16"/>
      <c r="AF562" s="16"/>
      <c r="AG562" s="21"/>
      <c r="AH562" s="21">
        <f>$Z562*T566/$Z566</f>
        <v>21.796363636363637</v>
      </c>
      <c r="AI562" s="21">
        <f>$Z562*U566/$Z566</f>
        <v>40.058181818181815</v>
      </c>
      <c r="AJ562" s="21">
        <f>$Z562*V566/$Z566</f>
        <v>14.727272727272727</v>
      </c>
      <c r="AK562" s="21">
        <f>$Z562*W566/$Z566</f>
        <v>3.5345454545454547</v>
      </c>
      <c r="AL562" s="21">
        <f>$Z562*X566/$Z566</f>
        <v>0.88363636363636366</v>
      </c>
    </row>
    <row r="563" spans="2:38" x14ac:dyDescent="0.25">
      <c r="B563" s="3" t="s">
        <v>12</v>
      </c>
      <c r="C563" s="4">
        <v>0.25</v>
      </c>
      <c r="D563" s="5">
        <v>8</v>
      </c>
      <c r="E563" s="4">
        <v>0.40630000000000011</v>
      </c>
      <c r="F563" s="5">
        <v>13</v>
      </c>
      <c r="G563" s="4">
        <v>0.15629999999999999</v>
      </c>
      <c r="H563" s="5">
        <v>5</v>
      </c>
      <c r="I563" s="4">
        <v>0.15629999999999999</v>
      </c>
      <c r="J563" s="5">
        <v>5</v>
      </c>
      <c r="K563" s="4">
        <v>3.1300000000000001E-2</v>
      </c>
      <c r="L563" s="5">
        <v>1</v>
      </c>
      <c r="M563" s="4">
        <v>0.1164</v>
      </c>
      <c r="N563" s="5">
        <v>32</v>
      </c>
      <c r="P563" s="16"/>
      <c r="Q563" s="16"/>
      <c r="R563" s="5"/>
      <c r="S563" s="5"/>
      <c r="T563" s="19">
        <f t="shared" si="363"/>
        <v>8</v>
      </c>
      <c r="U563" s="19">
        <f t="shared" si="364"/>
        <v>13</v>
      </c>
      <c r="V563" s="19">
        <f t="shared" si="365"/>
        <v>5</v>
      </c>
      <c r="W563" s="19">
        <f t="shared" si="366"/>
        <v>5</v>
      </c>
      <c r="X563" s="19">
        <f t="shared" si="367"/>
        <v>1</v>
      </c>
      <c r="Y563" s="19"/>
      <c r="Z563" s="20">
        <f t="shared" si="368"/>
        <v>32</v>
      </c>
      <c r="AA563" s="16"/>
      <c r="AB563" s="16"/>
      <c r="AC563" s="16"/>
      <c r="AD563" s="16"/>
      <c r="AE563" s="16"/>
      <c r="AF563" s="16"/>
      <c r="AG563" s="21"/>
      <c r="AH563" s="21">
        <f>$Z563*T566/$Z566</f>
        <v>8.6109090909090913</v>
      </c>
      <c r="AI563" s="21">
        <f>$Z563*U566/$Z566</f>
        <v>15.825454545454546</v>
      </c>
      <c r="AJ563" s="21">
        <f>$Z563*V566/$Z566</f>
        <v>5.8181818181818183</v>
      </c>
      <c r="AK563" s="21">
        <f>$Z563*W566/$Z566</f>
        <v>1.3963636363636365</v>
      </c>
      <c r="AL563" s="21">
        <f>$Z563*X566/$Z566</f>
        <v>0.34909090909090912</v>
      </c>
    </row>
    <row r="564" spans="2:38" x14ac:dyDescent="0.25">
      <c r="B564" s="3" t="s">
        <v>13</v>
      </c>
      <c r="C564" s="4">
        <v>0.44440000000000002</v>
      </c>
      <c r="D564" s="5">
        <v>4</v>
      </c>
      <c r="E564" s="4">
        <v>0.55559999999999998</v>
      </c>
      <c r="F564" s="5">
        <v>5</v>
      </c>
      <c r="G564" s="4">
        <v>0</v>
      </c>
      <c r="H564" s="5">
        <v>0</v>
      </c>
      <c r="I564" s="4">
        <v>0</v>
      </c>
      <c r="J564" s="5">
        <v>0</v>
      </c>
      <c r="K564" s="4">
        <v>0</v>
      </c>
      <c r="L564" s="5">
        <v>0</v>
      </c>
      <c r="M564" s="4">
        <v>3.27E-2</v>
      </c>
      <c r="N564" s="5">
        <v>9</v>
      </c>
      <c r="P564" s="16"/>
      <c r="Q564" s="16"/>
      <c r="R564" s="5"/>
      <c r="S564" s="5"/>
      <c r="T564" s="19">
        <f t="shared" si="363"/>
        <v>4</v>
      </c>
      <c r="U564" s="19">
        <f t="shared" si="364"/>
        <v>5</v>
      </c>
      <c r="V564" s="19">
        <f t="shared" si="365"/>
        <v>0</v>
      </c>
      <c r="W564" s="19">
        <f t="shared" si="366"/>
        <v>0</v>
      </c>
      <c r="X564" s="19">
        <f t="shared" si="367"/>
        <v>0</v>
      </c>
      <c r="Y564" s="19"/>
      <c r="Z564" s="20">
        <f t="shared" si="368"/>
        <v>9</v>
      </c>
      <c r="AA564" s="16"/>
      <c r="AB564" s="16"/>
      <c r="AC564" s="16"/>
      <c r="AD564" s="16"/>
      <c r="AE564" s="16"/>
      <c r="AF564" s="16"/>
      <c r="AG564" s="21"/>
      <c r="AH564" s="21">
        <f>$Z564*T566/$Z566</f>
        <v>2.4218181818181819</v>
      </c>
      <c r="AI564" s="21">
        <f>$Z564*U566/$Z566</f>
        <v>4.4509090909090911</v>
      </c>
      <c r="AJ564" s="21">
        <f>$Z564*V566/$Z566</f>
        <v>1.6363636363636365</v>
      </c>
      <c r="AK564" s="21">
        <f>$Z564*W566/$Z566</f>
        <v>0.3927272727272727</v>
      </c>
      <c r="AL564" s="21">
        <f>$Z564*X566/$Z566</f>
        <v>9.8181818181818176E-2</v>
      </c>
    </row>
    <row r="565" spans="2:38" x14ac:dyDescent="0.25">
      <c r="B565" s="3" t="s">
        <v>14</v>
      </c>
      <c r="C565" s="4">
        <v>0</v>
      </c>
      <c r="D565" s="5">
        <v>0</v>
      </c>
      <c r="E565" s="4">
        <v>0.5</v>
      </c>
      <c r="F565" s="5">
        <v>1</v>
      </c>
      <c r="G565" s="4">
        <v>0.5</v>
      </c>
      <c r="H565" s="5">
        <v>1</v>
      </c>
      <c r="I565" s="4">
        <v>0</v>
      </c>
      <c r="J565" s="5">
        <v>0</v>
      </c>
      <c r="K565" s="4">
        <v>0</v>
      </c>
      <c r="L565" s="5">
        <v>0</v>
      </c>
      <c r="M565" s="4">
        <v>7.3000000000000001E-3</v>
      </c>
      <c r="N565" s="5">
        <v>2</v>
      </c>
      <c r="P565" s="16"/>
      <c r="Q565" s="16"/>
      <c r="R565" s="5"/>
      <c r="S565" s="5"/>
      <c r="T565" s="19">
        <f t="shared" si="363"/>
        <v>0</v>
      </c>
      <c r="U565" s="19">
        <f t="shared" si="364"/>
        <v>1</v>
      </c>
      <c r="V565" s="19">
        <f t="shared" si="365"/>
        <v>1</v>
      </c>
      <c r="W565" s="19">
        <f t="shared" si="366"/>
        <v>0</v>
      </c>
      <c r="X565" s="19">
        <f t="shared" si="367"/>
        <v>0</v>
      </c>
      <c r="Y565" s="19"/>
      <c r="Z565" s="20">
        <f t="shared" si="368"/>
        <v>2</v>
      </c>
      <c r="AA565" s="16"/>
      <c r="AB565" s="16"/>
      <c r="AC565" s="16"/>
      <c r="AD565" s="16"/>
      <c r="AE565" s="16"/>
      <c r="AF565" s="16"/>
      <c r="AG565" s="21"/>
      <c r="AH565" s="21">
        <f>$Z565*T566/$Z566</f>
        <v>0.53818181818181821</v>
      </c>
      <c r="AI565" s="21">
        <f>$Z565*U566/$Z566</f>
        <v>0.98909090909090913</v>
      </c>
      <c r="AJ565" s="21">
        <f>$Z565*V566/$Z566</f>
        <v>0.36363636363636365</v>
      </c>
      <c r="AK565" s="21">
        <f>$Z565*W566/$Z566</f>
        <v>8.727272727272728E-2</v>
      </c>
      <c r="AL565" s="21">
        <f>$Z565*X566/$Z566</f>
        <v>2.181818181818182E-2</v>
      </c>
    </row>
    <row r="566" spans="2:38" x14ac:dyDescent="0.25">
      <c r="B566" s="3" t="s">
        <v>6</v>
      </c>
      <c r="C566" s="6">
        <v>0.26910000000000001</v>
      </c>
      <c r="D566" s="3">
        <v>74</v>
      </c>
      <c r="E566" s="6">
        <v>0.49450000000000011</v>
      </c>
      <c r="F566" s="3">
        <v>136</v>
      </c>
      <c r="G566" s="6">
        <v>0.18179999999999999</v>
      </c>
      <c r="H566" s="3">
        <v>50</v>
      </c>
      <c r="I566" s="6">
        <v>4.36E-2</v>
      </c>
      <c r="J566" s="3">
        <v>12</v>
      </c>
      <c r="K566" s="6">
        <v>1.09E-2</v>
      </c>
      <c r="L566" s="3">
        <v>3</v>
      </c>
      <c r="M566" s="6">
        <v>1</v>
      </c>
      <c r="N566" s="3">
        <v>275</v>
      </c>
      <c r="P566" s="16"/>
      <c r="Q566" s="16"/>
      <c r="R566" s="16"/>
      <c r="S566" s="16"/>
      <c r="T566" s="20">
        <f>SUM(T558:T565)</f>
        <v>74</v>
      </c>
      <c r="U566" s="20">
        <f t="shared" ref="U566" si="369">SUM(U558:U565)</f>
        <v>136</v>
      </c>
      <c r="V566" s="20">
        <f t="shared" ref="V566" si="370">SUM(V558:V565)</f>
        <v>50</v>
      </c>
      <c r="W566" s="20">
        <f t="shared" ref="W566" si="371">SUM(W558:W565)</f>
        <v>12</v>
      </c>
      <c r="X566" s="20">
        <f t="shared" ref="X566" si="372">SUM(X558:X565)</f>
        <v>3</v>
      </c>
      <c r="Y566" s="20"/>
      <c r="Z566" s="19">
        <f>SUM(Z558:Z565)</f>
        <v>275</v>
      </c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 spans="2:38" x14ac:dyDescent="0.25">
      <c r="B567" s="8" t="s">
        <v>96</v>
      </c>
      <c r="C567" s="19"/>
      <c r="D567" s="18">
        <f>C566*4+E566*3+G566*2+I566*1+K566*0</f>
        <v>2.9671000000000003</v>
      </c>
      <c r="E567" s="17" t="s">
        <v>97</v>
      </c>
      <c r="F567" s="7"/>
      <c r="G567" s="7"/>
      <c r="H567" s="7"/>
      <c r="I567" s="7"/>
      <c r="J567" s="7"/>
      <c r="K567" s="7"/>
      <c r="L567" s="7"/>
      <c r="M567" s="7" t="s">
        <v>15</v>
      </c>
      <c r="N567" s="7">
        <v>275</v>
      </c>
    </row>
    <row r="568" spans="2:38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 t="s">
        <v>16</v>
      </c>
      <c r="N568" s="7">
        <v>0</v>
      </c>
    </row>
    <row r="570" spans="2:38" ht="18" x14ac:dyDescent="0.25">
      <c r="B570" s="1" t="s">
        <v>90</v>
      </c>
    </row>
    <row r="571" spans="2:38" x14ac:dyDescent="0.25">
      <c r="B571" s="2"/>
      <c r="C571" s="24" t="s">
        <v>42</v>
      </c>
      <c r="D571" s="25"/>
      <c r="E571" s="24" t="s">
        <v>43</v>
      </c>
      <c r="F571" s="25"/>
      <c r="G571" s="24" t="s">
        <v>44</v>
      </c>
      <c r="H571" s="25"/>
      <c r="I571" s="24" t="s">
        <v>72</v>
      </c>
      <c r="J571" s="25"/>
      <c r="K571" s="24" t="s">
        <v>46</v>
      </c>
      <c r="L571" s="25"/>
      <c r="M571" s="24" t="s">
        <v>6</v>
      </c>
      <c r="N571" s="25"/>
    </row>
    <row r="572" spans="2:38" x14ac:dyDescent="0.25">
      <c r="B572" s="3" t="s">
        <v>7</v>
      </c>
      <c r="C572" s="4">
        <v>0</v>
      </c>
      <c r="D572" s="5">
        <v>0</v>
      </c>
      <c r="E572" s="4">
        <v>0</v>
      </c>
      <c r="F572" s="5">
        <v>0</v>
      </c>
      <c r="G572" s="4">
        <v>0</v>
      </c>
      <c r="H572" s="5">
        <v>0</v>
      </c>
      <c r="I572" s="4">
        <v>0</v>
      </c>
      <c r="J572" s="5">
        <v>0</v>
      </c>
      <c r="K572" s="4">
        <v>0</v>
      </c>
      <c r="L572" s="5">
        <v>0</v>
      </c>
      <c r="M572" s="4">
        <v>0</v>
      </c>
      <c r="N572" s="5">
        <v>0</v>
      </c>
      <c r="P572" s="12" t="s">
        <v>91</v>
      </c>
      <c r="Q572" s="17">
        <f>_xlfn.CHISQ.TEST(T573:X579,AH573:AL579)</f>
        <v>0.65667236034378318</v>
      </c>
      <c r="R572" s="19"/>
      <c r="S572" s="19" t="s">
        <v>92</v>
      </c>
      <c r="T572" s="19"/>
      <c r="U572" s="19"/>
      <c r="V572" s="19"/>
      <c r="W572" s="19"/>
      <c r="X572" s="19"/>
      <c r="Y572" s="19"/>
      <c r="Z572" s="20"/>
      <c r="AA572" s="19"/>
      <c r="AB572" s="19"/>
      <c r="AC572" s="19"/>
      <c r="AD572" s="19"/>
      <c r="AE572" s="19"/>
      <c r="AF572" s="19" t="s">
        <v>93</v>
      </c>
      <c r="AG572" s="21"/>
      <c r="AH572" s="21"/>
      <c r="AI572" s="21"/>
      <c r="AJ572" s="21"/>
      <c r="AK572" s="21"/>
      <c r="AL572" s="16"/>
    </row>
    <row r="573" spans="2:38" x14ac:dyDescent="0.25">
      <c r="B573" s="3" t="s">
        <v>8</v>
      </c>
      <c r="C573" s="4">
        <v>0.26190000000000002</v>
      </c>
      <c r="D573" s="5">
        <v>11</v>
      </c>
      <c r="E573" s="4">
        <v>0.26190000000000002</v>
      </c>
      <c r="F573" s="5">
        <v>11</v>
      </c>
      <c r="G573" s="4">
        <v>0.33329999999999999</v>
      </c>
      <c r="H573" s="5">
        <v>14</v>
      </c>
      <c r="I573" s="4">
        <v>9.5199999999999993E-2</v>
      </c>
      <c r="J573" s="5">
        <v>4</v>
      </c>
      <c r="K573" s="4">
        <v>4.7600000000000003E-2</v>
      </c>
      <c r="L573" s="5">
        <v>2</v>
      </c>
      <c r="M573" s="4">
        <v>0.1527</v>
      </c>
      <c r="N573" s="5">
        <v>42</v>
      </c>
      <c r="P573" s="12" t="s">
        <v>94</v>
      </c>
      <c r="Q573" s="8">
        <f>_xlfn.CHISQ.INV.RT(Q572,24)</f>
        <v>20.694551321413616</v>
      </c>
      <c r="R573" s="19"/>
      <c r="S573" s="19"/>
      <c r="T573" s="19">
        <f t="shared" ref="T573:T579" si="373">D573</f>
        <v>11</v>
      </c>
      <c r="U573" s="19">
        <f t="shared" ref="U573:U579" si="374">F573</f>
        <v>11</v>
      </c>
      <c r="V573" s="19">
        <f t="shared" ref="V573:V579" si="375">H573</f>
        <v>14</v>
      </c>
      <c r="W573" s="19">
        <f t="shared" ref="W573:W579" si="376">J573</f>
        <v>4</v>
      </c>
      <c r="X573" s="19">
        <f t="shared" ref="X573:X579" si="377">L573</f>
        <v>2</v>
      </c>
      <c r="Y573" s="19"/>
      <c r="Z573" s="20">
        <f t="shared" ref="Z573:Z579" si="378">SUM(T573:Y573)</f>
        <v>42</v>
      </c>
      <c r="AA573" s="19"/>
      <c r="AB573" s="19"/>
      <c r="AC573" s="19"/>
      <c r="AD573" s="19"/>
      <c r="AE573" s="19"/>
      <c r="AF573" s="19"/>
      <c r="AG573" s="21"/>
      <c r="AH573" s="21">
        <f>$Z573*T580/$Z580</f>
        <v>8.4</v>
      </c>
      <c r="AI573" s="21">
        <f>$Z573*U580/$Z580</f>
        <v>19.243636363636362</v>
      </c>
      <c r="AJ573" s="21">
        <f>$Z573*V580/$Z580</f>
        <v>9.9272727272727277</v>
      </c>
      <c r="AK573" s="21">
        <f>$Z573*W580/$Z580</f>
        <v>2.9018181818181819</v>
      </c>
      <c r="AL573" s="21">
        <f>$Z573*X580/$Z580</f>
        <v>1.5272727272727273</v>
      </c>
    </row>
    <row r="574" spans="2:38" x14ac:dyDescent="0.25">
      <c r="B574" s="3" t="s">
        <v>9</v>
      </c>
      <c r="C574" s="4">
        <v>0.1143</v>
      </c>
      <c r="D574" s="5">
        <v>4</v>
      </c>
      <c r="E574" s="4">
        <v>0.62860000000000005</v>
      </c>
      <c r="F574" s="5">
        <v>22</v>
      </c>
      <c r="G574" s="4">
        <v>0.2</v>
      </c>
      <c r="H574" s="5">
        <v>7</v>
      </c>
      <c r="I574" s="4">
        <v>0</v>
      </c>
      <c r="J574" s="5">
        <v>0</v>
      </c>
      <c r="K574" s="4">
        <v>5.7099999999999998E-2</v>
      </c>
      <c r="L574" s="5">
        <v>2</v>
      </c>
      <c r="M574" s="4">
        <v>0.1273</v>
      </c>
      <c r="N574" s="5">
        <v>35</v>
      </c>
      <c r="P574" s="12" t="s">
        <v>95</v>
      </c>
      <c r="Q574" s="22">
        <f>SQRT(Q573/(Z580*MIN(7-1,5-1)))</f>
        <v>0.13716132280643978</v>
      </c>
      <c r="R574" s="19"/>
      <c r="S574" s="19"/>
      <c r="T574" s="19">
        <f t="shared" si="373"/>
        <v>4</v>
      </c>
      <c r="U574" s="19">
        <f t="shared" si="374"/>
        <v>22</v>
      </c>
      <c r="V574" s="19">
        <f t="shared" si="375"/>
        <v>7</v>
      </c>
      <c r="W574" s="19">
        <f t="shared" si="376"/>
        <v>0</v>
      </c>
      <c r="X574" s="19">
        <f t="shared" si="377"/>
        <v>2</v>
      </c>
      <c r="Y574" s="19"/>
      <c r="Z574" s="20">
        <f t="shared" si="378"/>
        <v>35</v>
      </c>
      <c r="AA574" s="19"/>
      <c r="AB574" s="19"/>
      <c r="AC574" s="19"/>
      <c r="AD574" s="19"/>
      <c r="AE574" s="19"/>
      <c r="AF574" s="19"/>
      <c r="AG574" s="21"/>
      <c r="AH574" s="21">
        <f>$Z574*T580/$Z580</f>
        <v>7</v>
      </c>
      <c r="AI574" s="21">
        <f>$Z574*U580/$Z580</f>
        <v>16.036363636363635</v>
      </c>
      <c r="AJ574" s="21">
        <f>$Z574*V580/$Z580</f>
        <v>8.2727272727272734</v>
      </c>
      <c r="AK574" s="21">
        <f>$Z574*W580/$Z580</f>
        <v>2.418181818181818</v>
      </c>
      <c r="AL574" s="21">
        <f>$Z574*X580/$Z580</f>
        <v>1.2727272727272727</v>
      </c>
    </row>
    <row r="575" spans="2:38" x14ac:dyDescent="0.25">
      <c r="B575" s="3" t="s">
        <v>10</v>
      </c>
      <c r="C575" s="4">
        <v>0.22969999999999999</v>
      </c>
      <c r="D575" s="5">
        <v>17</v>
      </c>
      <c r="E575" s="4">
        <v>0.47299999999999998</v>
      </c>
      <c r="F575" s="5">
        <v>35</v>
      </c>
      <c r="G575" s="4">
        <v>0.20269999999999999</v>
      </c>
      <c r="H575" s="5">
        <v>15</v>
      </c>
      <c r="I575" s="4">
        <v>6.7599999999999993E-2</v>
      </c>
      <c r="J575" s="5">
        <v>5</v>
      </c>
      <c r="K575" s="4">
        <v>2.7E-2</v>
      </c>
      <c r="L575" s="5">
        <v>2</v>
      </c>
      <c r="M575" s="4">
        <v>0.26910000000000001</v>
      </c>
      <c r="N575" s="5">
        <v>74</v>
      </c>
      <c r="P575" s="19"/>
      <c r="Q575" s="8" t="str">
        <f>IF(AND(Q574&gt;0,Q574&lt;=0.2),"Schwacher Zusammenhang",IF(AND(Q574&gt;0.2,Q574&lt;=0.6),"Mittlerer Zusammenhang",IF(Q574&gt;0.6,"Starker Zusammenhang","")))</f>
        <v>Schwacher Zusammenhang</v>
      </c>
      <c r="R575" s="5"/>
      <c r="S575" s="5"/>
      <c r="T575" s="19">
        <f t="shared" si="373"/>
        <v>17</v>
      </c>
      <c r="U575" s="19">
        <f t="shared" si="374"/>
        <v>35</v>
      </c>
      <c r="V575" s="19">
        <f t="shared" si="375"/>
        <v>15</v>
      </c>
      <c r="W575" s="19">
        <f t="shared" si="376"/>
        <v>5</v>
      </c>
      <c r="X575" s="19">
        <f t="shared" si="377"/>
        <v>2</v>
      </c>
      <c r="Y575" s="19"/>
      <c r="Z575" s="20">
        <f t="shared" si="378"/>
        <v>74</v>
      </c>
      <c r="AA575" s="19"/>
      <c r="AB575" s="19"/>
      <c r="AC575" s="19"/>
      <c r="AD575" s="19"/>
      <c r="AE575" s="19"/>
      <c r="AF575" s="19"/>
      <c r="AG575" s="21"/>
      <c r="AH575" s="21">
        <f>$Z575*T580/$Z580</f>
        <v>14.8</v>
      </c>
      <c r="AI575" s="21">
        <f>$Z575*U580/$Z580</f>
        <v>33.905454545454546</v>
      </c>
      <c r="AJ575" s="21">
        <f>$Z575*V580/$Z580</f>
        <v>17.490909090909092</v>
      </c>
      <c r="AK575" s="21">
        <f>$Z575*W580/$Z580</f>
        <v>5.1127272727272723</v>
      </c>
      <c r="AL575" s="21">
        <f>$Z575*X580/$Z580</f>
        <v>2.6909090909090909</v>
      </c>
    </row>
    <row r="576" spans="2:38" x14ac:dyDescent="0.25">
      <c r="B576" s="3" t="s">
        <v>11</v>
      </c>
      <c r="C576" s="4">
        <v>0.2099</v>
      </c>
      <c r="D576" s="5">
        <v>17</v>
      </c>
      <c r="E576" s="4">
        <v>0.43209999999999998</v>
      </c>
      <c r="F576" s="5">
        <v>35</v>
      </c>
      <c r="G576" s="4">
        <v>0.2346</v>
      </c>
      <c r="H576" s="5">
        <v>19</v>
      </c>
      <c r="I576" s="4">
        <v>9.8800000000000013E-2</v>
      </c>
      <c r="J576" s="5">
        <v>8</v>
      </c>
      <c r="K576" s="4">
        <v>2.47E-2</v>
      </c>
      <c r="L576" s="5">
        <v>2</v>
      </c>
      <c r="M576" s="4">
        <v>0.29449999999999998</v>
      </c>
      <c r="N576" s="5">
        <v>81</v>
      </c>
      <c r="P576" s="16"/>
      <c r="Q576" s="16"/>
      <c r="R576" s="5"/>
      <c r="S576" s="5"/>
      <c r="T576" s="19">
        <f t="shared" si="373"/>
        <v>17</v>
      </c>
      <c r="U576" s="19">
        <f t="shared" si="374"/>
        <v>35</v>
      </c>
      <c r="V576" s="19">
        <f t="shared" si="375"/>
        <v>19</v>
      </c>
      <c r="W576" s="19">
        <f t="shared" si="376"/>
        <v>8</v>
      </c>
      <c r="X576" s="19">
        <f t="shared" si="377"/>
        <v>2</v>
      </c>
      <c r="Y576" s="19"/>
      <c r="Z576" s="20">
        <f t="shared" si="378"/>
        <v>81</v>
      </c>
      <c r="AA576" s="16"/>
      <c r="AB576" s="16"/>
      <c r="AC576" s="16"/>
      <c r="AD576" s="16"/>
      <c r="AE576" s="16"/>
      <c r="AF576" s="16"/>
      <c r="AG576" s="21"/>
      <c r="AH576" s="21">
        <f>$Z576*T580/$Z580</f>
        <v>16.2</v>
      </c>
      <c r="AI576" s="21">
        <f>$Z576*U580/$Z580</f>
        <v>37.11272727272727</v>
      </c>
      <c r="AJ576" s="21">
        <f>$Z576*V580/$Z580</f>
        <v>19.145454545454545</v>
      </c>
      <c r="AK576" s="21">
        <f>$Z576*W580/$Z580</f>
        <v>5.5963636363636367</v>
      </c>
      <c r="AL576" s="21">
        <f>$Z576*X580/$Z580</f>
        <v>2.9454545454545453</v>
      </c>
    </row>
    <row r="577" spans="2:38" x14ac:dyDescent="0.25">
      <c r="B577" s="3" t="s">
        <v>12</v>
      </c>
      <c r="C577" s="4">
        <v>0.125</v>
      </c>
      <c r="D577" s="5">
        <v>4</v>
      </c>
      <c r="E577" s="4">
        <v>0.5</v>
      </c>
      <c r="F577" s="5">
        <v>16</v>
      </c>
      <c r="G577" s="4">
        <v>0.25</v>
      </c>
      <c r="H577" s="5">
        <v>8</v>
      </c>
      <c r="I577" s="4">
        <v>6.25E-2</v>
      </c>
      <c r="J577" s="5">
        <v>2</v>
      </c>
      <c r="K577" s="4">
        <v>6.25E-2</v>
      </c>
      <c r="L577" s="5">
        <v>2</v>
      </c>
      <c r="M577" s="4">
        <v>0.1164</v>
      </c>
      <c r="N577" s="5">
        <v>32</v>
      </c>
      <c r="P577" s="16"/>
      <c r="Q577" s="16"/>
      <c r="R577" s="5"/>
      <c r="S577" s="5"/>
      <c r="T577" s="19">
        <f t="shared" si="373"/>
        <v>4</v>
      </c>
      <c r="U577" s="19">
        <f t="shared" si="374"/>
        <v>16</v>
      </c>
      <c r="V577" s="19">
        <f t="shared" si="375"/>
        <v>8</v>
      </c>
      <c r="W577" s="19">
        <f t="shared" si="376"/>
        <v>2</v>
      </c>
      <c r="X577" s="19">
        <f t="shared" si="377"/>
        <v>2</v>
      </c>
      <c r="Y577" s="19"/>
      <c r="Z577" s="20">
        <f t="shared" si="378"/>
        <v>32</v>
      </c>
      <c r="AA577" s="16"/>
      <c r="AB577" s="16"/>
      <c r="AC577" s="16"/>
      <c r="AD577" s="16"/>
      <c r="AE577" s="16"/>
      <c r="AF577" s="16"/>
      <c r="AG577" s="21"/>
      <c r="AH577" s="21">
        <f>$Z577*T580/$Z580</f>
        <v>6.4</v>
      </c>
      <c r="AI577" s="21">
        <f>$Z577*U580/$Z580</f>
        <v>14.661818181818182</v>
      </c>
      <c r="AJ577" s="21">
        <f>$Z577*V580/$Z580</f>
        <v>7.5636363636363635</v>
      </c>
      <c r="AK577" s="21">
        <f>$Z577*W580/$Z580</f>
        <v>2.2109090909090909</v>
      </c>
      <c r="AL577" s="21">
        <f>$Z577*X580/$Z580</f>
        <v>1.1636363636363636</v>
      </c>
    </row>
    <row r="578" spans="2:38" x14ac:dyDescent="0.25">
      <c r="B578" s="3" t="s">
        <v>13</v>
      </c>
      <c r="C578" s="4">
        <v>0.22220000000000001</v>
      </c>
      <c r="D578" s="5">
        <v>2</v>
      </c>
      <c r="E578" s="4">
        <v>0.55559999999999998</v>
      </c>
      <c r="F578" s="5">
        <v>5</v>
      </c>
      <c r="G578" s="4">
        <v>0.22220000000000001</v>
      </c>
      <c r="H578" s="5">
        <v>2</v>
      </c>
      <c r="I578" s="4">
        <v>0</v>
      </c>
      <c r="J578" s="5">
        <v>0</v>
      </c>
      <c r="K578" s="4">
        <v>0</v>
      </c>
      <c r="L578" s="5">
        <v>0</v>
      </c>
      <c r="M578" s="4">
        <v>3.27E-2</v>
      </c>
      <c r="N578" s="5">
        <v>9</v>
      </c>
      <c r="P578" s="16"/>
      <c r="Q578" s="16"/>
      <c r="R578" s="5"/>
      <c r="S578" s="5"/>
      <c r="T578" s="19">
        <f t="shared" si="373"/>
        <v>2</v>
      </c>
      <c r="U578" s="19">
        <f t="shared" si="374"/>
        <v>5</v>
      </c>
      <c r="V578" s="19">
        <f t="shared" si="375"/>
        <v>2</v>
      </c>
      <c r="W578" s="19">
        <f t="shared" si="376"/>
        <v>0</v>
      </c>
      <c r="X578" s="19">
        <f t="shared" si="377"/>
        <v>0</v>
      </c>
      <c r="Y578" s="19"/>
      <c r="Z578" s="20">
        <f t="shared" si="378"/>
        <v>9</v>
      </c>
      <c r="AA578" s="16"/>
      <c r="AB578" s="16"/>
      <c r="AC578" s="16"/>
      <c r="AD578" s="16"/>
      <c r="AE578" s="16"/>
      <c r="AF578" s="16"/>
      <c r="AG578" s="21"/>
      <c r="AH578" s="21">
        <f>$Z578*T580/$Z580</f>
        <v>1.8</v>
      </c>
      <c r="AI578" s="21">
        <f>$Z578*U580/$Z580</f>
        <v>4.123636363636364</v>
      </c>
      <c r="AJ578" s="21">
        <f>$Z578*V580/$Z580</f>
        <v>2.1272727272727274</v>
      </c>
      <c r="AK578" s="21">
        <f>$Z578*W580/$Z580</f>
        <v>0.62181818181818183</v>
      </c>
      <c r="AL578" s="21">
        <f>$Z578*X580/$Z580</f>
        <v>0.32727272727272727</v>
      </c>
    </row>
    <row r="579" spans="2:38" x14ac:dyDescent="0.25">
      <c r="B579" s="3" t="s">
        <v>14</v>
      </c>
      <c r="C579" s="4">
        <v>0</v>
      </c>
      <c r="D579" s="5">
        <v>0</v>
      </c>
      <c r="E579" s="4">
        <v>1</v>
      </c>
      <c r="F579" s="5">
        <v>2</v>
      </c>
      <c r="G579" s="4">
        <v>0</v>
      </c>
      <c r="H579" s="5">
        <v>0</v>
      </c>
      <c r="I579" s="4">
        <v>0</v>
      </c>
      <c r="J579" s="5">
        <v>0</v>
      </c>
      <c r="K579" s="4">
        <v>0</v>
      </c>
      <c r="L579" s="5">
        <v>0</v>
      </c>
      <c r="M579" s="4">
        <v>7.3000000000000001E-3</v>
      </c>
      <c r="N579" s="5">
        <v>2</v>
      </c>
      <c r="P579" s="16"/>
      <c r="Q579" s="16"/>
      <c r="R579" s="5"/>
      <c r="S579" s="5"/>
      <c r="T579" s="19">
        <f t="shared" si="373"/>
        <v>0</v>
      </c>
      <c r="U579" s="19">
        <f t="shared" si="374"/>
        <v>2</v>
      </c>
      <c r="V579" s="19">
        <f t="shared" si="375"/>
        <v>0</v>
      </c>
      <c r="W579" s="19">
        <f t="shared" si="376"/>
        <v>0</v>
      </c>
      <c r="X579" s="19">
        <f t="shared" si="377"/>
        <v>0</v>
      </c>
      <c r="Y579" s="19"/>
      <c r="Z579" s="20">
        <f t="shared" si="378"/>
        <v>2</v>
      </c>
      <c r="AA579" s="16"/>
      <c r="AB579" s="16"/>
      <c r="AC579" s="16"/>
      <c r="AD579" s="16"/>
      <c r="AE579" s="16"/>
      <c r="AF579" s="16"/>
      <c r="AG579" s="21"/>
      <c r="AH579" s="21">
        <f>$Z579*T580/$Z580</f>
        <v>0.4</v>
      </c>
      <c r="AI579" s="21">
        <f>$Z579*U580/$Z580</f>
        <v>0.91636363636363638</v>
      </c>
      <c r="AJ579" s="21">
        <f>$Z579*V580/$Z580</f>
        <v>0.47272727272727272</v>
      </c>
      <c r="AK579" s="21">
        <f>$Z579*W580/$Z580</f>
        <v>0.13818181818181818</v>
      </c>
      <c r="AL579" s="21">
        <f>$Z579*X580/$Z580</f>
        <v>7.2727272727272724E-2</v>
      </c>
    </row>
    <row r="580" spans="2:38" x14ac:dyDescent="0.25">
      <c r="B580" s="3" t="s">
        <v>6</v>
      </c>
      <c r="C580" s="6">
        <v>0.2</v>
      </c>
      <c r="D580" s="3">
        <v>55</v>
      </c>
      <c r="E580" s="6">
        <v>0.4582</v>
      </c>
      <c r="F580" s="3">
        <v>126</v>
      </c>
      <c r="G580" s="6">
        <v>0.2364</v>
      </c>
      <c r="H580" s="3">
        <v>65</v>
      </c>
      <c r="I580" s="6">
        <v>6.9099999999999995E-2</v>
      </c>
      <c r="J580" s="3">
        <v>19</v>
      </c>
      <c r="K580" s="6">
        <v>3.6400000000000002E-2</v>
      </c>
      <c r="L580" s="3">
        <v>10</v>
      </c>
      <c r="M580" s="6">
        <v>1</v>
      </c>
      <c r="N580" s="3">
        <v>275</v>
      </c>
      <c r="P580" s="16"/>
      <c r="Q580" s="16"/>
      <c r="R580" s="16"/>
      <c r="S580" s="16"/>
      <c r="T580" s="20">
        <f>SUM(T572:T579)</f>
        <v>55</v>
      </c>
      <c r="U580" s="20">
        <f t="shared" ref="U580" si="379">SUM(U572:U579)</f>
        <v>126</v>
      </c>
      <c r="V580" s="20">
        <f t="shared" ref="V580" si="380">SUM(V572:V579)</f>
        <v>65</v>
      </c>
      <c r="W580" s="20">
        <f t="shared" ref="W580" si="381">SUM(W572:W579)</f>
        <v>19</v>
      </c>
      <c r="X580" s="20">
        <f t="shared" ref="X580" si="382">SUM(X572:X579)</f>
        <v>10</v>
      </c>
      <c r="Y580" s="20"/>
      <c r="Z580" s="19">
        <f>SUM(Z572:Z579)</f>
        <v>275</v>
      </c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 spans="2:38" x14ac:dyDescent="0.25">
      <c r="B581" s="8" t="s">
        <v>96</v>
      </c>
      <c r="C581" s="19"/>
      <c r="D581" s="18">
        <f>C580*4+E580*3+G580*2+I580*1+K580*0</f>
        <v>2.7164999999999999</v>
      </c>
      <c r="E581" s="17" t="s">
        <v>97</v>
      </c>
      <c r="F581" s="7"/>
      <c r="G581" s="7"/>
      <c r="H581" s="7"/>
      <c r="I581" s="7"/>
      <c r="J581" s="7"/>
      <c r="K581" s="7"/>
      <c r="L581" s="7"/>
      <c r="M581" s="7" t="s">
        <v>15</v>
      </c>
      <c r="N581" s="7">
        <v>275</v>
      </c>
    </row>
    <row r="582" spans="2:38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 t="s">
        <v>16</v>
      </c>
      <c r="N582" s="7">
        <v>0</v>
      </c>
    </row>
  </sheetData>
  <mergeCells count="253">
    <mergeCell ref="C3:D3"/>
    <mergeCell ref="E3:F3"/>
    <mergeCell ref="G3:H3"/>
    <mergeCell ref="I3:J3"/>
    <mergeCell ref="K3:L3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C45:D45"/>
    <mergeCell ref="E45:F45"/>
    <mergeCell ref="G45:H45"/>
    <mergeCell ref="I45:J45"/>
    <mergeCell ref="K45:L45"/>
    <mergeCell ref="M45:N45"/>
    <mergeCell ref="O45:P45"/>
    <mergeCell ref="Q45:R45"/>
    <mergeCell ref="C60:D60"/>
    <mergeCell ref="E60:F60"/>
    <mergeCell ref="G60:H60"/>
    <mergeCell ref="I60:J60"/>
    <mergeCell ref="K60:L60"/>
    <mergeCell ref="M60:N60"/>
    <mergeCell ref="C74:D74"/>
    <mergeCell ref="E74:F74"/>
    <mergeCell ref="G74:H74"/>
    <mergeCell ref="I74:J74"/>
    <mergeCell ref="K74:L74"/>
    <mergeCell ref="M74:N74"/>
    <mergeCell ref="C88:D88"/>
    <mergeCell ref="E88:F88"/>
    <mergeCell ref="G88:H88"/>
    <mergeCell ref="I88:J88"/>
    <mergeCell ref="K88:L88"/>
    <mergeCell ref="M88:N88"/>
    <mergeCell ref="C102:D102"/>
    <mergeCell ref="E102:F102"/>
    <mergeCell ref="G102:H102"/>
    <mergeCell ref="I102:J102"/>
    <mergeCell ref="K102:L102"/>
    <mergeCell ref="M102:N102"/>
    <mergeCell ref="C116:D116"/>
    <mergeCell ref="E116:F116"/>
    <mergeCell ref="G116:H116"/>
    <mergeCell ref="I116:J116"/>
    <mergeCell ref="K116:L116"/>
    <mergeCell ref="M116:N116"/>
    <mergeCell ref="C130:D130"/>
    <mergeCell ref="E130:F130"/>
    <mergeCell ref="G130:H130"/>
    <mergeCell ref="I130:J130"/>
    <mergeCell ref="K130:L130"/>
    <mergeCell ref="M130:N130"/>
    <mergeCell ref="C144:D144"/>
    <mergeCell ref="E144:F144"/>
    <mergeCell ref="G144:H144"/>
    <mergeCell ref="I144:J144"/>
    <mergeCell ref="K144:L144"/>
    <mergeCell ref="M144:N144"/>
    <mergeCell ref="C158:D158"/>
    <mergeCell ref="E158:F158"/>
    <mergeCell ref="G158:H158"/>
    <mergeCell ref="I158:J158"/>
    <mergeCell ref="K158:L158"/>
    <mergeCell ref="M158:N158"/>
    <mergeCell ref="C173:D173"/>
    <mergeCell ref="E173:F173"/>
    <mergeCell ref="G173:H173"/>
    <mergeCell ref="I173:J173"/>
    <mergeCell ref="K173:L173"/>
    <mergeCell ref="M173:N173"/>
    <mergeCell ref="C187:D187"/>
    <mergeCell ref="E187:F187"/>
    <mergeCell ref="G187:H187"/>
    <mergeCell ref="I187:J187"/>
    <mergeCell ref="K187:L187"/>
    <mergeCell ref="M187:N187"/>
    <mergeCell ref="C201:D201"/>
    <mergeCell ref="E201:F201"/>
    <mergeCell ref="G201:H201"/>
    <mergeCell ref="I201:J201"/>
    <mergeCell ref="K201:L201"/>
    <mergeCell ref="M201:N201"/>
    <mergeCell ref="C215:D215"/>
    <mergeCell ref="E215:F215"/>
    <mergeCell ref="G215:H215"/>
    <mergeCell ref="I215:J215"/>
    <mergeCell ref="K215:L215"/>
    <mergeCell ref="M215:N215"/>
    <mergeCell ref="C230:D230"/>
    <mergeCell ref="E230:F230"/>
    <mergeCell ref="G230:H230"/>
    <mergeCell ref="I230:J230"/>
    <mergeCell ref="K230:L230"/>
    <mergeCell ref="M230:N230"/>
    <mergeCell ref="C244:D244"/>
    <mergeCell ref="E244:F244"/>
    <mergeCell ref="G244:H244"/>
    <mergeCell ref="I244:J244"/>
    <mergeCell ref="K244:L244"/>
    <mergeCell ref="M244:N244"/>
    <mergeCell ref="C258:D258"/>
    <mergeCell ref="E258:F258"/>
    <mergeCell ref="G258:H258"/>
    <mergeCell ref="I258:J258"/>
    <mergeCell ref="K258:L258"/>
    <mergeCell ref="M258:N258"/>
    <mergeCell ref="C273:D273"/>
    <mergeCell ref="E273:F273"/>
    <mergeCell ref="G273:H273"/>
    <mergeCell ref="I273:J273"/>
    <mergeCell ref="K273:L273"/>
    <mergeCell ref="M273:N273"/>
    <mergeCell ref="C287:D287"/>
    <mergeCell ref="E287:F287"/>
    <mergeCell ref="G287:H287"/>
    <mergeCell ref="I287:J287"/>
    <mergeCell ref="K287:L287"/>
    <mergeCell ref="M287:N287"/>
    <mergeCell ref="C301:D301"/>
    <mergeCell ref="E301:F301"/>
    <mergeCell ref="G301:H301"/>
    <mergeCell ref="I301:J301"/>
    <mergeCell ref="K301:L301"/>
    <mergeCell ref="M301:N301"/>
    <mergeCell ref="C315:D315"/>
    <mergeCell ref="E315:F315"/>
    <mergeCell ref="G315:H315"/>
    <mergeCell ref="I315:J315"/>
    <mergeCell ref="K315:L315"/>
    <mergeCell ref="M315:N315"/>
    <mergeCell ref="C329:D329"/>
    <mergeCell ref="E329:F329"/>
    <mergeCell ref="G329:H329"/>
    <mergeCell ref="I329:J329"/>
    <mergeCell ref="K329:L329"/>
    <mergeCell ref="M329:N329"/>
    <mergeCell ref="C343:D343"/>
    <mergeCell ref="E343:F343"/>
    <mergeCell ref="G343:H343"/>
    <mergeCell ref="I343:J343"/>
    <mergeCell ref="K343:L343"/>
    <mergeCell ref="M343:N343"/>
    <mergeCell ref="C358:D358"/>
    <mergeCell ref="E358:F358"/>
    <mergeCell ref="G358:H358"/>
    <mergeCell ref="I358:J358"/>
    <mergeCell ref="K358:L358"/>
    <mergeCell ref="M358:N358"/>
    <mergeCell ref="C372:D372"/>
    <mergeCell ref="E372:F372"/>
    <mergeCell ref="G372:H372"/>
    <mergeCell ref="I372:J372"/>
    <mergeCell ref="K372:L372"/>
    <mergeCell ref="M372:N372"/>
    <mergeCell ref="C386:D386"/>
    <mergeCell ref="E386:F386"/>
    <mergeCell ref="G386:H386"/>
    <mergeCell ref="I386:J386"/>
    <mergeCell ref="K386:L386"/>
    <mergeCell ref="M386:N386"/>
    <mergeCell ref="C400:D400"/>
    <mergeCell ref="E400:F400"/>
    <mergeCell ref="G400:H400"/>
    <mergeCell ref="I400:J400"/>
    <mergeCell ref="K400:L400"/>
    <mergeCell ref="M400:N400"/>
    <mergeCell ref="C414:D414"/>
    <mergeCell ref="E414:F414"/>
    <mergeCell ref="G414:H414"/>
    <mergeCell ref="I414:J414"/>
    <mergeCell ref="K414:L414"/>
    <mergeCell ref="M414:N414"/>
    <mergeCell ref="C429:D429"/>
    <mergeCell ref="E429:F429"/>
    <mergeCell ref="G429:H429"/>
    <mergeCell ref="I429:J429"/>
    <mergeCell ref="K429:L429"/>
    <mergeCell ref="M429:N429"/>
    <mergeCell ref="C443:D443"/>
    <mergeCell ref="E443:F443"/>
    <mergeCell ref="G443:H443"/>
    <mergeCell ref="I443:J443"/>
    <mergeCell ref="K443:L443"/>
    <mergeCell ref="M443:N443"/>
    <mergeCell ref="C457:D457"/>
    <mergeCell ref="E457:F457"/>
    <mergeCell ref="G457:H457"/>
    <mergeCell ref="I457:J457"/>
    <mergeCell ref="K457:L457"/>
    <mergeCell ref="M457:N457"/>
    <mergeCell ref="C471:D471"/>
    <mergeCell ref="E471:F471"/>
    <mergeCell ref="G471:H471"/>
    <mergeCell ref="I471:J471"/>
    <mergeCell ref="K471:L471"/>
    <mergeCell ref="M471:N471"/>
    <mergeCell ref="C486:D486"/>
    <mergeCell ref="E486:F486"/>
    <mergeCell ref="G486:H486"/>
    <mergeCell ref="I486:J486"/>
    <mergeCell ref="K486:L486"/>
    <mergeCell ref="M486:N486"/>
    <mergeCell ref="C500:D500"/>
    <mergeCell ref="E500:F500"/>
    <mergeCell ref="G500:H500"/>
    <mergeCell ref="I500:J500"/>
    <mergeCell ref="K500:L500"/>
    <mergeCell ref="M500:N500"/>
    <mergeCell ref="C514:D514"/>
    <mergeCell ref="E514:F514"/>
    <mergeCell ref="G514:H514"/>
    <mergeCell ref="I514:J514"/>
    <mergeCell ref="K514:L514"/>
    <mergeCell ref="M514:N514"/>
    <mergeCell ref="C528:D528"/>
    <mergeCell ref="E528:F528"/>
    <mergeCell ref="G528:H528"/>
    <mergeCell ref="I528:J528"/>
    <mergeCell ref="K528:L528"/>
    <mergeCell ref="M528:N528"/>
    <mergeCell ref="C543:D543"/>
    <mergeCell ref="E543:F543"/>
    <mergeCell ref="G543:H543"/>
    <mergeCell ref="I543:J543"/>
    <mergeCell ref="K543:L543"/>
    <mergeCell ref="M543:N543"/>
    <mergeCell ref="C557:D557"/>
    <mergeCell ref="E557:F557"/>
    <mergeCell ref="G557:H557"/>
    <mergeCell ref="I557:J557"/>
    <mergeCell ref="K557:L557"/>
    <mergeCell ref="M557:N557"/>
    <mergeCell ref="C571:D571"/>
    <mergeCell ref="E571:F571"/>
    <mergeCell ref="G571:H571"/>
    <mergeCell ref="I571:J571"/>
    <mergeCell ref="K571:L571"/>
    <mergeCell ref="M571:N571"/>
  </mergeCells>
  <conditionalFormatting sqref="U46">
    <cfRule type="cellIs" dxfId="77" priority="136" operator="lessThan">
      <formula>0.001</formula>
    </cfRule>
  </conditionalFormatting>
  <conditionalFormatting sqref="U49">
    <cfRule type="containsText" dxfId="76" priority="135" operator="containsText" text="Starker Zusammenhang">
      <formula>NOT(ISERROR(SEARCH("Starker Zusammenhang",U49)))</formula>
    </cfRule>
  </conditionalFormatting>
  <conditionalFormatting sqref="O4">
    <cfRule type="cellIs" dxfId="75" priority="134" operator="lessThan">
      <formula>0.001</formula>
    </cfRule>
  </conditionalFormatting>
  <conditionalFormatting sqref="O7">
    <cfRule type="containsText" dxfId="74" priority="133" operator="containsText" text="Starker Zusammenhang">
      <formula>NOT(ISERROR(SEARCH("Starker Zusammenhang",O7)))</formula>
    </cfRule>
  </conditionalFormatting>
  <conditionalFormatting sqref="W35">
    <cfRule type="containsText" dxfId="73" priority="131" operator="containsText" text="Starker Zusammenhang">
      <formula>NOT(ISERROR(SEARCH("Starker Zusammenhang",W35)))</formula>
    </cfRule>
  </conditionalFormatting>
  <conditionalFormatting sqref="W32">
    <cfRule type="cellIs" dxfId="72" priority="132" operator="lessThan">
      <formula>0.001</formula>
    </cfRule>
  </conditionalFormatting>
  <conditionalFormatting sqref="Q61">
    <cfRule type="cellIs" dxfId="71" priority="130" operator="lessThan">
      <formula>0.001</formula>
    </cfRule>
  </conditionalFormatting>
  <conditionalFormatting sqref="Q64">
    <cfRule type="containsText" dxfId="70" priority="129" operator="containsText" text="Starker Zusammenhang">
      <formula>NOT(ISERROR(SEARCH("Starker Zusammenhang",Q64)))</formula>
    </cfRule>
  </conditionalFormatting>
  <conditionalFormatting sqref="Q75">
    <cfRule type="cellIs" dxfId="69" priority="126" operator="lessThan">
      <formula>0.001</formula>
    </cfRule>
  </conditionalFormatting>
  <conditionalFormatting sqref="Q78">
    <cfRule type="containsText" dxfId="68" priority="125" operator="containsText" text="Starker Zusammenhang">
      <formula>NOT(ISERROR(SEARCH("Starker Zusammenhang",Q78)))</formula>
    </cfRule>
  </conditionalFormatting>
  <conditionalFormatting sqref="Q92">
    <cfRule type="containsText" dxfId="67" priority="71" operator="containsText" text="Starker Zusammenhang">
      <formula>NOT(ISERROR(SEARCH("Starker Zusammenhang",Q92)))</formula>
    </cfRule>
  </conditionalFormatting>
  <conditionalFormatting sqref="Q89">
    <cfRule type="cellIs" dxfId="66" priority="72" operator="lessThan">
      <formula>0.001</formula>
    </cfRule>
  </conditionalFormatting>
  <conditionalFormatting sqref="Q106">
    <cfRule type="containsText" dxfId="65" priority="65" operator="containsText" text="Starker Zusammenhang">
      <formula>NOT(ISERROR(SEARCH("Starker Zusammenhang",Q106)))</formula>
    </cfRule>
  </conditionalFormatting>
  <conditionalFormatting sqref="Q103">
    <cfRule type="cellIs" dxfId="64" priority="66" operator="lessThan">
      <formula>0.001</formula>
    </cfRule>
  </conditionalFormatting>
  <conditionalFormatting sqref="Q120">
    <cfRule type="containsText" dxfId="63" priority="63" operator="containsText" text="Starker Zusammenhang">
      <formula>NOT(ISERROR(SEARCH("Starker Zusammenhang",Q120)))</formula>
    </cfRule>
  </conditionalFormatting>
  <conditionalFormatting sqref="Q117">
    <cfRule type="cellIs" dxfId="62" priority="64" operator="lessThan">
      <formula>0.001</formula>
    </cfRule>
  </conditionalFormatting>
  <conditionalFormatting sqref="Q134">
    <cfRule type="containsText" dxfId="61" priority="61" operator="containsText" text="Starker Zusammenhang">
      <formula>NOT(ISERROR(SEARCH("Starker Zusammenhang",Q134)))</formula>
    </cfRule>
  </conditionalFormatting>
  <conditionalFormatting sqref="Q131">
    <cfRule type="cellIs" dxfId="60" priority="62" operator="lessThan">
      <formula>0.001</formula>
    </cfRule>
  </conditionalFormatting>
  <conditionalFormatting sqref="Q148">
    <cfRule type="containsText" dxfId="59" priority="59" operator="containsText" text="Starker Zusammenhang">
      <formula>NOT(ISERROR(SEARCH("Starker Zusammenhang",Q148)))</formula>
    </cfRule>
  </conditionalFormatting>
  <conditionalFormatting sqref="Q145">
    <cfRule type="cellIs" dxfId="58" priority="60" operator="lessThan">
      <formula>0.001</formula>
    </cfRule>
  </conditionalFormatting>
  <conditionalFormatting sqref="Q162">
    <cfRule type="containsText" dxfId="57" priority="57" operator="containsText" text="Starker Zusammenhang">
      <formula>NOT(ISERROR(SEARCH("Starker Zusammenhang",Q162)))</formula>
    </cfRule>
  </conditionalFormatting>
  <conditionalFormatting sqref="Q159">
    <cfRule type="cellIs" dxfId="56" priority="58" operator="lessThan">
      <formula>0.001</formula>
    </cfRule>
  </conditionalFormatting>
  <conditionalFormatting sqref="Q177">
    <cfRule type="containsText" dxfId="55" priority="55" operator="containsText" text="Starker Zusammenhang">
      <formula>NOT(ISERROR(SEARCH("Starker Zusammenhang",Q177)))</formula>
    </cfRule>
  </conditionalFormatting>
  <conditionalFormatting sqref="Q174">
    <cfRule type="cellIs" dxfId="54" priority="56" operator="lessThan">
      <formula>0.001</formula>
    </cfRule>
  </conditionalFormatting>
  <conditionalFormatting sqref="Q191">
    <cfRule type="containsText" dxfId="53" priority="53" operator="containsText" text="Starker Zusammenhang">
      <formula>NOT(ISERROR(SEARCH("Starker Zusammenhang",Q191)))</formula>
    </cfRule>
  </conditionalFormatting>
  <conditionalFormatting sqref="Q188">
    <cfRule type="cellIs" dxfId="52" priority="54" operator="lessThan">
      <formula>0.001</formula>
    </cfRule>
  </conditionalFormatting>
  <conditionalFormatting sqref="Q205">
    <cfRule type="containsText" dxfId="51" priority="51" operator="containsText" text="Starker Zusammenhang">
      <formula>NOT(ISERROR(SEARCH("Starker Zusammenhang",Q205)))</formula>
    </cfRule>
  </conditionalFormatting>
  <conditionalFormatting sqref="Q202">
    <cfRule type="cellIs" dxfId="50" priority="52" operator="lessThan">
      <formula>0.001</formula>
    </cfRule>
  </conditionalFormatting>
  <conditionalFormatting sqref="Q219">
    <cfRule type="containsText" dxfId="49" priority="49" operator="containsText" text="Starker Zusammenhang">
      <formula>NOT(ISERROR(SEARCH("Starker Zusammenhang",Q219)))</formula>
    </cfRule>
  </conditionalFormatting>
  <conditionalFormatting sqref="Q216">
    <cfRule type="cellIs" dxfId="48" priority="50" operator="lessThan">
      <formula>0.001</formula>
    </cfRule>
  </conditionalFormatting>
  <conditionalFormatting sqref="Q234">
    <cfRule type="containsText" dxfId="47" priority="47" operator="containsText" text="Starker Zusammenhang">
      <formula>NOT(ISERROR(SEARCH("Starker Zusammenhang",Q234)))</formula>
    </cfRule>
  </conditionalFormatting>
  <conditionalFormatting sqref="Q231">
    <cfRule type="cellIs" dxfId="46" priority="48" operator="lessThan">
      <formula>0.001</formula>
    </cfRule>
  </conditionalFormatting>
  <conditionalFormatting sqref="Q248">
    <cfRule type="containsText" dxfId="45" priority="45" operator="containsText" text="Starker Zusammenhang">
      <formula>NOT(ISERROR(SEARCH("Starker Zusammenhang",Q248)))</formula>
    </cfRule>
  </conditionalFormatting>
  <conditionalFormatting sqref="Q245">
    <cfRule type="cellIs" dxfId="44" priority="46" operator="lessThan">
      <formula>0.001</formula>
    </cfRule>
  </conditionalFormatting>
  <conditionalFormatting sqref="Q262">
    <cfRule type="containsText" dxfId="43" priority="43" operator="containsText" text="Starker Zusammenhang">
      <formula>NOT(ISERROR(SEARCH("Starker Zusammenhang",Q262)))</formula>
    </cfRule>
  </conditionalFormatting>
  <conditionalFormatting sqref="Q259">
    <cfRule type="cellIs" dxfId="42" priority="44" operator="lessThan">
      <formula>0.001</formula>
    </cfRule>
  </conditionalFormatting>
  <conditionalFormatting sqref="Q277">
    <cfRule type="containsText" dxfId="41" priority="41" operator="containsText" text="Starker Zusammenhang">
      <formula>NOT(ISERROR(SEARCH("Starker Zusammenhang",Q277)))</formula>
    </cfRule>
  </conditionalFormatting>
  <conditionalFormatting sqref="Q274">
    <cfRule type="cellIs" dxfId="40" priority="42" operator="lessThan">
      <formula>0.001</formula>
    </cfRule>
  </conditionalFormatting>
  <conditionalFormatting sqref="Q291">
    <cfRule type="containsText" dxfId="39" priority="39" operator="containsText" text="Starker Zusammenhang">
      <formula>NOT(ISERROR(SEARCH("Starker Zusammenhang",Q291)))</formula>
    </cfRule>
  </conditionalFormatting>
  <conditionalFormatting sqref="Q288">
    <cfRule type="cellIs" dxfId="38" priority="40" operator="lessThan">
      <formula>0.001</formula>
    </cfRule>
  </conditionalFormatting>
  <conditionalFormatting sqref="Q305">
    <cfRule type="containsText" dxfId="37" priority="37" operator="containsText" text="Starker Zusammenhang">
      <formula>NOT(ISERROR(SEARCH("Starker Zusammenhang",Q305)))</formula>
    </cfRule>
  </conditionalFormatting>
  <conditionalFormatting sqref="Q302">
    <cfRule type="cellIs" dxfId="36" priority="38" operator="lessThan">
      <formula>0.001</formula>
    </cfRule>
  </conditionalFormatting>
  <conditionalFormatting sqref="Q319">
    <cfRule type="containsText" dxfId="35" priority="35" operator="containsText" text="Starker Zusammenhang">
      <formula>NOT(ISERROR(SEARCH("Starker Zusammenhang",Q319)))</formula>
    </cfRule>
  </conditionalFormatting>
  <conditionalFormatting sqref="Q316">
    <cfRule type="cellIs" dxfId="34" priority="36" operator="lessThan">
      <formula>0.001</formula>
    </cfRule>
  </conditionalFormatting>
  <conditionalFormatting sqref="Q333">
    <cfRule type="containsText" dxfId="33" priority="33" operator="containsText" text="Starker Zusammenhang">
      <formula>NOT(ISERROR(SEARCH("Starker Zusammenhang",Q333)))</formula>
    </cfRule>
  </conditionalFormatting>
  <conditionalFormatting sqref="Q330">
    <cfRule type="cellIs" dxfId="32" priority="34" operator="lessThan">
      <formula>0.001</formula>
    </cfRule>
  </conditionalFormatting>
  <conditionalFormatting sqref="Q347">
    <cfRule type="containsText" dxfId="31" priority="31" operator="containsText" text="Starker Zusammenhang">
      <formula>NOT(ISERROR(SEARCH("Starker Zusammenhang",Q347)))</formula>
    </cfRule>
  </conditionalFormatting>
  <conditionalFormatting sqref="Q344">
    <cfRule type="cellIs" dxfId="30" priority="32" operator="lessThan">
      <formula>0.001</formula>
    </cfRule>
  </conditionalFormatting>
  <conditionalFormatting sqref="Q362">
    <cfRule type="containsText" dxfId="29" priority="29" operator="containsText" text="Starker Zusammenhang">
      <formula>NOT(ISERROR(SEARCH("Starker Zusammenhang",Q362)))</formula>
    </cfRule>
  </conditionalFormatting>
  <conditionalFormatting sqref="Q359">
    <cfRule type="cellIs" dxfId="28" priority="30" operator="lessThan">
      <formula>0.001</formula>
    </cfRule>
  </conditionalFormatting>
  <conditionalFormatting sqref="Q376">
    <cfRule type="containsText" dxfId="27" priority="27" operator="containsText" text="Starker Zusammenhang">
      <formula>NOT(ISERROR(SEARCH("Starker Zusammenhang",Q376)))</formula>
    </cfRule>
  </conditionalFormatting>
  <conditionalFormatting sqref="Q373">
    <cfRule type="cellIs" dxfId="26" priority="28" operator="lessThan">
      <formula>0.001</formula>
    </cfRule>
  </conditionalFormatting>
  <conditionalFormatting sqref="Q390">
    <cfRule type="containsText" dxfId="25" priority="25" operator="containsText" text="Starker Zusammenhang">
      <formula>NOT(ISERROR(SEARCH("Starker Zusammenhang",Q390)))</formula>
    </cfRule>
  </conditionalFormatting>
  <conditionalFormatting sqref="Q387">
    <cfRule type="cellIs" dxfId="24" priority="26" operator="lessThan">
      <formula>0.001</formula>
    </cfRule>
  </conditionalFormatting>
  <conditionalFormatting sqref="Q404">
    <cfRule type="containsText" dxfId="23" priority="23" operator="containsText" text="Starker Zusammenhang">
      <formula>NOT(ISERROR(SEARCH("Starker Zusammenhang",Q404)))</formula>
    </cfRule>
  </conditionalFormatting>
  <conditionalFormatting sqref="Q401">
    <cfRule type="cellIs" dxfId="22" priority="24" operator="lessThan">
      <formula>0.001</formula>
    </cfRule>
  </conditionalFormatting>
  <conditionalFormatting sqref="Q418">
    <cfRule type="containsText" dxfId="21" priority="21" operator="containsText" text="Starker Zusammenhang">
      <formula>NOT(ISERROR(SEARCH("Starker Zusammenhang",Q418)))</formula>
    </cfRule>
  </conditionalFormatting>
  <conditionalFormatting sqref="Q415">
    <cfRule type="cellIs" dxfId="20" priority="22" operator="lessThan">
      <formula>0.001</formula>
    </cfRule>
  </conditionalFormatting>
  <conditionalFormatting sqref="Q433">
    <cfRule type="containsText" dxfId="19" priority="19" operator="containsText" text="Starker Zusammenhang">
      <formula>NOT(ISERROR(SEARCH("Starker Zusammenhang",Q433)))</formula>
    </cfRule>
  </conditionalFormatting>
  <conditionalFormatting sqref="Q430">
    <cfRule type="cellIs" dxfId="18" priority="20" operator="lessThan">
      <formula>0.001</formula>
    </cfRule>
  </conditionalFormatting>
  <conditionalFormatting sqref="Q447">
    <cfRule type="containsText" dxfId="17" priority="17" operator="containsText" text="Starker Zusammenhang">
      <formula>NOT(ISERROR(SEARCH("Starker Zusammenhang",Q447)))</formula>
    </cfRule>
  </conditionalFormatting>
  <conditionalFormatting sqref="Q444">
    <cfRule type="cellIs" dxfId="16" priority="18" operator="lessThan">
      <formula>0.001</formula>
    </cfRule>
  </conditionalFormatting>
  <conditionalFormatting sqref="Q461">
    <cfRule type="containsText" dxfId="15" priority="15" operator="containsText" text="Starker Zusammenhang">
      <formula>NOT(ISERROR(SEARCH("Starker Zusammenhang",Q461)))</formula>
    </cfRule>
  </conditionalFormatting>
  <conditionalFormatting sqref="Q458">
    <cfRule type="cellIs" dxfId="14" priority="16" operator="lessThan">
      <formula>0.001</formula>
    </cfRule>
  </conditionalFormatting>
  <conditionalFormatting sqref="Q490">
    <cfRule type="containsText" dxfId="13" priority="13" operator="containsText" text="Starker Zusammenhang">
      <formula>NOT(ISERROR(SEARCH("Starker Zusammenhang",Q490)))</formula>
    </cfRule>
  </conditionalFormatting>
  <conditionalFormatting sqref="Q487">
    <cfRule type="cellIs" dxfId="12" priority="14" operator="lessThan">
      <formula>0.001</formula>
    </cfRule>
  </conditionalFormatting>
  <conditionalFormatting sqref="Q504">
    <cfRule type="containsText" dxfId="11" priority="11" operator="containsText" text="Starker Zusammenhang">
      <formula>NOT(ISERROR(SEARCH("Starker Zusammenhang",Q504)))</formula>
    </cfRule>
  </conditionalFormatting>
  <conditionalFormatting sqref="Q501">
    <cfRule type="cellIs" dxfId="10" priority="12" operator="lessThan">
      <formula>0.001</formula>
    </cfRule>
  </conditionalFormatting>
  <conditionalFormatting sqref="Q518">
    <cfRule type="containsText" dxfId="9" priority="9" operator="containsText" text="Starker Zusammenhang">
      <formula>NOT(ISERROR(SEARCH("Starker Zusammenhang",Q518)))</formula>
    </cfRule>
  </conditionalFormatting>
  <conditionalFormatting sqref="Q515">
    <cfRule type="cellIs" dxfId="8" priority="10" operator="lessThan">
      <formula>0.001</formula>
    </cfRule>
  </conditionalFormatting>
  <conditionalFormatting sqref="Q532">
    <cfRule type="containsText" dxfId="7" priority="7" operator="containsText" text="Starker Zusammenhang">
      <formula>NOT(ISERROR(SEARCH("Starker Zusammenhang",Q532)))</formula>
    </cfRule>
  </conditionalFormatting>
  <conditionalFormatting sqref="Q529">
    <cfRule type="cellIs" dxfId="6" priority="8" operator="lessThan">
      <formula>0.001</formula>
    </cfRule>
  </conditionalFormatting>
  <conditionalFormatting sqref="Q547">
    <cfRule type="containsText" dxfId="5" priority="5" operator="containsText" text="Starker Zusammenhang">
      <formula>NOT(ISERROR(SEARCH("Starker Zusammenhang",Q547)))</formula>
    </cfRule>
  </conditionalFormatting>
  <conditionalFormatting sqref="Q544">
    <cfRule type="cellIs" dxfId="4" priority="6" operator="lessThan">
      <formula>0.001</formula>
    </cfRule>
  </conditionalFormatting>
  <conditionalFormatting sqref="Q561">
    <cfRule type="containsText" dxfId="3" priority="3" operator="containsText" text="Starker Zusammenhang">
      <formula>NOT(ISERROR(SEARCH("Starker Zusammenhang",Q561)))</formula>
    </cfRule>
  </conditionalFormatting>
  <conditionalFormatting sqref="Q558">
    <cfRule type="cellIs" dxfId="2" priority="4" operator="lessThan">
      <formula>0.001</formula>
    </cfRule>
  </conditionalFormatting>
  <conditionalFormatting sqref="Q575">
    <cfRule type="containsText" dxfId="1" priority="1" operator="containsText" text="Starker Zusammenhang">
      <formula>NOT(ISERROR(SEARCH("Starker Zusammenhang",Q575)))</formula>
    </cfRule>
  </conditionalFormatting>
  <conditionalFormatting sqref="Q572">
    <cfRule type="cellIs" dxfId="0" priority="2" operator="lessThan">
      <formula>0.001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2024-08-02T22:11:22Z</dcterms:created>
  <dcterms:modified xsi:type="dcterms:W3CDTF">2024-08-12T20:35:30Z</dcterms:modified>
</cp:coreProperties>
</file>